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Non-Durables Beverages\"/>
    </mc:Choice>
  </mc:AlternateContent>
  <xr:revisionPtr revIDLastSave="0" documentId="13_ncr:1_{CABF9FF7-462C-42A8-A197-3133F3499D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Model!$B$13</definedName>
    <definedName name="_xlchart.v1.1" hidden="1">Model!$B$14</definedName>
    <definedName name="_xlchart.v1.10" hidden="1">Model!$B$13</definedName>
    <definedName name="_xlchart.v1.11" hidden="1">Model!$B$14</definedName>
    <definedName name="_xlchart.v1.12" hidden="1">Model!$L$13:$X$13</definedName>
    <definedName name="_xlchart.v1.13" hidden="1">Model!$L$14:$X$14</definedName>
    <definedName name="_xlchart.v1.14" hidden="1">Model!$L$2:$X$2</definedName>
    <definedName name="_xlchart.v1.2" hidden="1">Model!$L$13:$X$13</definedName>
    <definedName name="_xlchart.v1.3" hidden="1">Model!$L$14:$X$14</definedName>
    <definedName name="_xlchart.v1.4" hidden="1">Model!$L$2:$X$2</definedName>
    <definedName name="_xlchart.v1.5" hidden="1">Model!$B$3</definedName>
    <definedName name="_xlchart.v1.6" hidden="1">Model!$B$4</definedName>
    <definedName name="_xlchart.v1.7" hidden="1">Model!$L$2:$X$2</definedName>
    <definedName name="_xlchart.v1.8" hidden="1">Model!$L$3:$X$3</definedName>
    <definedName name="_xlchart.v1.9" hidden="1">Model!$L$4:$X$4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" l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C35" i="1"/>
  <c r="C34" i="1"/>
  <c r="C33" i="1"/>
  <c r="C32" i="1"/>
  <c r="C29" i="1"/>
  <c r="C25" i="1"/>
  <c r="C24" i="1"/>
  <c r="C23" i="1"/>
  <c r="C22" i="1"/>
  <c r="C21" i="1"/>
  <c r="C20" i="1"/>
  <c r="C17" i="1"/>
  <c r="C16" i="1"/>
  <c r="C15" i="1"/>
  <c r="C14" i="1"/>
  <c r="C13" i="1"/>
  <c r="C9" i="1"/>
  <c r="C7" i="1"/>
  <c r="I11" i="2"/>
  <c r="H11" i="2"/>
  <c r="Z11" i="2"/>
  <c r="Y11" i="2"/>
  <c r="O10" i="2"/>
  <c r="O8" i="2"/>
  <c r="O6" i="2"/>
  <c r="O5" i="2"/>
  <c r="O3" i="2"/>
  <c r="R53" i="2"/>
  <c r="Q53" i="2"/>
  <c r="P53" i="2"/>
  <c r="O46" i="2"/>
  <c r="O45" i="2"/>
  <c r="O44" i="2"/>
  <c r="O43" i="2"/>
  <c r="O42" i="2"/>
  <c r="O41" i="2"/>
  <c r="O49" i="2"/>
  <c r="O48" i="2"/>
  <c r="O39" i="2"/>
  <c r="O38" i="2"/>
  <c r="O37" i="2"/>
  <c r="O36" i="2"/>
  <c r="O35" i="2"/>
  <c r="O34" i="2"/>
  <c r="O32" i="2"/>
  <c r="O31" i="2"/>
  <c r="O30" i="2"/>
  <c r="O29" i="2"/>
  <c r="O28" i="2"/>
  <c r="O27" i="2"/>
  <c r="O26" i="2" s="1"/>
  <c r="S10" i="2"/>
  <c r="S8" i="2"/>
  <c r="S6" i="2"/>
  <c r="S7" i="2" s="1"/>
  <c r="S5" i="2"/>
  <c r="S3" i="2"/>
  <c r="W10" i="2"/>
  <c r="W8" i="2"/>
  <c r="W6" i="2"/>
  <c r="W5" i="2"/>
  <c r="W3" i="2"/>
  <c r="W53" i="2"/>
  <c r="V53" i="2"/>
  <c r="U53" i="2"/>
  <c r="T53" i="2"/>
  <c r="S53" i="2"/>
  <c r="X53" i="2"/>
  <c r="I21" i="2"/>
  <c r="H21" i="2"/>
  <c r="E53" i="2"/>
  <c r="G53" i="2"/>
  <c r="F53" i="2"/>
  <c r="W49" i="2"/>
  <c r="W48" i="2"/>
  <c r="W46" i="2"/>
  <c r="W45" i="2"/>
  <c r="W44" i="2"/>
  <c r="W43" i="2"/>
  <c r="W42" i="2"/>
  <c r="W41" i="2"/>
  <c r="W39" i="2"/>
  <c r="W38" i="2"/>
  <c r="W37" i="2"/>
  <c r="W36" i="2"/>
  <c r="W35" i="2"/>
  <c r="W34" i="2"/>
  <c r="W32" i="2"/>
  <c r="W31" i="2"/>
  <c r="W30" i="2"/>
  <c r="W29" i="2"/>
  <c r="W28" i="2"/>
  <c r="S39" i="2"/>
  <c r="S38" i="2"/>
  <c r="S37" i="2"/>
  <c r="S36" i="2"/>
  <c r="S35" i="2"/>
  <c r="S34" i="2"/>
  <c r="S46" i="2"/>
  <c r="S45" i="2"/>
  <c r="S44" i="2"/>
  <c r="S43" i="2"/>
  <c r="S42" i="2"/>
  <c r="S41" i="2"/>
  <c r="S49" i="2"/>
  <c r="S48" i="2"/>
  <c r="S32" i="2"/>
  <c r="S31" i="2"/>
  <c r="S30" i="2"/>
  <c r="S29" i="2"/>
  <c r="S28" i="2"/>
  <c r="S27" i="2"/>
  <c r="W27" i="2"/>
  <c r="Z26" i="2"/>
  <c r="Y26" i="2"/>
  <c r="X26" i="2"/>
  <c r="V26" i="2"/>
  <c r="U26" i="2"/>
  <c r="T26" i="2"/>
  <c r="R26" i="2"/>
  <c r="Q26" i="2"/>
  <c r="P26" i="2"/>
  <c r="N26" i="2"/>
  <c r="M26" i="2"/>
  <c r="L26" i="2"/>
  <c r="F26" i="2"/>
  <c r="E26" i="2"/>
  <c r="D26" i="2"/>
  <c r="C26" i="2"/>
  <c r="G26" i="2"/>
  <c r="X47" i="2"/>
  <c r="X50" i="2" s="1"/>
  <c r="X33" i="2"/>
  <c r="X40" i="2" s="1"/>
  <c r="X20" i="2"/>
  <c r="Z19" i="2"/>
  <c r="Y19" i="2"/>
  <c r="X19" i="2"/>
  <c r="X16" i="2"/>
  <c r="Z7" i="2"/>
  <c r="Z9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7" i="2"/>
  <c r="P9" i="2" s="1"/>
  <c r="P11" i="2" s="1"/>
  <c r="P13" i="2" s="1"/>
  <c r="H7" i="2"/>
  <c r="H9" i="2" s="1"/>
  <c r="M7" i="2"/>
  <c r="M9" i="2" s="1"/>
  <c r="M11" i="2" s="1"/>
  <c r="M13" i="2" s="1"/>
  <c r="Q7" i="2"/>
  <c r="Q9" i="2" s="1"/>
  <c r="Q11" i="2" s="1"/>
  <c r="Q13" i="2" s="1"/>
  <c r="T7" i="2"/>
  <c r="T9" i="2" s="1"/>
  <c r="T11" i="2" s="1"/>
  <c r="T13" i="2" s="1"/>
  <c r="U7" i="2"/>
  <c r="U9" i="2" s="1"/>
  <c r="U11" i="2" s="1"/>
  <c r="U13" i="2" s="1"/>
  <c r="X7" i="2"/>
  <c r="X9" i="2" s="1"/>
  <c r="X11" i="2" s="1"/>
  <c r="X13" i="2" s="1"/>
  <c r="Y7" i="2"/>
  <c r="Y9" i="2" s="1"/>
  <c r="I7" i="2"/>
  <c r="I9" i="2" s="1"/>
  <c r="Z13" i="2" l="1"/>
  <c r="Y13" i="2"/>
  <c r="M18" i="2"/>
  <c r="S9" i="2"/>
  <c r="S11" i="2" s="1"/>
  <c r="S13" i="2" s="1"/>
  <c r="P18" i="2"/>
  <c r="Q18" i="2"/>
  <c r="U18" i="2"/>
  <c r="T18" i="2"/>
  <c r="S26" i="2"/>
  <c r="W26" i="2"/>
  <c r="X17" i="2"/>
  <c r="Z17" i="2"/>
  <c r="Y17" i="2"/>
  <c r="X21" i="2"/>
  <c r="Y21" i="2"/>
  <c r="X51" i="2"/>
  <c r="R7" i="2"/>
  <c r="R9" i="2" s="1"/>
  <c r="L7" i="2"/>
  <c r="L9" i="2" s="1"/>
  <c r="W7" i="2"/>
  <c r="W9" i="2" s="1"/>
  <c r="O7" i="2"/>
  <c r="O9" i="2" s="1"/>
  <c r="V7" i="2"/>
  <c r="V9" i="2" s="1"/>
  <c r="N7" i="2"/>
  <c r="N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L11" i="2" l="1"/>
  <c r="L13" i="2" s="1"/>
  <c r="L18" i="2"/>
  <c r="O11" i="2"/>
  <c r="O13" i="2" s="1"/>
  <c r="O18" i="2"/>
  <c r="N11" i="2"/>
  <c r="N13" i="2" s="1"/>
  <c r="N18" i="2"/>
  <c r="S18" i="2"/>
  <c r="W11" i="2"/>
  <c r="W13" i="2" s="1"/>
  <c r="W18" i="2"/>
  <c r="R11" i="2"/>
  <c r="R13" i="2" s="1"/>
  <c r="R18" i="2"/>
  <c r="V11" i="2"/>
  <c r="V13" i="2" s="1"/>
  <c r="V18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7" i="2"/>
  <c r="C9" i="2" s="1"/>
  <c r="D7" i="2"/>
  <c r="D9" i="2" s="1"/>
  <c r="E7" i="2"/>
  <c r="E9" i="2" s="1"/>
  <c r="F7" i="2"/>
  <c r="F9" i="2" s="1"/>
  <c r="G7" i="2"/>
  <c r="G9" i="2" s="1"/>
  <c r="M17" i="2"/>
  <c r="L16" i="2"/>
  <c r="M16" i="2"/>
  <c r="N16" i="2"/>
  <c r="O16" i="2"/>
  <c r="P16" i="2"/>
  <c r="Q16" i="2"/>
  <c r="R16" i="2"/>
  <c r="S16" i="2"/>
  <c r="T16" i="2"/>
  <c r="U16" i="2"/>
  <c r="V16" i="2"/>
  <c r="W16" i="2"/>
  <c r="P19" i="2"/>
  <c r="Q19" i="2"/>
  <c r="R19" i="2"/>
  <c r="S19" i="2"/>
  <c r="T19" i="2"/>
  <c r="U19" i="2"/>
  <c r="V19" i="2"/>
  <c r="W19" i="2"/>
  <c r="L20" i="2"/>
  <c r="M20" i="2"/>
  <c r="N20" i="2"/>
  <c r="O20" i="2"/>
  <c r="P20" i="2"/>
  <c r="Q20" i="2"/>
  <c r="R20" i="2"/>
  <c r="S20" i="2"/>
  <c r="T20" i="2"/>
  <c r="U20" i="2"/>
  <c r="V20" i="2"/>
  <c r="W20" i="2"/>
  <c r="L33" i="2"/>
  <c r="L40" i="2" s="1"/>
  <c r="M33" i="2"/>
  <c r="M40" i="2" s="1"/>
  <c r="N33" i="2"/>
  <c r="N40" i="2" s="1"/>
  <c r="O33" i="2"/>
  <c r="O40" i="2" s="1"/>
  <c r="P33" i="2"/>
  <c r="P40" i="2" s="1"/>
  <c r="Q33" i="2"/>
  <c r="Q40" i="2" s="1"/>
  <c r="R33" i="2"/>
  <c r="R40" i="2" s="1"/>
  <c r="S33" i="2"/>
  <c r="S40" i="2" s="1"/>
  <c r="T33" i="2"/>
  <c r="T40" i="2" s="1"/>
  <c r="U33" i="2"/>
  <c r="U40" i="2" s="1"/>
  <c r="V33" i="2"/>
  <c r="V40" i="2" s="1"/>
  <c r="W33" i="2"/>
  <c r="W40" i="2" s="1"/>
  <c r="L47" i="2"/>
  <c r="L50" i="2" s="1"/>
  <c r="M47" i="2"/>
  <c r="M50" i="2" s="1"/>
  <c r="N47" i="2"/>
  <c r="N50" i="2" s="1"/>
  <c r="O47" i="2"/>
  <c r="O50" i="2" s="1"/>
  <c r="P47" i="2"/>
  <c r="P50" i="2" s="1"/>
  <c r="Q47" i="2"/>
  <c r="Q50" i="2" s="1"/>
  <c r="R47" i="2"/>
  <c r="R50" i="2" s="1"/>
  <c r="S47" i="2"/>
  <c r="S50" i="2" s="1"/>
  <c r="T47" i="2"/>
  <c r="T50" i="2" s="1"/>
  <c r="U47" i="2"/>
  <c r="U50" i="2" s="1"/>
  <c r="V47" i="2"/>
  <c r="V50" i="2" s="1"/>
  <c r="W47" i="2"/>
  <c r="W50" i="2" s="1"/>
  <c r="C33" i="2"/>
  <c r="C40" i="2" s="1"/>
  <c r="D33" i="2"/>
  <c r="D40" i="2" s="1"/>
  <c r="E33" i="2"/>
  <c r="E40" i="2" s="1"/>
  <c r="I17" i="2"/>
  <c r="H17" i="2"/>
  <c r="I19" i="2"/>
  <c r="O17" i="2" l="1"/>
  <c r="N17" i="2"/>
  <c r="Z21" i="2"/>
  <c r="W51" i="2"/>
  <c r="O51" i="2"/>
  <c r="G11" i="2"/>
  <c r="G18" i="2"/>
  <c r="F11" i="2"/>
  <c r="F18" i="2"/>
  <c r="E11" i="2"/>
  <c r="E18" i="2"/>
  <c r="D11" i="2"/>
  <c r="D18" i="2"/>
  <c r="C11" i="2"/>
  <c r="C18" i="2"/>
  <c r="V51" i="2"/>
  <c r="N51" i="2"/>
  <c r="P51" i="2"/>
  <c r="M51" i="2"/>
  <c r="T51" i="2"/>
  <c r="L51" i="2"/>
  <c r="U51" i="2"/>
  <c r="S51" i="2"/>
  <c r="R51" i="2"/>
  <c r="Q51" i="2"/>
  <c r="K11" i="5"/>
  <c r="L17" i="2"/>
  <c r="G20" i="2"/>
  <c r="E20" i="2"/>
  <c r="D20" i="2"/>
  <c r="C20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17" i="2"/>
  <c r="T21" i="2"/>
  <c r="P17" i="2"/>
  <c r="S17" i="2"/>
  <c r="S21" i="2"/>
  <c r="W21" i="2"/>
  <c r="W17" i="2"/>
  <c r="V21" i="2"/>
  <c r="V17" i="2"/>
  <c r="U17" i="2"/>
  <c r="U21" i="2"/>
  <c r="R21" i="2"/>
  <c r="R17" i="2"/>
  <c r="Q21" i="2"/>
  <c r="Q17" i="2"/>
  <c r="C16" i="2"/>
  <c r="H19" i="2"/>
  <c r="F16" i="2"/>
  <c r="F20" i="2"/>
  <c r="E16" i="2"/>
  <c r="D16" i="2"/>
  <c r="G16" i="2"/>
  <c r="G19" i="2"/>
  <c r="G47" i="2"/>
  <c r="G50" i="2" s="1"/>
  <c r="G33" i="2"/>
  <c r="G40" i="2" s="1"/>
  <c r="E19" i="2"/>
  <c r="F19" i="2"/>
  <c r="D19" i="2"/>
  <c r="D47" i="2"/>
  <c r="D50" i="2" s="1"/>
  <c r="D51" i="2" s="1"/>
  <c r="E47" i="2"/>
  <c r="F33" i="2"/>
  <c r="F40" i="2" s="1"/>
  <c r="L34" i="5" l="1"/>
  <c r="G21" i="2"/>
  <c r="F21" i="2"/>
  <c r="G51" i="2"/>
  <c r="P2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7" i="2"/>
  <c r="F50" i="2" s="1"/>
  <c r="F51" i="2" s="1"/>
  <c r="E50" i="2"/>
  <c r="E51" i="2" s="1"/>
  <c r="C47" i="2"/>
  <c r="C50" i="2" s="1"/>
  <c r="C51" i="2" s="1"/>
  <c r="C18" i="1" l="1"/>
  <c r="C13" i="2"/>
  <c r="E13" i="2"/>
  <c r="D17" i="2"/>
  <c r="G13" i="2"/>
  <c r="G17" i="2"/>
  <c r="C17" i="2" l="1"/>
  <c r="D21" i="2"/>
  <c r="E17" i="2"/>
  <c r="F13" i="2"/>
  <c r="E21" i="2"/>
  <c r="D13" i="2"/>
  <c r="F17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<sst xmlns="http://schemas.openxmlformats.org/spreadsheetml/2006/main" count="167" uniqueCount="152">
  <si>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</si>
  <si>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</si>
  <si>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</si>
  <si>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</si>
  <si>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</si>
  <si>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</si>
  <si>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</si>
  <si>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</si>
  <si>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</si>
  <si>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</si>
  <si>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</si>
  <si>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</si>
  <si>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</si>
  <si>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</si>
  <si>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</si>
  <si>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</si>
  <si>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</si>
  <si>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</si>
  <si>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</si>
  <si>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</si>
  <si>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</si>
  <si>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</si>
  <si>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</si>
  <si>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</si>
  <si>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</si>
  <si>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</si>
  <si>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</si>
  <si>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</si>
  <si>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</si>
  <si>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</si>
  <si>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</si>
  <si>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</si>
  <si>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</si>
  <si>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</si>
  <si>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</si>
  <si>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</si>
  <si>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</si>
  <si>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</si>
  <si>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</si>
  <si>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</si>
  <si>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</si>
  <si>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</si>
  <si>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</si>
  <si>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</si>
  <si>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</si>
  <si>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</si>
  <si>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</si>
  <si>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</si>
  <si>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</si>
  <si>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</si>
  <si>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</si>
  <si>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</si>
  <si>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</si>
  <si>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</si>
  <si>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</si>
  <si>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</si>
  <si>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</si>
  <si>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</si>
  <si>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</si>
  <si>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</si>
  <si>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</si>
  <si>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</si>
  <si>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</si>
  <si>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</si>
  <si>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</si>
  <si>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</si>
  <si>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</si>
  <si>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</si>
  <si>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</si>
  <si>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</si>
  <si>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</si>
  <si>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</si>
  <si>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</si>
  <si>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</si>
  <si>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Prepaid Expense</t>
  </si>
  <si>
    <t>PP&amp;E</t>
  </si>
  <si>
    <t>Equity</t>
  </si>
  <si>
    <t>Inventories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</si>
  <si>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</si>
  <si>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</si>
  <si>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</si>
  <si>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</si>
  <si>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</si>
  <si>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</si>
  <si>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</si>
  <si>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</si>
  <si>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</si>
  <si>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</si>
  <si>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</si>
  <si>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</si>
  <si>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</si>
  <si>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</si>
  <si>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</si>
  <si>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</si>
  <si>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</si>
  <si>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</si>
  <si>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</si>
  <si>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</si>
  <si>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</si>
  <si>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</si>
  <si>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</si>
  <si>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</si>
  <si>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</si>
  <si>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</si>
  <si>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</si>
  <si>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</si>
  <si>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</si>
  <si>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</si>
  <si>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</si>
  <si>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</si>
  <si>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</si>
  <si>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</si>
  <si>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</si>
  <si>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</si>
  <si>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</si>
  <si>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</si>
  <si>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</si>
  <si>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</si>
  <si>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</si>
  <si>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</si>
  <si>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</si>
  <si>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</si>
  <si>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</si>
  <si>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</si>
  <si>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</si>
  <si>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</si>
  <si>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</si>
  <si>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</si>
  <si>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</si>
  <si>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</si>
  <si>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Net Income before Tax</t>
  </si>
  <si>
    <t>MNST</t>
  </si>
  <si>
    <t>Operating Expense</t>
  </si>
  <si>
    <t>Interest and other, Net</t>
  </si>
  <si>
    <t>Operating Expense / REV</t>
  </si>
  <si>
    <t>Tax Rate</t>
  </si>
  <si>
    <t>Q324</t>
  </si>
  <si>
    <t>Short term Investments</t>
  </si>
  <si>
    <t>Prepaid Income Tax</t>
  </si>
  <si>
    <t>Investments</t>
  </si>
  <si>
    <t>Deferred Income Tax</t>
  </si>
  <si>
    <t>Other intangible Assets</t>
  </si>
  <si>
    <t>Other assets</t>
  </si>
  <si>
    <t>Accrued liabilities</t>
  </si>
  <si>
    <t>Accrued promotional allowance</t>
  </si>
  <si>
    <t>Deferred Revenue</t>
  </si>
  <si>
    <t>Accrued compensation</t>
  </si>
  <si>
    <t>Income taxes payables</t>
  </si>
  <si>
    <t>Other liabilities</t>
  </si>
  <si>
    <t>Cash y/y</t>
  </si>
  <si>
    <t>M&amp;A of other Energy Drinks (Bang, CANarchy)</t>
  </si>
  <si>
    <t>Buying back stock for ~600m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</si>
</sst>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7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0" fillId="0" borderId="0" xfId="0" applyNumberFormat="1" applyFont="1" applyBorder="1"/>
    <xf numFmtId="2" fontId="2" fillId="0" borderId="2" xfId="0" applyNumberFormat="1" applyFont="1" applyFill="1" applyBorder="1"/>
    <xf numFmtId="2" fontId="6" fillId="0" borderId="0" xfId="0" applyNumberFormat="1" applyFont="1" applyFill="1"/>
    <xf numFmtId="0" fontId="6" fillId="0" borderId="0" xfId="0" applyFont="1" applyFill="1"/>
    <xf numFmtId="9" fontId="5" fillId="0" borderId="0" xfId="1" applyFont="1" applyFill="1"/>
    <xf numFmtId="9" fontId="5" fillId="0" borderId="0" xfId="0" applyNumberFormat="1" applyFont="1" applyFill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10" fontId="2" fillId="0" borderId="0" xfId="1" applyNumberFormat="1" applyFont="1" applyBorder="1"/>
    <xf numFmtId="2" fontId="2" fillId="0" borderId="0" xfId="1" applyNumberFormat="1" applyFont="1" applyBorder="1"/>
    <xf numFmtId="2" fontId="2" fillId="0" borderId="2" xfId="1" applyNumberFormat="1" applyFont="1" applyBorder="1"/>
    <xf numFmtId="2" fontId="0" fillId="0" borderId="0" xfId="0" applyNumberFormat="1" applyFont="1" applyAlignment="1">
      <alignment horizontal="right"/>
    </xf>
    <xf numFmtId="2" fontId="0" fillId="7" borderId="2" xfId="0" applyNumberFormat="1" applyFont="1" applyFill="1" applyBorder="1" applyAlignment="1">
      <alignment horizontal="right"/>
    </xf>
    <xf numFmtId="2" fontId="0" fillId="7" borderId="0" xfId="0" applyNumberFormat="1" applyFont="1" applyFill="1" applyBorder="1" applyAlignment="1">
      <alignment horizontal="right"/>
    </xf>
    <xf numFmtId="2" fontId="5" fillId="7" borderId="0" xfId="0" applyNumberFormat="1" applyFont="1" applyFill="1"/>
    <xf numFmtId="2" fontId="5" fillId="3" borderId="0" xfId="0" applyNumberFormat="1" applyFont="1" applyFill="1"/>
    <xf numFmtId="3" fontId="0" fillId="7" borderId="2" xfId="0" applyNumberFormat="1" applyFill="1" applyBorder="1"/>
    <xf numFmtId="3" fontId="0" fillId="7" borderId="0" xfId="0" applyNumberFormat="1" applyFill="1" applyBorder="1"/>
    <xf numFmtId="3" fontId="5" fillId="7" borderId="0" xfId="0" applyNumberFormat="1" applyFont="1" applyFill="1"/>
    <xf numFmtId="3" fontId="5" fillId="3" borderId="0" xfId="0" applyNumberFormat="1" applyFont="1" applyFill="1"/>
    <xf numFmtId="10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E8-4D2B-BBA4-02998E84980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8-4D2B-BBA4-02998E849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Model!$L$3:$Z$3</c:f>
              <c:numCache>
                <c:formatCode>#,##0</c:formatCode>
                <c:ptCount val="15"/>
                <c:pt idx="0">
                  <c:v>1243.816</c:v>
                </c:pt>
                <c:pt idx="1">
                  <c:v>1461.934</c:v>
                </c:pt>
                <c:pt idx="2">
                  <c:v>1410.557</c:v>
                </c:pt>
                <c:pt idx="3">
                  <c:v>1425.0449999999998</c:v>
                </c:pt>
                <c:pt idx="4">
                  <c:v>1518.5740000000001</c:v>
                </c:pt>
                <c:pt idx="5">
                  <c:v>1655.26</c:v>
                </c:pt>
                <c:pt idx="6">
                  <c:v>1624.2860000000001</c:v>
                </c:pt>
                <c:pt idx="7">
                  <c:v>1512.9299999999998</c:v>
                </c:pt>
                <c:pt idx="8">
                  <c:v>1698.93</c:v>
                </c:pt>
                <c:pt idx="9">
                  <c:v>1854.961</c:v>
                </c:pt>
                <c:pt idx="10">
                  <c:v>1856.028</c:v>
                </c:pt>
                <c:pt idx="11">
                  <c:v>1730.1079999999995</c:v>
                </c:pt>
                <c:pt idx="12">
                  <c:v>1899.098</c:v>
                </c:pt>
                <c:pt idx="13">
                  <c:v>2050</c:v>
                </c:pt>
                <c:pt idx="14" formatCode="General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Model!$L$19:$Z$19</c:f>
              <c:numCache>
                <c:formatCode>0%</c:formatCode>
                <c:ptCount val="15"/>
                <c:pt idx="4">
                  <c:v>0.22089923268393408</c:v>
                </c:pt>
                <c:pt idx="5">
                  <c:v>0.13223989591869412</c:v>
                </c:pt>
                <c:pt idx="6">
                  <c:v>0.15152099489776027</c:v>
                </c:pt>
                <c:pt idx="7">
                  <c:v>6.1671736681999434E-2</c:v>
                </c:pt>
                <c:pt idx="8">
                  <c:v>0.11876668506111643</c:v>
                </c:pt>
                <c:pt idx="9">
                  <c:v>0.12064630329978376</c:v>
                </c:pt>
                <c:pt idx="10">
                  <c:v>0.14267314992556734</c:v>
                </c:pt>
                <c:pt idx="11">
                  <c:v>0.14354795000429599</c:v>
                </c:pt>
                <c:pt idx="12">
                  <c:v>0.11782003967202881</c:v>
                </c:pt>
                <c:pt idx="13">
                  <c:v>0.10514452864507673</c:v>
                </c:pt>
                <c:pt idx="14">
                  <c:v>9.9121349462400365E-2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33-4823-BD1B-9A1EDF600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0">
                  <c:v>4200.8190000000004</c:v>
                </c:pt>
                <c:pt idx="1">
                  <c:v>4598.6379999999999</c:v>
                </c:pt>
                <c:pt idx="2">
                  <c:v>5541.3519999999999</c:v>
                </c:pt>
                <c:pt idx="3">
                  <c:v>6311.05</c:v>
                </c:pt>
                <c:pt idx="4">
                  <c:v>7140.027</c:v>
                </c:pt>
                <c:pt idx="5">
                  <c:v>7900</c:v>
                </c:pt>
                <c:pt idx="6">
                  <c:v>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Model!$C$19:$I$19</c:f>
              <c:numCache>
                <c:formatCode>0%</c:formatCode>
                <c:ptCount val="7"/>
                <c:pt idx="1">
                  <c:v>9.4700342956932859E-2</c:v>
                </c:pt>
                <c:pt idx="2">
                  <c:v>0.204998523475864</c:v>
                </c:pt>
                <c:pt idx="3">
                  <c:v>0.13890075923709588</c:v>
                </c:pt>
                <c:pt idx="4">
                  <c:v>0.13135326134319958</c:v>
                </c:pt>
                <c:pt idx="5">
                  <c:v>0.10643839302008251</c:v>
                </c:pt>
                <c:pt idx="6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E0-4886-8D59-25975427D8D9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0-4886-8D59-25975427D8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Model!$L$11:$Z$11</c:f>
              <c:numCache>
                <c:formatCode>#,##0</c:formatCode>
                <c:ptCount val="15"/>
                <c:pt idx="0">
                  <c:v>316.7120000000001</c:v>
                </c:pt>
                <c:pt idx="1">
                  <c:v>403.76199999999989</c:v>
                </c:pt>
                <c:pt idx="2">
                  <c:v>337.20499999999993</c:v>
                </c:pt>
                <c:pt idx="3">
                  <c:v>319.79599999999965</c:v>
                </c:pt>
                <c:pt idx="4">
                  <c:v>294.20300000000003</c:v>
                </c:pt>
                <c:pt idx="5">
                  <c:v>273.36</c:v>
                </c:pt>
                <c:pt idx="6">
                  <c:v>322.38700000000006</c:v>
                </c:pt>
                <c:pt idx="7">
                  <c:v>301.67399999999992</c:v>
                </c:pt>
                <c:pt idx="8">
                  <c:v>397.44400000000007</c:v>
                </c:pt>
                <c:pt idx="9">
                  <c:v>413.87100000000004</c:v>
                </c:pt>
                <c:pt idx="10">
                  <c:v>452.69400000000002</c:v>
                </c:pt>
                <c:pt idx="11">
                  <c:v>366.97899999999913</c:v>
                </c:pt>
                <c:pt idx="12">
                  <c:v>442.04899999999998</c:v>
                </c:pt>
                <c:pt idx="13">
                  <c:v>483.58972</c:v>
                </c:pt>
                <c:pt idx="14">
                  <c:v>452.05125999999996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Model!$B$16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Model!$L$16:$Z$16</c:f>
              <c:numCache>
                <c:formatCode>0%</c:formatCode>
                <c:ptCount val="15"/>
                <c:pt idx="0">
                  <c:v>0.57479160904828364</c:v>
                </c:pt>
                <c:pt idx="1">
                  <c:v>0.57241845391105206</c:v>
                </c:pt>
                <c:pt idx="2">
                  <c:v>0.55946551610463102</c:v>
                </c:pt>
                <c:pt idx="3">
                  <c:v>0.5386370254974403</c:v>
                </c:pt>
                <c:pt idx="4">
                  <c:v>0.51144494769435012</c:v>
                </c:pt>
                <c:pt idx="5">
                  <c:v>0.47114108961734102</c:v>
                </c:pt>
                <c:pt idx="6">
                  <c:v>0.51328706890289033</c:v>
                </c:pt>
                <c:pt idx="7">
                  <c:v>0.51840732882552387</c:v>
                </c:pt>
                <c:pt idx="8">
                  <c:v>0.5284791015521535</c:v>
                </c:pt>
                <c:pt idx="9">
                  <c:v>0.52519810389544574</c:v>
                </c:pt>
                <c:pt idx="10">
                  <c:v>0.53003672358391141</c:v>
                </c:pt>
                <c:pt idx="11">
                  <c:v>0.54237770127645191</c:v>
                </c:pt>
                <c:pt idx="12">
                  <c:v>0.5408509724090067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80B-41C2-BC41-A337720B363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B-41C2-BC41-A337720B3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Model!$C$11:$I$11</c:f>
              <c:numCache>
                <c:formatCode>#,##0</c:formatCode>
                <c:ptCount val="7"/>
                <c:pt idx="0">
                  <c:v>1107.8350000000003</c:v>
                </c:pt>
                <c:pt idx="1">
                  <c:v>1409.5939999999996</c:v>
                </c:pt>
                <c:pt idx="2">
                  <c:v>1377.4749999999997</c:v>
                </c:pt>
                <c:pt idx="3">
                  <c:v>1191.6240000000005</c:v>
                </c:pt>
                <c:pt idx="4">
                  <c:v>1630.9879999999994</c:v>
                </c:pt>
                <c:pt idx="5">
                  <c:v>1893.7859900000001</c:v>
                </c:pt>
                <c:pt idx="6">
                  <c:v>2168.86105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-0.27238623080151769</c:v>
                </c:pt>
                <c:pt idx="2">
                  <c:v>2.2785993697475915E-2</c:v>
                </c:pt>
                <c:pt idx="3">
                  <c:v>-0.13492150492749355</c:v>
                </c:pt>
                <c:pt idx="4">
                  <c:v>0.36871026431156029</c:v>
                </c:pt>
                <c:pt idx="5">
                  <c:v>0.1611280953630565</c:v>
                </c:pt>
                <c:pt idx="6">
                  <c:v>0.14525139664804465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Model!$B$20</c:f>
              <c:strCache>
                <c:ptCount val="1"/>
                <c:pt idx="0">
                  <c:v>Operating Expense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Model!$L$20:$Z$20</c:f>
              <c:numCache>
                <c:formatCode>0%</c:formatCode>
                <c:ptCount val="15"/>
                <c:pt idx="0">
                  <c:v>0.2418275693510937</c:v>
                </c:pt>
                <c:pt idx="1">
                  <c:v>0.21263819023293801</c:v>
                </c:pt>
                <c:pt idx="2">
                  <c:v>0.24436729603979138</c:v>
                </c:pt>
                <c:pt idx="3">
                  <c:v>0.24890442056215775</c:v>
                </c:pt>
                <c:pt idx="4">
                  <c:v>0.24837643736821516</c:v>
                </c:pt>
                <c:pt idx="5">
                  <c:v>0.24582844991119221</c:v>
                </c:pt>
                <c:pt idx="6">
                  <c:v>0.255986322605748</c:v>
                </c:pt>
                <c:pt idx="7">
                  <c:v>0.25775349817903004</c:v>
                </c:pt>
                <c:pt idx="8">
                  <c:v>0.24296763256873444</c:v>
                </c:pt>
                <c:pt idx="9">
                  <c:v>0.24281750397986804</c:v>
                </c:pt>
                <c:pt idx="10">
                  <c:v>0.25497244653636691</c:v>
                </c:pt>
                <c:pt idx="11">
                  <c:v>0.29155000728278258</c:v>
                </c:pt>
                <c:pt idx="12">
                  <c:v>0.25545706435370896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Model!$B$20</c:f>
              <c:strCache>
                <c:ptCount val="1"/>
                <c:pt idx="0">
                  <c:v>Operating Expense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Model!$C$20:$G$20</c:f>
              <c:numCache>
                <c:formatCode>0%</c:formatCode>
                <c:ptCount val="5"/>
                <c:pt idx="0">
                  <c:v>0.2655782122486115</c:v>
                </c:pt>
                <c:pt idx="1">
                  <c:v>0.23718479254074795</c:v>
                </c:pt>
                <c:pt idx="2">
                  <c:v>0.23659316354564736</c:v>
                </c:pt>
                <c:pt idx="3">
                  <c:v>0.25191465762432558</c:v>
                </c:pt>
                <c:pt idx="4">
                  <c:v>0.25782129395309011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45411</c:v>
                </c:pt>
                <c:pt idx="1">
                  <c:v>45404</c:v>
                </c:pt>
                <c:pt idx="2">
                  <c:v>45397</c:v>
                </c:pt>
                <c:pt idx="3">
                  <c:v>45390</c:v>
                </c:pt>
                <c:pt idx="4">
                  <c:v>45383</c:v>
                </c:pt>
                <c:pt idx="5">
                  <c:v>45376</c:v>
                </c:pt>
                <c:pt idx="6">
                  <c:v>45369</c:v>
                </c:pt>
                <c:pt idx="7">
                  <c:v>45362</c:v>
                </c:pt>
                <c:pt idx="8">
                  <c:v>45355</c:v>
                </c:pt>
                <c:pt idx="9">
                  <c:v>45348</c:v>
                </c:pt>
                <c:pt idx="10">
                  <c:v>45341</c:v>
                </c:pt>
                <c:pt idx="11">
                  <c:v>45334</c:v>
                </c:pt>
                <c:pt idx="12">
                  <c:v>45327</c:v>
                </c:pt>
                <c:pt idx="13">
                  <c:v>45320</c:v>
                </c:pt>
                <c:pt idx="14">
                  <c:v>45313</c:v>
                </c:pt>
                <c:pt idx="15">
                  <c:v>45306</c:v>
                </c:pt>
                <c:pt idx="16">
                  <c:v>45299</c:v>
                </c:pt>
                <c:pt idx="17">
                  <c:v>45292</c:v>
                </c:pt>
                <c:pt idx="18">
                  <c:v>45285</c:v>
                </c:pt>
                <c:pt idx="19">
                  <c:v>45278</c:v>
                </c:pt>
                <c:pt idx="20">
                  <c:v>45271</c:v>
                </c:pt>
                <c:pt idx="21">
                  <c:v>45264</c:v>
                </c:pt>
                <c:pt idx="22">
                  <c:v>45257</c:v>
                </c:pt>
                <c:pt idx="23">
                  <c:v>45250</c:v>
                </c:pt>
                <c:pt idx="24">
                  <c:v>45243</c:v>
                </c:pt>
                <c:pt idx="25">
                  <c:v>45236</c:v>
                </c:pt>
                <c:pt idx="26">
                  <c:v>45229</c:v>
                </c:pt>
                <c:pt idx="27">
                  <c:v>45222</c:v>
                </c:pt>
                <c:pt idx="28">
                  <c:v>45215</c:v>
                </c:pt>
                <c:pt idx="29">
                  <c:v>45208</c:v>
                </c:pt>
                <c:pt idx="30">
                  <c:v>45201</c:v>
                </c:pt>
                <c:pt idx="31">
                  <c:v>45194</c:v>
                </c:pt>
                <c:pt idx="32">
                  <c:v>45187</c:v>
                </c:pt>
                <c:pt idx="33">
                  <c:v>45180</c:v>
                </c:pt>
                <c:pt idx="34">
                  <c:v>45173</c:v>
                </c:pt>
                <c:pt idx="35">
                  <c:v>45166</c:v>
                </c:pt>
                <c:pt idx="36">
                  <c:v>45159</c:v>
                </c:pt>
                <c:pt idx="37">
                  <c:v>45152</c:v>
                </c:pt>
                <c:pt idx="38">
                  <c:v>45145</c:v>
                </c:pt>
                <c:pt idx="39">
                  <c:v>45138</c:v>
                </c:pt>
                <c:pt idx="40">
                  <c:v>45131</c:v>
                </c:pt>
                <c:pt idx="41">
                  <c:v>45124</c:v>
                </c:pt>
                <c:pt idx="42">
                  <c:v>45117</c:v>
                </c:pt>
                <c:pt idx="43">
                  <c:v>45110</c:v>
                </c:pt>
                <c:pt idx="44">
                  <c:v>45103</c:v>
                </c:pt>
                <c:pt idx="45">
                  <c:v>45096</c:v>
                </c:pt>
                <c:pt idx="46">
                  <c:v>45089</c:v>
                </c:pt>
                <c:pt idx="47">
                  <c:v>45082</c:v>
                </c:pt>
                <c:pt idx="48">
                  <c:v>45075</c:v>
                </c:pt>
                <c:pt idx="49">
                  <c:v>45068</c:v>
                </c:pt>
                <c:pt idx="50">
                  <c:v>45061</c:v>
                </c:pt>
                <c:pt idx="51">
                  <c:v>45054</c:v>
                </c:pt>
                <c:pt idx="52">
                  <c:v>45047</c:v>
                </c:pt>
                <c:pt idx="53">
                  <c:v>45040</c:v>
                </c:pt>
                <c:pt idx="54">
                  <c:v>45033</c:v>
                </c:pt>
                <c:pt idx="55">
                  <c:v>45026</c:v>
                </c:pt>
                <c:pt idx="56">
                  <c:v>45019</c:v>
                </c:pt>
                <c:pt idx="57">
                  <c:v>45012</c:v>
                </c:pt>
                <c:pt idx="58">
                  <c:v>45005</c:v>
                </c:pt>
                <c:pt idx="59">
                  <c:v>44998</c:v>
                </c:pt>
                <c:pt idx="60">
                  <c:v>44991</c:v>
                </c:pt>
                <c:pt idx="61">
                  <c:v>44984</c:v>
                </c:pt>
                <c:pt idx="62">
                  <c:v>44977</c:v>
                </c:pt>
                <c:pt idx="63">
                  <c:v>44970</c:v>
                </c:pt>
                <c:pt idx="64">
                  <c:v>44963</c:v>
                </c:pt>
                <c:pt idx="65">
                  <c:v>44956</c:v>
                </c:pt>
                <c:pt idx="66">
                  <c:v>44949</c:v>
                </c:pt>
                <c:pt idx="67">
                  <c:v>44942</c:v>
                </c:pt>
                <c:pt idx="68">
                  <c:v>44935</c:v>
                </c:pt>
                <c:pt idx="69">
                  <c:v>44928</c:v>
                </c:pt>
                <c:pt idx="70">
                  <c:v>44921</c:v>
                </c:pt>
                <c:pt idx="71">
                  <c:v>44914</c:v>
                </c:pt>
                <c:pt idx="72">
                  <c:v>44907</c:v>
                </c:pt>
                <c:pt idx="73">
                  <c:v>44900</c:v>
                </c:pt>
                <c:pt idx="74">
                  <c:v>44893</c:v>
                </c:pt>
                <c:pt idx="75">
                  <c:v>44886</c:v>
                </c:pt>
                <c:pt idx="76">
                  <c:v>44879</c:v>
                </c:pt>
                <c:pt idx="77">
                  <c:v>44872</c:v>
                </c:pt>
                <c:pt idx="78">
                  <c:v>44865</c:v>
                </c:pt>
                <c:pt idx="79">
                  <c:v>44858</c:v>
                </c:pt>
                <c:pt idx="80">
                  <c:v>44851</c:v>
                </c:pt>
                <c:pt idx="81">
                  <c:v>44844</c:v>
                </c:pt>
                <c:pt idx="82">
                  <c:v>44837</c:v>
                </c:pt>
                <c:pt idx="83">
                  <c:v>44830</c:v>
                </c:pt>
                <c:pt idx="84">
                  <c:v>44823</c:v>
                </c:pt>
                <c:pt idx="85">
                  <c:v>44816</c:v>
                </c:pt>
                <c:pt idx="86">
                  <c:v>44809</c:v>
                </c:pt>
                <c:pt idx="87">
                  <c:v>44802</c:v>
                </c:pt>
                <c:pt idx="88">
                  <c:v>44795</c:v>
                </c:pt>
                <c:pt idx="89">
                  <c:v>44788</c:v>
                </c:pt>
                <c:pt idx="90">
                  <c:v>44781</c:v>
                </c:pt>
                <c:pt idx="91">
                  <c:v>44774</c:v>
                </c:pt>
                <c:pt idx="92">
                  <c:v>44767</c:v>
                </c:pt>
                <c:pt idx="93">
                  <c:v>44760</c:v>
                </c:pt>
                <c:pt idx="94">
                  <c:v>44753</c:v>
                </c:pt>
                <c:pt idx="95">
                  <c:v>44746</c:v>
                </c:pt>
                <c:pt idx="96">
                  <c:v>44739</c:v>
                </c:pt>
                <c:pt idx="97">
                  <c:v>44732</c:v>
                </c:pt>
                <c:pt idx="98">
                  <c:v>44725</c:v>
                </c:pt>
                <c:pt idx="99">
                  <c:v>44718</c:v>
                </c:pt>
                <c:pt idx="100">
                  <c:v>44711</c:v>
                </c:pt>
                <c:pt idx="101">
                  <c:v>44704</c:v>
                </c:pt>
                <c:pt idx="102">
                  <c:v>44697</c:v>
                </c:pt>
                <c:pt idx="103">
                  <c:v>44690</c:v>
                </c:pt>
                <c:pt idx="104">
                  <c:v>44683</c:v>
                </c:pt>
                <c:pt idx="105">
                  <c:v>44676</c:v>
                </c:pt>
                <c:pt idx="106">
                  <c:v>44669</c:v>
                </c:pt>
                <c:pt idx="107">
                  <c:v>44662</c:v>
                </c:pt>
                <c:pt idx="108">
                  <c:v>44655</c:v>
                </c:pt>
                <c:pt idx="109">
                  <c:v>44648</c:v>
                </c:pt>
                <c:pt idx="110">
                  <c:v>44641</c:v>
                </c:pt>
                <c:pt idx="111">
                  <c:v>44634</c:v>
                </c:pt>
                <c:pt idx="112">
                  <c:v>44627</c:v>
                </c:pt>
                <c:pt idx="113">
                  <c:v>44620</c:v>
                </c:pt>
                <c:pt idx="114">
                  <c:v>44613</c:v>
                </c:pt>
                <c:pt idx="115">
                  <c:v>44606</c:v>
                </c:pt>
                <c:pt idx="116">
                  <c:v>44599</c:v>
                </c:pt>
                <c:pt idx="117">
                  <c:v>44592</c:v>
                </c:pt>
                <c:pt idx="118">
                  <c:v>44585</c:v>
                </c:pt>
                <c:pt idx="119">
                  <c:v>44578</c:v>
                </c:pt>
                <c:pt idx="120">
                  <c:v>44571</c:v>
                </c:pt>
                <c:pt idx="121">
                  <c:v>44564</c:v>
                </c:pt>
                <c:pt idx="122">
                  <c:v>44557</c:v>
                </c:pt>
                <c:pt idx="123">
                  <c:v>44550</c:v>
                </c:pt>
                <c:pt idx="124">
                  <c:v>44543</c:v>
                </c:pt>
                <c:pt idx="125">
                  <c:v>44536</c:v>
                </c:pt>
                <c:pt idx="126">
                  <c:v>44529</c:v>
                </c:pt>
                <c:pt idx="127">
                  <c:v>44522</c:v>
                </c:pt>
                <c:pt idx="128">
                  <c:v>44515</c:v>
                </c:pt>
                <c:pt idx="129">
                  <c:v>44508</c:v>
                </c:pt>
                <c:pt idx="130">
                  <c:v>44501</c:v>
                </c:pt>
                <c:pt idx="131">
                  <c:v>44494</c:v>
                </c:pt>
                <c:pt idx="132">
                  <c:v>44487</c:v>
                </c:pt>
                <c:pt idx="133">
                  <c:v>44480</c:v>
                </c:pt>
                <c:pt idx="134">
                  <c:v>44473</c:v>
                </c:pt>
                <c:pt idx="135">
                  <c:v>44466</c:v>
                </c:pt>
                <c:pt idx="136">
                  <c:v>44459</c:v>
                </c:pt>
                <c:pt idx="137">
                  <c:v>44452</c:v>
                </c:pt>
                <c:pt idx="138">
                  <c:v>44445</c:v>
                </c:pt>
                <c:pt idx="139">
                  <c:v>44438</c:v>
                </c:pt>
                <c:pt idx="140">
                  <c:v>44431</c:v>
                </c:pt>
                <c:pt idx="141">
                  <c:v>44424</c:v>
                </c:pt>
                <c:pt idx="142">
                  <c:v>44417</c:v>
                </c:pt>
                <c:pt idx="143">
                  <c:v>44410</c:v>
                </c:pt>
                <c:pt idx="144">
                  <c:v>44403</c:v>
                </c:pt>
                <c:pt idx="145">
                  <c:v>44396</c:v>
                </c:pt>
                <c:pt idx="146">
                  <c:v>44389</c:v>
                </c:pt>
                <c:pt idx="147">
                  <c:v>44382</c:v>
                </c:pt>
                <c:pt idx="148">
                  <c:v>44375</c:v>
                </c:pt>
                <c:pt idx="149">
                  <c:v>44368</c:v>
                </c:pt>
                <c:pt idx="150">
                  <c:v>44361</c:v>
                </c:pt>
                <c:pt idx="151">
                  <c:v>44354</c:v>
                </c:pt>
                <c:pt idx="152">
                  <c:v>44347</c:v>
                </c:pt>
                <c:pt idx="153">
                  <c:v>44340</c:v>
                </c:pt>
                <c:pt idx="154">
                  <c:v>44333</c:v>
                </c:pt>
                <c:pt idx="155">
                  <c:v>44326</c:v>
                </c:pt>
                <c:pt idx="156">
                  <c:v>44319</c:v>
                </c:pt>
                <c:pt idx="157">
                  <c:v>44312</c:v>
                </c:pt>
                <c:pt idx="158">
                  <c:v>44305</c:v>
                </c:pt>
                <c:pt idx="159">
                  <c:v>44298</c:v>
                </c:pt>
                <c:pt idx="160">
                  <c:v>44291</c:v>
                </c:pt>
                <c:pt idx="161">
                  <c:v>44284</c:v>
                </c:pt>
                <c:pt idx="162">
                  <c:v>44277</c:v>
                </c:pt>
                <c:pt idx="163">
                  <c:v>44270</c:v>
                </c:pt>
                <c:pt idx="164">
                  <c:v>44263</c:v>
                </c:pt>
                <c:pt idx="165">
                  <c:v>44256</c:v>
                </c:pt>
                <c:pt idx="166">
                  <c:v>44249</c:v>
                </c:pt>
                <c:pt idx="167">
                  <c:v>44242</c:v>
                </c:pt>
                <c:pt idx="168">
                  <c:v>44235</c:v>
                </c:pt>
                <c:pt idx="169">
                  <c:v>44228</c:v>
                </c:pt>
                <c:pt idx="170">
                  <c:v>44221</c:v>
                </c:pt>
                <c:pt idx="171">
                  <c:v>44214</c:v>
                </c:pt>
                <c:pt idx="172">
                  <c:v>44207</c:v>
                </c:pt>
                <c:pt idx="173">
                  <c:v>44200</c:v>
                </c:pt>
                <c:pt idx="174">
                  <c:v>44193</c:v>
                </c:pt>
                <c:pt idx="175">
                  <c:v>44186</c:v>
                </c:pt>
                <c:pt idx="176">
                  <c:v>44179</c:v>
                </c:pt>
                <c:pt idx="177">
                  <c:v>44172</c:v>
                </c:pt>
                <c:pt idx="178">
                  <c:v>44165</c:v>
                </c:pt>
                <c:pt idx="179">
                  <c:v>44158</c:v>
                </c:pt>
                <c:pt idx="180">
                  <c:v>44151</c:v>
                </c:pt>
                <c:pt idx="181">
                  <c:v>44144</c:v>
                </c:pt>
                <c:pt idx="182">
                  <c:v>44137</c:v>
                </c:pt>
                <c:pt idx="183">
                  <c:v>44130</c:v>
                </c:pt>
                <c:pt idx="184">
                  <c:v>44123</c:v>
                </c:pt>
                <c:pt idx="185">
                  <c:v>44116</c:v>
                </c:pt>
                <c:pt idx="186">
                  <c:v>44109</c:v>
                </c:pt>
                <c:pt idx="187">
                  <c:v>44102</c:v>
                </c:pt>
                <c:pt idx="188">
                  <c:v>44095</c:v>
                </c:pt>
                <c:pt idx="189">
                  <c:v>44088</c:v>
                </c:pt>
                <c:pt idx="190">
                  <c:v>44081</c:v>
                </c:pt>
                <c:pt idx="191">
                  <c:v>44074</c:v>
                </c:pt>
                <c:pt idx="192">
                  <c:v>44067</c:v>
                </c:pt>
                <c:pt idx="193">
                  <c:v>44060</c:v>
                </c:pt>
                <c:pt idx="194">
                  <c:v>44053</c:v>
                </c:pt>
                <c:pt idx="195">
                  <c:v>44046</c:v>
                </c:pt>
                <c:pt idx="196">
                  <c:v>44039</c:v>
                </c:pt>
                <c:pt idx="197">
                  <c:v>44032</c:v>
                </c:pt>
                <c:pt idx="198">
                  <c:v>44025</c:v>
                </c:pt>
                <c:pt idx="199">
                  <c:v>44018</c:v>
                </c:pt>
                <c:pt idx="200">
                  <c:v>44011</c:v>
                </c:pt>
                <c:pt idx="201">
                  <c:v>44004</c:v>
                </c:pt>
                <c:pt idx="202">
                  <c:v>43997</c:v>
                </c:pt>
                <c:pt idx="203">
                  <c:v>43990</c:v>
                </c:pt>
                <c:pt idx="204">
                  <c:v>43983</c:v>
                </c:pt>
                <c:pt idx="205">
                  <c:v>43976</c:v>
                </c:pt>
                <c:pt idx="206">
                  <c:v>43969</c:v>
                </c:pt>
                <c:pt idx="207">
                  <c:v>43962</c:v>
                </c:pt>
                <c:pt idx="208">
                  <c:v>43955</c:v>
                </c:pt>
                <c:pt idx="209">
                  <c:v>43948</c:v>
                </c:pt>
                <c:pt idx="210">
                  <c:v>43941</c:v>
                </c:pt>
                <c:pt idx="211">
                  <c:v>43934</c:v>
                </c:pt>
                <c:pt idx="212">
                  <c:v>43927</c:v>
                </c:pt>
                <c:pt idx="213">
                  <c:v>43920</c:v>
                </c:pt>
                <c:pt idx="214">
                  <c:v>43913</c:v>
                </c:pt>
                <c:pt idx="215">
                  <c:v>43906</c:v>
                </c:pt>
                <c:pt idx="216">
                  <c:v>43899</c:v>
                </c:pt>
                <c:pt idx="217">
                  <c:v>43892</c:v>
                </c:pt>
                <c:pt idx="218">
                  <c:v>43885</c:v>
                </c:pt>
                <c:pt idx="219">
                  <c:v>43878</c:v>
                </c:pt>
                <c:pt idx="220">
                  <c:v>43871</c:v>
                </c:pt>
                <c:pt idx="221">
                  <c:v>43864</c:v>
                </c:pt>
                <c:pt idx="222">
                  <c:v>43857</c:v>
                </c:pt>
                <c:pt idx="223">
                  <c:v>43850</c:v>
                </c:pt>
                <c:pt idx="224">
                  <c:v>43843</c:v>
                </c:pt>
                <c:pt idx="225">
                  <c:v>43836</c:v>
                </c:pt>
                <c:pt idx="226">
                  <c:v>43829</c:v>
                </c:pt>
                <c:pt idx="227">
                  <c:v>43822</c:v>
                </c:pt>
                <c:pt idx="228">
                  <c:v>43815</c:v>
                </c:pt>
                <c:pt idx="229">
                  <c:v>43808</c:v>
                </c:pt>
                <c:pt idx="230">
                  <c:v>43801</c:v>
                </c:pt>
                <c:pt idx="231">
                  <c:v>43794</c:v>
                </c:pt>
                <c:pt idx="232">
                  <c:v>43787</c:v>
                </c:pt>
                <c:pt idx="233">
                  <c:v>43780</c:v>
                </c:pt>
                <c:pt idx="234">
                  <c:v>43773</c:v>
                </c:pt>
                <c:pt idx="235">
                  <c:v>43766</c:v>
                </c:pt>
                <c:pt idx="236">
                  <c:v>43759</c:v>
                </c:pt>
                <c:pt idx="237">
                  <c:v>43752</c:v>
                </c:pt>
                <c:pt idx="238">
                  <c:v>43745</c:v>
                </c:pt>
                <c:pt idx="239">
                  <c:v>43738</c:v>
                </c:pt>
                <c:pt idx="240">
                  <c:v>43731</c:v>
                </c:pt>
                <c:pt idx="241">
                  <c:v>43724</c:v>
                </c:pt>
                <c:pt idx="242">
                  <c:v>43717</c:v>
                </c:pt>
                <c:pt idx="243">
                  <c:v>43710</c:v>
                </c:pt>
                <c:pt idx="244">
                  <c:v>43703</c:v>
                </c:pt>
                <c:pt idx="245">
                  <c:v>43696</c:v>
                </c:pt>
                <c:pt idx="246">
                  <c:v>43689</c:v>
                </c:pt>
                <c:pt idx="247">
                  <c:v>43682</c:v>
                </c:pt>
                <c:pt idx="248">
                  <c:v>43675</c:v>
                </c:pt>
                <c:pt idx="249">
                  <c:v>43668</c:v>
                </c:pt>
                <c:pt idx="250">
                  <c:v>43661</c:v>
                </c:pt>
                <c:pt idx="251">
                  <c:v>43654</c:v>
                </c:pt>
                <c:pt idx="252">
                  <c:v>43647</c:v>
                </c:pt>
                <c:pt idx="253">
                  <c:v>43640</c:v>
                </c:pt>
                <c:pt idx="254">
                  <c:v>43633</c:v>
                </c:pt>
                <c:pt idx="255">
                  <c:v>43626</c:v>
                </c:pt>
                <c:pt idx="256">
                  <c:v>43619</c:v>
                </c:pt>
                <c:pt idx="257">
                  <c:v>43612</c:v>
                </c:pt>
                <c:pt idx="258">
                  <c:v>43605</c:v>
                </c:pt>
                <c:pt idx="259">
                  <c:v>43598</c:v>
                </c:pt>
                <c:pt idx="260">
                  <c:v>43591</c:v>
                </c:pt>
                <c:pt idx="261">
                  <c:v>43584</c:v>
                </c:pt>
                <c:pt idx="262">
                  <c:v>43577</c:v>
                </c:pt>
                <c:pt idx="263">
                  <c:v>43570</c:v>
                </c:pt>
                <c:pt idx="264">
                  <c:v>43563</c:v>
                </c:pt>
                <c:pt idx="265">
                  <c:v>43556</c:v>
                </c:pt>
                <c:pt idx="266">
                  <c:v>43549</c:v>
                </c:pt>
                <c:pt idx="267">
                  <c:v>43542</c:v>
                </c:pt>
                <c:pt idx="268">
                  <c:v>43535</c:v>
                </c:pt>
                <c:pt idx="269">
                  <c:v>43528</c:v>
                </c:pt>
                <c:pt idx="270">
                  <c:v>43521</c:v>
                </c:pt>
                <c:pt idx="271">
                  <c:v>43514</c:v>
                </c:pt>
                <c:pt idx="272">
                  <c:v>43507</c:v>
                </c:pt>
                <c:pt idx="273">
                  <c:v>43500</c:v>
                </c:pt>
                <c:pt idx="274">
                  <c:v>43493</c:v>
                </c:pt>
                <c:pt idx="275">
                  <c:v>43486</c:v>
                </c:pt>
                <c:pt idx="276">
                  <c:v>43479</c:v>
                </c:pt>
                <c:pt idx="277">
                  <c:v>43472</c:v>
                </c:pt>
                <c:pt idx="278">
                  <c:v>43465</c:v>
                </c:pt>
                <c:pt idx="279">
                  <c:v>43458</c:v>
                </c:pt>
                <c:pt idx="280">
                  <c:v>43451</c:v>
                </c:pt>
                <c:pt idx="281">
                  <c:v>43444</c:v>
                </c:pt>
                <c:pt idx="282">
                  <c:v>43437</c:v>
                </c:pt>
                <c:pt idx="283">
                  <c:v>43430</c:v>
                </c:pt>
                <c:pt idx="284">
                  <c:v>43423</c:v>
                </c:pt>
                <c:pt idx="285">
                  <c:v>43416</c:v>
                </c:pt>
                <c:pt idx="286">
                  <c:v>43409</c:v>
                </c:pt>
                <c:pt idx="287">
                  <c:v>43402</c:v>
                </c:pt>
                <c:pt idx="288">
                  <c:v>43395</c:v>
                </c:pt>
                <c:pt idx="289">
                  <c:v>43388</c:v>
                </c:pt>
                <c:pt idx="290">
                  <c:v>43381</c:v>
                </c:pt>
                <c:pt idx="291">
                  <c:v>43374</c:v>
                </c:pt>
                <c:pt idx="292">
                  <c:v>43367</c:v>
                </c:pt>
                <c:pt idx="293">
                  <c:v>43360</c:v>
                </c:pt>
                <c:pt idx="294">
                  <c:v>43353</c:v>
                </c:pt>
                <c:pt idx="295">
                  <c:v>43346</c:v>
                </c:pt>
                <c:pt idx="296">
                  <c:v>43339</c:v>
                </c:pt>
                <c:pt idx="297">
                  <c:v>43332</c:v>
                </c:pt>
                <c:pt idx="298">
                  <c:v>43325</c:v>
                </c:pt>
                <c:pt idx="299">
                  <c:v>43318</c:v>
                </c:pt>
                <c:pt idx="300">
                  <c:v>43311</c:v>
                </c:pt>
                <c:pt idx="301">
                  <c:v>43304</c:v>
                </c:pt>
                <c:pt idx="302">
                  <c:v>43297</c:v>
                </c:pt>
                <c:pt idx="303">
                  <c:v>43290</c:v>
                </c:pt>
                <c:pt idx="304">
                  <c:v>43283</c:v>
                </c:pt>
                <c:pt idx="305">
                  <c:v>43276</c:v>
                </c:pt>
                <c:pt idx="306">
                  <c:v>43269</c:v>
                </c:pt>
                <c:pt idx="307">
                  <c:v>43262</c:v>
                </c:pt>
                <c:pt idx="308">
                  <c:v>43255</c:v>
                </c:pt>
                <c:pt idx="309">
                  <c:v>43248</c:v>
                </c:pt>
                <c:pt idx="310">
                  <c:v>43241</c:v>
                </c:pt>
                <c:pt idx="311">
                  <c:v>43234</c:v>
                </c:pt>
                <c:pt idx="312">
                  <c:v>43227</c:v>
                </c:pt>
                <c:pt idx="313">
                  <c:v>43220</c:v>
                </c:pt>
                <c:pt idx="314">
                  <c:v>43213</c:v>
                </c:pt>
                <c:pt idx="315">
                  <c:v>43206</c:v>
                </c:pt>
                <c:pt idx="316">
                  <c:v>43199</c:v>
                </c:pt>
                <c:pt idx="317">
                  <c:v>43192</c:v>
                </c:pt>
                <c:pt idx="318">
                  <c:v>43185</c:v>
                </c:pt>
                <c:pt idx="319">
                  <c:v>43178</c:v>
                </c:pt>
                <c:pt idx="320">
                  <c:v>43171</c:v>
                </c:pt>
                <c:pt idx="321">
                  <c:v>43164</c:v>
                </c:pt>
                <c:pt idx="322">
                  <c:v>43157</c:v>
                </c:pt>
                <c:pt idx="323">
                  <c:v>43150</c:v>
                </c:pt>
                <c:pt idx="324">
                  <c:v>43143</c:v>
                </c:pt>
                <c:pt idx="325">
                  <c:v>43136</c:v>
                </c:pt>
                <c:pt idx="326">
                  <c:v>43129</c:v>
                </c:pt>
                <c:pt idx="327">
                  <c:v>43122</c:v>
                </c:pt>
                <c:pt idx="328">
                  <c:v>43115</c:v>
                </c:pt>
                <c:pt idx="329">
                  <c:v>43108</c:v>
                </c:pt>
                <c:pt idx="330">
                  <c:v>43101</c:v>
                </c:pt>
                <c:pt idx="331">
                  <c:v>43094</c:v>
                </c:pt>
                <c:pt idx="332">
                  <c:v>43087</c:v>
                </c:pt>
                <c:pt idx="333">
                  <c:v>43080</c:v>
                </c:pt>
                <c:pt idx="334">
                  <c:v>43073</c:v>
                </c:pt>
                <c:pt idx="335">
                  <c:v>43066</c:v>
                </c:pt>
                <c:pt idx="336">
                  <c:v>43059</c:v>
                </c:pt>
                <c:pt idx="337">
                  <c:v>43052</c:v>
                </c:pt>
                <c:pt idx="338">
                  <c:v>43045</c:v>
                </c:pt>
                <c:pt idx="339">
                  <c:v>43038</c:v>
                </c:pt>
                <c:pt idx="340">
                  <c:v>43031</c:v>
                </c:pt>
                <c:pt idx="341">
                  <c:v>43024</c:v>
                </c:pt>
                <c:pt idx="342">
                  <c:v>43017</c:v>
                </c:pt>
                <c:pt idx="343">
                  <c:v>43010</c:v>
                </c:pt>
                <c:pt idx="344">
                  <c:v>43003</c:v>
                </c:pt>
                <c:pt idx="345">
                  <c:v>42996</c:v>
                </c:pt>
                <c:pt idx="346">
                  <c:v>42989</c:v>
                </c:pt>
                <c:pt idx="347">
                  <c:v>42982</c:v>
                </c:pt>
                <c:pt idx="348">
                  <c:v>42975</c:v>
                </c:pt>
                <c:pt idx="349">
                  <c:v>42968</c:v>
                </c:pt>
                <c:pt idx="350">
                  <c:v>42961</c:v>
                </c:pt>
                <c:pt idx="351">
                  <c:v>42954</c:v>
                </c:pt>
                <c:pt idx="352">
                  <c:v>42947</c:v>
                </c:pt>
                <c:pt idx="353">
                  <c:v>42940</c:v>
                </c:pt>
                <c:pt idx="354">
                  <c:v>42933</c:v>
                </c:pt>
                <c:pt idx="355">
                  <c:v>42926</c:v>
                </c:pt>
                <c:pt idx="356">
                  <c:v>42919</c:v>
                </c:pt>
                <c:pt idx="357">
                  <c:v>42912</c:v>
                </c:pt>
                <c:pt idx="358">
                  <c:v>42905</c:v>
                </c:pt>
                <c:pt idx="359">
                  <c:v>42898</c:v>
                </c:pt>
                <c:pt idx="360">
                  <c:v>42891</c:v>
                </c:pt>
                <c:pt idx="361">
                  <c:v>42884</c:v>
                </c:pt>
                <c:pt idx="362">
                  <c:v>42877</c:v>
                </c:pt>
                <c:pt idx="363">
                  <c:v>42870</c:v>
                </c:pt>
                <c:pt idx="364">
                  <c:v>42863</c:v>
                </c:pt>
                <c:pt idx="365">
                  <c:v>42856</c:v>
                </c:pt>
                <c:pt idx="366">
                  <c:v>42849</c:v>
                </c:pt>
                <c:pt idx="367">
                  <c:v>42842</c:v>
                </c:pt>
                <c:pt idx="368">
                  <c:v>42835</c:v>
                </c:pt>
                <c:pt idx="369">
                  <c:v>42828</c:v>
                </c:pt>
                <c:pt idx="370">
                  <c:v>42821</c:v>
                </c:pt>
                <c:pt idx="371">
                  <c:v>42814</c:v>
                </c:pt>
                <c:pt idx="372">
                  <c:v>42807</c:v>
                </c:pt>
                <c:pt idx="373">
                  <c:v>42800</c:v>
                </c:pt>
                <c:pt idx="374">
                  <c:v>42793</c:v>
                </c:pt>
                <c:pt idx="375">
                  <c:v>42786</c:v>
                </c:pt>
                <c:pt idx="376">
                  <c:v>42779</c:v>
                </c:pt>
                <c:pt idx="377">
                  <c:v>42772</c:v>
                </c:pt>
                <c:pt idx="378">
                  <c:v>42765</c:v>
                </c:pt>
                <c:pt idx="379">
                  <c:v>42758</c:v>
                </c:pt>
                <c:pt idx="380">
                  <c:v>42751</c:v>
                </c:pt>
                <c:pt idx="381">
                  <c:v>42744</c:v>
                </c:pt>
                <c:pt idx="382">
                  <c:v>42737</c:v>
                </c:pt>
                <c:pt idx="383">
                  <c:v>42730</c:v>
                </c:pt>
                <c:pt idx="384">
                  <c:v>42723</c:v>
                </c:pt>
                <c:pt idx="385">
                  <c:v>42716</c:v>
                </c:pt>
                <c:pt idx="386">
                  <c:v>42709</c:v>
                </c:pt>
                <c:pt idx="387">
                  <c:v>42702</c:v>
                </c:pt>
                <c:pt idx="388">
                  <c:v>42695</c:v>
                </c:pt>
                <c:pt idx="389">
                  <c:v>42688</c:v>
                </c:pt>
                <c:pt idx="390">
                  <c:v>42681</c:v>
                </c:pt>
                <c:pt idx="391">
                  <c:v>42674</c:v>
                </c:pt>
                <c:pt idx="392">
                  <c:v>42667</c:v>
                </c:pt>
                <c:pt idx="393">
                  <c:v>42660</c:v>
                </c:pt>
                <c:pt idx="394">
                  <c:v>42653</c:v>
                </c:pt>
                <c:pt idx="395">
                  <c:v>42646</c:v>
                </c:pt>
                <c:pt idx="396">
                  <c:v>42639</c:v>
                </c:pt>
                <c:pt idx="397">
                  <c:v>42632</c:v>
                </c:pt>
                <c:pt idx="398">
                  <c:v>42625</c:v>
                </c:pt>
                <c:pt idx="399">
                  <c:v>42618</c:v>
                </c:pt>
                <c:pt idx="400">
                  <c:v>42611</c:v>
                </c:pt>
                <c:pt idx="401">
                  <c:v>42604</c:v>
                </c:pt>
                <c:pt idx="402">
                  <c:v>42597</c:v>
                </c:pt>
                <c:pt idx="403">
                  <c:v>42590</c:v>
                </c:pt>
                <c:pt idx="404">
                  <c:v>42583</c:v>
                </c:pt>
                <c:pt idx="405">
                  <c:v>42576</c:v>
                </c:pt>
                <c:pt idx="406">
                  <c:v>42569</c:v>
                </c:pt>
                <c:pt idx="407">
                  <c:v>42562</c:v>
                </c:pt>
                <c:pt idx="408">
                  <c:v>42555</c:v>
                </c:pt>
                <c:pt idx="409">
                  <c:v>42548</c:v>
                </c:pt>
                <c:pt idx="410">
                  <c:v>42541</c:v>
                </c:pt>
                <c:pt idx="411">
                  <c:v>42534</c:v>
                </c:pt>
                <c:pt idx="412">
                  <c:v>42527</c:v>
                </c:pt>
                <c:pt idx="413">
                  <c:v>42520</c:v>
                </c:pt>
                <c:pt idx="414">
                  <c:v>42513</c:v>
                </c:pt>
                <c:pt idx="415">
                  <c:v>42506</c:v>
                </c:pt>
                <c:pt idx="416">
                  <c:v>42499</c:v>
                </c:pt>
                <c:pt idx="417">
                  <c:v>42492</c:v>
                </c:pt>
                <c:pt idx="418">
                  <c:v>42485</c:v>
                </c:pt>
                <c:pt idx="419">
                  <c:v>42478</c:v>
                </c:pt>
                <c:pt idx="420">
                  <c:v>42471</c:v>
                </c:pt>
                <c:pt idx="421">
                  <c:v>42464</c:v>
                </c:pt>
                <c:pt idx="422">
                  <c:v>42457</c:v>
                </c:pt>
                <c:pt idx="423">
                  <c:v>42450</c:v>
                </c:pt>
                <c:pt idx="424">
                  <c:v>42443</c:v>
                </c:pt>
                <c:pt idx="425">
                  <c:v>42436</c:v>
                </c:pt>
                <c:pt idx="426">
                  <c:v>42429</c:v>
                </c:pt>
                <c:pt idx="427">
                  <c:v>42422</c:v>
                </c:pt>
                <c:pt idx="428">
                  <c:v>42415</c:v>
                </c:pt>
                <c:pt idx="429">
                  <c:v>42408</c:v>
                </c:pt>
                <c:pt idx="430">
                  <c:v>42401</c:v>
                </c:pt>
                <c:pt idx="431">
                  <c:v>42394</c:v>
                </c:pt>
                <c:pt idx="432">
                  <c:v>42387</c:v>
                </c:pt>
                <c:pt idx="433">
                  <c:v>42380</c:v>
                </c:pt>
                <c:pt idx="434">
                  <c:v>42373</c:v>
                </c:pt>
                <c:pt idx="435">
                  <c:v>42366</c:v>
                </c:pt>
                <c:pt idx="436">
                  <c:v>42359</c:v>
                </c:pt>
                <c:pt idx="437">
                  <c:v>42352</c:v>
                </c:pt>
                <c:pt idx="438">
                  <c:v>42345</c:v>
                </c:pt>
                <c:pt idx="439">
                  <c:v>42338</c:v>
                </c:pt>
                <c:pt idx="440">
                  <c:v>42331</c:v>
                </c:pt>
                <c:pt idx="441">
                  <c:v>42324</c:v>
                </c:pt>
                <c:pt idx="442">
                  <c:v>42317</c:v>
                </c:pt>
                <c:pt idx="443">
                  <c:v>42310</c:v>
                </c:pt>
                <c:pt idx="444">
                  <c:v>42303</c:v>
                </c:pt>
                <c:pt idx="445">
                  <c:v>42296</c:v>
                </c:pt>
                <c:pt idx="446">
                  <c:v>42289</c:v>
                </c:pt>
                <c:pt idx="447">
                  <c:v>42282</c:v>
                </c:pt>
                <c:pt idx="448">
                  <c:v>42275</c:v>
                </c:pt>
                <c:pt idx="449">
                  <c:v>42268</c:v>
                </c:pt>
                <c:pt idx="450">
                  <c:v>42261</c:v>
                </c:pt>
                <c:pt idx="451">
                  <c:v>42254</c:v>
                </c:pt>
                <c:pt idx="452">
                  <c:v>42247</c:v>
                </c:pt>
                <c:pt idx="453">
                  <c:v>42240</c:v>
                </c:pt>
                <c:pt idx="454">
                  <c:v>42233</c:v>
                </c:pt>
                <c:pt idx="455">
                  <c:v>42226</c:v>
                </c:pt>
                <c:pt idx="456">
                  <c:v>42219</c:v>
                </c:pt>
                <c:pt idx="457">
                  <c:v>42212</c:v>
                </c:pt>
                <c:pt idx="458">
                  <c:v>42205</c:v>
                </c:pt>
                <c:pt idx="459">
                  <c:v>42198</c:v>
                </c:pt>
                <c:pt idx="460">
                  <c:v>42191</c:v>
                </c:pt>
                <c:pt idx="461">
                  <c:v>42184</c:v>
                </c:pt>
                <c:pt idx="462">
                  <c:v>42177</c:v>
                </c:pt>
                <c:pt idx="463">
                  <c:v>42170</c:v>
                </c:pt>
                <c:pt idx="464">
                  <c:v>42163</c:v>
                </c:pt>
                <c:pt idx="465">
                  <c:v>42156</c:v>
                </c:pt>
                <c:pt idx="466">
                  <c:v>42149</c:v>
                </c:pt>
                <c:pt idx="467">
                  <c:v>42142</c:v>
                </c:pt>
                <c:pt idx="468">
                  <c:v>42135</c:v>
                </c:pt>
                <c:pt idx="469">
                  <c:v>42128</c:v>
                </c:pt>
                <c:pt idx="470">
                  <c:v>42121</c:v>
                </c:pt>
                <c:pt idx="471">
                  <c:v>42114</c:v>
                </c:pt>
                <c:pt idx="472">
                  <c:v>42107</c:v>
                </c:pt>
                <c:pt idx="473">
                  <c:v>42100</c:v>
                </c:pt>
                <c:pt idx="474">
                  <c:v>42093</c:v>
                </c:pt>
                <c:pt idx="475">
                  <c:v>42086</c:v>
                </c:pt>
                <c:pt idx="476">
                  <c:v>42079</c:v>
                </c:pt>
                <c:pt idx="477">
                  <c:v>42072</c:v>
                </c:pt>
                <c:pt idx="478">
                  <c:v>42065</c:v>
                </c:pt>
                <c:pt idx="479">
                  <c:v>42058</c:v>
                </c:pt>
                <c:pt idx="480">
                  <c:v>42051</c:v>
                </c:pt>
                <c:pt idx="481">
                  <c:v>42044</c:v>
                </c:pt>
                <c:pt idx="482">
                  <c:v>42037</c:v>
                </c:pt>
                <c:pt idx="483">
                  <c:v>42030</c:v>
                </c:pt>
                <c:pt idx="484">
                  <c:v>42023</c:v>
                </c:pt>
                <c:pt idx="485">
                  <c:v>42016</c:v>
                </c:pt>
                <c:pt idx="486">
                  <c:v>42009</c:v>
                </c:pt>
                <c:pt idx="487">
                  <c:v>42002</c:v>
                </c:pt>
                <c:pt idx="488">
                  <c:v>41995</c:v>
                </c:pt>
                <c:pt idx="489">
                  <c:v>41988</c:v>
                </c:pt>
                <c:pt idx="490">
                  <c:v>41981</c:v>
                </c:pt>
                <c:pt idx="491">
                  <c:v>41974</c:v>
                </c:pt>
                <c:pt idx="492">
                  <c:v>41967</c:v>
                </c:pt>
                <c:pt idx="493">
                  <c:v>41960</c:v>
                </c:pt>
                <c:pt idx="494">
                  <c:v>41953</c:v>
                </c:pt>
                <c:pt idx="495">
                  <c:v>41946</c:v>
                </c:pt>
                <c:pt idx="496">
                  <c:v>41939</c:v>
                </c:pt>
                <c:pt idx="497">
                  <c:v>41932</c:v>
                </c:pt>
                <c:pt idx="498">
                  <c:v>41925</c:v>
                </c:pt>
                <c:pt idx="499">
                  <c:v>41918</c:v>
                </c:pt>
                <c:pt idx="500">
                  <c:v>41911</c:v>
                </c:pt>
                <c:pt idx="501">
                  <c:v>41904</c:v>
                </c:pt>
                <c:pt idx="502">
                  <c:v>41897</c:v>
                </c:pt>
                <c:pt idx="503">
                  <c:v>41890</c:v>
                </c:pt>
                <c:pt idx="504">
                  <c:v>41883</c:v>
                </c:pt>
                <c:pt idx="505">
                  <c:v>41876</c:v>
                </c:pt>
                <c:pt idx="506">
                  <c:v>41869</c:v>
                </c:pt>
                <c:pt idx="507">
                  <c:v>41862</c:v>
                </c:pt>
                <c:pt idx="508">
                  <c:v>41855</c:v>
                </c:pt>
                <c:pt idx="509">
                  <c:v>41848</c:v>
                </c:pt>
                <c:pt idx="510">
                  <c:v>41841</c:v>
                </c:pt>
                <c:pt idx="511">
                  <c:v>41834</c:v>
                </c:pt>
                <c:pt idx="512">
                  <c:v>41827</c:v>
                </c:pt>
                <c:pt idx="513">
                  <c:v>41820</c:v>
                </c:pt>
                <c:pt idx="514">
                  <c:v>41813</c:v>
                </c:pt>
                <c:pt idx="515">
                  <c:v>41806</c:v>
                </c:pt>
                <c:pt idx="516">
                  <c:v>41799</c:v>
                </c:pt>
                <c:pt idx="517">
                  <c:v>41792</c:v>
                </c:pt>
                <c:pt idx="518">
                  <c:v>41785</c:v>
                </c:pt>
                <c:pt idx="519">
                  <c:v>41778</c:v>
                </c:pt>
                <c:pt idx="520">
                  <c:v>41771</c:v>
                </c:pt>
                <c:pt idx="521">
                  <c:v>41764</c:v>
                </c:pt>
                <c:pt idx="522">
                  <c:v>41757</c:v>
                </c:pt>
                <c:pt idx="523">
                  <c:v>41750</c:v>
                </c:pt>
                <c:pt idx="524">
                  <c:v>41743</c:v>
                </c:pt>
                <c:pt idx="525">
                  <c:v>41736</c:v>
                </c:pt>
                <c:pt idx="526">
                  <c:v>41729</c:v>
                </c:pt>
                <c:pt idx="527">
                  <c:v>41722</c:v>
                </c:pt>
                <c:pt idx="528">
                  <c:v>41715</c:v>
                </c:pt>
                <c:pt idx="529">
                  <c:v>41708</c:v>
                </c:pt>
                <c:pt idx="530">
                  <c:v>41701</c:v>
                </c:pt>
                <c:pt idx="531">
                  <c:v>41694</c:v>
                </c:pt>
                <c:pt idx="532">
                  <c:v>41687</c:v>
                </c:pt>
                <c:pt idx="533">
                  <c:v>41680</c:v>
                </c:pt>
                <c:pt idx="534">
                  <c:v>41673</c:v>
                </c:pt>
                <c:pt idx="535">
                  <c:v>41666</c:v>
                </c:pt>
                <c:pt idx="536">
                  <c:v>41659</c:v>
                </c:pt>
                <c:pt idx="537">
                  <c:v>41652</c:v>
                </c:pt>
                <c:pt idx="538">
                  <c:v>41645</c:v>
                </c:pt>
                <c:pt idx="539">
                  <c:v>41638</c:v>
                </c:pt>
                <c:pt idx="540">
                  <c:v>41631</c:v>
                </c:pt>
                <c:pt idx="541">
                  <c:v>41624</c:v>
                </c:pt>
                <c:pt idx="542">
                  <c:v>41617</c:v>
                </c:pt>
                <c:pt idx="543">
                  <c:v>41610</c:v>
                </c:pt>
                <c:pt idx="544">
                  <c:v>41603</c:v>
                </c:pt>
                <c:pt idx="545">
                  <c:v>41596</c:v>
                </c:pt>
                <c:pt idx="546">
                  <c:v>41589</c:v>
                </c:pt>
                <c:pt idx="547">
                  <c:v>41582</c:v>
                </c:pt>
                <c:pt idx="548">
                  <c:v>41575</c:v>
                </c:pt>
                <c:pt idx="549">
                  <c:v>41568</c:v>
                </c:pt>
                <c:pt idx="550">
                  <c:v>41561</c:v>
                </c:pt>
                <c:pt idx="551">
                  <c:v>41554</c:v>
                </c:pt>
                <c:pt idx="552">
                  <c:v>41547</c:v>
                </c:pt>
                <c:pt idx="553">
                  <c:v>41540</c:v>
                </c:pt>
                <c:pt idx="554">
                  <c:v>41533</c:v>
                </c:pt>
                <c:pt idx="555">
                  <c:v>41526</c:v>
                </c:pt>
                <c:pt idx="556">
                  <c:v>41519</c:v>
                </c:pt>
                <c:pt idx="557">
                  <c:v>41512</c:v>
                </c:pt>
                <c:pt idx="558">
                  <c:v>41505</c:v>
                </c:pt>
                <c:pt idx="559">
                  <c:v>41498</c:v>
                </c:pt>
                <c:pt idx="560">
                  <c:v>41491</c:v>
                </c:pt>
                <c:pt idx="561">
                  <c:v>41484</c:v>
                </c:pt>
                <c:pt idx="562">
                  <c:v>41477</c:v>
                </c:pt>
                <c:pt idx="563">
                  <c:v>41470</c:v>
                </c:pt>
                <c:pt idx="564">
                  <c:v>41463</c:v>
                </c:pt>
                <c:pt idx="565">
                  <c:v>41456</c:v>
                </c:pt>
                <c:pt idx="566">
                  <c:v>41449</c:v>
                </c:pt>
                <c:pt idx="567">
                  <c:v>41442</c:v>
                </c:pt>
                <c:pt idx="568">
                  <c:v>41435</c:v>
                </c:pt>
                <c:pt idx="569">
                  <c:v>41428</c:v>
                </c:pt>
                <c:pt idx="570">
                  <c:v>41421</c:v>
                </c:pt>
                <c:pt idx="571">
                  <c:v>41414</c:v>
                </c:pt>
                <c:pt idx="572">
                  <c:v>41407</c:v>
                </c:pt>
                <c:pt idx="573">
                  <c:v>41400</c:v>
                </c:pt>
                <c:pt idx="574">
                  <c:v>41393</c:v>
                </c:pt>
                <c:pt idx="575">
                  <c:v>41386</c:v>
                </c:pt>
                <c:pt idx="576">
                  <c:v>41379</c:v>
                </c:pt>
                <c:pt idx="577">
                  <c:v>41372</c:v>
                </c:pt>
                <c:pt idx="578">
                  <c:v>41365</c:v>
                </c:pt>
                <c:pt idx="579">
                  <c:v>41358</c:v>
                </c:pt>
                <c:pt idx="580">
                  <c:v>41351</c:v>
                </c:pt>
                <c:pt idx="581">
                  <c:v>41344</c:v>
                </c:pt>
                <c:pt idx="582">
                  <c:v>41337</c:v>
                </c:pt>
                <c:pt idx="583">
                  <c:v>41330</c:v>
                </c:pt>
                <c:pt idx="584">
                  <c:v>41323</c:v>
                </c:pt>
                <c:pt idx="585">
                  <c:v>41316</c:v>
                </c:pt>
                <c:pt idx="586">
                  <c:v>41309</c:v>
                </c:pt>
                <c:pt idx="587">
                  <c:v>41302</c:v>
                </c:pt>
                <c:pt idx="588">
                  <c:v>41295</c:v>
                </c:pt>
                <c:pt idx="589">
                  <c:v>41288</c:v>
                </c:pt>
                <c:pt idx="590">
                  <c:v>41281</c:v>
                </c:pt>
                <c:pt idx="591">
                  <c:v>41274</c:v>
                </c:pt>
                <c:pt idx="592">
                  <c:v>41267</c:v>
                </c:pt>
                <c:pt idx="593">
                  <c:v>41260</c:v>
                </c:pt>
                <c:pt idx="594">
                  <c:v>41253</c:v>
                </c:pt>
                <c:pt idx="595">
                  <c:v>41246</c:v>
                </c:pt>
                <c:pt idx="596">
                  <c:v>41239</c:v>
                </c:pt>
                <c:pt idx="597">
                  <c:v>41232</c:v>
                </c:pt>
                <c:pt idx="598">
                  <c:v>41225</c:v>
                </c:pt>
                <c:pt idx="599">
                  <c:v>41218</c:v>
                </c:pt>
                <c:pt idx="600">
                  <c:v>41211</c:v>
                </c:pt>
                <c:pt idx="601">
                  <c:v>41204</c:v>
                </c:pt>
                <c:pt idx="602">
                  <c:v>41197</c:v>
                </c:pt>
                <c:pt idx="603">
                  <c:v>41190</c:v>
                </c:pt>
                <c:pt idx="604">
                  <c:v>41183</c:v>
                </c:pt>
                <c:pt idx="605">
                  <c:v>41176</c:v>
                </c:pt>
                <c:pt idx="606">
                  <c:v>41169</c:v>
                </c:pt>
                <c:pt idx="607">
                  <c:v>41162</c:v>
                </c:pt>
                <c:pt idx="608">
                  <c:v>41155</c:v>
                </c:pt>
                <c:pt idx="609">
                  <c:v>41148</c:v>
                </c:pt>
                <c:pt idx="610">
                  <c:v>41141</c:v>
                </c:pt>
                <c:pt idx="611">
                  <c:v>41134</c:v>
                </c:pt>
                <c:pt idx="612">
                  <c:v>41127</c:v>
                </c:pt>
                <c:pt idx="613">
                  <c:v>41120</c:v>
                </c:pt>
                <c:pt idx="614">
                  <c:v>41113</c:v>
                </c:pt>
                <c:pt idx="615">
                  <c:v>41106</c:v>
                </c:pt>
                <c:pt idx="616">
                  <c:v>41099</c:v>
                </c:pt>
                <c:pt idx="617">
                  <c:v>41092</c:v>
                </c:pt>
                <c:pt idx="618">
                  <c:v>41085</c:v>
                </c:pt>
                <c:pt idx="619">
                  <c:v>41078</c:v>
                </c:pt>
                <c:pt idx="620">
                  <c:v>41071</c:v>
                </c:pt>
                <c:pt idx="621">
                  <c:v>41064</c:v>
                </c:pt>
                <c:pt idx="622">
                  <c:v>41057</c:v>
                </c:pt>
                <c:pt idx="623">
                  <c:v>41050</c:v>
                </c:pt>
                <c:pt idx="624">
                  <c:v>41043</c:v>
                </c:pt>
                <c:pt idx="625">
                  <c:v>41036</c:v>
                </c:pt>
                <c:pt idx="626">
                  <c:v>41029</c:v>
                </c:pt>
                <c:pt idx="627">
                  <c:v>41022</c:v>
                </c:pt>
                <c:pt idx="628">
                  <c:v>41015</c:v>
                </c:pt>
                <c:pt idx="629">
                  <c:v>41008</c:v>
                </c:pt>
                <c:pt idx="630">
                  <c:v>41001</c:v>
                </c:pt>
                <c:pt idx="631">
                  <c:v>40994</c:v>
                </c:pt>
                <c:pt idx="632">
                  <c:v>40987</c:v>
                </c:pt>
                <c:pt idx="633">
                  <c:v>40980</c:v>
                </c:pt>
                <c:pt idx="634">
                  <c:v>40973</c:v>
                </c:pt>
                <c:pt idx="635">
                  <c:v>40966</c:v>
                </c:pt>
                <c:pt idx="636">
                  <c:v>40959</c:v>
                </c:pt>
                <c:pt idx="637">
                  <c:v>40952</c:v>
                </c:pt>
                <c:pt idx="638">
                  <c:v>40945</c:v>
                </c:pt>
                <c:pt idx="639">
                  <c:v>40938</c:v>
                </c:pt>
                <c:pt idx="640">
                  <c:v>40931</c:v>
                </c:pt>
                <c:pt idx="641">
                  <c:v>40924</c:v>
                </c:pt>
                <c:pt idx="642">
                  <c:v>40917</c:v>
                </c:pt>
                <c:pt idx="643">
                  <c:v>40910</c:v>
                </c:pt>
                <c:pt idx="644">
                  <c:v>40903</c:v>
                </c:pt>
                <c:pt idx="645">
                  <c:v>40896</c:v>
                </c:pt>
                <c:pt idx="646">
                  <c:v>40889</c:v>
                </c:pt>
                <c:pt idx="647">
                  <c:v>40882</c:v>
                </c:pt>
                <c:pt idx="648">
                  <c:v>40875</c:v>
                </c:pt>
                <c:pt idx="649">
                  <c:v>40868</c:v>
                </c:pt>
                <c:pt idx="650">
                  <c:v>40861</c:v>
                </c:pt>
                <c:pt idx="651">
                  <c:v>40854</c:v>
                </c:pt>
                <c:pt idx="652">
                  <c:v>40847</c:v>
                </c:pt>
                <c:pt idx="653">
                  <c:v>40840</c:v>
                </c:pt>
                <c:pt idx="654">
                  <c:v>40833</c:v>
                </c:pt>
                <c:pt idx="655">
                  <c:v>40826</c:v>
                </c:pt>
                <c:pt idx="656">
                  <c:v>40819</c:v>
                </c:pt>
                <c:pt idx="657">
                  <c:v>40812</c:v>
                </c:pt>
                <c:pt idx="658">
                  <c:v>40805</c:v>
                </c:pt>
                <c:pt idx="659">
                  <c:v>40798</c:v>
                </c:pt>
                <c:pt idx="660">
                  <c:v>40791</c:v>
                </c:pt>
                <c:pt idx="661">
                  <c:v>40784</c:v>
                </c:pt>
                <c:pt idx="662">
                  <c:v>40777</c:v>
                </c:pt>
                <c:pt idx="663">
                  <c:v>40770</c:v>
                </c:pt>
                <c:pt idx="664">
                  <c:v>40763</c:v>
                </c:pt>
                <c:pt idx="665">
                  <c:v>40756</c:v>
                </c:pt>
                <c:pt idx="666">
                  <c:v>40749</c:v>
                </c:pt>
                <c:pt idx="667">
                  <c:v>40742</c:v>
                </c:pt>
                <c:pt idx="668">
                  <c:v>40735</c:v>
                </c:pt>
                <c:pt idx="669">
                  <c:v>40728</c:v>
                </c:pt>
                <c:pt idx="670">
                  <c:v>40721</c:v>
                </c:pt>
                <c:pt idx="671">
                  <c:v>40714</c:v>
                </c:pt>
                <c:pt idx="672">
                  <c:v>40707</c:v>
                </c:pt>
                <c:pt idx="673">
                  <c:v>40700</c:v>
                </c:pt>
                <c:pt idx="674">
                  <c:v>40693</c:v>
                </c:pt>
                <c:pt idx="675">
                  <c:v>40686</c:v>
                </c:pt>
                <c:pt idx="676">
                  <c:v>40679</c:v>
                </c:pt>
                <c:pt idx="677">
                  <c:v>40672</c:v>
                </c:pt>
                <c:pt idx="678">
                  <c:v>40665</c:v>
                </c:pt>
                <c:pt idx="679">
                  <c:v>40658</c:v>
                </c:pt>
                <c:pt idx="680">
                  <c:v>40651</c:v>
                </c:pt>
                <c:pt idx="681">
                  <c:v>40644</c:v>
                </c:pt>
                <c:pt idx="682">
                  <c:v>40637</c:v>
                </c:pt>
                <c:pt idx="683">
                  <c:v>40630</c:v>
                </c:pt>
                <c:pt idx="684">
                  <c:v>40623</c:v>
                </c:pt>
                <c:pt idx="685">
                  <c:v>40616</c:v>
                </c:pt>
                <c:pt idx="686">
                  <c:v>40609</c:v>
                </c:pt>
                <c:pt idx="687">
                  <c:v>40602</c:v>
                </c:pt>
                <c:pt idx="688">
                  <c:v>40595</c:v>
                </c:pt>
                <c:pt idx="689">
                  <c:v>40588</c:v>
                </c:pt>
                <c:pt idx="690">
                  <c:v>40581</c:v>
                </c:pt>
                <c:pt idx="691">
                  <c:v>40574</c:v>
                </c:pt>
                <c:pt idx="692">
                  <c:v>40567</c:v>
                </c:pt>
                <c:pt idx="693">
                  <c:v>40560</c:v>
                </c:pt>
                <c:pt idx="694">
                  <c:v>40553</c:v>
                </c:pt>
                <c:pt idx="695">
                  <c:v>40546</c:v>
                </c:pt>
                <c:pt idx="696">
                  <c:v>40539</c:v>
                </c:pt>
                <c:pt idx="697">
                  <c:v>40532</c:v>
                </c:pt>
                <c:pt idx="698">
                  <c:v>40525</c:v>
                </c:pt>
                <c:pt idx="699">
                  <c:v>40518</c:v>
                </c:pt>
                <c:pt idx="700">
                  <c:v>40511</c:v>
                </c:pt>
                <c:pt idx="701">
                  <c:v>40504</c:v>
                </c:pt>
                <c:pt idx="702">
                  <c:v>40497</c:v>
                </c:pt>
                <c:pt idx="703">
                  <c:v>40490</c:v>
                </c:pt>
                <c:pt idx="704">
                  <c:v>40483</c:v>
                </c:pt>
                <c:pt idx="705">
                  <c:v>40476</c:v>
                </c:pt>
                <c:pt idx="706">
                  <c:v>40469</c:v>
                </c:pt>
                <c:pt idx="707">
                  <c:v>40462</c:v>
                </c:pt>
                <c:pt idx="708">
                  <c:v>40455</c:v>
                </c:pt>
                <c:pt idx="709">
                  <c:v>40448</c:v>
                </c:pt>
                <c:pt idx="710">
                  <c:v>40441</c:v>
                </c:pt>
                <c:pt idx="711">
                  <c:v>40434</c:v>
                </c:pt>
                <c:pt idx="712">
                  <c:v>40427</c:v>
                </c:pt>
                <c:pt idx="713">
                  <c:v>40420</c:v>
                </c:pt>
                <c:pt idx="714">
                  <c:v>40413</c:v>
                </c:pt>
                <c:pt idx="715">
                  <c:v>40406</c:v>
                </c:pt>
                <c:pt idx="716">
                  <c:v>40399</c:v>
                </c:pt>
                <c:pt idx="717">
                  <c:v>40392</c:v>
                </c:pt>
                <c:pt idx="718">
                  <c:v>40385</c:v>
                </c:pt>
                <c:pt idx="719">
                  <c:v>40378</c:v>
                </c:pt>
                <c:pt idx="720">
                  <c:v>40371</c:v>
                </c:pt>
                <c:pt idx="721">
                  <c:v>40364</c:v>
                </c:pt>
                <c:pt idx="722">
                  <c:v>40357</c:v>
                </c:pt>
                <c:pt idx="723">
                  <c:v>40350</c:v>
                </c:pt>
                <c:pt idx="724">
                  <c:v>40343</c:v>
                </c:pt>
                <c:pt idx="725">
                  <c:v>40336</c:v>
                </c:pt>
                <c:pt idx="726">
                  <c:v>40329</c:v>
                </c:pt>
                <c:pt idx="727">
                  <c:v>40322</c:v>
                </c:pt>
                <c:pt idx="728">
                  <c:v>40315</c:v>
                </c:pt>
                <c:pt idx="729">
                  <c:v>40308</c:v>
                </c:pt>
                <c:pt idx="730">
                  <c:v>40301</c:v>
                </c:pt>
                <c:pt idx="731">
                  <c:v>40294</c:v>
                </c:pt>
                <c:pt idx="732">
                  <c:v>40287</c:v>
                </c:pt>
                <c:pt idx="733">
                  <c:v>40280</c:v>
                </c:pt>
                <c:pt idx="734">
                  <c:v>40273</c:v>
                </c:pt>
                <c:pt idx="735">
                  <c:v>40266</c:v>
                </c:pt>
                <c:pt idx="736">
                  <c:v>40259</c:v>
                </c:pt>
                <c:pt idx="737">
                  <c:v>40252</c:v>
                </c:pt>
                <c:pt idx="738">
                  <c:v>40245</c:v>
                </c:pt>
                <c:pt idx="739">
                  <c:v>40238</c:v>
                </c:pt>
                <c:pt idx="740">
                  <c:v>40231</c:v>
                </c:pt>
                <c:pt idx="741">
                  <c:v>40224</c:v>
                </c:pt>
                <c:pt idx="742">
                  <c:v>40217</c:v>
                </c:pt>
                <c:pt idx="743">
                  <c:v>40210</c:v>
                </c:pt>
                <c:pt idx="744">
                  <c:v>40203</c:v>
                </c:pt>
                <c:pt idx="745">
                  <c:v>40196</c:v>
                </c:pt>
                <c:pt idx="746">
                  <c:v>40189</c:v>
                </c:pt>
                <c:pt idx="747">
                  <c:v>40182</c:v>
                </c:pt>
                <c:pt idx="748">
                  <c:v>40175</c:v>
                </c:pt>
                <c:pt idx="749">
                  <c:v>40168</c:v>
                </c:pt>
                <c:pt idx="750">
                  <c:v>40161</c:v>
                </c:pt>
                <c:pt idx="751">
                  <c:v>40154</c:v>
                </c:pt>
                <c:pt idx="752">
                  <c:v>40147</c:v>
                </c:pt>
                <c:pt idx="753">
                  <c:v>40140</c:v>
                </c:pt>
                <c:pt idx="754">
                  <c:v>40133</c:v>
                </c:pt>
                <c:pt idx="755">
                  <c:v>40126</c:v>
                </c:pt>
                <c:pt idx="756">
                  <c:v>40119</c:v>
                </c:pt>
                <c:pt idx="757">
                  <c:v>40112</c:v>
                </c:pt>
                <c:pt idx="758">
                  <c:v>40105</c:v>
                </c:pt>
                <c:pt idx="759">
                  <c:v>40098</c:v>
                </c:pt>
                <c:pt idx="760">
                  <c:v>40091</c:v>
                </c:pt>
                <c:pt idx="761">
                  <c:v>40084</c:v>
                </c:pt>
                <c:pt idx="762">
                  <c:v>40077</c:v>
                </c:pt>
                <c:pt idx="763">
                  <c:v>40070</c:v>
                </c:pt>
                <c:pt idx="764">
                  <c:v>40063</c:v>
                </c:pt>
                <c:pt idx="765">
                  <c:v>40056</c:v>
                </c:pt>
                <c:pt idx="766">
                  <c:v>40049</c:v>
                </c:pt>
                <c:pt idx="767">
                  <c:v>40042</c:v>
                </c:pt>
                <c:pt idx="768">
                  <c:v>40035</c:v>
                </c:pt>
                <c:pt idx="769">
                  <c:v>40028</c:v>
                </c:pt>
                <c:pt idx="770">
                  <c:v>40021</c:v>
                </c:pt>
                <c:pt idx="771">
                  <c:v>40014</c:v>
                </c:pt>
                <c:pt idx="772">
                  <c:v>40007</c:v>
                </c:pt>
                <c:pt idx="773">
                  <c:v>40000</c:v>
                </c:pt>
                <c:pt idx="774">
                  <c:v>39993</c:v>
                </c:pt>
                <c:pt idx="775">
                  <c:v>39986</c:v>
                </c:pt>
                <c:pt idx="776">
                  <c:v>39979</c:v>
                </c:pt>
                <c:pt idx="777">
                  <c:v>39972</c:v>
                </c:pt>
                <c:pt idx="778">
                  <c:v>39965</c:v>
                </c:pt>
                <c:pt idx="779">
                  <c:v>39958</c:v>
                </c:pt>
                <c:pt idx="780">
                  <c:v>39951</c:v>
                </c:pt>
                <c:pt idx="781">
                  <c:v>39944</c:v>
                </c:pt>
                <c:pt idx="782">
                  <c:v>39937</c:v>
                </c:pt>
                <c:pt idx="783">
                  <c:v>39930</c:v>
                </c:pt>
                <c:pt idx="784">
                  <c:v>39923</c:v>
                </c:pt>
                <c:pt idx="785">
                  <c:v>39916</c:v>
                </c:pt>
                <c:pt idx="786">
                  <c:v>39909</c:v>
                </c:pt>
                <c:pt idx="787">
                  <c:v>39902</c:v>
                </c:pt>
                <c:pt idx="788">
                  <c:v>39895</c:v>
                </c:pt>
                <c:pt idx="789">
                  <c:v>39888</c:v>
                </c:pt>
                <c:pt idx="790">
                  <c:v>39881</c:v>
                </c:pt>
                <c:pt idx="791">
                  <c:v>39874</c:v>
                </c:pt>
                <c:pt idx="792">
                  <c:v>39867</c:v>
                </c:pt>
                <c:pt idx="793">
                  <c:v>39860</c:v>
                </c:pt>
                <c:pt idx="794">
                  <c:v>39853</c:v>
                </c:pt>
                <c:pt idx="795">
                  <c:v>39846</c:v>
                </c:pt>
                <c:pt idx="796">
                  <c:v>39839</c:v>
                </c:pt>
                <c:pt idx="797">
                  <c:v>39832</c:v>
                </c:pt>
                <c:pt idx="798">
                  <c:v>39825</c:v>
                </c:pt>
                <c:pt idx="799">
                  <c:v>39818</c:v>
                </c:pt>
                <c:pt idx="800">
                  <c:v>39811</c:v>
                </c:pt>
                <c:pt idx="801">
                  <c:v>39804</c:v>
                </c:pt>
                <c:pt idx="802">
                  <c:v>39797</c:v>
                </c:pt>
                <c:pt idx="803">
                  <c:v>39790</c:v>
                </c:pt>
                <c:pt idx="804">
                  <c:v>39783</c:v>
                </c:pt>
                <c:pt idx="805">
                  <c:v>39776</c:v>
                </c:pt>
                <c:pt idx="806">
                  <c:v>39769</c:v>
                </c:pt>
                <c:pt idx="807">
                  <c:v>39762</c:v>
                </c:pt>
                <c:pt idx="808">
                  <c:v>39755</c:v>
                </c:pt>
                <c:pt idx="809">
                  <c:v>39748</c:v>
                </c:pt>
                <c:pt idx="810">
                  <c:v>39741</c:v>
                </c:pt>
                <c:pt idx="811">
                  <c:v>39734</c:v>
                </c:pt>
                <c:pt idx="812">
                  <c:v>39727</c:v>
                </c:pt>
                <c:pt idx="813">
                  <c:v>39720</c:v>
                </c:pt>
                <c:pt idx="814">
                  <c:v>39713</c:v>
                </c:pt>
                <c:pt idx="815">
                  <c:v>39706</c:v>
                </c:pt>
                <c:pt idx="816">
                  <c:v>39699</c:v>
                </c:pt>
                <c:pt idx="817">
                  <c:v>39692</c:v>
                </c:pt>
                <c:pt idx="818">
                  <c:v>39685</c:v>
                </c:pt>
                <c:pt idx="819">
                  <c:v>39678</c:v>
                </c:pt>
                <c:pt idx="820">
                  <c:v>39671</c:v>
                </c:pt>
                <c:pt idx="821">
                  <c:v>39664</c:v>
                </c:pt>
                <c:pt idx="822">
                  <c:v>39657</c:v>
                </c:pt>
                <c:pt idx="823">
                  <c:v>39650</c:v>
                </c:pt>
                <c:pt idx="824">
                  <c:v>39643</c:v>
                </c:pt>
                <c:pt idx="825">
                  <c:v>39636</c:v>
                </c:pt>
                <c:pt idx="826">
                  <c:v>39629</c:v>
                </c:pt>
                <c:pt idx="827">
                  <c:v>39622</c:v>
                </c:pt>
                <c:pt idx="828">
                  <c:v>39615</c:v>
                </c:pt>
                <c:pt idx="829">
                  <c:v>39608</c:v>
                </c:pt>
                <c:pt idx="830">
                  <c:v>39601</c:v>
                </c:pt>
                <c:pt idx="831">
                  <c:v>39594</c:v>
                </c:pt>
                <c:pt idx="832">
                  <c:v>39587</c:v>
                </c:pt>
                <c:pt idx="833">
                  <c:v>39580</c:v>
                </c:pt>
                <c:pt idx="834">
                  <c:v>39573</c:v>
                </c:pt>
                <c:pt idx="835">
                  <c:v>39566</c:v>
                </c:pt>
                <c:pt idx="836">
                  <c:v>39559</c:v>
                </c:pt>
                <c:pt idx="837">
                  <c:v>39552</c:v>
                </c:pt>
                <c:pt idx="838">
                  <c:v>39545</c:v>
                </c:pt>
                <c:pt idx="839">
                  <c:v>39538</c:v>
                </c:pt>
                <c:pt idx="840">
                  <c:v>39531</c:v>
                </c:pt>
                <c:pt idx="841">
                  <c:v>39524</c:v>
                </c:pt>
                <c:pt idx="842">
                  <c:v>39517</c:v>
                </c:pt>
                <c:pt idx="843">
                  <c:v>39510</c:v>
                </c:pt>
                <c:pt idx="844">
                  <c:v>39503</c:v>
                </c:pt>
                <c:pt idx="845">
                  <c:v>39496</c:v>
                </c:pt>
                <c:pt idx="846">
                  <c:v>39489</c:v>
                </c:pt>
                <c:pt idx="847">
                  <c:v>39482</c:v>
                </c:pt>
                <c:pt idx="848">
                  <c:v>39475</c:v>
                </c:pt>
                <c:pt idx="849">
                  <c:v>39468</c:v>
                </c:pt>
                <c:pt idx="850">
                  <c:v>39461</c:v>
                </c:pt>
                <c:pt idx="851">
                  <c:v>39454</c:v>
                </c:pt>
                <c:pt idx="852">
                  <c:v>39447</c:v>
                </c:pt>
                <c:pt idx="853">
                  <c:v>39440</c:v>
                </c:pt>
                <c:pt idx="854">
                  <c:v>39433</c:v>
                </c:pt>
                <c:pt idx="855">
                  <c:v>39426</c:v>
                </c:pt>
                <c:pt idx="856">
                  <c:v>39419</c:v>
                </c:pt>
                <c:pt idx="857">
                  <c:v>39412</c:v>
                </c:pt>
                <c:pt idx="858">
                  <c:v>39405</c:v>
                </c:pt>
                <c:pt idx="859">
                  <c:v>39398</c:v>
                </c:pt>
                <c:pt idx="860">
                  <c:v>39391</c:v>
                </c:pt>
                <c:pt idx="861">
                  <c:v>39384</c:v>
                </c:pt>
                <c:pt idx="862">
                  <c:v>39377</c:v>
                </c:pt>
                <c:pt idx="863">
                  <c:v>39370</c:v>
                </c:pt>
                <c:pt idx="864">
                  <c:v>39363</c:v>
                </c:pt>
                <c:pt idx="865">
                  <c:v>39356</c:v>
                </c:pt>
                <c:pt idx="866">
                  <c:v>39349</c:v>
                </c:pt>
                <c:pt idx="867">
                  <c:v>39342</c:v>
                </c:pt>
                <c:pt idx="868">
                  <c:v>39335</c:v>
                </c:pt>
                <c:pt idx="869">
                  <c:v>39328</c:v>
                </c:pt>
                <c:pt idx="870">
                  <c:v>39321</c:v>
                </c:pt>
                <c:pt idx="871">
                  <c:v>39314</c:v>
                </c:pt>
                <c:pt idx="872">
                  <c:v>39307</c:v>
                </c:pt>
                <c:pt idx="873">
                  <c:v>39300</c:v>
                </c:pt>
                <c:pt idx="874">
                  <c:v>39293</c:v>
                </c:pt>
                <c:pt idx="875">
                  <c:v>39286</c:v>
                </c:pt>
                <c:pt idx="876">
                  <c:v>39279</c:v>
                </c:pt>
                <c:pt idx="877">
                  <c:v>39272</c:v>
                </c:pt>
                <c:pt idx="878">
                  <c:v>39265</c:v>
                </c:pt>
                <c:pt idx="879">
                  <c:v>39258</c:v>
                </c:pt>
                <c:pt idx="880">
                  <c:v>39251</c:v>
                </c:pt>
                <c:pt idx="881">
                  <c:v>39244</c:v>
                </c:pt>
                <c:pt idx="882">
                  <c:v>39237</c:v>
                </c:pt>
                <c:pt idx="883">
                  <c:v>39230</c:v>
                </c:pt>
                <c:pt idx="884">
                  <c:v>39223</c:v>
                </c:pt>
                <c:pt idx="885">
                  <c:v>39216</c:v>
                </c:pt>
                <c:pt idx="886">
                  <c:v>39209</c:v>
                </c:pt>
                <c:pt idx="887">
                  <c:v>39202</c:v>
                </c:pt>
                <c:pt idx="888">
                  <c:v>39195</c:v>
                </c:pt>
                <c:pt idx="889">
                  <c:v>39188</c:v>
                </c:pt>
                <c:pt idx="890">
                  <c:v>39181</c:v>
                </c:pt>
                <c:pt idx="891">
                  <c:v>39174</c:v>
                </c:pt>
                <c:pt idx="892">
                  <c:v>39167</c:v>
                </c:pt>
                <c:pt idx="893">
                  <c:v>39160</c:v>
                </c:pt>
                <c:pt idx="894">
                  <c:v>39153</c:v>
                </c:pt>
                <c:pt idx="895">
                  <c:v>39146</c:v>
                </c:pt>
                <c:pt idx="896">
                  <c:v>39139</c:v>
                </c:pt>
                <c:pt idx="897">
                  <c:v>39132</c:v>
                </c:pt>
                <c:pt idx="898">
                  <c:v>39125</c:v>
                </c:pt>
                <c:pt idx="899">
                  <c:v>39118</c:v>
                </c:pt>
                <c:pt idx="900">
                  <c:v>39111</c:v>
                </c:pt>
                <c:pt idx="901">
                  <c:v>39104</c:v>
                </c:pt>
                <c:pt idx="902">
                  <c:v>39097</c:v>
                </c:pt>
                <c:pt idx="903">
                  <c:v>39090</c:v>
                </c:pt>
                <c:pt idx="904">
                  <c:v>39083</c:v>
                </c:pt>
                <c:pt idx="905">
                  <c:v>39076</c:v>
                </c:pt>
                <c:pt idx="906">
                  <c:v>39069</c:v>
                </c:pt>
                <c:pt idx="907">
                  <c:v>39062</c:v>
                </c:pt>
                <c:pt idx="908">
                  <c:v>39055</c:v>
                </c:pt>
                <c:pt idx="909">
                  <c:v>39048</c:v>
                </c:pt>
                <c:pt idx="910">
                  <c:v>39041</c:v>
                </c:pt>
                <c:pt idx="911">
                  <c:v>39034</c:v>
                </c:pt>
                <c:pt idx="912">
                  <c:v>39027</c:v>
                </c:pt>
                <c:pt idx="913">
                  <c:v>39020</c:v>
                </c:pt>
                <c:pt idx="914">
                  <c:v>39013</c:v>
                </c:pt>
                <c:pt idx="915">
                  <c:v>39006</c:v>
                </c:pt>
                <c:pt idx="916">
                  <c:v>38999</c:v>
                </c:pt>
                <c:pt idx="917">
                  <c:v>38992</c:v>
                </c:pt>
                <c:pt idx="918">
                  <c:v>38985</c:v>
                </c:pt>
                <c:pt idx="919">
                  <c:v>38978</c:v>
                </c:pt>
                <c:pt idx="920">
                  <c:v>38971</c:v>
                </c:pt>
                <c:pt idx="921">
                  <c:v>38964</c:v>
                </c:pt>
                <c:pt idx="922">
                  <c:v>38957</c:v>
                </c:pt>
                <c:pt idx="923">
                  <c:v>38950</c:v>
                </c:pt>
                <c:pt idx="924">
                  <c:v>38943</c:v>
                </c:pt>
                <c:pt idx="925">
                  <c:v>38936</c:v>
                </c:pt>
                <c:pt idx="926">
                  <c:v>38929</c:v>
                </c:pt>
                <c:pt idx="927">
                  <c:v>38922</c:v>
                </c:pt>
                <c:pt idx="928">
                  <c:v>38915</c:v>
                </c:pt>
                <c:pt idx="929">
                  <c:v>38908</c:v>
                </c:pt>
                <c:pt idx="930">
                  <c:v>38901</c:v>
                </c:pt>
                <c:pt idx="931">
                  <c:v>38894</c:v>
                </c:pt>
                <c:pt idx="932">
                  <c:v>38887</c:v>
                </c:pt>
                <c:pt idx="933">
                  <c:v>38880</c:v>
                </c:pt>
                <c:pt idx="934">
                  <c:v>38873</c:v>
                </c:pt>
                <c:pt idx="935">
                  <c:v>38866</c:v>
                </c:pt>
                <c:pt idx="936">
                  <c:v>38859</c:v>
                </c:pt>
                <c:pt idx="937">
                  <c:v>38852</c:v>
                </c:pt>
                <c:pt idx="938">
                  <c:v>38845</c:v>
                </c:pt>
                <c:pt idx="939">
                  <c:v>38838</c:v>
                </c:pt>
                <c:pt idx="940">
                  <c:v>38831</c:v>
                </c:pt>
                <c:pt idx="941">
                  <c:v>38824</c:v>
                </c:pt>
                <c:pt idx="942">
                  <c:v>38817</c:v>
                </c:pt>
                <c:pt idx="943">
                  <c:v>38810</c:v>
                </c:pt>
                <c:pt idx="944">
                  <c:v>38803</c:v>
                </c:pt>
                <c:pt idx="945">
                  <c:v>38796</c:v>
                </c:pt>
                <c:pt idx="946">
                  <c:v>38789</c:v>
                </c:pt>
                <c:pt idx="947">
                  <c:v>38782</c:v>
                </c:pt>
                <c:pt idx="948">
                  <c:v>38775</c:v>
                </c:pt>
                <c:pt idx="949">
                  <c:v>38768</c:v>
                </c:pt>
                <c:pt idx="950">
                  <c:v>38761</c:v>
                </c:pt>
                <c:pt idx="951">
                  <c:v>38754</c:v>
                </c:pt>
                <c:pt idx="952">
                  <c:v>38747</c:v>
                </c:pt>
                <c:pt idx="953">
                  <c:v>38740</c:v>
                </c:pt>
                <c:pt idx="954">
                  <c:v>38733</c:v>
                </c:pt>
                <c:pt idx="955">
                  <c:v>38726</c:v>
                </c:pt>
                <c:pt idx="956">
                  <c:v>38719</c:v>
                </c:pt>
                <c:pt idx="957">
                  <c:v>38712</c:v>
                </c:pt>
                <c:pt idx="958">
                  <c:v>38705</c:v>
                </c:pt>
                <c:pt idx="959">
                  <c:v>38698</c:v>
                </c:pt>
                <c:pt idx="960">
                  <c:v>38691</c:v>
                </c:pt>
                <c:pt idx="961">
                  <c:v>38684</c:v>
                </c:pt>
                <c:pt idx="962">
                  <c:v>38677</c:v>
                </c:pt>
                <c:pt idx="963">
                  <c:v>38670</c:v>
                </c:pt>
                <c:pt idx="964">
                  <c:v>38663</c:v>
                </c:pt>
                <c:pt idx="965">
                  <c:v>38656</c:v>
                </c:pt>
                <c:pt idx="966">
                  <c:v>38649</c:v>
                </c:pt>
                <c:pt idx="967">
                  <c:v>38642</c:v>
                </c:pt>
                <c:pt idx="968">
                  <c:v>38635</c:v>
                </c:pt>
                <c:pt idx="969">
                  <c:v>38628</c:v>
                </c:pt>
                <c:pt idx="970">
                  <c:v>38621</c:v>
                </c:pt>
                <c:pt idx="971">
                  <c:v>38614</c:v>
                </c:pt>
                <c:pt idx="972">
                  <c:v>38607</c:v>
                </c:pt>
                <c:pt idx="973">
                  <c:v>38600</c:v>
                </c:pt>
                <c:pt idx="974">
                  <c:v>38593</c:v>
                </c:pt>
                <c:pt idx="975">
                  <c:v>38586</c:v>
                </c:pt>
                <c:pt idx="976">
                  <c:v>38579</c:v>
                </c:pt>
                <c:pt idx="977">
                  <c:v>38572</c:v>
                </c:pt>
                <c:pt idx="978">
                  <c:v>38565</c:v>
                </c:pt>
                <c:pt idx="979">
                  <c:v>38558</c:v>
                </c:pt>
                <c:pt idx="980">
                  <c:v>38551</c:v>
                </c:pt>
                <c:pt idx="981">
                  <c:v>38544</c:v>
                </c:pt>
                <c:pt idx="982">
                  <c:v>38537</c:v>
                </c:pt>
                <c:pt idx="983">
                  <c:v>38530</c:v>
                </c:pt>
                <c:pt idx="984">
                  <c:v>38523</c:v>
                </c:pt>
                <c:pt idx="985">
                  <c:v>38516</c:v>
                </c:pt>
                <c:pt idx="986">
                  <c:v>38509</c:v>
                </c:pt>
                <c:pt idx="987">
                  <c:v>38502</c:v>
                </c:pt>
                <c:pt idx="988">
                  <c:v>38495</c:v>
                </c:pt>
                <c:pt idx="989">
                  <c:v>38488</c:v>
                </c:pt>
                <c:pt idx="990">
                  <c:v>38481</c:v>
                </c:pt>
                <c:pt idx="991">
                  <c:v>38474</c:v>
                </c:pt>
                <c:pt idx="992">
                  <c:v>38467</c:v>
                </c:pt>
                <c:pt idx="993">
                  <c:v>38460</c:v>
                </c:pt>
                <c:pt idx="994">
                  <c:v>38453</c:v>
                </c:pt>
                <c:pt idx="995">
                  <c:v>38446</c:v>
                </c:pt>
                <c:pt idx="996">
                  <c:v>38439</c:v>
                </c:pt>
                <c:pt idx="997">
                  <c:v>38432</c:v>
                </c:pt>
                <c:pt idx="998">
                  <c:v>38425</c:v>
                </c:pt>
                <c:pt idx="999">
                  <c:v>38418</c:v>
                </c:pt>
                <c:pt idx="1000">
                  <c:v>38411</c:v>
                </c:pt>
                <c:pt idx="1001">
                  <c:v>38404</c:v>
                </c:pt>
                <c:pt idx="1002">
                  <c:v>38397</c:v>
                </c:pt>
                <c:pt idx="1003">
                  <c:v>38390</c:v>
                </c:pt>
                <c:pt idx="1004">
                  <c:v>38383</c:v>
                </c:pt>
                <c:pt idx="1005">
                  <c:v>38376</c:v>
                </c:pt>
                <c:pt idx="1006">
                  <c:v>38369</c:v>
                </c:pt>
                <c:pt idx="1007">
                  <c:v>38362</c:v>
                </c:pt>
                <c:pt idx="1008">
                  <c:v>38355</c:v>
                </c:pt>
                <c:pt idx="1009">
                  <c:v>38348</c:v>
                </c:pt>
                <c:pt idx="1010">
                  <c:v>38341</c:v>
                </c:pt>
                <c:pt idx="1011">
                  <c:v>38334</c:v>
                </c:pt>
                <c:pt idx="1012">
                  <c:v>38327</c:v>
                </c:pt>
                <c:pt idx="1013">
                  <c:v>38320</c:v>
                </c:pt>
                <c:pt idx="1014">
                  <c:v>38313</c:v>
                </c:pt>
                <c:pt idx="1015">
                  <c:v>38306</c:v>
                </c:pt>
                <c:pt idx="1016">
                  <c:v>38299</c:v>
                </c:pt>
                <c:pt idx="1017">
                  <c:v>38292</c:v>
                </c:pt>
                <c:pt idx="1018">
                  <c:v>38285</c:v>
                </c:pt>
                <c:pt idx="1019">
                  <c:v>38278</c:v>
                </c:pt>
                <c:pt idx="1020">
                  <c:v>38271</c:v>
                </c:pt>
                <c:pt idx="1021">
                  <c:v>38264</c:v>
                </c:pt>
                <c:pt idx="1022">
                  <c:v>38257</c:v>
                </c:pt>
                <c:pt idx="1023">
                  <c:v>38250</c:v>
                </c:pt>
                <c:pt idx="1024">
                  <c:v>38243</c:v>
                </c:pt>
                <c:pt idx="1025">
                  <c:v>38236</c:v>
                </c:pt>
                <c:pt idx="1026">
                  <c:v>38229</c:v>
                </c:pt>
                <c:pt idx="1027">
                  <c:v>38222</c:v>
                </c:pt>
                <c:pt idx="1028">
                  <c:v>38215</c:v>
                </c:pt>
                <c:pt idx="1029">
                  <c:v>38208</c:v>
                </c:pt>
                <c:pt idx="1030">
                  <c:v>38201</c:v>
                </c:pt>
                <c:pt idx="1031">
                  <c:v>38194</c:v>
                </c:pt>
                <c:pt idx="1032">
                  <c:v>38187</c:v>
                </c:pt>
                <c:pt idx="1033">
                  <c:v>38180</c:v>
                </c:pt>
                <c:pt idx="1034">
                  <c:v>38173</c:v>
                </c:pt>
                <c:pt idx="1035">
                  <c:v>38166</c:v>
                </c:pt>
                <c:pt idx="1036">
                  <c:v>38159</c:v>
                </c:pt>
                <c:pt idx="1037">
                  <c:v>38152</c:v>
                </c:pt>
                <c:pt idx="1038">
                  <c:v>38145</c:v>
                </c:pt>
                <c:pt idx="1039">
                  <c:v>38138</c:v>
                </c:pt>
                <c:pt idx="1040">
                  <c:v>38131</c:v>
                </c:pt>
                <c:pt idx="1041">
                  <c:v>38124</c:v>
                </c:pt>
                <c:pt idx="1042">
                  <c:v>38117</c:v>
                </c:pt>
                <c:pt idx="1043">
                  <c:v>38110</c:v>
                </c:pt>
                <c:pt idx="1044">
                  <c:v>38103</c:v>
                </c:pt>
                <c:pt idx="1045">
                  <c:v>38096</c:v>
                </c:pt>
                <c:pt idx="1046">
                  <c:v>38089</c:v>
                </c:pt>
                <c:pt idx="1047">
                  <c:v>38082</c:v>
                </c:pt>
                <c:pt idx="1048">
                  <c:v>38075</c:v>
                </c:pt>
                <c:pt idx="1049">
                  <c:v>38068</c:v>
                </c:pt>
                <c:pt idx="1050">
                  <c:v>38061</c:v>
                </c:pt>
                <c:pt idx="1051">
                  <c:v>38054</c:v>
                </c:pt>
                <c:pt idx="1052">
                  <c:v>38047</c:v>
                </c:pt>
                <c:pt idx="1053">
                  <c:v>38040</c:v>
                </c:pt>
                <c:pt idx="1054">
                  <c:v>38033</c:v>
                </c:pt>
                <c:pt idx="1055">
                  <c:v>38026</c:v>
                </c:pt>
                <c:pt idx="1056">
                  <c:v>38019</c:v>
                </c:pt>
                <c:pt idx="1057">
                  <c:v>38012</c:v>
                </c:pt>
                <c:pt idx="1058">
                  <c:v>38005</c:v>
                </c:pt>
                <c:pt idx="1059">
                  <c:v>37998</c:v>
                </c:pt>
                <c:pt idx="1060">
                  <c:v>37991</c:v>
                </c:pt>
                <c:pt idx="1061">
                  <c:v>37984</c:v>
                </c:pt>
                <c:pt idx="1062">
                  <c:v>37977</c:v>
                </c:pt>
                <c:pt idx="1063">
                  <c:v>37970</c:v>
                </c:pt>
                <c:pt idx="1064">
                  <c:v>37963</c:v>
                </c:pt>
                <c:pt idx="1065">
                  <c:v>37956</c:v>
                </c:pt>
                <c:pt idx="1066">
                  <c:v>37949</c:v>
                </c:pt>
                <c:pt idx="1067">
                  <c:v>37942</c:v>
                </c:pt>
                <c:pt idx="1068">
                  <c:v>37935</c:v>
                </c:pt>
                <c:pt idx="1069">
                  <c:v>37928</c:v>
                </c:pt>
                <c:pt idx="1070">
                  <c:v>37921</c:v>
                </c:pt>
                <c:pt idx="1071">
                  <c:v>37914</c:v>
                </c:pt>
                <c:pt idx="1072">
                  <c:v>37907</c:v>
                </c:pt>
                <c:pt idx="1073">
                  <c:v>37900</c:v>
                </c:pt>
                <c:pt idx="1074">
                  <c:v>37893</c:v>
                </c:pt>
                <c:pt idx="1075">
                  <c:v>37886</c:v>
                </c:pt>
                <c:pt idx="1076">
                  <c:v>37879</c:v>
                </c:pt>
                <c:pt idx="1077">
                  <c:v>37872</c:v>
                </c:pt>
                <c:pt idx="1078">
                  <c:v>37865</c:v>
                </c:pt>
                <c:pt idx="1079">
                  <c:v>37858</c:v>
                </c:pt>
                <c:pt idx="1080">
                  <c:v>37851</c:v>
                </c:pt>
                <c:pt idx="1081">
                  <c:v>37844</c:v>
                </c:pt>
                <c:pt idx="1082">
                  <c:v>37837</c:v>
                </c:pt>
                <c:pt idx="1083">
                  <c:v>37830</c:v>
                </c:pt>
                <c:pt idx="1084">
                  <c:v>37823</c:v>
                </c:pt>
                <c:pt idx="1085">
                  <c:v>37816</c:v>
                </c:pt>
                <c:pt idx="1086">
                  <c:v>37809</c:v>
                </c:pt>
                <c:pt idx="1087">
                  <c:v>37802</c:v>
                </c:pt>
                <c:pt idx="1088">
                  <c:v>37795</c:v>
                </c:pt>
                <c:pt idx="1089">
                  <c:v>37788</c:v>
                </c:pt>
                <c:pt idx="1090">
                  <c:v>37781</c:v>
                </c:pt>
                <c:pt idx="1091">
                  <c:v>37774</c:v>
                </c:pt>
                <c:pt idx="1092">
                  <c:v>37767</c:v>
                </c:pt>
                <c:pt idx="1093">
                  <c:v>37760</c:v>
                </c:pt>
                <c:pt idx="1094">
                  <c:v>37753</c:v>
                </c:pt>
                <c:pt idx="1095">
                  <c:v>37746</c:v>
                </c:pt>
                <c:pt idx="1096">
                  <c:v>37739</c:v>
                </c:pt>
                <c:pt idx="1097">
                  <c:v>37732</c:v>
                </c:pt>
                <c:pt idx="1098">
                  <c:v>37725</c:v>
                </c:pt>
                <c:pt idx="1099">
                  <c:v>37718</c:v>
                </c:pt>
                <c:pt idx="1100">
                  <c:v>37711</c:v>
                </c:pt>
                <c:pt idx="1101">
                  <c:v>37704</c:v>
                </c:pt>
                <c:pt idx="1102">
                  <c:v>37697</c:v>
                </c:pt>
                <c:pt idx="1103">
                  <c:v>37690</c:v>
                </c:pt>
                <c:pt idx="1104">
                  <c:v>37683</c:v>
                </c:pt>
                <c:pt idx="1105">
                  <c:v>37676</c:v>
                </c:pt>
                <c:pt idx="1106">
                  <c:v>37669</c:v>
                </c:pt>
                <c:pt idx="1107">
                  <c:v>37662</c:v>
                </c:pt>
                <c:pt idx="1108">
                  <c:v>37655</c:v>
                </c:pt>
                <c:pt idx="1109">
                  <c:v>37648</c:v>
                </c:pt>
                <c:pt idx="1110">
                  <c:v>37641</c:v>
                </c:pt>
                <c:pt idx="1111">
                  <c:v>37634</c:v>
                </c:pt>
                <c:pt idx="1112">
                  <c:v>37627</c:v>
                </c:pt>
                <c:pt idx="1113">
                  <c:v>37620</c:v>
                </c:pt>
                <c:pt idx="1114">
                  <c:v>37613</c:v>
                </c:pt>
                <c:pt idx="1115">
                  <c:v>37606</c:v>
                </c:pt>
                <c:pt idx="1116">
                  <c:v>37599</c:v>
                </c:pt>
                <c:pt idx="1117">
                  <c:v>37592</c:v>
                </c:pt>
                <c:pt idx="1118">
                  <c:v>37585</c:v>
                </c:pt>
                <c:pt idx="1119">
                  <c:v>37578</c:v>
                </c:pt>
                <c:pt idx="1120">
                  <c:v>37571</c:v>
                </c:pt>
                <c:pt idx="1121">
                  <c:v>37564</c:v>
                </c:pt>
                <c:pt idx="1122">
                  <c:v>37557</c:v>
                </c:pt>
                <c:pt idx="1123">
                  <c:v>37550</c:v>
                </c:pt>
                <c:pt idx="1124">
                  <c:v>37543</c:v>
                </c:pt>
                <c:pt idx="1125">
                  <c:v>37536</c:v>
                </c:pt>
                <c:pt idx="1126">
                  <c:v>37529</c:v>
                </c:pt>
                <c:pt idx="1127">
                  <c:v>37522</c:v>
                </c:pt>
                <c:pt idx="1128">
                  <c:v>37515</c:v>
                </c:pt>
                <c:pt idx="1129">
                  <c:v>37508</c:v>
                </c:pt>
                <c:pt idx="1130">
                  <c:v>37501</c:v>
                </c:pt>
                <c:pt idx="1131">
                  <c:v>37494</c:v>
                </c:pt>
                <c:pt idx="1132">
                  <c:v>37487</c:v>
                </c:pt>
                <c:pt idx="1133">
                  <c:v>37480</c:v>
                </c:pt>
                <c:pt idx="1134">
                  <c:v>37473</c:v>
                </c:pt>
                <c:pt idx="1135">
                  <c:v>37466</c:v>
                </c:pt>
                <c:pt idx="1136">
                  <c:v>37459</c:v>
                </c:pt>
                <c:pt idx="1137">
                  <c:v>37452</c:v>
                </c:pt>
                <c:pt idx="1138">
                  <c:v>37445</c:v>
                </c:pt>
                <c:pt idx="1139">
                  <c:v>37438</c:v>
                </c:pt>
                <c:pt idx="1140">
                  <c:v>37431</c:v>
                </c:pt>
                <c:pt idx="1141">
                  <c:v>37424</c:v>
                </c:pt>
                <c:pt idx="1142">
                  <c:v>37417</c:v>
                </c:pt>
                <c:pt idx="1143">
                  <c:v>37410</c:v>
                </c:pt>
                <c:pt idx="1144">
                  <c:v>37403</c:v>
                </c:pt>
                <c:pt idx="1145">
                  <c:v>37396</c:v>
                </c:pt>
                <c:pt idx="1146">
                  <c:v>37389</c:v>
                </c:pt>
                <c:pt idx="1147">
                  <c:v>37382</c:v>
                </c:pt>
                <c:pt idx="1148">
                  <c:v>37375</c:v>
                </c:pt>
                <c:pt idx="1149">
                  <c:v>37368</c:v>
                </c:pt>
                <c:pt idx="1150">
                  <c:v>37361</c:v>
                </c:pt>
                <c:pt idx="1151">
                  <c:v>37354</c:v>
                </c:pt>
                <c:pt idx="1152">
                  <c:v>37347</c:v>
                </c:pt>
                <c:pt idx="1153">
                  <c:v>37340</c:v>
                </c:pt>
                <c:pt idx="1154">
                  <c:v>37333</c:v>
                </c:pt>
                <c:pt idx="1155">
                  <c:v>37326</c:v>
                </c:pt>
                <c:pt idx="1156">
                  <c:v>37319</c:v>
                </c:pt>
                <c:pt idx="1157">
                  <c:v>37312</c:v>
                </c:pt>
                <c:pt idx="1158">
                  <c:v>37305</c:v>
                </c:pt>
                <c:pt idx="1159">
                  <c:v>37298</c:v>
                </c:pt>
                <c:pt idx="1160">
                  <c:v>37291</c:v>
                </c:pt>
                <c:pt idx="1161">
                  <c:v>37284</c:v>
                </c:pt>
                <c:pt idx="1162">
                  <c:v>37277</c:v>
                </c:pt>
                <c:pt idx="1163">
                  <c:v>37270</c:v>
                </c:pt>
                <c:pt idx="1164">
                  <c:v>37263</c:v>
                </c:pt>
                <c:pt idx="1165">
                  <c:v>37256</c:v>
                </c:pt>
                <c:pt idx="1166">
                  <c:v>37249</c:v>
                </c:pt>
                <c:pt idx="1167">
                  <c:v>37242</c:v>
                </c:pt>
                <c:pt idx="1168">
                  <c:v>37235</c:v>
                </c:pt>
                <c:pt idx="1169">
                  <c:v>37228</c:v>
                </c:pt>
                <c:pt idx="1170">
                  <c:v>37221</c:v>
                </c:pt>
                <c:pt idx="1171">
                  <c:v>37214</c:v>
                </c:pt>
                <c:pt idx="1172">
                  <c:v>37207</c:v>
                </c:pt>
                <c:pt idx="1173">
                  <c:v>37200</c:v>
                </c:pt>
                <c:pt idx="1174">
                  <c:v>37193</c:v>
                </c:pt>
                <c:pt idx="1175">
                  <c:v>37186</c:v>
                </c:pt>
                <c:pt idx="1176">
                  <c:v>37179</c:v>
                </c:pt>
                <c:pt idx="1177">
                  <c:v>37172</c:v>
                </c:pt>
                <c:pt idx="1178">
                  <c:v>37165</c:v>
                </c:pt>
                <c:pt idx="1179">
                  <c:v>37158</c:v>
                </c:pt>
                <c:pt idx="1180">
                  <c:v>37151</c:v>
                </c:pt>
                <c:pt idx="1181">
                  <c:v>37144</c:v>
                </c:pt>
                <c:pt idx="1182">
                  <c:v>37137</c:v>
                </c:pt>
                <c:pt idx="1183">
                  <c:v>37130</c:v>
                </c:pt>
                <c:pt idx="1184">
                  <c:v>37123</c:v>
                </c:pt>
                <c:pt idx="1185">
                  <c:v>37116</c:v>
                </c:pt>
                <c:pt idx="1186">
                  <c:v>37109</c:v>
                </c:pt>
                <c:pt idx="1187">
                  <c:v>37102</c:v>
                </c:pt>
                <c:pt idx="1188">
                  <c:v>37095</c:v>
                </c:pt>
                <c:pt idx="1189">
                  <c:v>37088</c:v>
                </c:pt>
                <c:pt idx="1190">
                  <c:v>37081</c:v>
                </c:pt>
                <c:pt idx="1191">
                  <c:v>37074</c:v>
                </c:pt>
                <c:pt idx="1192">
                  <c:v>37067</c:v>
                </c:pt>
                <c:pt idx="1193">
                  <c:v>37060</c:v>
                </c:pt>
                <c:pt idx="1194">
                  <c:v>37053</c:v>
                </c:pt>
                <c:pt idx="1195">
                  <c:v>37046</c:v>
                </c:pt>
                <c:pt idx="1196">
                  <c:v>37039</c:v>
                </c:pt>
                <c:pt idx="1197">
                  <c:v>37032</c:v>
                </c:pt>
                <c:pt idx="1198">
                  <c:v>37025</c:v>
                </c:pt>
                <c:pt idx="1199">
                  <c:v>37018</c:v>
                </c:pt>
                <c:pt idx="1200">
                  <c:v>37011</c:v>
                </c:pt>
                <c:pt idx="1201">
                  <c:v>37004</c:v>
                </c:pt>
                <c:pt idx="1202">
                  <c:v>36997</c:v>
                </c:pt>
                <c:pt idx="1203">
                  <c:v>36990</c:v>
                </c:pt>
                <c:pt idx="1204">
                  <c:v>36983</c:v>
                </c:pt>
                <c:pt idx="1205">
                  <c:v>36976</c:v>
                </c:pt>
                <c:pt idx="1206">
                  <c:v>36969</c:v>
                </c:pt>
                <c:pt idx="1207">
                  <c:v>36962</c:v>
                </c:pt>
                <c:pt idx="1208">
                  <c:v>36955</c:v>
                </c:pt>
                <c:pt idx="1209">
                  <c:v>36948</c:v>
                </c:pt>
                <c:pt idx="1210">
                  <c:v>36941</c:v>
                </c:pt>
                <c:pt idx="1211">
                  <c:v>36934</c:v>
                </c:pt>
                <c:pt idx="1212">
                  <c:v>36927</c:v>
                </c:pt>
                <c:pt idx="1213">
                  <c:v>36920</c:v>
                </c:pt>
                <c:pt idx="1214">
                  <c:v>36913</c:v>
                </c:pt>
                <c:pt idx="1215">
                  <c:v>36906</c:v>
                </c:pt>
                <c:pt idx="1216">
                  <c:v>36899</c:v>
                </c:pt>
                <c:pt idx="1217">
                  <c:v>36892</c:v>
                </c:pt>
                <c:pt idx="1218">
                  <c:v>36885</c:v>
                </c:pt>
                <c:pt idx="1219">
                  <c:v>36878</c:v>
                </c:pt>
                <c:pt idx="1220">
                  <c:v>36871</c:v>
                </c:pt>
                <c:pt idx="1221">
                  <c:v>36864</c:v>
                </c:pt>
                <c:pt idx="1222">
                  <c:v>36857</c:v>
                </c:pt>
                <c:pt idx="1223">
                  <c:v>36850</c:v>
                </c:pt>
                <c:pt idx="1224">
                  <c:v>36843</c:v>
                </c:pt>
                <c:pt idx="1225">
                  <c:v>36836</c:v>
                </c:pt>
                <c:pt idx="1226">
                  <c:v>36829</c:v>
                </c:pt>
                <c:pt idx="1227">
                  <c:v>36822</c:v>
                </c:pt>
                <c:pt idx="1228">
                  <c:v>36815</c:v>
                </c:pt>
                <c:pt idx="1229">
                  <c:v>36808</c:v>
                </c:pt>
                <c:pt idx="1230">
                  <c:v>36801</c:v>
                </c:pt>
                <c:pt idx="1231">
                  <c:v>36794</c:v>
                </c:pt>
                <c:pt idx="1232">
                  <c:v>36787</c:v>
                </c:pt>
                <c:pt idx="1233">
                  <c:v>36780</c:v>
                </c:pt>
                <c:pt idx="1234">
                  <c:v>36773</c:v>
                </c:pt>
                <c:pt idx="1235">
                  <c:v>36766</c:v>
                </c:pt>
                <c:pt idx="1236">
                  <c:v>36759</c:v>
                </c:pt>
                <c:pt idx="1237">
                  <c:v>36752</c:v>
                </c:pt>
                <c:pt idx="1238">
                  <c:v>36745</c:v>
                </c:pt>
                <c:pt idx="1239">
                  <c:v>36738</c:v>
                </c:pt>
                <c:pt idx="1240">
                  <c:v>36731</c:v>
                </c:pt>
                <c:pt idx="1241">
                  <c:v>36724</c:v>
                </c:pt>
                <c:pt idx="1242">
                  <c:v>36717</c:v>
                </c:pt>
                <c:pt idx="1243">
                  <c:v>36710</c:v>
                </c:pt>
                <c:pt idx="1244">
                  <c:v>36703</c:v>
                </c:pt>
                <c:pt idx="1245">
                  <c:v>36696</c:v>
                </c:pt>
                <c:pt idx="1246">
                  <c:v>36689</c:v>
                </c:pt>
                <c:pt idx="1247">
                  <c:v>36682</c:v>
                </c:pt>
                <c:pt idx="1248">
                  <c:v>36675</c:v>
                </c:pt>
                <c:pt idx="1249">
                  <c:v>36668</c:v>
                </c:pt>
                <c:pt idx="1250">
                  <c:v>36661</c:v>
                </c:pt>
                <c:pt idx="1251">
                  <c:v>36654</c:v>
                </c:pt>
                <c:pt idx="1252">
                  <c:v>36647</c:v>
                </c:pt>
                <c:pt idx="1253">
                  <c:v>36640</c:v>
                </c:pt>
                <c:pt idx="1254">
                  <c:v>36633</c:v>
                </c:pt>
                <c:pt idx="1255">
                  <c:v>36626</c:v>
                </c:pt>
                <c:pt idx="1256">
                  <c:v>36619</c:v>
                </c:pt>
                <c:pt idx="1257">
                  <c:v>36612</c:v>
                </c:pt>
                <c:pt idx="1258">
                  <c:v>36605</c:v>
                </c:pt>
                <c:pt idx="1259">
                  <c:v>36598</c:v>
                </c:pt>
                <c:pt idx="1260">
                  <c:v>36591</c:v>
                </c:pt>
                <c:pt idx="1261">
                  <c:v>36584</c:v>
                </c:pt>
                <c:pt idx="1262">
                  <c:v>36577</c:v>
                </c:pt>
                <c:pt idx="1263">
                  <c:v>36570</c:v>
                </c:pt>
                <c:pt idx="1264">
                  <c:v>36563</c:v>
                </c:pt>
                <c:pt idx="1265">
                  <c:v>36556</c:v>
                </c:pt>
                <c:pt idx="1266">
                  <c:v>36549</c:v>
                </c:pt>
                <c:pt idx="1267">
                  <c:v>36542</c:v>
                </c:pt>
                <c:pt idx="1268">
                  <c:v>36535</c:v>
                </c:pt>
                <c:pt idx="1269">
                  <c:v>36528</c:v>
                </c:pt>
                <c:pt idx="1270">
                  <c:v>36521</c:v>
                </c:pt>
                <c:pt idx="1271">
                  <c:v>36514</c:v>
                </c:pt>
                <c:pt idx="1272">
                  <c:v>36507</c:v>
                </c:pt>
                <c:pt idx="1273">
                  <c:v>36500</c:v>
                </c:pt>
                <c:pt idx="1274">
                  <c:v>36493</c:v>
                </c:pt>
                <c:pt idx="1275">
                  <c:v>36486</c:v>
                </c:pt>
                <c:pt idx="1276">
                  <c:v>36479</c:v>
                </c:pt>
                <c:pt idx="1277">
                  <c:v>36472</c:v>
                </c:pt>
                <c:pt idx="1278">
                  <c:v>36465</c:v>
                </c:pt>
                <c:pt idx="1279">
                  <c:v>36458</c:v>
                </c:pt>
                <c:pt idx="1280">
                  <c:v>36451</c:v>
                </c:pt>
                <c:pt idx="1281">
                  <c:v>36444</c:v>
                </c:pt>
                <c:pt idx="1282">
                  <c:v>36437</c:v>
                </c:pt>
                <c:pt idx="1283">
                  <c:v>36430</c:v>
                </c:pt>
                <c:pt idx="1284">
                  <c:v>36423</c:v>
                </c:pt>
                <c:pt idx="1285">
                  <c:v>36416</c:v>
                </c:pt>
                <c:pt idx="1286">
                  <c:v>36409</c:v>
                </c:pt>
                <c:pt idx="1287">
                  <c:v>36402</c:v>
                </c:pt>
                <c:pt idx="1288">
                  <c:v>36395</c:v>
                </c:pt>
                <c:pt idx="1289">
                  <c:v>36388</c:v>
                </c:pt>
                <c:pt idx="1290">
                  <c:v>36381</c:v>
                </c:pt>
                <c:pt idx="1291">
                  <c:v>36374</c:v>
                </c:pt>
                <c:pt idx="1292">
                  <c:v>36367</c:v>
                </c:pt>
                <c:pt idx="1293">
                  <c:v>36360</c:v>
                </c:pt>
                <c:pt idx="1294">
                  <c:v>36353</c:v>
                </c:pt>
                <c:pt idx="1295">
                  <c:v>36346</c:v>
                </c:pt>
                <c:pt idx="1296">
                  <c:v>36339</c:v>
                </c:pt>
                <c:pt idx="1297">
                  <c:v>36332</c:v>
                </c:pt>
                <c:pt idx="1298">
                  <c:v>36325</c:v>
                </c:pt>
                <c:pt idx="1299">
                  <c:v>36318</c:v>
                </c:pt>
                <c:pt idx="1300">
                  <c:v>36311</c:v>
                </c:pt>
                <c:pt idx="1301">
                  <c:v>36304</c:v>
                </c:pt>
                <c:pt idx="1302">
                  <c:v>36297</c:v>
                </c:pt>
                <c:pt idx="1303">
                  <c:v>36290</c:v>
                </c:pt>
                <c:pt idx="1304">
                  <c:v>36283</c:v>
                </c:pt>
                <c:pt idx="1305">
                  <c:v>36276</c:v>
                </c:pt>
                <c:pt idx="1306">
                  <c:v>36269</c:v>
                </c:pt>
                <c:pt idx="1307">
                  <c:v>36262</c:v>
                </c:pt>
                <c:pt idx="1308">
                  <c:v>36255</c:v>
                </c:pt>
                <c:pt idx="1309">
                  <c:v>36248</c:v>
                </c:pt>
                <c:pt idx="1310">
                  <c:v>36241</c:v>
                </c:pt>
                <c:pt idx="1311">
                  <c:v>36234</c:v>
                </c:pt>
                <c:pt idx="1312">
                  <c:v>36227</c:v>
                </c:pt>
                <c:pt idx="1313">
                  <c:v>36220</c:v>
                </c:pt>
                <c:pt idx="1314">
                  <c:v>36213</c:v>
                </c:pt>
                <c:pt idx="1315">
                  <c:v>36206</c:v>
                </c:pt>
                <c:pt idx="1316">
                  <c:v>36199</c:v>
                </c:pt>
                <c:pt idx="1317">
                  <c:v>36192</c:v>
                </c:pt>
                <c:pt idx="1318">
                  <c:v>36185</c:v>
                </c:pt>
                <c:pt idx="1319">
                  <c:v>36178</c:v>
                </c:pt>
                <c:pt idx="1320">
                  <c:v>36171</c:v>
                </c:pt>
                <c:pt idx="1321">
                  <c:v>36164</c:v>
                </c:pt>
                <c:pt idx="1322">
                  <c:v>36157</c:v>
                </c:pt>
                <c:pt idx="1323">
                  <c:v>36150</c:v>
                </c:pt>
                <c:pt idx="1324">
                  <c:v>36143</c:v>
                </c:pt>
                <c:pt idx="1325">
                  <c:v>36136</c:v>
                </c:pt>
                <c:pt idx="1326">
                  <c:v>36129</c:v>
                </c:pt>
                <c:pt idx="1327">
                  <c:v>36122</c:v>
                </c:pt>
                <c:pt idx="1328">
                  <c:v>36115</c:v>
                </c:pt>
                <c:pt idx="1329">
                  <c:v>36108</c:v>
                </c:pt>
                <c:pt idx="1330">
                  <c:v>36101</c:v>
                </c:pt>
                <c:pt idx="1331">
                  <c:v>36094</c:v>
                </c:pt>
                <c:pt idx="1332">
                  <c:v>36087</c:v>
                </c:pt>
                <c:pt idx="1333">
                  <c:v>36080</c:v>
                </c:pt>
                <c:pt idx="1334">
                  <c:v>36073</c:v>
                </c:pt>
                <c:pt idx="1335">
                  <c:v>36066</c:v>
                </c:pt>
                <c:pt idx="1336">
                  <c:v>36059</c:v>
                </c:pt>
                <c:pt idx="1337">
                  <c:v>36052</c:v>
                </c:pt>
                <c:pt idx="1338">
                  <c:v>36045</c:v>
                </c:pt>
                <c:pt idx="1339">
                  <c:v>36038</c:v>
                </c:pt>
                <c:pt idx="1340">
                  <c:v>36031</c:v>
                </c:pt>
                <c:pt idx="1341">
                  <c:v>36024</c:v>
                </c:pt>
                <c:pt idx="1342">
                  <c:v>36017</c:v>
                </c:pt>
                <c:pt idx="1343">
                  <c:v>36010</c:v>
                </c:pt>
                <c:pt idx="1344">
                  <c:v>36003</c:v>
                </c:pt>
                <c:pt idx="1345">
                  <c:v>35996</c:v>
                </c:pt>
                <c:pt idx="1346">
                  <c:v>35989</c:v>
                </c:pt>
                <c:pt idx="1347">
                  <c:v>35982</c:v>
                </c:pt>
                <c:pt idx="1348">
                  <c:v>35975</c:v>
                </c:pt>
                <c:pt idx="1349">
                  <c:v>35968</c:v>
                </c:pt>
                <c:pt idx="1350">
                  <c:v>35961</c:v>
                </c:pt>
                <c:pt idx="1351">
                  <c:v>35954</c:v>
                </c:pt>
                <c:pt idx="1352">
                  <c:v>35947</c:v>
                </c:pt>
                <c:pt idx="1353">
                  <c:v>35940</c:v>
                </c:pt>
                <c:pt idx="1354">
                  <c:v>35933</c:v>
                </c:pt>
                <c:pt idx="1355">
                  <c:v>35926</c:v>
                </c:pt>
                <c:pt idx="1356">
                  <c:v>35919</c:v>
                </c:pt>
                <c:pt idx="1357">
                  <c:v>35912</c:v>
                </c:pt>
                <c:pt idx="1358">
                  <c:v>35905</c:v>
                </c:pt>
                <c:pt idx="1359">
                  <c:v>35898</c:v>
                </c:pt>
                <c:pt idx="1360">
                  <c:v>35891</c:v>
                </c:pt>
                <c:pt idx="1361">
                  <c:v>35884</c:v>
                </c:pt>
                <c:pt idx="1362">
                  <c:v>35877</c:v>
                </c:pt>
                <c:pt idx="1363">
                  <c:v>35870</c:v>
                </c:pt>
                <c:pt idx="1364">
                  <c:v>35863</c:v>
                </c:pt>
                <c:pt idx="1365">
                  <c:v>35856</c:v>
                </c:pt>
                <c:pt idx="1366">
                  <c:v>35849</c:v>
                </c:pt>
                <c:pt idx="1367">
                  <c:v>35842</c:v>
                </c:pt>
                <c:pt idx="1368">
                  <c:v>35835</c:v>
                </c:pt>
                <c:pt idx="1369">
                  <c:v>35828</c:v>
                </c:pt>
                <c:pt idx="1370">
                  <c:v>35821</c:v>
                </c:pt>
                <c:pt idx="1371">
                  <c:v>35814</c:v>
                </c:pt>
                <c:pt idx="1372">
                  <c:v>35807</c:v>
                </c:pt>
                <c:pt idx="1373">
                  <c:v>35800</c:v>
                </c:pt>
                <c:pt idx="1374">
                  <c:v>35793</c:v>
                </c:pt>
                <c:pt idx="1375">
                  <c:v>35786</c:v>
                </c:pt>
                <c:pt idx="1376">
                  <c:v>35779</c:v>
                </c:pt>
                <c:pt idx="1377">
                  <c:v>35772</c:v>
                </c:pt>
                <c:pt idx="1378">
                  <c:v>35765</c:v>
                </c:pt>
                <c:pt idx="1379">
                  <c:v>35758</c:v>
                </c:pt>
                <c:pt idx="1380">
                  <c:v>35751</c:v>
                </c:pt>
                <c:pt idx="1381">
                  <c:v>35744</c:v>
                </c:pt>
                <c:pt idx="1382">
                  <c:v>35737</c:v>
                </c:pt>
                <c:pt idx="1383">
                  <c:v>35730</c:v>
                </c:pt>
                <c:pt idx="1384">
                  <c:v>35723</c:v>
                </c:pt>
                <c:pt idx="1385">
                  <c:v>35716</c:v>
                </c:pt>
                <c:pt idx="1386">
                  <c:v>35709</c:v>
                </c:pt>
                <c:pt idx="1387">
                  <c:v>35702</c:v>
                </c:pt>
                <c:pt idx="1388">
                  <c:v>35695</c:v>
                </c:pt>
                <c:pt idx="1389">
                  <c:v>35688</c:v>
                </c:pt>
                <c:pt idx="1390">
                  <c:v>35681</c:v>
                </c:pt>
                <c:pt idx="1391">
                  <c:v>35674</c:v>
                </c:pt>
                <c:pt idx="1392">
                  <c:v>35667</c:v>
                </c:pt>
                <c:pt idx="1393">
                  <c:v>35660</c:v>
                </c:pt>
                <c:pt idx="1394">
                  <c:v>35653</c:v>
                </c:pt>
                <c:pt idx="1395">
                  <c:v>35646</c:v>
                </c:pt>
                <c:pt idx="1396">
                  <c:v>35639</c:v>
                </c:pt>
                <c:pt idx="1397">
                  <c:v>35632</c:v>
                </c:pt>
                <c:pt idx="1398">
                  <c:v>35625</c:v>
                </c:pt>
                <c:pt idx="1399">
                  <c:v>35618</c:v>
                </c:pt>
                <c:pt idx="1400">
                  <c:v>35611</c:v>
                </c:pt>
                <c:pt idx="1401">
                  <c:v>35604</c:v>
                </c:pt>
                <c:pt idx="1402">
                  <c:v>35597</c:v>
                </c:pt>
                <c:pt idx="1403">
                  <c:v>35590</c:v>
                </c:pt>
                <c:pt idx="1404">
                  <c:v>35583</c:v>
                </c:pt>
                <c:pt idx="1405">
                  <c:v>35576</c:v>
                </c:pt>
                <c:pt idx="1406">
                  <c:v>35569</c:v>
                </c:pt>
                <c:pt idx="1407">
                  <c:v>35562</c:v>
                </c:pt>
                <c:pt idx="1408">
                  <c:v>35555</c:v>
                </c:pt>
                <c:pt idx="1409">
                  <c:v>35548</c:v>
                </c:pt>
                <c:pt idx="1410">
                  <c:v>35541</c:v>
                </c:pt>
                <c:pt idx="1411">
                  <c:v>35534</c:v>
                </c:pt>
                <c:pt idx="1412">
                  <c:v>35527</c:v>
                </c:pt>
                <c:pt idx="1413">
                  <c:v>35520</c:v>
                </c:pt>
                <c:pt idx="1414">
                  <c:v>35513</c:v>
                </c:pt>
                <c:pt idx="1415">
                  <c:v>35506</c:v>
                </c:pt>
                <c:pt idx="1416">
                  <c:v>35499</c:v>
                </c:pt>
                <c:pt idx="1417">
                  <c:v>35492</c:v>
                </c:pt>
                <c:pt idx="1418">
                  <c:v>35485</c:v>
                </c:pt>
                <c:pt idx="1419">
                  <c:v>35478</c:v>
                </c:pt>
                <c:pt idx="1420">
                  <c:v>35471</c:v>
                </c:pt>
                <c:pt idx="1421">
                  <c:v>35464</c:v>
                </c:pt>
                <c:pt idx="1422">
                  <c:v>35457</c:v>
                </c:pt>
                <c:pt idx="1423">
                  <c:v>35450</c:v>
                </c:pt>
                <c:pt idx="1424">
                  <c:v>35443</c:v>
                </c:pt>
                <c:pt idx="1425">
                  <c:v>35436</c:v>
                </c:pt>
                <c:pt idx="1426">
                  <c:v>35429</c:v>
                </c:pt>
                <c:pt idx="1427">
                  <c:v>35422</c:v>
                </c:pt>
                <c:pt idx="1428">
                  <c:v>35415</c:v>
                </c:pt>
                <c:pt idx="1429">
                  <c:v>35408</c:v>
                </c:pt>
                <c:pt idx="1430">
                  <c:v>35401</c:v>
                </c:pt>
                <c:pt idx="1431">
                  <c:v>35394</c:v>
                </c:pt>
                <c:pt idx="1432">
                  <c:v>35387</c:v>
                </c:pt>
                <c:pt idx="1433">
                  <c:v>35380</c:v>
                </c:pt>
                <c:pt idx="1434">
                  <c:v>35373</c:v>
                </c:pt>
                <c:pt idx="1435">
                  <c:v>35366</c:v>
                </c:pt>
                <c:pt idx="1436">
                  <c:v>35359</c:v>
                </c:pt>
                <c:pt idx="1437">
                  <c:v>35352</c:v>
                </c:pt>
                <c:pt idx="1438">
                  <c:v>35345</c:v>
                </c:pt>
                <c:pt idx="1439">
                  <c:v>35338</c:v>
                </c:pt>
                <c:pt idx="1440">
                  <c:v>35331</c:v>
                </c:pt>
                <c:pt idx="1441">
                  <c:v>35324</c:v>
                </c:pt>
                <c:pt idx="1442">
                  <c:v>35317</c:v>
                </c:pt>
                <c:pt idx="1443">
                  <c:v>35310</c:v>
                </c:pt>
                <c:pt idx="1444">
                  <c:v>35303</c:v>
                </c:pt>
                <c:pt idx="1445">
                  <c:v>35296</c:v>
                </c:pt>
                <c:pt idx="1446">
                  <c:v>35289</c:v>
                </c:pt>
                <c:pt idx="1447">
                  <c:v>35282</c:v>
                </c:pt>
                <c:pt idx="1448">
                  <c:v>35275</c:v>
                </c:pt>
                <c:pt idx="1449">
                  <c:v>35268</c:v>
                </c:pt>
                <c:pt idx="1450">
                  <c:v>35261</c:v>
                </c:pt>
                <c:pt idx="1451">
                  <c:v>35254</c:v>
                </c:pt>
                <c:pt idx="1452">
                  <c:v>35247</c:v>
                </c:pt>
                <c:pt idx="1453">
                  <c:v>35240</c:v>
                </c:pt>
                <c:pt idx="1454">
                  <c:v>35233</c:v>
                </c:pt>
                <c:pt idx="1455">
                  <c:v>35226</c:v>
                </c:pt>
                <c:pt idx="1456">
                  <c:v>35219</c:v>
                </c:pt>
                <c:pt idx="1457">
                  <c:v>35212</c:v>
                </c:pt>
                <c:pt idx="1458">
                  <c:v>35205</c:v>
                </c:pt>
                <c:pt idx="1459">
                  <c:v>35198</c:v>
                </c:pt>
                <c:pt idx="1460">
                  <c:v>35191</c:v>
                </c:pt>
                <c:pt idx="1461">
                  <c:v>35184</c:v>
                </c:pt>
                <c:pt idx="1462">
                  <c:v>35177</c:v>
                </c:pt>
                <c:pt idx="1463">
                  <c:v>35170</c:v>
                </c:pt>
                <c:pt idx="1464">
                  <c:v>35163</c:v>
                </c:pt>
                <c:pt idx="1465">
                  <c:v>35156</c:v>
                </c:pt>
                <c:pt idx="1466">
                  <c:v>35149</c:v>
                </c:pt>
                <c:pt idx="1467">
                  <c:v>35142</c:v>
                </c:pt>
                <c:pt idx="1468">
                  <c:v>35135</c:v>
                </c:pt>
                <c:pt idx="1469">
                  <c:v>35128</c:v>
                </c:pt>
                <c:pt idx="1470">
                  <c:v>35121</c:v>
                </c:pt>
                <c:pt idx="1471">
                  <c:v>35114</c:v>
                </c:pt>
                <c:pt idx="1472">
                  <c:v>35107</c:v>
                </c:pt>
                <c:pt idx="1473">
                  <c:v>35100</c:v>
                </c:pt>
                <c:pt idx="1474">
                  <c:v>35093</c:v>
                </c:pt>
                <c:pt idx="1475">
                  <c:v>35086</c:v>
                </c:pt>
                <c:pt idx="1476">
                  <c:v>35079</c:v>
                </c:pt>
                <c:pt idx="1477">
                  <c:v>35072</c:v>
                </c:pt>
                <c:pt idx="1478">
                  <c:v>35065</c:v>
                </c:pt>
                <c:pt idx="1479">
                  <c:v>35058</c:v>
                </c:pt>
                <c:pt idx="1480">
                  <c:v>35051</c:v>
                </c:pt>
                <c:pt idx="1481">
                  <c:v>35044</c:v>
                </c:pt>
                <c:pt idx="1482">
                  <c:v>35037</c:v>
                </c:pt>
                <c:pt idx="1483">
                  <c:v>35030</c:v>
                </c:pt>
                <c:pt idx="1484">
                  <c:v>35023</c:v>
                </c:pt>
                <c:pt idx="1485">
                  <c:v>35016</c:v>
                </c:pt>
                <c:pt idx="1486">
                  <c:v>35009</c:v>
                </c:pt>
                <c:pt idx="1487">
                  <c:v>35002</c:v>
                </c:pt>
                <c:pt idx="1488">
                  <c:v>34995</c:v>
                </c:pt>
                <c:pt idx="1489">
                  <c:v>34988</c:v>
                </c:pt>
                <c:pt idx="1490">
                  <c:v>34981</c:v>
                </c:pt>
                <c:pt idx="1491">
                  <c:v>34974</c:v>
                </c:pt>
                <c:pt idx="1492">
                  <c:v>34967</c:v>
                </c:pt>
                <c:pt idx="1493">
                  <c:v>34960</c:v>
                </c:pt>
                <c:pt idx="1494">
                  <c:v>34953</c:v>
                </c:pt>
                <c:pt idx="1495">
                  <c:v>34946</c:v>
                </c:pt>
                <c:pt idx="1496">
                  <c:v>34939</c:v>
                </c:pt>
                <c:pt idx="1497">
                  <c:v>34932</c:v>
                </c:pt>
                <c:pt idx="1498">
                  <c:v>34925</c:v>
                </c:pt>
                <c:pt idx="1499">
                  <c:v>34918</c:v>
                </c:pt>
                <c:pt idx="1500">
                  <c:v>34911</c:v>
                </c:pt>
                <c:pt idx="1501">
                  <c:v>34904</c:v>
                </c:pt>
                <c:pt idx="1502">
                  <c:v>34897</c:v>
                </c:pt>
                <c:pt idx="1503">
                  <c:v>34890</c:v>
                </c:pt>
                <c:pt idx="1504">
                  <c:v>34883</c:v>
                </c:pt>
                <c:pt idx="1505">
                  <c:v>34876</c:v>
                </c:pt>
                <c:pt idx="1506">
                  <c:v>34869</c:v>
                </c:pt>
                <c:pt idx="1507">
                  <c:v>34862</c:v>
                </c:pt>
                <c:pt idx="1508">
                  <c:v>34855</c:v>
                </c:pt>
                <c:pt idx="1509">
                  <c:v>34848</c:v>
                </c:pt>
                <c:pt idx="1510">
                  <c:v>34841</c:v>
                </c:pt>
                <c:pt idx="1511">
                  <c:v>34834</c:v>
                </c:pt>
                <c:pt idx="1512">
                  <c:v>34827</c:v>
                </c:pt>
                <c:pt idx="1513">
                  <c:v>34820</c:v>
                </c:pt>
                <c:pt idx="1514">
                  <c:v>34813</c:v>
                </c:pt>
                <c:pt idx="1515">
                  <c:v>34806</c:v>
                </c:pt>
                <c:pt idx="1516">
                  <c:v>34799</c:v>
                </c:pt>
                <c:pt idx="1517">
                  <c:v>34792</c:v>
                </c:pt>
                <c:pt idx="1518">
                  <c:v>34785</c:v>
                </c:pt>
                <c:pt idx="1519">
                  <c:v>34778</c:v>
                </c:pt>
                <c:pt idx="1520">
                  <c:v>34771</c:v>
                </c:pt>
                <c:pt idx="1521">
                  <c:v>34764</c:v>
                </c:pt>
                <c:pt idx="1522">
                  <c:v>34757</c:v>
                </c:pt>
                <c:pt idx="1523">
                  <c:v>34750</c:v>
                </c:pt>
                <c:pt idx="1524">
                  <c:v>34743</c:v>
                </c:pt>
                <c:pt idx="1525">
                  <c:v>34736</c:v>
                </c:pt>
                <c:pt idx="1526">
                  <c:v>34729</c:v>
                </c:pt>
                <c:pt idx="1527">
                  <c:v>34722</c:v>
                </c:pt>
                <c:pt idx="1528">
                  <c:v>34715</c:v>
                </c:pt>
                <c:pt idx="1529">
                  <c:v>34708</c:v>
                </c:pt>
                <c:pt idx="1530">
                  <c:v>34701</c:v>
                </c:pt>
                <c:pt idx="1531">
                  <c:v>34694</c:v>
                </c:pt>
                <c:pt idx="1532">
                  <c:v>34687</c:v>
                </c:pt>
                <c:pt idx="1533">
                  <c:v>34680</c:v>
                </c:pt>
                <c:pt idx="1534">
                  <c:v>34673</c:v>
                </c:pt>
                <c:pt idx="1535">
                  <c:v>34666</c:v>
                </c:pt>
                <c:pt idx="1536">
                  <c:v>34659</c:v>
                </c:pt>
                <c:pt idx="1537">
                  <c:v>34652</c:v>
                </c:pt>
                <c:pt idx="1538">
                  <c:v>34645</c:v>
                </c:pt>
                <c:pt idx="1539">
                  <c:v>34638</c:v>
                </c:pt>
                <c:pt idx="1540">
                  <c:v>34631</c:v>
                </c:pt>
                <c:pt idx="1541">
                  <c:v>34624</c:v>
                </c:pt>
                <c:pt idx="1542">
                  <c:v>34617</c:v>
                </c:pt>
                <c:pt idx="1543">
                  <c:v>34610</c:v>
                </c:pt>
                <c:pt idx="1544">
                  <c:v>34603</c:v>
                </c:pt>
                <c:pt idx="1545">
                  <c:v>34596</c:v>
                </c:pt>
                <c:pt idx="1546">
                  <c:v>34589</c:v>
                </c:pt>
                <c:pt idx="1547">
                  <c:v>34582</c:v>
                </c:pt>
                <c:pt idx="1548">
                  <c:v>34575</c:v>
                </c:pt>
                <c:pt idx="1549">
                  <c:v>34568</c:v>
                </c:pt>
                <c:pt idx="1550">
                  <c:v>34561</c:v>
                </c:pt>
                <c:pt idx="1551">
                  <c:v>34554</c:v>
                </c:pt>
                <c:pt idx="1552">
                  <c:v>34547</c:v>
                </c:pt>
                <c:pt idx="1553">
                  <c:v>34540</c:v>
                </c:pt>
                <c:pt idx="1554">
                  <c:v>34533</c:v>
                </c:pt>
                <c:pt idx="1555">
                  <c:v>34526</c:v>
                </c:pt>
                <c:pt idx="1556">
                  <c:v>34519</c:v>
                </c:pt>
                <c:pt idx="1557">
                  <c:v>34512</c:v>
                </c:pt>
                <c:pt idx="1558">
                  <c:v>34505</c:v>
                </c:pt>
                <c:pt idx="1559">
                  <c:v>34498</c:v>
                </c:pt>
                <c:pt idx="1560">
                  <c:v>34491</c:v>
                </c:pt>
                <c:pt idx="1561">
                  <c:v>34484</c:v>
                </c:pt>
                <c:pt idx="1562">
                  <c:v>34477</c:v>
                </c:pt>
                <c:pt idx="1563">
                  <c:v>34470</c:v>
                </c:pt>
                <c:pt idx="1564">
                  <c:v>34463</c:v>
                </c:pt>
                <c:pt idx="1565">
                  <c:v>34456</c:v>
                </c:pt>
                <c:pt idx="1566">
                  <c:v>34449</c:v>
                </c:pt>
                <c:pt idx="1567">
                  <c:v>34442</c:v>
                </c:pt>
                <c:pt idx="1568">
                  <c:v>34435</c:v>
                </c:pt>
                <c:pt idx="1569">
                  <c:v>34428</c:v>
                </c:pt>
                <c:pt idx="1570">
                  <c:v>34421</c:v>
                </c:pt>
                <c:pt idx="1571">
                  <c:v>34414</c:v>
                </c:pt>
                <c:pt idx="1572">
                  <c:v>34407</c:v>
                </c:pt>
                <c:pt idx="1573">
                  <c:v>34400</c:v>
                </c:pt>
                <c:pt idx="1574">
                  <c:v>34393</c:v>
                </c:pt>
                <c:pt idx="1575">
                  <c:v>34386</c:v>
                </c:pt>
                <c:pt idx="1576">
                  <c:v>34379</c:v>
                </c:pt>
                <c:pt idx="1577">
                  <c:v>34372</c:v>
                </c:pt>
                <c:pt idx="1578">
                  <c:v>34365</c:v>
                </c:pt>
                <c:pt idx="1579">
                  <c:v>34358</c:v>
                </c:pt>
                <c:pt idx="1580">
                  <c:v>34351</c:v>
                </c:pt>
                <c:pt idx="1581">
                  <c:v>34344</c:v>
                </c:pt>
                <c:pt idx="1582">
                  <c:v>34337</c:v>
                </c:pt>
                <c:pt idx="1583">
                  <c:v>34330</c:v>
                </c:pt>
                <c:pt idx="1584">
                  <c:v>34323</c:v>
                </c:pt>
                <c:pt idx="1585">
                  <c:v>34316</c:v>
                </c:pt>
                <c:pt idx="1586">
                  <c:v>34309</c:v>
                </c:pt>
                <c:pt idx="1587">
                  <c:v>34302</c:v>
                </c:pt>
                <c:pt idx="1588">
                  <c:v>34295</c:v>
                </c:pt>
                <c:pt idx="1589">
                  <c:v>34288</c:v>
                </c:pt>
                <c:pt idx="1590">
                  <c:v>34281</c:v>
                </c:pt>
                <c:pt idx="1591">
                  <c:v>34274</c:v>
                </c:pt>
                <c:pt idx="1592">
                  <c:v>34267</c:v>
                </c:pt>
                <c:pt idx="1593">
                  <c:v>34260</c:v>
                </c:pt>
                <c:pt idx="1594">
                  <c:v>34253</c:v>
                </c:pt>
                <c:pt idx="1595">
                  <c:v>34246</c:v>
                </c:pt>
                <c:pt idx="1596">
                  <c:v>34239</c:v>
                </c:pt>
                <c:pt idx="1597">
                  <c:v>34232</c:v>
                </c:pt>
                <c:pt idx="1598">
                  <c:v>34225</c:v>
                </c:pt>
                <c:pt idx="1599">
                  <c:v>34218</c:v>
                </c:pt>
                <c:pt idx="1600">
                  <c:v>34211</c:v>
                </c:pt>
                <c:pt idx="1601">
                  <c:v>34204</c:v>
                </c:pt>
                <c:pt idx="1602">
                  <c:v>34197</c:v>
                </c:pt>
                <c:pt idx="1603">
                  <c:v>34190</c:v>
                </c:pt>
                <c:pt idx="1604">
                  <c:v>34183</c:v>
                </c:pt>
                <c:pt idx="1605">
                  <c:v>34176</c:v>
                </c:pt>
                <c:pt idx="1606">
                  <c:v>34169</c:v>
                </c:pt>
                <c:pt idx="1607">
                  <c:v>34162</c:v>
                </c:pt>
                <c:pt idx="1608">
                  <c:v>34155</c:v>
                </c:pt>
                <c:pt idx="1609">
                  <c:v>34148</c:v>
                </c:pt>
                <c:pt idx="1610">
                  <c:v>34141</c:v>
                </c:pt>
                <c:pt idx="1611">
                  <c:v>34134</c:v>
                </c:pt>
                <c:pt idx="1612">
                  <c:v>34127</c:v>
                </c:pt>
                <c:pt idx="1613">
                  <c:v>34120</c:v>
                </c:pt>
                <c:pt idx="1614">
                  <c:v>34113</c:v>
                </c:pt>
                <c:pt idx="1615">
                  <c:v>34106</c:v>
                </c:pt>
                <c:pt idx="1616">
                  <c:v>34099</c:v>
                </c:pt>
                <c:pt idx="1617">
                  <c:v>34092</c:v>
                </c:pt>
                <c:pt idx="1618">
                  <c:v>34085</c:v>
                </c:pt>
                <c:pt idx="1619">
                  <c:v>34078</c:v>
                </c:pt>
                <c:pt idx="1620">
                  <c:v>34071</c:v>
                </c:pt>
                <c:pt idx="1621">
                  <c:v>34064</c:v>
                </c:pt>
                <c:pt idx="1622">
                  <c:v>34057</c:v>
                </c:pt>
                <c:pt idx="1623">
                  <c:v>34050</c:v>
                </c:pt>
                <c:pt idx="1624">
                  <c:v>34043</c:v>
                </c:pt>
                <c:pt idx="1625">
                  <c:v>34036</c:v>
                </c:pt>
                <c:pt idx="1626">
                  <c:v>34029</c:v>
                </c:pt>
                <c:pt idx="1627">
                  <c:v>34022</c:v>
                </c:pt>
                <c:pt idx="1628">
                  <c:v>34015</c:v>
                </c:pt>
                <c:pt idx="1629">
                  <c:v>34008</c:v>
                </c:pt>
                <c:pt idx="1630">
                  <c:v>34001</c:v>
                </c:pt>
                <c:pt idx="1631">
                  <c:v>33994</c:v>
                </c:pt>
                <c:pt idx="1632">
                  <c:v>33987</c:v>
                </c:pt>
                <c:pt idx="1633">
                  <c:v>33980</c:v>
                </c:pt>
                <c:pt idx="1634">
                  <c:v>33973</c:v>
                </c:pt>
                <c:pt idx="1635">
                  <c:v>33966</c:v>
                </c:pt>
                <c:pt idx="1636">
                  <c:v>33959</c:v>
                </c:pt>
                <c:pt idx="1637">
                  <c:v>33952</c:v>
                </c:pt>
                <c:pt idx="1638">
                  <c:v>33945</c:v>
                </c:pt>
                <c:pt idx="1639">
                  <c:v>33938</c:v>
                </c:pt>
                <c:pt idx="1640">
                  <c:v>33931</c:v>
                </c:pt>
                <c:pt idx="1641">
                  <c:v>33924</c:v>
                </c:pt>
                <c:pt idx="1642">
                  <c:v>33917</c:v>
                </c:pt>
                <c:pt idx="1643">
                  <c:v>33910</c:v>
                </c:pt>
                <c:pt idx="1644">
                  <c:v>33903</c:v>
                </c:pt>
                <c:pt idx="1645">
                  <c:v>33896</c:v>
                </c:pt>
                <c:pt idx="1646">
                  <c:v>33889</c:v>
                </c:pt>
                <c:pt idx="1647">
                  <c:v>33882</c:v>
                </c:pt>
                <c:pt idx="1648">
                  <c:v>33875</c:v>
                </c:pt>
                <c:pt idx="1649">
                  <c:v>33868</c:v>
                </c:pt>
                <c:pt idx="1650">
                  <c:v>33861</c:v>
                </c:pt>
                <c:pt idx="1651">
                  <c:v>33854</c:v>
                </c:pt>
                <c:pt idx="1652">
                  <c:v>33847</c:v>
                </c:pt>
                <c:pt idx="1653">
                  <c:v>33840</c:v>
                </c:pt>
                <c:pt idx="1654">
                  <c:v>33833</c:v>
                </c:pt>
                <c:pt idx="1655">
                  <c:v>33826</c:v>
                </c:pt>
                <c:pt idx="1656">
                  <c:v>33819</c:v>
                </c:pt>
                <c:pt idx="1657">
                  <c:v>33812</c:v>
                </c:pt>
                <c:pt idx="1658">
                  <c:v>33805</c:v>
                </c:pt>
                <c:pt idx="1659">
                  <c:v>33798</c:v>
                </c:pt>
                <c:pt idx="1660">
                  <c:v>33791</c:v>
                </c:pt>
                <c:pt idx="1661">
                  <c:v>33784</c:v>
                </c:pt>
                <c:pt idx="1662">
                  <c:v>33777</c:v>
                </c:pt>
                <c:pt idx="1663">
                  <c:v>33770</c:v>
                </c:pt>
                <c:pt idx="1664">
                  <c:v>33763</c:v>
                </c:pt>
                <c:pt idx="1665">
                  <c:v>33756</c:v>
                </c:pt>
                <c:pt idx="1666">
                  <c:v>33749</c:v>
                </c:pt>
                <c:pt idx="1667">
                  <c:v>33742</c:v>
                </c:pt>
                <c:pt idx="1668">
                  <c:v>33735</c:v>
                </c:pt>
                <c:pt idx="1669">
                  <c:v>33728</c:v>
                </c:pt>
                <c:pt idx="1670">
                  <c:v>33721</c:v>
                </c:pt>
                <c:pt idx="1671">
                  <c:v>33714</c:v>
                </c:pt>
                <c:pt idx="1672">
                  <c:v>33707</c:v>
                </c:pt>
                <c:pt idx="1673">
                  <c:v>33700</c:v>
                </c:pt>
                <c:pt idx="1674">
                  <c:v>33693</c:v>
                </c:pt>
                <c:pt idx="1675">
                  <c:v>33686</c:v>
                </c:pt>
                <c:pt idx="1676">
                  <c:v>33679</c:v>
                </c:pt>
                <c:pt idx="1677">
                  <c:v>33672</c:v>
                </c:pt>
                <c:pt idx="1678">
                  <c:v>33665</c:v>
                </c:pt>
                <c:pt idx="1679">
                  <c:v>33658</c:v>
                </c:pt>
                <c:pt idx="1680">
                  <c:v>33651</c:v>
                </c:pt>
                <c:pt idx="1681">
                  <c:v>33644</c:v>
                </c:pt>
                <c:pt idx="1682">
                  <c:v>33637</c:v>
                </c:pt>
                <c:pt idx="1683">
                  <c:v>33630</c:v>
                </c:pt>
                <c:pt idx="1684">
                  <c:v>33623</c:v>
                </c:pt>
                <c:pt idx="1685">
                  <c:v>33616</c:v>
                </c:pt>
                <c:pt idx="1686">
                  <c:v>33609</c:v>
                </c:pt>
                <c:pt idx="1687">
                  <c:v>33602</c:v>
                </c:pt>
                <c:pt idx="1688">
                  <c:v>33595</c:v>
                </c:pt>
                <c:pt idx="1689">
                  <c:v>33588</c:v>
                </c:pt>
                <c:pt idx="1690">
                  <c:v>33581</c:v>
                </c:pt>
                <c:pt idx="1691">
                  <c:v>33574</c:v>
                </c:pt>
                <c:pt idx="1692">
                  <c:v>33567</c:v>
                </c:pt>
                <c:pt idx="1693">
                  <c:v>33560</c:v>
                </c:pt>
                <c:pt idx="1694">
                  <c:v>33553</c:v>
                </c:pt>
                <c:pt idx="1695">
                  <c:v>33546</c:v>
                </c:pt>
                <c:pt idx="1696">
                  <c:v>33539</c:v>
                </c:pt>
                <c:pt idx="1697">
                  <c:v>33532</c:v>
                </c:pt>
                <c:pt idx="1698">
                  <c:v>33525</c:v>
                </c:pt>
                <c:pt idx="1699">
                  <c:v>33518</c:v>
                </c:pt>
                <c:pt idx="1700">
                  <c:v>33511</c:v>
                </c:pt>
                <c:pt idx="1701">
                  <c:v>33504</c:v>
                </c:pt>
                <c:pt idx="1702">
                  <c:v>33497</c:v>
                </c:pt>
                <c:pt idx="1703">
                  <c:v>33490</c:v>
                </c:pt>
                <c:pt idx="1704">
                  <c:v>33483</c:v>
                </c:pt>
                <c:pt idx="1705">
                  <c:v>33476</c:v>
                </c:pt>
                <c:pt idx="1706">
                  <c:v>33469</c:v>
                </c:pt>
                <c:pt idx="1707">
                  <c:v>33462</c:v>
                </c:pt>
                <c:pt idx="1708">
                  <c:v>33455</c:v>
                </c:pt>
                <c:pt idx="1709">
                  <c:v>33448</c:v>
                </c:pt>
                <c:pt idx="1710">
                  <c:v>33441</c:v>
                </c:pt>
                <c:pt idx="1711">
                  <c:v>33434</c:v>
                </c:pt>
                <c:pt idx="1712">
                  <c:v>33427</c:v>
                </c:pt>
                <c:pt idx="1713">
                  <c:v>33420</c:v>
                </c:pt>
                <c:pt idx="1714">
                  <c:v>33413</c:v>
                </c:pt>
                <c:pt idx="1715">
                  <c:v>33406</c:v>
                </c:pt>
                <c:pt idx="1716">
                  <c:v>33399</c:v>
                </c:pt>
                <c:pt idx="1717">
                  <c:v>33392</c:v>
                </c:pt>
                <c:pt idx="1718">
                  <c:v>33385</c:v>
                </c:pt>
                <c:pt idx="1719">
                  <c:v>33378</c:v>
                </c:pt>
                <c:pt idx="1720">
                  <c:v>33371</c:v>
                </c:pt>
                <c:pt idx="1721">
                  <c:v>33364</c:v>
                </c:pt>
                <c:pt idx="1722">
                  <c:v>33357</c:v>
                </c:pt>
                <c:pt idx="1723">
                  <c:v>33350</c:v>
                </c:pt>
                <c:pt idx="1724">
                  <c:v>33343</c:v>
                </c:pt>
                <c:pt idx="1725">
                  <c:v>33336</c:v>
                </c:pt>
                <c:pt idx="1726">
                  <c:v>33329</c:v>
                </c:pt>
                <c:pt idx="1727">
                  <c:v>33322</c:v>
                </c:pt>
                <c:pt idx="1728">
                  <c:v>33315</c:v>
                </c:pt>
                <c:pt idx="1729">
                  <c:v>33308</c:v>
                </c:pt>
                <c:pt idx="1730">
                  <c:v>33301</c:v>
                </c:pt>
                <c:pt idx="1731">
                  <c:v>33294</c:v>
                </c:pt>
                <c:pt idx="1732">
                  <c:v>33287</c:v>
                </c:pt>
                <c:pt idx="1733">
                  <c:v>33280</c:v>
                </c:pt>
                <c:pt idx="1734">
                  <c:v>33273</c:v>
                </c:pt>
                <c:pt idx="1735">
                  <c:v>33266</c:v>
                </c:pt>
                <c:pt idx="1736">
                  <c:v>33259</c:v>
                </c:pt>
                <c:pt idx="1737">
                  <c:v>33252</c:v>
                </c:pt>
                <c:pt idx="1738">
                  <c:v>33245</c:v>
                </c:pt>
                <c:pt idx="1739">
                  <c:v>33238</c:v>
                </c:pt>
                <c:pt idx="1740">
                  <c:v>33231</c:v>
                </c:pt>
                <c:pt idx="1741">
                  <c:v>33224</c:v>
                </c:pt>
                <c:pt idx="1742">
                  <c:v>33217</c:v>
                </c:pt>
                <c:pt idx="1743">
                  <c:v>33210</c:v>
                </c:pt>
                <c:pt idx="1744">
                  <c:v>33203</c:v>
                </c:pt>
                <c:pt idx="1745">
                  <c:v>33196</c:v>
                </c:pt>
                <c:pt idx="1746">
                  <c:v>33189</c:v>
                </c:pt>
                <c:pt idx="1747">
                  <c:v>33182</c:v>
                </c:pt>
                <c:pt idx="1748">
                  <c:v>33175</c:v>
                </c:pt>
                <c:pt idx="1749">
                  <c:v>33168</c:v>
                </c:pt>
                <c:pt idx="1750">
                  <c:v>33161</c:v>
                </c:pt>
                <c:pt idx="1751">
                  <c:v>33154</c:v>
                </c:pt>
                <c:pt idx="1752">
                  <c:v>33147</c:v>
                </c:pt>
                <c:pt idx="1753">
                  <c:v>33140</c:v>
                </c:pt>
                <c:pt idx="1754">
                  <c:v>33133</c:v>
                </c:pt>
                <c:pt idx="1755">
                  <c:v>33126</c:v>
                </c:pt>
                <c:pt idx="1756">
                  <c:v>33119</c:v>
                </c:pt>
                <c:pt idx="1757">
                  <c:v>33112</c:v>
                </c:pt>
                <c:pt idx="1758">
                  <c:v>33105</c:v>
                </c:pt>
                <c:pt idx="1759">
                  <c:v>33098</c:v>
                </c:pt>
                <c:pt idx="1760">
                  <c:v>33091</c:v>
                </c:pt>
                <c:pt idx="1761">
                  <c:v>33084</c:v>
                </c:pt>
                <c:pt idx="1762">
                  <c:v>33077</c:v>
                </c:pt>
                <c:pt idx="1763">
                  <c:v>33070</c:v>
                </c:pt>
                <c:pt idx="1764">
                  <c:v>33063</c:v>
                </c:pt>
                <c:pt idx="1765">
                  <c:v>33056</c:v>
                </c:pt>
                <c:pt idx="1766">
                  <c:v>33049</c:v>
                </c:pt>
                <c:pt idx="1767">
                  <c:v>33042</c:v>
                </c:pt>
                <c:pt idx="1768">
                  <c:v>33035</c:v>
                </c:pt>
                <c:pt idx="1769">
                  <c:v>33028</c:v>
                </c:pt>
                <c:pt idx="1770">
                  <c:v>33021</c:v>
                </c:pt>
                <c:pt idx="1771">
                  <c:v>33014</c:v>
                </c:pt>
                <c:pt idx="1772">
                  <c:v>33007</c:v>
                </c:pt>
                <c:pt idx="1773">
                  <c:v>33000</c:v>
                </c:pt>
                <c:pt idx="1774">
                  <c:v>32993</c:v>
                </c:pt>
                <c:pt idx="1775">
                  <c:v>32986</c:v>
                </c:pt>
                <c:pt idx="1776">
                  <c:v>32979</c:v>
                </c:pt>
                <c:pt idx="1777">
                  <c:v>32972</c:v>
                </c:pt>
                <c:pt idx="1778">
                  <c:v>32965</c:v>
                </c:pt>
                <c:pt idx="1779">
                  <c:v>32958</c:v>
                </c:pt>
                <c:pt idx="1780">
                  <c:v>32951</c:v>
                </c:pt>
                <c:pt idx="1781">
                  <c:v>32944</c:v>
                </c:pt>
                <c:pt idx="1782">
                  <c:v>32937</c:v>
                </c:pt>
                <c:pt idx="1783">
                  <c:v>32930</c:v>
                </c:pt>
                <c:pt idx="1784">
                  <c:v>32923</c:v>
                </c:pt>
                <c:pt idx="1785">
                  <c:v>32916</c:v>
                </c:pt>
                <c:pt idx="1786">
                  <c:v>32909</c:v>
                </c:pt>
                <c:pt idx="1787">
                  <c:v>32902</c:v>
                </c:pt>
                <c:pt idx="1788">
                  <c:v>32895</c:v>
                </c:pt>
                <c:pt idx="1789">
                  <c:v>32888</c:v>
                </c:pt>
                <c:pt idx="1790">
                  <c:v>32881</c:v>
                </c:pt>
                <c:pt idx="1791">
                  <c:v>32874</c:v>
                </c:pt>
                <c:pt idx="1792">
                  <c:v>32867</c:v>
                </c:pt>
                <c:pt idx="1793">
                  <c:v>32860</c:v>
                </c:pt>
                <c:pt idx="1794">
                  <c:v>32853</c:v>
                </c:pt>
                <c:pt idx="1795">
                  <c:v>32846</c:v>
                </c:pt>
                <c:pt idx="1796">
                  <c:v>32839</c:v>
                </c:pt>
                <c:pt idx="1797">
                  <c:v>32832</c:v>
                </c:pt>
                <c:pt idx="1798">
                  <c:v>32825</c:v>
                </c:pt>
                <c:pt idx="1799">
                  <c:v>32818</c:v>
                </c:pt>
                <c:pt idx="1800">
                  <c:v>32811</c:v>
                </c:pt>
                <c:pt idx="1801">
                  <c:v>32804</c:v>
                </c:pt>
                <c:pt idx="1802">
                  <c:v>32797</c:v>
                </c:pt>
                <c:pt idx="1803">
                  <c:v>32790</c:v>
                </c:pt>
                <c:pt idx="1804">
                  <c:v>32783</c:v>
                </c:pt>
                <c:pt idx="1805">
                  <c:v>32776</c:v>
                </c:pt>
                <c:pt idx="1806">
                  <c:v>32769</c:v>
                </c:pt>
                <c:pt idx="1807">
                  <c:v>32762</c:v>
                </c:pt>
                <c:pt idx="1808">
                  <c:v>32755</c:v>
                </c:pt>
                <c:pt idx="1809">
                  <c:v>32748</c:v>
                </c:pt>
                <c:pt idx="1810">
                  <c:v>32741</c:v>
                </c:pt>
                <c:pt idx="1811">
                  <c:v>32734</c:v>
                </c:pt>
                <c:pt idx="1812">
                  <c:v>32727</c:v>
                </c:pt>
                <c:pt idx="1813">
                  <c:v>32720</c:v>
                </c:pt>
                <c:pt idx="1814">
                  <c:v>32713</c:v>
                </c:pt>
                <c:pt idx="1815">
                  <c:v>32706</c:v>
                </c:pt>
                <c:pt idx="1816">
                  <c:v>32699</c:v>
                </c:pt>
                <c:pt idx="1817">
                  <c:v>32692</c:v>
                </c:pt>
                <c:pt idx="1818">
                  <c:v>32685</c:v>
                </c:pt>
                <c:pt idx="1819">
                  <c:v>32678</c:v>
                </c:pt>
                <c:pt idx="1820">
                  <c:v>32671</c:v>
                </c:pt>
                <c:pt idx="1821">
                  <c:v>32664</c:v>
                </c:pt>
                <c:pt idx="1822">
                  <c:v>32657</c:v>
                </c:pt>
                <c:pt idx="1823">
                  <c:v>32650</c:v>
                </c:pt>
                <c:pt idx="1824">
                  <c:v>32643</c:v>
                </c:pt>
                <c:pt idx="1825">
                  <c:v>32636</c:v>
                </c:pt>
                <c:pt idx="1826">
                  <c:v>32629</c:v>
                </c:pt>
                <c:pt idx="1827">
                  <c:v>32622</c:v>
                </c:pt>
                <c:pt idx="1828">
                  <c:v>32615</c:v>
                </c:pt>
                <c:pt idx="1829">
                  <c:v>32608</c:v>
                </c:pt>
                <c:pt idx="1830">
                  <c:v>32601</c:v>
                </c:pt>
                <c:pt idx="1831">
                  <c:v>32594</c:v>
                </c:pt>
                <c:pt idx="1832">
                  <c:v>32587</c:v>
                </c:pt>
                <c:pt idx="1833">
                  <c:v>32580</c:v>
                </c:pt>
                <c:pt idx="1834">
                  <c:v>32573</c:v>
                </c:pt>
                <c:pt idx="1835">
                  <c:v>32566</c:v>
                </c:pt>
                <c:pt idx="1836">
                  <c:v>32559</c:v>
                </c:pt>
                <c:pt idx="1837">
                  <c:v>32552</c:v>
                </c:pt>
                <c:pt idx="1838">
                  <c:v>32545</c:v>
                </c:pt>
                <c:pt idx="1839">
                  <c:v>32538</c:v>
                </c:pt>
                <c:pt idx="1840">
                  <c:v>32531</c:v>
                </c:pt>
                <c:pt idx="1841">
                  <c:v>32524</c:v>
                </c:pt>
                <c:pt idx="1842">
                  <c:v>32517</c:v>
                </c:pt>
                <c:pt idx="1843">
                  <c:v>32510</c:v>
                </c:pt>
                <c:pt idx="1844">
                  <c:v>32503</c:v>
                </c:pt>
                <c:pt idx="1845">
                  <c:v>32496</c:v>
                </c:pt>
                <c:pt idx="1846">
                  <c:v>32489</c:v>
                </c:pt>
                <c:pt idx="1847">
                  <c:v>32482</c:v>
                </c:pt>
                <c:pt idx="1848">
                  <c:v>32475</c:v>
                </c:pt>
                <c:pt idx="1849">
                  <c:v>32468</c:v>
                </c:pt>
                <c:pt idx="1850">
                  <c:v>32461</c:v>
                </c:pt>
                <c:pt idx="1851">
                  <c:v>32454</c:v>
                </c:pt>
                <c:pt idx="1852">
                  <c:v>32447</c:v>
                </c:pt>
                <c:pt idx="1853">
                  <c:v>32440</c:v>
                </c:pt>
                <c:pt idx="1854">
                  <c:v>32433</c:v>
                </c:pt>
                <c:pt idx="1855">
                  <c:v>32426</c:v>
                </c:pt>
                <c:pt idx="1856">
                  <c:v>32419</c:v>
                </c:pt>
                <c:pt idx="1857">
                  <c:v>32412</c:v>
                </c:pt>
                <c:pt idx="1858">
                  <c:v>32405</c:v>
                </c:pt>
                <c:pt idx="1859">
                  <c:v>32398</c:v>
                </c:pt>
                <c:pt idx="1860">
                  <c:v>32391</c:v>
                </c:pt>
                <c:pt idx="1861">
                  <c:v>32384</c:v>
                </c:pt>
                <c:pt idx="1862">
                  <c:v>32377</c:v>
                </c:pt>
                <c:pt idx="1863">
                  <c:v>32370</c:v>
                </c:pt>
                <c:pt idx="1864">
                  <c:v>32363</c:v>
                </c:pt>
                <c:pt idx="1865">
                  <c:v>32356</c:v>
                </c:pt>
                <c:pt idx="1866">
                  <c:v>32349</c:v>
                </c:pt>
                <c:pt idx="1867">
                  <c:v>32342</c:v>
                </c:pt>
                <c:pt idx="1868">
                  <c:v>32335</c:v>
                </c:pt>
                <c:pt idx="1869">
                  <c:v>32328</c:v>
                </c:pt>
                <c:pt idx="1870">
                  <c:v>32321</c:v>
                </c:pt>
                <c:pt idx="1871">
                  <c:v>32314</c:v>
                </c:pt>
                <c:pt idx="1872">
                  <c:v>32307</c:v>
                </c:pt>
                <c:pt idx="1873">
                  <c:v>32300</c:v>
                </c:pt>
                <c:pt idx="1874">
                  <c:v>32293</c:v>
                </c:pt>
                <c:pt idx="1875">
                  <c:v>32286</c:v>
                </c:pt>
                <c:pt idx="1876">
                  <c:v>32279</c:v>
                </c:pt>
                <c:pt idx="1877">
                  <c:v>32272</c:v>
                </c:pt>
                <c:pt idx="1878">
                  <c:v>32265</c:v>
                </c:pt>
                <c:pt idx="1879">
                  <c:v>32258</c:v>
                </c:pt>
                <c:pt idx="1880">
                  <c:v>32251</c:v>
                </c:pt>
                <c:pt idx="1881">
                  <c:v>32244</c:v>
                </c:pt>
                <c:pt idx="1882">
                  <c:v>32237</c:v>
                </c:pt>
                <c:pt idx="1883">
                  <c:v>32230</c:v>
                </c:pt>
                <c:pt idx="1884">
                  <c:v>32223</c:v>
                </c:pt>
                <c:pt idx="1885">
                  <c:v>32216</c:v>
                </c:pt>
                <c:pt idx="1886">
                  <c:v>32209</c:v>
                </c:pt>
                <c:pt idx="1887">
                  <c:v>32202</c:v>
                </c:pt>
                <c:pt idx="1888">
                  <c:v>32195</c:v>
                </c:pt>
                <c:pt idx="1889">
                  <c:v>32188</c:v>
                </c:pt>
                <c:pt idx="1890">
                  <c:v>32181</c:v>
                </c:pt>
                <c:pt idx="1891">
                  <c:v>32174</c:v>
                </c:pt>
                <c:pt idx="1892">
                  <c:v>32167</c:v>
                </c:pt>
                <c:pt idx="1893">
                  <c:v>32160</c:v>
                </c:pt>
                <c:pt idx="1894">
                  <c:v>32153</c:v>
                </c:pt>
                <c:pt idx="1895">
                  <c:v>32146</c:v>
                </c:pt>
                <c:pt idx="1896">
                  <c:v>32139</c:v>
                </c:pt>
                <c:pt idx="1897">
                  <c:v>32132</c:v>
                </c:pt>
                <c:pt idx="1898">
                  <c:v>32125</c:v>
                </c:pt>
                <c:pt idx="1899">
                  <c:v>32118</c:v>
                </c:pt>
                <c:pt idx="1900">
                  <c:v>32111</c:v>
                </c:pt>
                <c:pt idx="1901">
                  <c:v>32104</c:v>
                </c:pt>
                <c:pt idx="1902">
                  <c:v>32097</c:v>
                </c:pt>
                <c:pt idx="1903">
                  <c:v>32090</c:v>
                </c:pt>
                <c:pt idx="1904">
                  <c:v>32083</c:v>
                </c:pt>
                <c:pt idx="1905">
                  <c:v>32076</c:v>
                </c:pt>
                <c:pt idx="1906">
                  <c:v>32069</c:v>
                </c:pt>
                <c:pt idx="1907">
                  <c:v>32062</c:v>
                </c:pt>
                <c:pt idx="1908">
                  <c:v>32055</c:v>
                </c:pt>
                <c:pt idx="1909">
                  <c:v>32048</c:v>
                </c:pt>
                <c:pt idx="1910">
                  <c:v>32041</c:v>
                </c:pt>
                <c:pt idx="1911">
                  <c:v>32034</c:v>
                </c:pt>
                <c:pt idx="1912">
                  <c:v>32027</c:v>
                </c:pt>
                <c:pt idx="1913">
                  <c:v>32020</c:v>
                </c:pt>
                <c:pt idx="1914">
                  <c:v>32013</c:v>
                </c:pt>
                <c:pt idx="1915">
                  <c:v>32006</c:v>
                </c:pt>
                <c:pt idx="1916">
                  <c:v>31999</c:v>
                </c:pt>
                <c:pt idx="1917">
                  <c:v>31992</c:v>
                </c:pt>
                <c:pt idx="1918">
                  <c:v>31985</c:v>
                </c:pt>
                <c:pt idx="1919">
                  <c:v>31978</c:v>
                </c:pt>
                <c:pt idx="1920">
                  <c:v>31971</c:v>
                </c:pt>
                <c:pt idx="1921">
                  <c:v>31964</c:v>
                </c:pt>
                <c:pt idx="1922">
                  <c:v>31957</c:v>
                </c:pt>
                <c:pt idx="1923">
                  <c:v>31950</c:v>
                </c:pt>
                <c:pt idx="1924">
                  <c:v>31943</c:v>
                </c:pt>
                <c:pt idx="1925">
                  <c:v>31936</c:v>
                </c:pt>
                <c:pt idx="1926">
                  <c:v>31929</c:v>
                </c:pt>
                <c:pt idx="1927">
                  <c:v>31922</c:v>
                </c:pt>
                <c:pt idx="1928">
                  <c:v>31915</c:v>
                </c:pt>
                <c:pt idx="1929">
                  <c:v>31908</c:v>
                </c:pt>
                <c:pt idx="1930">
                  <c:v>31901</c:v>
                </c:pt>
                <c:pt idx="1931">
                  <c:v>31894</c:v>
                </c:pt>
                <c:pt idx="1932">
                  <c:v>31887</c:v>
                </c:pt>
                <c:pt idx="1933">
                  <c:v>31880</c:v>
                </c:pt>
                <c:pt idx="1934">
                  <c:v>31873</c:v>
                </c:pt>
                <c:pt idx="1935">
                  <c:v>31866</c:v>
                </c:pt>
                <c:pt idx="1936">
                  <c:v>31859</c:v>
                </c:pt>
                <c:pt idx="1937">
                  <c:v>31852</c:v>
                </c:pt>
                <c:pt idx="1938">
                  <c:v>31845</c:v>
                </c:pt>
                <c:pt idx="1939">
                  <c:v>31838</c:v>
                </c:pt>
                <c:pt idx="1940">
                  <c:v>31831</c:v>
                </c:pt>
                <c:pt idx="1941">
                  <c:v>31824</c:v>
                </c:pt>
                <c:pt idx="1942">
                  <c:v>31817</c:v>
                </c:pt>
                <c:pt idx="1943">
                  <c:v>31810</c:v>
                </c:pt>
                <c:pt idx="1944">
                  <c:v>31803</c:v>
                </c:pt>
                <c:pt idx="1945">
                  <c:v>31796</c:v>
                </c:pt>
                <c:pt idx="1946">
                  <c:v>31789</c:v>
                </c:pt>
                <c:pt idx="1947">
                  <c:v>31782</c:v>
                </c:pt>
                <c:pt idx="1948">
                  <c:v>31775</c:v>
                </c:pt>
                <c:pt idx="1949">
                  <c:v>31768</c:v>
                </c:pt>
                <c:pt idx="1950">
                  <c:v>31761</c:v>
                </c:pt>
                <c:pt idx="1951">
                  <c:v>31754</c:v>
                </c:pt>
                <c:pt idx="1952">
                  <c:v>31747</c:v>
                </c:pt>
                <c:pt idx="1953">
                  <c:v>31740</c:v>
                </c:pt>
                <c:pt idx="1954">
                  <c:v>31733</c:v>
                </c:pt>
                <c:pt idx="1955">
                  <c:v>31726</c:v>
                </c:pt>
                <c:pt idx="1956">
                  <c:v>31719</c:v>
                </c:pt>
                <c:pt idx="1957">
                  <c:v>31712</c:v>
                </c:pt>
                <c:pt idx="1958">
                  <c:v>31705</c:v>
                </c:pt>
                <c:pt idx="1959">
                  <c:v>31698</c:v>
                </c:pt>
                <c:pt idx="1960">
                  <c:v>31691</c:v>
                </c:pt>
                <c:pt idx="1961">
                  <c:v>31684</c:v>
                </c:pt>
                <c:pt idx="1962">
                  <c:v>31677</c:v>
                </c:pt>
                <c:pt idx="1963">
                  <c:v>31670</c:v>
                </c:pt>
                <c:pt idx="1964">
                  <c:v>31663</c:v>
                </c:pt>
                <c:pt idx="1965">
                  <c:v>31656</c:v>
                </c:pt>
                <c:pt idx="1966">
                  <c:v>31649</c:v>
                </c:pt>
                <c:pt idx="1967">
                  <c:v>31642</c:v>
                </c:pt>
                <c:pt idx="1968">
                  <c:v>31635</c:v>
                </c:pt>
                <c:pt idx="1969">
                  <c:v>31628</c:v>
                </c:pt>
                <c:pt idx="1970">
                  <c:v>31621</c:v>
                </c:pt>
                <c:pt idx="1971">
                  <c:v>31614</c:v>
                </c:pt>
                <c:pt idx="1972">
                  <c:v>31607</c:v>
                </c:pt>
                <c:pt idx="1973">
                  <c:v>31600</c:v>
                </c:pt>
                <c:pt idx="1974">
                  <c:v>31593</c:v>
                </c:pt>
                <c:pt idx="1975">
                  <c:v>31586</c:v>
                </c:pt>
                <c:pt idx="1976">
                  <c:v>31579</c:v>
                </c:pt>
                <c:pt idx="1977">
                  <c:v>31572</c:v>
                </c:pt>
                <c:pt idx="1978">
                  <c:v>31565</c:v>
                </c:pt>
                <c:pt idx="1979">
                  <c:v>31558</c:v>
                </c:pt>
                <c:pt idx="1980">
                  <c:v>31551</c:v>
                </c:pt>
                <c:pt idx="1981">
                  <c:v>31544</c:v>
                </c:pt>
                <c:pt idx="1982">
                  <c:v>31537</c:v>
                </c:pt>
                <c:pt idx="1983">
                  <c:v>31530</c:v>
                </c:pt>
                <c:pt idx="1984">
                  <c:v>31523</c:v>
                </c:pt>
                <c:pt idx="1985">
                  <c:v>31516</c:v>
                </c:pt>
                <c:pt idx="1986">
                  <c:v>31509</c:v>
                </c:pt>
                <c:pt idx="1987">
                  <c:v>31502</c:v>
                </c:pt>
                <c:pt idx="1988">
                  <c:v>31495</c:v>
                </c:pt>
                <c:pt idx="1989">
                  <c:v>31488</c:v>
                </c:pt>
                <c:pt idx="1990">
                  <c:v>31481</c:v>
                </c:pt>
                <c:pt idx="1991">
                  <c:v>31474</c:v>
                </c:pt>
                <c:pt idx="1992">
                  <c:v>31467</c:v>
                </c:pt>
                <c:pt idx="1993">
                  <c:v>31460</c:v>
                </c:pt>
                <c:pt idx="1994">
                  <c:v>31453</c:v>
                </c:pt>
                <c:pt idx="1995">
                  <c:v>31446</c:v>
                </c:pt>
                <c:pt idx="1996">
                  <c:v>31439</c:v>
                </c:pt>
                <c:pt idx="1997">
                  <c:v>31432</c:v>
                </c:pt>
                <c:pt idx="1998">
                  <c:v>31425</c:v>
                </c:pt>
                <c:pt idx="1999">
                  <c:v>31418</c:v>
                </c:pt>
                <c:pt idx="2000">
                  <c:v>31411</c:v>
                </c:pt>
                <c:pt idx="2001">
                  <c:v>31404</c:v>
                </c:pt>
                <c:pt idx="2002">
                  <c:v>31397</c:v>
                </c:pt>
                <c:pt idx="2003">
                  <c:v>31390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53.389999000000003</c:v>
                </c:pt>
                <c:pt idx="1">
                  <c:v>53.369999</c:v>
                </c:pt>
                <c:pt idx="2">
                  <c:v>53.139999000000003</c:v>
                </c:pt>
                <c:pt idx="3">
                  <c:v>55.009998000000003</c:v>
                </c:pt>
                <c:pt idx="4">
                  <c:v>55.900002000000001</c:v>
                </c:pt>
                <c:pt idx="5">
                  <c:v>59.279998999999997</c:v>
                </c:pt>
                <c:pt idx="6">
                  <c:v>59.5</c:v>
                </c:pt>
                <c:pt idx="7">
                  <c:v>60.450001</c:v>
                </c:pt>
                <c:pt idx="8">
                  <c:v>59.18</c:v>
                </c:pt>
                <c:pt idx="9">
                  <c:v>58.790000999999997</c:v>
                </c:pt>
                <c:pt idx="10">
                  <c:v>55.290000999999997</c:v>
                </c:pt>
                <c:pt idx="11">
                  <c:v>55.02</c:v>
                </c:pt>
                <c:pt idx="12">
                  <c:v>55.66</c:v>
                </c:pt>
                <c:pt idx="13">
                  <c:v>55.349997999999999</c:v>
                </c:pt>
                <c:pt idx="14">
                  <c:v>55.439999</c:v>
                </c:pt>
                <c:pt idx="15">
                  <c:v>57.18</c:v>
                </c:pt>
                <c:pt idx="16">
                  <c:v>59.049999</c:v>
                </c:pt>
                <c:pt idx="17">
                  <c:v>57.540000999999997</c:v>
                </c:pt>
                <c:pt idx="18">
                  <c:v>57.610000999999997</c:v>
                </c:pt>
                <c:pt idx="19">
                  <c:v>56.009998000000003</c:v>
                </c:pt>
                <c:pt idx="20">
                  <c:v>55.09</c:v>
                </c:pt>
                <c:pt idx="21">
                  <c:v>53.919998</c:v>
                </c:pt>
                <c:pt idx="22">
                  <c:v>55.220001000000003</c:v>
                </c:pt>
                <c:pt idx="23">
                  <c:v>55.169998</c:v>
                </c:pt>
                <c:pt idx="24">
                  <c:v>54.790000999999997</c:v>
                </c:pt>
                <c:pt idx="25">
                  <c:v>55.279998999999997</c:v>
                </c:pt>
                <c:pt idx="26">
                  <c:v>55.560001</c:v>
                </c:pt>
                <c:pt idx="27">
                  <c:v>49.900002000000001</c:v>
                </c:pt>
                <c:pt idx="28">
                  <c:v>49.98</c:v>
                </c:pt>
                <c:pt idx="29">
                  <c:v>47.720001000000003</c:v>
                </c:pt>
                <c:pt idx="30">
                  <c:v>49.970001000000003</c:v>
                </c:pt>
                <c:pt idx="31">
                  <c:v>52.950001</c:v>
                </c:pt>
                <c:pt idx="32">
                  <c:v>54.52</c:v>
                </c:pt>
                <c:pt idx="33">
                  <c:v>56.139999000000003</c:v>
                </c:pt>
                <c:pt idx="34">
                  <c:v>56.369999</c:v>
                </c:pt>
                <c:pt idx="35">
                  <c:v>56.549999</c:v>
                </c:pt>
                <c:pt idx="36">
                  <c:v>57.34</c:v>
                </c:pt>
                <c:pt idx="37">
                  <c:v>57.360000999999997</c:v>
                </c:pt>
                <c:pt idx="38">
                  <c:v>58.18</c:v>
                </c:pt>
                <c:pt idx="39">
                  <c:v>55.110000999999997</c:v>
                </c:pt>
                <c:pt idx="40">
                  <c:v>58.150002000000001</c:v>
                </c:pt>
                <c:pt idx="41">
                  <c:v>58.099997999999999</c:v>
                </c:pt>
                <c:pt idx="42">
                  <c:v>57.310001</c:v>
                </c:pt>
                <c:pt idx="43">
                  <c:v>55.869999</c:v>
                </c:pt>
                <c:pt idx="44">
                  <c:v>57.439999</c:v>
                </c:pt>
                <c:pt idx="45">
                  <c:v>59.110000999999997</c:v>
                </c:pt>
                <c:pt idx="46">
                  <c:v>58.450001</c:v>
                </c:pt>
                <c:pt idx="47">
                  <c:v>57.25</c:v>
                </c:pt>
                <c:pt idx="48">
                  <c:v>59.48</c:v>
                </c:pt>
                <c:pt idx="49">
                  <c:v>57.610000999999997</c:v>
                </c:pt>
                <c:pt idx="50">
                  <c:v>59.68</c:v>
                </c:pt>
                <c:pt idx="51">
                  <c:v>59.540000999999997</c:v>
                </c:pt>
                <c:pt idx="52">
                  <c:v>59.709999000000003</c:v>
                </c:pt>
                <c:pt idx="53">
                  <c:v>56</c:v>
                </c:pt>
                <c:pt idx="54">
                  <c:v>53.07</c:v>
                </c:pt>
                <c:pt idx="55">
                  <c:v>52.560001</c:v>
                </c:pt>
                <c:pt idx="56">
                  <c:v>52.560001</c:v>
                </c:pt>
                <c:pt idx="57">
                  <c:v>54.009998000000003</c:v>
                </c:pt>
                <c:pt idx="58">
                  <c:v>52.040000999999997</c:v>
                </c:pt>
                <c:pt idx="59">
                  <c:v>51.494999</c:v>
                </c:pt>
                <c:pt idx="60">
                  <c:v>50.084999000000003</c:v>
                </c:pt>
                <c:pt idx="61">
                  <c:v>51.005001</c:v>
                </c:pt>
                <c:pt idx="62">
                  <c:v>50.615001999999997</c:v>
                </c:pt>
                <c:pt idx="63">
                  <c:v>52.09</c:v>
                </c:pt>
                <c:pt idx="64">
                  <c:v>51.400002000000001</c:v>
                </c:pt>
                <c:pt idx="65">
                  <c:v>50.900002000000001</c:v>
                </c:pt>
                <c:pt idx="66">
                  <c:v>51.395000000000003</c:v>
                </c:pt>
                <c:pt idx="67">
                  <c:v>50</c:v>
                </c:pt>
                <c:pt idx="68">
                  <c:v>51.040000999999997</c:v>
                </c:pt>
                <c:pt idx="69">
                  <c:v>51.215000000000003</c:v>
                </c:pt>
                <c:pt idx="70">
                  <c:v>50.764999000000003</c:v>
                </c:pt>
                <c:pt idx="71">
                  <c:v>50.630001</c:v>
                </c:pt>
                <c:pt idx="72">
                  <c:v>50.389999000000003</c:v>
                </c:pt>
                <c:pt idx="73">
                  <c:v>50.02</c:v>
                </c:pt>
                <c:pt idx="74">
                  <c:v>52.02</c:v>
                </c:pt>
                <c:pt idx="75">
                  <c:v>51.685001</c:v>
                </c:pt>
                <c:pt idx="76">
                  <c:v>49.849997999999999</c:v>
                </c:pt>
                <c:pt idx="77">
                  <c:v>49.060001</c:v>
                </c:pt>
                <c:pt idx="78">
                  <c:v>48.970001000000003</c:v>
                </c:pt>
                <c:pt idx="79">
                  <c:v>46.77</c:v>
                </c:pt>
                <c:pt idx="80">
                  <c:v>43.794998</c:v>
                </c:pt>
                <c:pt idx="81">
                  <c:v>43.700001</c:v>
                </c:pt>
                <c:pt idx="82">
                  <c:v>45.145000000000003</c:v>
                </c:pt>
                <c:pt idx="83">
                  <c:v>43.48</c:v>
                </c:pt>
                <c:pt idx="84">
                  <c:v>43.544998</c:v>
                </c:pt>
                <c:pt idx="85">
                  <c:v>43.619999</c:v>
                </c:pt>
                <c:pt idx="86">
                  <c:v>46.215000000000003</c:v>
                </c:pt>
                <c:pt idx="87">
                  <c:v>44.195</c:v>
                </c:pt>
                <c:pt idx="88">
                  <c:v>44.575001</c:v>
                </c:pt>
                <c:pt idx="89">
                  <c:v>45.294998</c:v>
                </c:pt>
                <c:pt idx="90">
                  <c:v>45.009998000000003</c:v>
                </c:pt>
                <c:pt idx="91">
                  <c:v>45.689999</c:v>
                </c:pt>
                <c:pt idx="92">
                  <c:v>49.810001</c:v>
                </c:pt>
                <c:pt idx="93">
                  <c:v>47.534999999999997</c:v>
                </c:pt>
                <c:pt idx="94">
                  <c:v>48.575001</c:v>
                </c:pt>
                <c:pt idx="95">
                  <c:v>48.740001999999997</c:v>
                </c:pt>
                <c:pt idx="96">
                  <c:v>47.294998</c:v>
                </c:pt>
                <c:pt idx="97">
                  <c:v>47.290000999999997</c:v>
                </c:pt>
                <c:pt idx="98">
                  <c:v>44.060001</c:v>
                </c:pt>
                <c:pt idx="99">
                  <c:v>43.52</c:v>
                </c:pt>
                <c:pt idx="100">
                  <c:v>44.415000999999997</c:v>
                </c:pt>
                <c:pt idx="101">
                  <c:v>44.834999000000003</c:v>
                </c:pt>
                <c:pt idx="102">
                  <c:v>43.814999</c:v>
                </c:pt>
                <c:pt idx="103">
                  <c:v>44.445</c:v>
                </c:pt>
                <c:pt idx="104">
                  <c:v>43.334999000000003</c:v>
                </c:pt>
                <c:pt idx="105">
                  <c:v>42.84</c:v>
                </c:pt>
                <c:pt idx="106">
                  <c:v>42.825001</c:v>
                </c:pt>
                <c:pt idx="107">
                  <c:v>41.294998</c:v>
                </c:pt>
                <c:pt idx="108">
                  <c:v>40.810001</c:v>
                </c:pt>
                <c:pt idx="109">
                  <c:v>41.075001</c:v>
                </c:pt>
                <c:pt idx="110">
                  <c:v>39.349997999999999</c:v>
                </c:pt>
                <c:pt idx="111">
                  <c:v>40.294998</c:v>
                </c:pt>
                <c:pt idx="112">
                  <c:v>36.610000999999997</c:v>
                </c:pt>
                <c:pt idx="113">
                  <c:v>40.659999999999997</c:v>
                </c:pt>
                <c:pt idx="114">
                  <c:v>42.284999999999997</c:v>
                </c:pt>
                <c:pt idx="115">
                  <c:v>40.634998000000003</c:v>
                </c:pt>
                <c:pt idx="116">
                  <c:v>41.400002000000001</c:v>
                </c:pt>
                <c:pt idx="117">
                  <c:v>42.145000000000003</c:v>
                </c:pt>
                <c:pt idx="118">
                  <c:v>42.654998999999997</c:v>
                </c:pt>
                <c:pt idx="119">
                  <c:v>42.810001</c:v>
                </c:pt>
                <c:pt idx="120">
                  <c:v>44.955002</c:v>
                </c:pt>
                <c:pt idx="121">
                  <c:v>47.029998999999997</c:v>
                </c:pt>
                <c:pt idx="122">
                  <c:v>48.02</c:v>
                </c:pt>
                <c:pt idx="123">
                  <c:v>46.919998</c:v>
                </c:pt>
                <c:pt idx="124">
                  <c:v>45.810001</c:v>
                </c:pt>
                <c:pt idx="125">
                  <c:v>44.775002000000001</c:v>
                </c:pt>
                <c:pt idx="126">
                  <c:v>41.849997999999999</c:v>
                </c:pt>
                <c:pt idx="127">
                  <c:v>43.525002000000001</c:v>
                </c:pt>
                <c:pt idx="128">
                  <c:v>44.650002000000001</c:v>
                </c:pt>
                <c:pt idx="129">
                  <c:v>46.029998999999997</c:v>
                </c:pt>
                <c:pt idx="130">
                  <c:v>45.814999</c:v>
                </c:pt>
                <c:pt idx="131">
                  <c:v>42.5</c:v>
                </c:pt>
                <c:pt idx="132">
                  <c:v>42.365001999999997</c:v>
                </c:pt>
                <c:pt idx="133">
                  <c:v>42.790000999999997</c:v>
                </c:pt>
                <c:pt idx="134">
                  <c:v>44.634998000000003</c:v>
                </c:pt>
                <c:pt idx="135">
                  <c:v>44.939999</c:v>
                </c:pt>
                <c:pt idx="136">
                  <c:v>46.369999</c:v>
                </c:pt>
                <c:pt idx="137">
                  <c:v>47.32</c:v>
                </c:pt>
                <c:pt idx="138">
                  <c:v>47.959999000000003</c:v>
                </c:pt>
                <c:pt idx="139">
                  <c:v>48.790000999999997</c:v>
                </c:pt>
                <c:pt idx="140">
                  <c:v>48.665000999999997</c:v>
                </c:pt>
                <c:pt idx="141">
                  <c:v>48.369999</c:v>
                </c:pt>
                <c:pt idx="142">
                  <c:v>49.060001</c:v>
                </c:pt>
                <c:pt idx="143">
                  <c:v>48.485000999999997</c:v>
                </c:pt>
                <c:pt idx="144">
                  <c:v>47.16</c:v>
                </c:pt>
                <c:pt idx="145">
                  <c:v>48.145000000000003</c:v>
                </c:pt>
                <c:pt idx="146">
                  <c:v>46.534999999999997</c:v>
                </c:pt>
                <c:pt idx="147">
                  <c:v>45.119999</c:v>
                </c:pt>
                <c:pt idx="148">
                  <c:v>45.43</c:v>
                </c:pt>
                <c:pt idx="149">
                  <c:v>46.060001</c:v>
                </c:pt>
                <c:pt idx="150">
                  <c:v>45.880001</c:v>
                </c:pt>
                <c:pt idx="151">
                  <c:v>46.75</c:v>
                </c:pt>
                <c:pt idx="152">
                  <c:v>47.685001</c:v>
                </c:pt>
                <c:pt idx="153">
                  <c:v>47.134998000000003</c:v>
                </c:pt>
                <c:pt idx="154">
                  <c:v>46.005001</c:v>
                </c:pt>
                <c:pt idx="155">
                  <c:v>46.07</c:v>
                </c:pt>
                <c:pt idx="156">
                  <c:v>45.625</c:v>
                </c:pt>
                <c:pt idx="157">
                  <c:v>48.525002000000001</c:v>
                </c:pt>
                <c:pt idx="158">
                  <c:v>49.34</c:v>
                </c:pt>
                <c:pt idx="159">
                  <c:v>49.084999000000003</c:v>
                </c:pt>
                <c:pt idx="160">
                  <c:v>47.645000000000003</c:v>
                </c:pt>
                <c:pt idx="161">
                  <c:v>45.68</c:v>
                </c:pt>
                <c:pt idx="162">
                  <c:v>45.825001</c:v>
                </c:pt>
                <c:pt idx="163">
                  <c:v>43.959999000000003</c:v>
                </c:pt>
                <c:pt idx="164">
                  <c:v>44.470001000000003</c:v>
                </c:pt>
                <c:pt idx="165">
                  <c:v>43.209999000000003</c:v>
                </c:pt>
                <c:pt idx="166">
                  <c:v>43.869999</c:v>
                </c:pt>
                <c:pt idx="167">
                  <c:v>44.825001</c:v>
                </c:pt>
                <c:pt idx="168">
                  <c:v>45.865001999999997</c:v>
                </c:pt>
                <c:pt idx="169">
                  <c:v>45.549999</c:v>
                </c:pt>
                <c:pt idx="170">
                  <c:v>43.415000999999997</c:v>
                </c:pt>
                <c:pt idx="171">
                  <c:v>44.099997999999999</c:v>
                </c:pt>
                <c:pt idx="172">
                  <c:v>45.825001</c:v>
                </c:pt>
                <c:pt idx="173">
                  <c:v>47.494999</c:v>
                </c:pt>
                <c:pt idx="174">
                  <c:v>46.240001999999997</c:v>
                </c:pt>
                <c:pt idx="175">
                  <c:v>44.904998999999997</c:v>
                </c:pt>
                <c:pt idx="176">
                  <c:v>45.064999</c:v>
                </c:pt>
                <c:pt idx="177">
                  <c:v>44.009998000000003</c:v>
                </c:pt>
                <c:pt idx="178">
                  <c:v>43.720001000000003</c:v>
                </c:pt>
                <c:pt idx="179">
                  <c:v>42.075001</c:v>
                </c:pt>
                <c:pt idx="180">
                  <c:v>41.759998000000003</c:v>
                </c:pt>
                <c:pt idx="181">
                  <c:v>42.009998000000003</c:v>
                </c:pt>
                <c:pt idx="182">
                  <c:v>41.630001</c:v>
                </c:pt>
                <c:pt idx="183">
                  <c:v>38.284999999999997</c:v>
                </c:pt>
                <c:pt idx="184">
                  <c:v>40.195</c:v>
                </c:pt>
                <c:pt idx="185">
                  <c:v>40.380001</c:v>
                </c:pt>
                <c:pt idx="186">
                  <c:v>40.474997999999999</c:v>
                </c:pt>
                <c:pt idx="187">
                  <c:v>39.775002000000001</c:v>
                </c:pt>
                <c:pt idx="188">
                  <c:v>39.395000000000003</c:v>
                </c:pt>
                <c:pt idx="189">
                  <c:v>39.494999</c:v>
                </c:pt>
                <c:pt idx="190">
                  <c:v>40.669998</c:v>
                </c:pt>
                <c:pt idx="191">
                  <c:v>41.134998000000003</c:v>
                </c:pt>
                <c:pt idx="192">
                  <c:v>42.27</c:v>
                </c:pt>
                <c:pt idx="193">
                  <c:v>41.365001999999997</c:v>
                </c:pt>
                <c:pt idx="194">
                  <c:v>41.66</c:v>
                </c:pt>
                <c:pt idx="195">
                  <c:v>41.595001000000003</c:v>
                </c:pt>
                <c:pt idx="196">
                  <c:v>39.240001999999997</c:v>
                </c:pt>
                <c:pt idx="197">
                  <c:v>37.439999</c:v>
                </c:pt>
                <c:pt idx="198">
                  <c:v>37.110000999999997</c:v>
                </c:pt>
                <c:pt idx="199">
                  <c:v>35.825001</c:v>
                </c:pt>
                <c:pt idx="200">
                  <c:v>34.630001</c:v>
                </c:pt>
                <c:pt idx="201">
                  <c:v>33.950001</c:v>
                </c:pt>
                <c:pt idx="202">
                  <c:v>35.040000999999997</c:v>
                </c:pt>
                <c:pt idx="203">
                  <c:v>34.150002000000001</c:v>
                </c:pt>
                <c:pt idx="204">
                  <c:v>36.115001999999997</c:v>
                </c:pt>
                <c:pt idx="205">
                  <c:v>35.955002</c:v>
                </c:pt>
                <c:pt idx="206">
                  <c:v>34.354999999999997</c:v>
                </c:pt>
                <c:pt idx="207">
                  <c:v>33.005001</c:v>
                </c:pt>
                <c:pt idx="208">
                  <c:v>32.889999000000003</c:v>
                </c:pt>
                <c:pt idx="209">
                  <c:v>29.76</c:v>
                </c:pt>
                <c:pt idx="210">
                  <c:v>29.9</c:v>
                </c:pt>
                <c:pt idx="211">
                  <c:v>31.094999000000001</c:v>
                </c:pt>
                <c:pt idx="212">
                  <c:v>30.254999000000002</c:v>
                </c:pt>
                <c:pt idx="213">
                  <c:v>27.110001</c:v>
                </c:pt>
                <c:pt idx="214">
                  <c:v>28.195</c:v>
                </c:pt>
                <c:pt idx="215">
                  <c:v>26.049999</c:v>
                </c:pt>
                <c:pt idx="216">
                  <c:v>31.195</c:v>
                </c:pt>
                <c:pt idx="217">
                  <c:v>33.095001000000003</c:v>
                </c:pt>
                <c:pt idx="218">
                  <c:v>31.204999999999998</c:v>
                </c:pt>
                <c:pt idx="219">
                  <c:v>34.869999</c:v>
                </c:pt>
                <c:pt idx="220">
                  <c:v>34.93</c:v>
                </c:pt>
                <c:pt idx="221">
                  <c:v>34.455002</c:v>
                </c:pt>
                <c:pt idx="222">
                  <c:v>33.299999</c:v>
                </c:pt>
                <c:pt idx="223">
                  <c:v>33.549999</c:v>
                </c:pt>
                <c:pt idx="224">
                  <c:v>33.654998999999997</c:v>
                </c:pt>
                <c:pt idx="225">
                  <c:v>32.669998</c:v>
                </c:pt>
                <c:pt idx="226">
                  <c:v>31.639999</c:v>
                </c:pt>
                <c:pt idx="227">
                  <c:v>31.785</c:v>
                </c:pt>
                <c:pt idx="228">
                  <c:v>31.959999</c:v>
                </c:pt>
                <c:pt idx="229">
                  <c:v>31.105</c:v>
                </c:pt>
                <c:pt idx="230">
                  <c:v>30.02</c:v>
                </c:pt>
                <c:pt idx="231">
                  <c:v>29.91</c:v>
                </c:pt>
                <c:pt idx="232">
                  <c:v>29.315000999999999</c:v>
                </c:pt>
                <c:pt idx="233">
                  <c:v>29.32</c:v>
                </c:pt>
                <c:pt idx="234">
                  <c:v>29.08</c:v>
                </c:pt>
                <c:pt idx="235">
                  <c:v>28.125</c:v>
                </c:pt>
                <c:pt idx="236">
                  <c:v>28.174999</c:v>
                </c:pt>
                <c:pt idx="237">
                  <c:v>28.030000999999999</c:v>
                </c:pt>
                <c:pt idx="238">
                  <c:v>28.15</c:v>
                </c:pt>
                <c:pt idx="239">
                  <c:v>28.290001</c:v>
                </c:pt>
                <c:pt idx="240">
                  <c:v>28.905000999999999</c:v>
                </c:pt>
                <c:pt idx="241">
                  <c:v>29.174999</c:v>
                </c:pt>
                <c:pt idx="242">
                  <c:v>29.43</c:v>
                </c:pt>
                <c:pt idx="243">
                  <c:v>28.584999</c:v>
                </c:pt>
                <c:pt idx="244">
                  <c:v>29.334999</c:v>
                </c:pt>
                <c:pt idx="245">
                  <c:v>28.040001</c:v>
                </c:pt>
                <c:pt idx="246">
                  <c:v>28.59</c:v>
                </c:pt>
                <c:pt idx="247">
                  <c:v>29.614999999999998</c:v>
                </c:pt>
                <c:pt idx="248">
                  <c:v>31.195</c:v>
                </c:pt>
                <c:pt idx="249">
                  <c:v>32.599997999999999</c:v>
                </c:pt>
                <c:pt idx="250">
                  <c:v>31.629999000000002</c:v>
                </c:pt>
                <c:pt idx="251">
                  <c:v>32.5</c:v>
                </c:pt>
                <c:pt idx="252">
                  <c:v>32.959999000000003</c:v>
                </c:pt>
                <c:pt idx="253">
                  <c:v>31.915001</c:v>
                </c:pt>
                <c:pt idx="254">
                  <c:v>31.889999</c:v>
                </c:pt>
                <c:pt idx="255">
                  <c:v>30.665001</c:v>
                </c:pt>
                <c:pt idx="256">
                  <c:v>32.959999000000003</c:v>
                </c:pt>
                <c:pt idx="257">
                  <c:v>30.93</c:v>
                </c:pt>
                <c:pt idx="258">
                  <c:v>31.709999</c:v>
                </c:pt>
                <c:pt idx="259">
                  <c:v>31.815000999999999</c:v>
                </c:pt>
                <c:pt idx="260">
                  <c:v>31.5</c:v>
                </c:pt>
                <c:pt idx="261">
                  <c:v>31.555</c:v>
                </c:pt>
                <c:pt idx="262">
                  <c:v>29.825001</c:v>
                </c:pt>
                <c:pt idx="263">
                  <c:v>27.6</c:v>
                </c:pt>
                <c:pt idx="264">
                  <c:v>26.51</c:v>
                </c:pt>
                <c:pt idx="265">
                  <c:v>26.440000999999999</c:v>
                </c:pt>
                <c:pt idx="266">
                  <c:v>27.290001</c:v>
                </c:pt>
                <c:pt idx="267">
                  <c:v>26.754999000000002</c:v>
                </c:pt>
                <c:pt idx="268">
                  <c:v>30.135000000000002</c:v>
                </c:pt>
                <c:pt idx="269">
                  <c:v>30.305</c:v>
                </c:pt>
                <c:pt idx="270">
                  <c:v>32.369999</c:v>
                </c:pt>
                <c:pt idx="271">
                  <c:v>29.219999000000001</c:v>
                </c:pt>
                <c:pt idx="272">
                  <c:v>29.360001</c:v>
                </c:pt>
                <c:pt idx="273">
                  <c:v>28.945</c:v>
                </c:pt>
                <c:pt idx="274">
                  <c:v>28.975000000000001</c:v>
                </c:pt>
                <c:pt idx="275">
                  <c:v>27.924999</c:v>
                </c:pt>
                <c:pt idx="276">
                  <c:v>27.790001</c:v>
                </c:pt>
                <c:pt idx="277">
                  <c:v>27.184999000000001</c:v>
                </c:pt>
                <c:pt idx="278">
                  <c:v>24.895</c:v>
                </c:pt>
                <c:pt idx="279">
                  <c:v>24.52</c:v>
                </c:pt>
                <c:pt idx="280">
                  <c:v>24.114999999999998</c:v>
                </c:pt>
                <c:pt idx="281">
                  <c:v>26.344999000000001</c:v>
                </c:pt>
                <c:pt idx="282">
                  <c:v>28.704999999999998</c:v>
                </c:pt>
                <c:pt idx="283">
                  <c:v>29.84</c:v>
                </c:pt>
                <c:pt idx="284">
                  <c:v>28.66</c:v>
                </c:pt>
                <c:pt idx="285">
                  <c:v>27.885000000000002</c:v>
                </c:pt>
                <c:pt idx="286">
                  <c:v>28.42</c:v>
                </c:pt>
                <c:pt idx="287">
                  <c:v>27.049999</c:v>
                </c:pt>
                <c:pt idx="288">
                  <c:v>25.524999999999999</c:v>
                </c:pt>
                <c:pt idx="289">
                  <c:v>26.055</c:v>
                </c:pt>
                <c:pt idx="290">
                  <c:v>26.645</c:v>
                </c:pt>
                <c:pt idx="291">
                  <c:v>28.094999000000001</c:v>
                </c:pt>
                <c:pt idx="292">
                  <c:v>29.139999</c:v>
                </c:pt>
                <c:pt idx="293">
                  <c:v>29.924999</c:v>
                </c:pt>
                <c:pt idx="294">
                  <c:v>29.764999</c:v>
                </c:pt>
                <c:pt idx="295">
                  <c:v>30.17</c:v>
                </c:pt>
                <c:pt idx="296">
                  <c:v>30.445</c:v>
                </c:pt>
                <c:pt idx="297">
                  <c:v>30.325001</c:v>
                </c:pt>
                <c:pt idx="298">
                  <c:v>31.084999</c:v>
                </c:pt>
                <c:pt idx="299">
                  <c:v>30.35</c:v>
                </c:pt>
                <c:pt idx="300">
                  <c:v>29.629999000000002</c:v>
                </c:pt>
                <c:pt idx="301">
                  <c:v>30.315000999999999</c:v>
                </c:pt>
                <c:pt idx="302">
                  <c:v>30.790001</c:v>
                </c:pt>
                <c:pt idx="303">
                  <c:v>30.605</c:v>
                </c:pt>
                <c:pt idx="304">
                  <c:v>29.219999000000001</c:v>
                </c:pt>
                <c:pt idx="305">
                  <c:v>28.65</c:v>
                </c:pt>
                <c:pt idx="306">
                  <c:v>28.43</c:v>
                </c:pt>
                <c:pt idx="307">
                  <c:v>28.215</c:v>
                </c:pt>
                <c:pt idx="308">
                  <c:v>27.74</c:v>
                </c:pt>
                <c:pt idx="309">
                  <c:v>25.75</c:v>
                </c:pt>
                <c:pt idx="310">
                  <c:v>24.83</c:v>
                </c:pt>
                <c:pt idx="311">
                  <c:v>24.735001</c:v>
                </c:pt>
                <c:pt idx="312">
                  <c:v>24.635000000000002</c:v>
                </c:pt>
                <c:pt idx="313">
                  <c:v>26.379999000000002</c:v>
                </c:pt>
                <c:pt idx="314">
                  <c:v>28.094999000000001</c:v>
                </c:pt>
                <c:pt idx="315">
                  <c:v>28.25</c:v>
                </c:pt>
                <c:pt idx="316">
                  <c:v>28.34</c:v>
                </c:pt>
                <c:pt idx="317">
                  <c:v>27.965</c:v>
                </c:pt>
                <c:pt idx="318">
                  <c:v>28.605</c:v>
                </c:pt>
                <c:pt idx="319">
                  <c:v>27.93</c:v>
                </c:pt>
                <c:pt idx="320">
                  <c:v>29.32</c:v>
                </c:pt>
                <c:pt idx="321">
                  <c:v>29.030000999999999</c:v>
                </c:pt>
                <c:pt idx="322">
                  <c:v>27.08</c:v>
                </c:pt>
                <c:pt idx="323">
                  <c:v>32.939999</c:v>
                </c:pt>
                <c:pt idx="324">
                  <c:v>32.740001999999997</c:v>
                </c:pt>
                <c:pt idx="325">
                  <c:v>31.445</c:v>
                </c:pt>
                <c:pt idx="326">
                  <c:v>33.314999</c:v>
                </c:pt>
                <c:pt idx="327">
                  <c:v>34.455002</c:v>
                </c:pt>
                <c:pt idx="328">
                  <c:v>33.43</c:v>
                </c:pt>
                <c:pt idx="329">
                  <c:v>31.885000000000002</c:v>
                </c:pt>
                <c:pt idx="330">
                  <c:v>31.745000999999998</c:v>
                </c:pt>
                <c:pt idx="331">
                  <c:v>31.645</c:v>
                </c:pt>
                <c:pt idx="332">
                  <c:v>31.885000000000002</c:v>
                </c:pt>
                <c:pt idx="333">
                  <c:v>32.005001</c:v>
                </c:pt>
                <c:pt idx="334">
                  <c:v>31.610001</c:v>
                </c:pt>
                <c:pt idx="335">
                  <c:v>31.459999</c:v>
                </c:pt>
                <c:pt idx="336">
                  <c:v>30.875</c:v>
                </c:pt>
                <c:pt idx="337">
                  <c:v>31.084999</c:v>
                </c:pt>
                <c:pt idx="338">
                  <c:v>30.58</c:v>
                </c:pt>
                <c:pt idx="339">
                  <c:v>28.834999</c:v>
                </c:pt>
                <c:pt idx="340">
                  <c:v>28.375</c:v>
                </c:pt>
                <c:pt idx="341">
                  <c:v>28.23</c:v>
                </c:pt>
                <c:pt idx="342">
                  <c:v>27.915001</c:v>
                </c:pt>
                <c:pt idx="343">
                  <c:v>27.684999000000001</c:v>
                </c:pt>
                <c:pt idx="344">
                  <c:v>27.625</c:v>
                </c:pt>
                <c:pt idx="345">
                  <c:v>27.905000999999999</c:v>
                </c:pt>
                <c:pt idx="346">
                  <c:v>28.09</c:v>
                </c:pt>
                <c:pt idx="347">
                  <c:v>28.16</c:v>
                </c:pt>
                <c:pt idx="348">
                  <c:v>28.040001</c:v>
                </c:pt>
                <c:pt idx="349">
                  <c:v>27.610001</c:v>
                </c:pt>
                <c:pt idx="350">
                  <c:v>27.024999999999999</c:v>
                </c:pt>
                <c:pt idx="351">
                  <c:v>26.91</c:v>
                </c:pt>
                <c:pt idx="352">
                  <c:v>26.355</c:v>
                </c:pt>
                <c:pt idx="353">
                  <c:v>26.704999999999998</c:v>
                </c:pt>
                <c:pt idx="354">
                  <c:v>26.290001</c:v>
                </c:pt>
                <c:pt idx="355">
                  <c:v>25.834999</c:v>
                </c:pt>
                <c:pt idx="356">
                  <c:v>25.35</c:v>
                </c:pt>
                <c:pt idx="357">
                  <c:v>24.84</c:v>
                </c:pt>
                <c:pt idx="358">
                  <c:v>25.995000999999998</c:v>
                </c:pt>
                <c:pt idx="359">
                  <c:v>25.155000999999999</c:v>
                </c:pt>
                <c:pt idx="360">
                  <c:v>25.024999999999999</c:v>
                </c:pt>
                <c:pt idx="361">
                  <c:v>25.635000000000002</c:v>
                </c:pt>
                <c:pt idx="362">
                  <c:v>25.450001</c:v>
                </c:pt>
                <c:pt idx="363">
                  <c:v>23.844999000000001</c:v>
                </c:pt>
                <c:pt idx="364">
                  <c:v>23.809999000000001</c:v>
                </c:pt>
                <c:pt idx="365">
                  <c:v>23.725000000000001</c:v>
                </c:pt>
                <c:pt idx="366">
                  <c:v>22.690000999999999</c:v>
                </c:pt>
                <c:pt idx="367">
                  <c:v>22.695</c:v>
                </c:pt>
                <c:pt idx="368">
                  <c:v>22.450001</c:v>
                </c:pt>
                <c:pt idx="369">
                  <c:v>22.924999</c:v>
                </c:pt>
                <c:pt idx="370">
                  <c:v>23.084999</c:v>
                </c:pt>
                <c:pt idx="371">
                  <c:v>23.469999000000001</c:v>
                </c:pt>
                <c:pt idx="372">
                  <c:v>23.235001</c:v>
                </c:pt>
                <c:pt idx="373">
                  <c:v>23.41</c:v>
                </c:pt>
                <c:pt idx="374">
                  <c:v>24.02</c:v>
                </c:pt>
                <c:pt idx="375">
                  <c:v>21.774999999999999</c:v>
                </c:pt>
                <c:pt idx="376">
                  <c:v>21.815000999999999</c:v>
                </c:pt>
                <c:pt idx="377">
                  <c:v>22.004999000000002</c:v>
                </c:pt>
                <c:pt idx="378">
                  <c:v>21.32</c:v>
                </c:pt>
                <c:pt idx="379">
                  <c:v>21.15</c:v>
                </c:pt>
                <c:pt idx="380">
                  <c:v>21.754999000000002</c:v>
                </c:pt>
                <c:pt idx="381">
                  <c:v>22.254999000000002</c:v>
                </c:pt>
                <c:pt idx="382">
                  <c:v>22.809999000000001</c:v>
                </c:pt>
                <c:pt idx="383">
                  <c:v>22.17</c:v>
                </c:pt>
                <c:pt idx="384">
                  <c:v>22.785</c:v>
                </c:pt>
                <c:pt idx="385">
                  <c:v>22.25</c:v>
                </c:pt>
                <c:pt idx="386">
                  <c:v>22.02</c:v>
                </c:pt>
                <c:pt idx="387">
                  <c:v>22.219999000000001</c:v>
                </c:pt>
                <c:pt idx="388">
                  <c:v>22.424999</c:v>
                </c:pt>
                <c:pt idx="389">
                  <c:v>20.84</c:v>
                </c:pt>
                <c:pt idx="390">
                  <c:v>20.959999</c:v>
                </c:pt>
                <c:pt idx="391">
                  <c:v>22.538333999999999</c:v>
                </c:pt>
                <c:pt idx="392">
                  <c:v>23.986668000000002</c:v>
                </c:pt>
                <c:pt idx="393">
                  <c:v>24.543333000000001</c:v>
                </c:pt>
                <c:pt idx="394">
                  <c:v>24.18</c:v>
                </c:pt>
                <c:pt idx="395">
                  <c:v>24.306667000000001</c:v>
                </c:pt>
                <c:pt idx="396">
                  <c:v>24.468332</c:v>
                </c:pt>
                <c:pt idx="397">
                  <c:v>24.746668</c:v>
                </c:pt>
                <c:pt idx="398">
                  <c:v>24.385000000000002</c:v>
                </c:pt>
                <c:pt idx="399">
                  <c:v>24.591667000000001</c:v>
                </c:pt>
                <c:pt idx="400">
                  <c:v>25.641666000000001</c:v>
                </c:pt>
                <c:pt idx="401">
                  <c:v>26.173331999999998</c:v>
                </c:pt>
                <c:pt idx="402">
                  <c:v>26.575001</c:v>
                </c:pt>
                <c:pt idx="403">
                  <c:v>26.863333000000001</c:v>
                </c:pt>
                <c:pt idx="404">
                  <c:v>27.086666000000001</c:v>
                </c:pt>
                <c:pt idx="405">
                  <c:v>26.771667000000001</c:v>
                </c:pt>
                <c:pt idx="406">
                  <c:v>26.763331999999998</c:v>
                </c:pt>
                <c:pt idx="407">
                  <c:v>26.933332</c:v>
                </c:pt>
                <c:pt idx="408">
                  <c:v>26.916668000000001</c:v>
                </c:pt>
                <c:pt idx="409">
                  <c:v>26.621668</c:v>
                </c:pt>
                <c:pt idx="410">
                  <c:v>25.573333999999999</c:v>
                </c:pt>
                <c:pt idx="411">
                  <c:v>25.996668</c:v>
                </c:pt>
                <c:pt idx="412">
                  <c:v>25.59</c:v>
                </c:pt>
                <c:pt idx="413">
                  <c:v>25.476666999999999</c:v>
                </c:pt>
                <c:pt idx="414">
                  <c:v>25.084999</c:v>
                </c:pt>
                <c:pt idx="415">
                  <c:v>24.65</c:v>
                </c:pt>
                <c:pt idx="416">
                  <c:v>24.768332999999998</c:v>
                </c:pt>
                <c:pt idx="417">
                  <c:v>24.688334000000001</c:v>
                </c:pt>
                <c:pt idx="418">
                  <c:v>24.036667000000001</c:v>
                </c:pt>
                <c:pt idx="419">
                  <c:v>20.498332999999999</c:v>
                </c:pt>
                <c:pt idx="420">
                  <c:v>21.388331999999998</c:v>
                </c:pt>
                <c:pt idx="421">
                  <c:v>22.096665999999999</c:v>
                </c:pt>
                <c:pt idx="422">
                  <c:v>22.465</c:v>
                </c:pt>
                <c:pt idx="423">
                  <c:v>21.875</c:v>
                </c:pt>
                <c:pt idx="424">
                  <c:v>22.754999000000002</c:v>
                </c:pt>
                <c:pt idx="425">
                  <c:v>22.309999000000001</c:v>
                </c:pt>
                <c:pt idx="426">
                  <c:v>21.481667000000002</c:v>
                </c:pt>
                <c:pt idx="427">
                  <c:v>21.798331999999998</c:v>
                </c:pt>
                <c:pt idx="428">
                  <c:v>21.263331999999998</c:v>
                </c:pt>
                <c:pt idx="429">
                  <c:v>20.395</c:v>
                </c:pt>
                <c:pt idx="430">
                  <c:v>20.621668</c:v>
                </c:pt>
                <c:pt idx="431">
                  <c:v>22.504999000000002</c:v>
                </c:pt>
                <c:pt idx="432">
                  <c:v>24.026667</c:v>
                </c:pt>
                <c:pt idx="433">
                  <c:v>23.521667000000001</c:v>
                </c:pt>
                <c:pt idx="434">
                  <c:v>24.041668000000001</c:v>
                </c:pt>
                <c:pt idx="435">
                  <c:v>24.826668000000002</c:v>
                </c:pt>
                <c:pt idx="436">
                  <c:v>24.803332999999999</c:v>
                </c:pt>
                <c:pt idx="437">
                  <c:v>24.306667000000001</c:v>
                </c:pt>
                <c:pt idx="438">
                  <c:v>24.956666999999999</c:v>
                </c:pt>
                <c:pt idx="439">
                  <c:v>26.116667</c:v>
                </c:pt>
                <c:pt idx="440">
                  <c:v>26.09</c:v>
                </c:pt>
                <c:pt idx="441">
                  <c:v>24.681667000000001</c:v>
                </c:pt>
                <c:pt idx="442">
                  <c:v>24.454999999999998</c:v>
                </c:pt>
                <c:pt idx="443">
                  <c:v>25.040001</c:v>
                </c:pt>
                <c:pt idx="444">
                  <c:v>22.719999000000001</c:v>
                </c:pt>
                <c:pt idx="445">
                  <c:v>23.596665999999999</c:v>
                </c:pt>
                <c:pt idx="446">
                  <c:v>22.041668000000001</c:v>
                </c:pt>
                <c:pt idx="447">
                  <c:v>22.905000999999999</c:v>
                </c:pt>
                <c:pt idx="448">
                  <c:v>22.321667000000001</c:v>
                </c:pt>
                <c:pt idx="449">
                  <c:v>22.704999999999998</c:v>
                </c:pt>
                <c:pt idx="450">
                  <c:v>22.433332</c:v>
                </c:pt>
                <c:pt idx="451">
                  <c:v>22.128332</c:v>
                </c:pt>
                <c:pt idx="452">
                  <c:v>22.373332999999999</c:v>
                </c:pt>
                <c:pt idx="453">
                  <c:v>23.405000999999999</c:v>
                </c:pt>
                <c:pt idx="454">
                  <c:v>23.151667</c:v>
                </c:pt>
                <c:pt idx="455">
                  <c:v>25.066668</c:v>
                </c:pt>
                <c:pt idx="456">
                  <c:v>24.861668000000002</c:v>
                </c:pt>
                <c:pt idx="457">
                  <c:v>25.591667000000001</c:v>
                </c:pt>
                <c:pt idx="458">
                  <c:v>24.815000999999999</c:v>
                </c:pt>
                <c:pt idx="459">
                  <c:v>23.343332</c:v>
                </c:pt>
                <c:pt idx="460">
                  <c:v>22.684999000000001</c:v>
                </c:pt>
                <c:pt idx="461">
                  <c:v>22.266666000000001</c:v>
                </c:pt>
                <c:pt idx="462">
                  <c:v>23.235001</c:v>
                </c:pt>
                <c:pt idx="463">
                  <c:v>22.286667000000001</c:v>
                </c:pt>
                <c:pt idx="464">
                  <c:v>21.398333000000001</c:v>
                </c:pt>
                <c:pt idx="465">
                  <c:v>20.924999</c:v>
                </c:pt>
                <c:pt idx="466">
                  <c:v>21.213332999999999</c:v>
                </c:pt>
                <c:pt idx="467">
                  <c:v>21.568332999999999</c:v>
                </c:pt>
                <c:pt idx="468">
                  <c:v>22.053332999999999</c:v>
                </c:pt>
                <c:pt idx="469">
                  <c:v>21.411667000000001</c:v>
                </c:pt>
                <c:pt idx="470">
                  <c:v>23.521667000000001</c:v>
                </c:pt>
                <c:pt idx="471">
                  <c:v>23.629999000000002</c:v>
                </c:pt>
                <c:pt idx="472">
                  <c:v>22.818332999999999</c:v>
                </c:pt>
                <c:pt idx="473">
                  <c:v>23.056667000000001</c:v>
                </c:pt>
                <c:pt idx="474">
                  <c:v>22.610001</c:v>
                </c:pt>
                <c:pt idx="475">
                  <c:v>22.998332999999999</c:v>
                </c:pt>
                <c:pt idx="476">
                  <c:v>22.92</c:v>
                </c:pt>
                <c:pt idx="477">
                  <c:v>22.58</c:v>
                </c:pt>
                <c:pt idx="478">
                  <c:v>22.77</c:v>
                </c:pt>
                <c:pt idx="479">
                  <c:v>23.52</c:v>
                </c:pt>
                <c:pt idx="480">
                  <c:v>20.209999</c:v>
                </c:pt>
                <c:pt idx="481">
                  <c:v>19.623332999999999</c:v>
                </c:pt>
                <c:pt idx="482">
                  <c:v>19.524999999999999</c:v>
                </c:pt>
                <c:pt idx="483">
                  <c:v>19.491667</c:v>
                </c:pt>
                <c:pt idx="484">
                  <c:v>19.885000000000002</c:v>
                </c:pt>
                <c:pt idx="485">
                  <c:v>19.815000999999999</c:v>
                </c:pt>
                <c:pt idx="486">
                  <c:v>19.506665999999999</c:v>
                </c:pt>
                <c:pt idx="487">
                  <c:v>18.026667</c:v>
                </c:pt>
                <c:pt idx="488">
                  <c:v>18.584999</c:v>
                </c:pt>
                <c:pt idx="489">
                  <c:v>18.605</c:v>
                </c:pt>
                <c:pt idx="490">
                  <c:v>17.518332999999998</c:v>
                </c:pt>
                <c:pt idx="491">
                  <c:v>17.781668</c:v>
                </c:pt>
                <c:pt idx="492">
                  <c:v>18.691668</c:v>
                </c:pt>
                <c:pt idx="493">
                  <c:v>18.241667</c:v>
                </c:pt>
                <c:pt idx="494">
                  <c:v>17.986668000000002</c:v>
                </c:pt>
                <c:pt idx="495">
                  <c:v>18.065000999999999</c:v>
                </c:pt>
                <c:pt idx="496">
                  <c:v>16.813334000000001</c:v>
                </c:pt>
                <c:pt idx="497">
                  <c:v>16.315000999999999</c:v>
                </c:pt>
                <c:pt idx="498">
                  <c:v>15.351667000000001</c:v>
                </c:pt>
                <c:pt idx="499">
                  <c:v>15.806666999999999</c:v>
                </c:pt>
                <c:pt idx="500">
                  <c:v>15.338333</c:v>
                </c:pt>
                <c:pt idx="501">
                  <c:v>15.088333</c:v>
                </c:pt>
                <c:pt idx="502">
                  <c:v>14.963333</c:v>
                </c:pt>
                <c:pt idx="503">
                  <c:v>14.981667</c:v>
                </c:pt>
                <c:pt idx="504">
                  <c:v>14.87</c:v>
                </c:pt>
                <c:pt idx="505">
                  <c:v>14.734999999999999</c:v>
                </c:pt>
                <c:pt idx="506">
                  <c:v>14.395</c:v>
                </c:pt>
                <c:pt idx="507">
                  <c:v>15.581666999999999</c:v>
                </c:pt>
                <c:pt idx="508">
                  <c:v>11.574999999999999</c:v>
                </c:pt>
                <c:pt idx="509">
                  <c:v>10.868333</c:v>
                </c:pt>
                <c:pt idx="510">
                  <c:v>11.168333000000001</c:v>
                </c:pt>
                <c:pt idx="511">
                  <c:v>11.301667</c:v>
                </c:pt>
                <c:pt idx="512">
                  <c:v>11.833333</c:v>
                </c:pt>
                <c:pt idx="513">
                  <c:v>11.691667000000001</c:v>
                </c:pt>
                <c:pt idx="514">
                  <c:v>11.541667</c:v>
                </c:pt>
                <c:pt idx="515">
                  <c:v>12.115</c:v>
                </c:pt>
                <c:pt idx="516">
                  <c:v>11.478332999999999</c:v>
                </c:pt>
                <c:pt idx="517">
                  <c:v>11.378333</c:v>
                </c:pt>
                <c:pt idx="518">
                  <c:v>11.563333</c:v>
                </c:pt>
                <c:pt idx="519">
                  <c:v>11.611667000000001</c:v>
                </c:pt>
                <c:pt idx="520">
                  <c:v>11.758333</c:v>
                </c:pt>
                <c:pt idx="521">
                  <c:v>11.164999999999999</c:v>
                </c:pt>
                <c:pt idx="522">
                  <c:v>11.153333</c:v>
                </c:pt>
                <c:pt idx="523">
                  <c:v>10.963333</c:v>
                </c:pt>
                <c:pt idx="524">
                  <c:v>11.258333</c:v>
                </c:pt>
                <c:pt idx="525">
                  <c:v>10.545</c:v>
                </c:pt>
                <c:pt idx="526">
                  <c:v>11.11</c:v>
                </c:pt>
                <c:pt idx="527">
                  <c:v>11.581666999999999</c:v>
                </c:pt>
                <c:pt idx="528">
                  <c:v>11.471667</c:v>
                </c:pt>
                <c:pt idx="529">
                  <c:v>11.676667</c:v>
                </c:pt>
                <c:pt idx="530">
                  <c:v>12.231667</c:v>
                </c:pt>
                <c:pt idx="531">
                  <c:v>12.333333</c:v>
                </c:pt>
                <c:pt idx="532">
                  <c:v>12.465</c:v>
                </c:pt>
                <c:pt idx="533">
                  <c:v>11.931666999999999</c:v>
                </c:pt>
                <c:pt idx="534">
                  <c:v>11.411667</c:v>
                </c:pt>
                <c:pt idx="535">
                  <c:v>11.316667000000001</c:v>
                </c:pt>
                <c:pt idx="536">
                  <c:v>11.258333</c:v>
                </c:pt>
                <c:pt idx="537">
                  <c:v>11.52</c:v>
                </c:pt>
                <c:pt idx="538">
                  <c:v>11.636666999999999</c:v>
                </c:pt>
                <c:pt idx="539">
                  <c:v>11.253333</c:v>
                </c:pt>
                <c:pt idx="540">
                  <c:v>11.236667000000001</c:v>
                </c:pt>
                <c:pt idx="541">
                  <c:v>11.04</c:v>
                </c:pt>
                <c:pt idx="542">
                  <c:v>10.243333</c:v>
                </c:pt>
                <c:pt idx="543">
                  <c:v>10.508333</c:v>
                </c:pt>
                <c:pt idx="544">
                  <c:v>9.8633330000000008</c:v>
                </c:pt>
                <c:pt idx="545">
                  <c:v>9.5533330000000003</c:v>
                </c:pt>
                <c:pt idx="546">
                  <c:v>9.5766670000000005</c:v>
                </c:pt>
                <c:pt idx="547">
                  <c:v>9.1933330000000009</c:v>
                </c:pt>
                <c:pt idx="548">
                  <c:v>9.4483329999999999</c:v>
                </c:pt>
                <c:pt idx="549">
                  <c:v>9.6916670000000007</c:v>
                </c:pt>
                <c:pt idx="550">
                  <c:v>9.6199999999999992</c:v>
                </c:pt>
                <c:pt idx="551">
                  <c:v>8.9583329999999997</c:v>
                </c:pt>
                <c:pt idx="552">
                  <c:v>8.6449999999999996</c:v>
                </c:pt>
                <c:pt idx="553">
                  <c:v>8.8450000000000006</c:v>
                </c:pt>
                <c:pt idx="554">
                  <c:v>9.3166670000000007</c:v>
                </c:pt>
                <c:pt idx="555">
                  <c:v>9.1750000000000007</c:v>
                </c:pt>
                <c:pt idx="556">
                  <c:v>9.2083329999999997</c:v>
                </c:pt>
                <c:pt idx="557">
                  <c:v>9.5649999999999995</c:v>
                </c:pt>
                <c:pt idx="558">
                  <c:v>9.9333329999999993</c:v>
                </c:pt>
                <c:pt idx="559">
                  <c:v>9.7066669999999995</c:v>
                </c:pt>
                <c:pt idx="560">
                  <c:v>10.616667</c:v>
                </c:pt>
                <c:pt idx="561">
                  <c:v>10.561667</c:v>
                </c:pt>
                <c:pt idx="562">
                  <c:v>10.48</c:v>
                </c:pt>
                <c:pt idx="563">
                  <c:v>10.565</c:v>
                </c:pt>
                <c:pt idx="564">
                  <c:v>9.9766670000000008</c:v>
                </c:pt>
                <c:pt idx="565">
                  <c:v>10.098333</c:v>
                </c:pt>
                <c:pt idx="566">
                  <c:v>10.138332999999999</c:v>
                </c:pt>
                <c:pt idx="567">
                  <c:v>9.3699999999999992</c:v>
                </c:pt>
                <c:pt idx="568">
                  <c:v>9.8766669999999994</c:v>
                </c:pt>
                <c:pt idx="569">
                  <c:v>10.27</c:v>
                </c:pt>
                <c:pt idx="570">
                  <c:v>9.0983330000000002</c:v>
                </c:pt>
                <c:pt idx="571">
                  <c:v>9.3183330000000009</c:v>
                </c:pt>
                <c:pt idx="572">
                  <c:v>9.4849999999999994</c:v>
                </c:pt>
                <c:pt idx="573">
                  <c:v>9.0383329999999997</c:v>
                </c:pt>
                <c:pt idx="574">
                  <c:v>9.5733329999999999</c:v>
                </c:pt>
                <c:pt idx="575">
                  <c:v>9.4416670000000007</c:v>
                </c:pt>
                <c:pt idx="576">
                  <c:v>9.2850000000000001</c:v>
                </c:pt>
                <c:pt idx="577">
                  <c:v>9.4583329999999997</c:v>
                </c:pt>
                <c:pt idx="578">
                  <c:v>8.2799999999999994</c:v>
                </c:pt>
                <c:pt idx="579">
                  <c:v>7.9566670000000004</c:v>
                </c:pt>
                <c:pt idx="580">
                  <c:v>8.0833329999999997</c:v>
                </c:pt>
                <c:pt idx="581">
                  <c:v>8.0633330000000001</c:v>
                </c:pt>
                <c:pt idx="582">
                  <c:v>7.89</c:v>
                </c:pt>
                <c:pt idx="583">
                  <c:v>8.4433330000000009</c:v>
                </c:pt>
                <c:pt idx="584">
                  <c:v>8.4483329999999999</c:v>
                </c:pt>
                <c:pt idx="585">
                  <c:v>8.5133329999999994</c:v>
                </c:pt>
                <c:pt idx="586">
                  <c:v>7.806667</c:v>
                </c:pt>
                <c:pt idx="587">
                  <c:v>7.9416669999999998</c:v>
                </c:pt>
                <c:pt idx="588">
                  <c:v>7.7850000000000001</c:v>
                </c:pt>
                <c:pt idx="589">
                  <c:v>7.97</c:v>
                </c:pt>
                <c:pt idx="590">
                  <c:v>8.4866670000000006</c:v>
                </c:pt>
                <c:pt idx="591">
                  <c:v>8.6483329999999992</c:v>
                </c:pt>
                <c:pt idx="592">
                  <c:v>8.6466670000000008</c:v>
                </c:pt>
                <c:pt idx="593">
                  <c:v>8.6816669999999991</c:v>
                </c:pt>
                <c:pt idx="594">
                  <c:v>8.8966670000000008</c:v>
                </c:pt>
                <c:pt idx="595">
                  <c:v>8.7966669999999993</c:v>
                </c:pt>
                <c:pt idx="596">
                  <c:v>8.6750000000000007</c:v>
                </c:pt>
                <c:pt idx="597">
                  <c:v>7.6566669999999997</c:v>
                </c:pt>
                <c:pt idx="598">
                  <c:v>7.5783329999999998</c:v>
                </c:pt>
                <c:pt idx="599">
                  <c:v>7.5433329999999996</c:v>
                </c:pt>
                <c:pt idx="600">
                  <c:v>7.3383330000000004</c:v>
                </c:pt>
                <c:pt idx="601">
                  <c:v>7.6433330000000002</c:v>
                </c:pt>
                <c:pt idx="602">
                  <c:v>8.8866669999999992</c:v>
                </c:pt>
                <c:pt idx="603">
                  <c:v>9.5133329999999994</c:v>
                </c:pt>
                <c:pt idx="604">
                  <c:v>9.5050000000000008</c:v>
                </c:pt>
                <c:pt idx="605">
                  <c:v>9.01</c:v>
                </c:pt>
                <c:pt idx="606">
                  <c:v>9.1166669999999996</c:v>
                </c:pt>
                <c:pt idx="607">
                  <c:v>8.9616670000000003</c:v>
                </c:pt>
                <c:pt idx="608">
                  <c:v>9.7033330000000007</c:v>
                </c:pt>
                <c:pt idx="609">
                  <c:v>9.8233329999999999</c:v>
                </c:pt>
                <c:pt idx="610">
                  <c:v>9.9583329999999997</c:v>
                </c:pt>
                <c:pt idx="611">
                  <c:v>10.14</c:v>
                </c:pt>
                <c:pt idx="612">
                  <c:v>9.0449999999999999</c:v>
                </c:pt>
                <c:pt idx="613">
                  <c:v>11.13</c:v>
                </c:pt>
                <c:pt idx="614">
                  <c:v>11.36</c:v>
                </c:pt>
                <c:pt idx="615">
                  <c:v>10.828333000000001</c:v>
                </c:pt>
                <c:pt idx="616">
                  <c:v>12.288333</c:v>
                </c:pt>
                <c:pt idx="617">
                  <c:v>12.238333000000001</c:v>
                </c:pt>
                <c:pt idx="618">
                  <c:v>11.866667</c:v>
                </c:pt>
                <c:pt idx="619">
                  <c:v>12.268333</c:v>
                </c:pt>
                <c:pt idx="620">
                  <c:v>13.106667</c:v>
                </c:pt>
                <c:pt idx="621">
                  <c:v>12.683332999999999</c:v>
                </c:pt>
                <c:pt idx="622">
                  <c:v>11.756667</c:v>
                </c:pt>
                <c:pt idx="623">
                  <c:v>11.93</c:v>
                </c:pt>
                <c:pt idx="624">
                  <c:v>11.433332999999999</c:v>
                </c:pt>
                <c:pt idx="625">
                  <c:v>11.925000000000001</c:v>
                </c:pt>
                <c:pt idx="626">
                  <c:v>11.123333000000001</c:v>
                </c:pt>
                <c:pt idx="627">
                  <c:v>10.921666999999999</c:v>
                </c:pt>
                <c:pt idx="628">
                  <c:v>10.585000000000001</c:v>
                </c:pt>
                <c:pt idx="629">
                  <c:v>10.71</c:v>
                </c:pt>
                <c:pt idx="630">
                  <c:v>10.563333</c:v>
                </c:pt>
                <c:pt idx="631">
                  <c:v>10.348333</c:v>
                </c:pt>
                <c:pt idx="632">
                  <c:v>10.088333</c:v>
                </c:pt>
                <c:pt idx="633">
                  <c:v>9.9233329999999995</c:v>
                </c:pt>
                <c:pt idx="634">
                  <c:v>9.9283330000000003</c:v>
                </c:pt>
                <c:pt idx="635">
                  <c:v>9.7650000000000006</c:v>
                </c:pt>
                <c:pt idx="636">
                  <c:v>9.3966670000000008</c:v>
                </c:pt>
                <c:pt idx="637">
                  <c:v>8.8666669999999996</c:v>
                </c:pt>
                <c:pt idx="638">
                  <c:v>9.0241670000000003</c:v>
                </c:pt>
                <c:pt idx="639">
                  <c:v>8.8091670000000004</c:v>
                </c:pt>
                <c:pt idx="640">
                  <c:v>8.9608329999999992</c:v>
                </c:pt>
                <c:pt idx="641">
                  <c:v>8.7100000000000009</c:v>
                </c:pt>
                <c:pt idx="642">
                  <c:v>8.0824999999999996</c:v>
                </c:pt>
                <c:pt idx="643">
                  <c:v>7.9483329999999999</c:v>
                </c:pt>
                <c:pt idx="644">
                  <c:v>7.6783330000000003</c:v>
                </c:pt>
                <c:pt idx="645">
                  <c:v>7.9116669999999996</c:v>
                </c:pt>
                <c:pt idx="646">
                  <c:v>7.9908330000000003</c:v>
                </c:pt>
                <c:pt idx="647">
                  <c:v>8.0950000000000006</c:v>
                </c:pt>
                <c:pt idx="648">
                  <c:v>7.8191670000000002</c:v>
                </c:pt>
                <c:pt idx="649">
                  <c:v>7.085</c:v>
                </c:pt>
                <c:pt idx="650">
                  <c:v>7.5841669999999999</c:v>
                </c:pt>
                <c:pt idx="651">
                  <c:v>7.7874999999999996</c:v>
                </c:pt>
                <c:pt idx="652">
                  <c:v>7.9633330000000004</c:v>
                </c:pt>
                <c:pt idx="653">
                  <c:v>7.226667</c:v>
                </c:pt>
                <c:pt idx="654">
                  <c:v>7.7291670000000003</c:v>
                </c:pt>
                <c:pt idx="655">
                  <c:v>7.8641670000000001</c:v>
                </c:pt>
                <c:pt idx="656">
                  <c:v>7.170833</c:v>
                </c:pt>
                <c:pt idx="657">
                  <c:v>7.2741670000000003</c:v>
                </c:pt>
                <c:pt idx="658">
                  <c:v>7.3174999999999999</c:v>
                </c:pt>
                <c:pt idx="659">
                  <c:v>7.6758329999999999</c:v>
                </c:pt>
                <c:pt idx="660">
                  <c:v>7.2050000000000001</c:v>
                </c:pt>
                <c:pt idx="661">
                  <c:v>6.9691669999999997</c:v>
                </c:pt>
                <c:pt idx="662">
                  <c:v>7.0525000000000002</c:v>
                </c:pt>
                <c:pt idx="663">
                  <c:v>6.6258330000000001</c:v>
                </c:pt>
                <c:pt idx="664">
                  <c:v>6.74</c:v>
                </c:pt>
                <c:pt idx="665">
                  <c:v>6.3266669999999996</c:v>
                </c:pt>
                <c:pt idx="666">
                  <c:v>6.3849999999999998</c:v>
                </c:pt>
                <c:pt idx="667">
                  <c:v>6.7091669999999999</c:v>
                </c:pt>
                <c:pt idx="668">
                  <c:v>6.5241670000000003</c:v>
                </c:pt>
                <c:pt idx="669">
                  <c:v>6.75</c:v>
                </c:pt>
                <c:pt idx="670">
                  <c:v>6.9691669999999997</c:v>
                </c:pt>
                <c:pt idx="671">
                  <c:v>6.5041669999999998</c:v>
                </c:pt>
                <c:pt idx="672">
                  <c:v>6.0258330000000004</c:v>
                </c:pt>
                <c:pt idx="673">
                  <c:v>5.9658329999999999</c:v>
                </c:pt>
                <c:pt idx="674">
                  <c:v>6.0650000000000004</c:v>
                </c:pt>
                <c:pt idx="675">
                  <c:v>5.9074999999999998</c:v>
                </c:pt>
                <c:pt idx="676">
                  <c:v>5.7966670000000002</c:v>
                </c:pt>
                <c:pt idx="677">
                  <c:v>5.5416670000000003</c:v>
                </c:pt>
                <c:pt idx="678">
                  <c:v>5.3949999999999996</c:v>
                </c:pt>
                <c:pt idx="679">
                  <c:v>5.5125000000000002</c:v>
                </c:pt>
                <c:pt idx="680">
                  <c:v>5.4408329999999996</c:v>
                </c:pt>
                <c:pt idx="681">
                  <c:v>5.273333</c:v>
                </c:pt>
                <c:pt idx="682">
                  <c:v>5.165</c:v>
                </c:pt>
                <c:pt idx="683">
                  <c:v>5.0833329999999997</c:v>
                </c:pt>
                <c:pt idx="684">
                  <c:v>4.9233330000000004</c:v>
                </c:pt>
                <c:pt idx="685">
                  <c:v>4.6116669999999997</c:v>
                </c:pt>
                <c:pt idx="686">
                  <c:v>4.6150000000000002</c:v>
                </c:pt>
                <c:pt idx="687">
                  <c:v>4.6825000000000001</c:v>
                </c:pt>
                <c:pt idx="688">
                  <c:v>4.9166670000000003</c:v>
                </c:pt>
                <c:pt idx="689">
                  <c:v>4.7725</c:v>
                </c:pt>
                <c:pt idx="690">
                  <c:v>4.7141669999999998</c:v>
                </c:pt>
                <c:pt idx="691">
                  <c:v>4.7424999999999997</c:v>
                </c:pt>
                <c:pt idx="692">
                  <c:v>4.5958329999999998</c:v>
                </c:pt>
                <c:pt idx="693">
                  <c:v>4.6399999999999997</c:v>
                </c:pt>
                <c:pt idx="694">
                  <c:v>4.5408330000000001</c:v>
                </c:pt>
                <c:pt idx="695">
                  <c:v>4.4483329999999999</c:v>
                </c:pt>
                <c:pt idx="696">
                  <c:v>4.3566669999999998</c:v>
                </c:pt>
                <c:pt idx="697">
                  <c:v>4.4633330000000004</c:v>
                </c:pt>
                <c:pt idx="698">
                  <c:v>4.3958329999999997</c:v>
                </c:pt>
                <c:pt idx="699">
                  <c:v>4.0891669999999998</c:v>
                </c:pt>
                <c:pt idx="700">
                  <c:v>4.3958329999999997</c:v>
                </c:pt>
                <c:pt idx="701">
                  <c:v>4.5324999999999998</c:v>
                </c:pt>
                <c:pt idx="702">
                  <c:v>4.4050000000000002</c:v>
                </c:pt>
                <c:pt idx="703">
                  <c:v>4.1791669999999996</c:v>
                </c:pt>
                <c:pt idx="704">
                  <c:v>4.2949999999999999</c:v>
                </c:pt>
                <c:pt idx="705">
                  <c:v>4.2675000000000001</c:v>
                </c:pt>
                <c:pt idx="706">
                  <c:v>4.306667</c:v>
                </c:pt>
                <c:pt idx="707">
                  <c:v>4.18</c:v>
                </c:pt>
                <c:pt idx="708">
                  <c:v>3.9325000000000001</c:v>
                </c:pt>
                <c:pt idx="709">
                  <c:v>3.9133330000000002</c:v>
                </c:pt>
                <c:pt idx="710">
                  <c:v>3.855</c:v>
                </c:pt>
                <c:pt idx="711">
                  <c:v>3.79</c:v>
                </c:pt>
                <c:pt idx="712">
                  <c:v>3.8233329999999999</c:v>
                </c:pt>
                <c:pt idx="713">
                  <c:v>3.9391669999999999</c:v>
                </c:pt>
                <c:pt idx="714">
                  <c:v>3.8149999999999999</c:v>
                </c:pt>
                <c:pt idx="715">
                  <c:v>3.8125</c:v>
                </c:pt>
                <c:pt idx="716">
                  <c:v>3.6924999999999999</c:v>
                </c:pt>
                <c:pt idx="717">
                  <c:v>3.724167</c:v>
                </c:pt>
                <c:pt idx="718">
                  <c:v>3.4908329999999999</c:v>
                </c:pt>
                <c:pt idx="719">
                  <c:v>3.5841669999999999</c:v>
                </c:pt>
                <c:pt idx="720">
                  <c:v>3.4241670000000002</c:v>
                </c:pt>
                <c:pt idx="721">
                  <c:v>3.5608330000000001</c:v>
                </c:pt>
                <c:pt idx="722">
                  <c:v>3.3433329999999999</c:v>
                </c:pt>
                <c:pt idx="723">
                  <c:v>3.3108330000000001</c:v>
                </c:pt>
                <c:pt idx="724">
                  <c:v>3.2941669999999998</c:v>
                </c:pt>
                <c:pt idx="725">
                  <c:v>3.244167</c:v>
                </c:pt>
                <c:pt idx="726">
                  <c:v>3.3008329999999999</c:v>
                </c:pt>
                <c:pt idx="727">
                  <c:v>3.2541669999999998</c:v>
                </c:pt>
                <c:pt idx="728">
                  <c:v>3.190833</c:v>
                </c:pt>
                <c:pt idx="729">
                  <c:v>3.25</c:v>
                </c:pt>
                <c:pt idx="730">
                  <c:v>3.1124999999999998</c:v>
                </c:pt>
                <c:pt idx="731">
                  <c:v>3.6791670000000001</c:v>
                </c:pt>
                <c:pt idx="732">
                  <c:v>3.59</c:v>
                </c:pt>
                <c:pt idx="733">
                  <c:v>3.4683329999999999</c:v>
                </c:pt>
                <c:pt idx="734">
                  <c:v>3.5383330000000002</c:v>
                </c:pt>
                <c:pt idx="735">
                  <c:v>3.625</c:v>
                </c:pt>
                <c:pt idx="736">
                  <c:v>3.599167</c:v>
                </c:pt>
                <c:pt idx="737">
                  <c:v>3.5775000000000001</c:v>
                </c:pt>
                <c:pt idx="738">
                  <c:v>3.5024999999999999</c:v>
                </c:pt>
                <c:pt idx="739">
                  <c:v>3.4508329999999998</c:v>
                </c:pt>
                <c:pt idx="740">
                  <c:v>3.4649999999999999</c:v>
                </c:pt>
                <c:pt idx="741">
                  <c:v>3.4041670000000002</c:v>
                </c:pt>
                <c:pt idx="742">
                  <c:v>3.2691669999999999</c:v>
                </c:pt>
                <c:pt idx="743">
                  <c:v>3.2316669999999998</c:v>
                </c:pt>
                <c:pt idx="744">
                  <c:v>3.204167</c:v>
                </c:pt>
                <c:pt idx="745">
                  <c:v>3.3025000000000002</c:v>
                </c:pt>
                <c:pt idx="746">
                  <c:v>3.3708330000000002</c:v>
                </c:pt>
                <c:pt idx="747">
                  <c:v>3.3574999999999999</c:v>
                </c:pt>
                <c:pt idx="748">
                  <c:v>3.2</c:v>
                </c:pt>
                <c:pt idx="749">
                  <c:v>3.210833</c:v>
                </c:pt>
                <c:pt idx="750">
                  <c:v>3.0833330000000001</c:v>
                </c:pt>
                <c:pt idx="751">
                  <c:v>2.9458329999999999</c:v>
                </c:pt>
                <c:pt idx="752">
                  <c:v>2.9558330000000002</c:v>
                </c:pt>
                <c:pt idx="753">
                  <c:v>2.8966669999999999</c:v>
                </c:pt>
                <c:pt idx="754">
                  <c:v>2.951667</c:v>
                </c:pt>
                <c:pt idx="755">
                  <c:v>2.9291670000000001</c:v>
                </c:pt>
                <c:pt idx="756">
                  <c:v>2.871667</c:v>
                </c:pt>
                <c:pt idx="757">
                  <c:v>3.0125000000000002</c:v>
                </c:pt>
                <c:pt idx="758">
                  <c:v>3.1208330000000002</c:v>
                </c:pt>
                <c:pt idx="759">
                  <c:v>3.1375000000000002</c:v>
                </c:pt>
                <c:pt idx="760">
                  <c:v>3.08</c:v>
                </c:pt>
                <c:pt idx="761">
                  <c:v>3.0208330000000001</c:v>
                </c:pt>
                <c:pt idx="762">
                  <c:v>2.9958330000000002</c:v>
                </c:pt>
                <c:pt idx="763">
                  <c:v>2.914167</c:v>
                </c:pt>
                <c:pt idx="764">
                  <c:v>2.7475000000000001</c:v>
                </c:pt>
                <c:pt idx="765">
                  <c:v>2.673333</c:v>
                </c:pt>
                <c:pt idx="766">
                  <c:v>2.7349999999999999</c:v>
                </c:pt>
                <c:pt idx="767">
                  <c:v>2.7574999999999998</c:v>
                </c:pt>
                <c:pt idx="768">
                  <c:v>2.7174999999999998</c:v>
                </c:pt>
                <c:pt idx="769">
                  <c:v>3.0074999999999998</c:v>
                </c:pt>
                <c:pt idx="770">
                  <c:v>2.5841669999999999</c:v>
                </c:pt>
                <c:pt idx="771">
                  <c:v>2.4716670000000001</c:v>
                </c:pt>
                <c:pt idx="772">
                  <c:v>2.4566669999999999</c:v>
                </c:pt>
                <c:pt idx="773">
                  <c:v>2.380833</c:v>
                </c:pt>
                <c:pt idx="774">
                  <c:v>2.514167</c:v>
                </c:pt>
                <c:pt idx="775">
                  <c:v>2.6475</c:v>
                </c:pt>
                <c:pt idx="776">
                  <c:v>2.5641669999999999</c:v>
                </c:pt>
                <c:pt idx="777">
                  <c:v>2.6041669999999999</c:v>
                </c:pt>
                <c:pt idx="778">
                  <c:v>2.6966670000000001</c:v>
                </c:pt>
                <c:pt idx="779">
                  <c:v>3.056667</c:v>
                </c:pt>
                <c:pt idx="780">
                  <c:v>3.275833</c:v>
                </c:pt>
                <c:pt idx="781">
                  <c:v>3.5508329999999999</c:v>
                </c:pt>
                <c:pt idx="782">
                  <c:v>3.545833</c:v>
                </c:pt>
                <c:pt idx="783">
                  <c:v>3.4241670000000002</c:v>
                </c:pt>
                <c:pt idx="784">
                  <c:v>3.3241670000000001</c:v>
                </c:pt>
                <c:pt idx="785">
                  <c:v>3.09</c:v>
                </c:pt>
                <c:pt idx="786">
                  <c:v>3.0891670000000002</c:v>
                </c:pt>
                <c:pt idx="787">
                  <c:v>3.0983329999999998</c:v>
                </c:pt>
                <c:pt idx="788">
                  <c:v>2.9933329999999998</c:v>
                </c:pt>
                <c:pt idx="789">
                  <c:v>2.9166669999999999</c:v>
                </c:pt>
                <c:pt idx="790">
                  <c:v>3.0825</c:v>
                </c:pt>
                <c:pt idx="791">
                  <c:v>2.9458329999999999</c:v>
                </c:pt>
                <c:pt idx="792">
                  <c:v>2.773333</c:v>
                </c:pt>
                <c:pt idx="793">
                  <c:v>2.83</c:v>
                </c:pt>
                <c:pt idx="794">
                  <c:v>2.940833</c:v>
                </c:pt>
                <c:pt idx="795">
                  <c:v>3.0150000000000001</c:v>
                </c:pt>
                <c:pt idx="796">
                  <c:v>2.7916669999999999</c:v>
                </c:pt>
                <c:pt idx="797">
                  <c:v>2.746667</c:v>
                </c:pt>
                <c:pt idx="798">
                  <c:v>2.8050000000000002</c:v>
                </c:pt>
                <c:pt idx="799">
                  <c:v>2.6675</c:v>
                </c:pt>
                <c:pt idx="800">
                  <c:v>2.900833</c:v>
                </c:pt>
                <c:pt idx="801">
                  <c:v>2.8250000000000002</c:v>
                </c:pt>
                <c:pt idx="802">
                  <c:v>2.744167</c:v>
                </c:pt>
                <c:pt idx="803">
                  <c:v>2.4391669999999999</c:v>
                </c:pt>
                <c:pt idx="804">
                  <c:v>2.463333</c:v>
                </c:pt>
                <c:pt idx="805">
                  <c:v>2.4791669999999999</c:v>
                </c:pt>
                <c:pt idx="806">
                  <c:v>2.048333</c:v>
                </c:pt>
                <c:pt idx="807">
                  <c:v>2.1133329999999999</c:v>
                </c:pt>
                <c:pt idx="808">
                  <c:v>2.0750000000000002</c:v>
                </c:pt>
                <c:pt idx="809">
                  <c:v>2.11</c:v>
                </c:pt>
                <c:pt idx="810">
                  <c:v>1.76</c:v>
                </c:pt>
                <c:pt idx="811">
                  <c:v>1.885</c:v>
                </c:pt>
                <c:pt idx="812">
                  <c:v>2.068333</c:v>
                </c:pt>
                <c:pt idx="813">
                  <c:v>2.6633330000000002</c:v>
                </c:pt>
                <c:pt idx="814">
                  <c:v>2.62</c:v>
                </c:pt>
                <c:pt idx="815">
                  <c:v>2.5325000000000002</c:v>
                </c:pt>
                <c:pt idx="816">
                  <c:v>2.0249999999999999</c:v>
                </c:pt>
                <c:pt idx="817">
                  <c:v>2.1316670000000002</c:v>
                </c:pt>
                <c:pt idx="818">
                  <c:v>2.29</c:v>
                </c:pt>
                <c:pt idx="819">
                  <c:v>2.460833</c:v>
                </c:pt>
                <c:pt idx="820">
                  <c:v>2.3858329999999999</c:v>
                </c:pt>
                <c:pt idx="821">
                  <c:v>1.9358329999999999</c:v>
                </c:pt>
                <c:pt idx="822">
                  <c:v>1.8933329999999999</c:v>
                </c:pt>
                <c:pt idx="823">
                  <c:v>2.0241669999999998</c:v>
                </c:pt>
                <c:pt idx="824">
                  <c:v>2.0150000000000001</c:v>
                </c:pt>
                <c:pt idx="825">
                  <c:v>2.0425</c:v>
                </c:pt>
                <c:pt idx="826">
                  <c:v>2.1041669999999999</c:v>
                </c:pt>
                <c:pt idx="827">
                  <c:v>2.4291670000000001</c:v>
                </c:pt>
                <c:pt idx="828">
                  <c:v>2.8483329999999998</c:v>
                </c:pt>
                <c:pt idx="829">
                  <c:v>2.8566669999999998</c:v>
                </c:pt>
                <c:pt idx="830">
                  <c:v>2.8650000000000002</c:v>
                </c:pt>
                <c:pt idx="831">
                  <c:v>2.6033330000000001</c:v>
                </c:pt>
                <c:pt idx="832">
                  <c:v>2.4</c:v>
                </c:pt>
                <c:pt idx="833">
                  <c:v>2.4566669999999999</c:v>
                </c:pt>
                <c:pt idx="834">
                  <c:v>2.3833329999999999</c:v>
                </c:pt>
                <c:pt idx="835">
                  <c:v>2.9333330000000002</c:v>
                </c:pt>
                <c:pt idx="836">
                  <c:v>2.8058329999999998</c:v>
                </c:pt>
                <c:pt idx="837">
                  <c:v>2.684167</c:v>
                </c:pt>
                <c:pt idx="838">
                  <c:v>2.934167</c:v>
                </c:pt>
                <c:pt idx="839">
                  <c:v>3.1866669999999999</c:v>
                </c:pt>
                <c:pt idx="840">
                  <c:v>2.889167</c:v>
                </c:pt>
                <c:pt idx="841">
                  <c:v>3.2225000000000001</c:v>
                </c:pt>
                <c:pt idx="842">
                  <c:v>3.2341669999999998</c:v>
                </c:pt>
                <c:pt idx="843">
                  <c:v>3.38</c:v>
                </c:pt>
                <c:pt idx="844">
                  <c:v>3.4583330000000001</c:v>
                </c:pt>
                <c:pt idx="845">
                  <c:v>3.6516670000000002</c:v>
                </c:pt>
                <c:pt idx="846">
                  <c:v>3.3408329999999999</c:v>
                </c:pt>
                <c:pt idx="847">
                  <c:v>3.1875</c:v>
                </c:pt>
                <c:pt idx="848">
                  <c:v>3.2658330000000002</c:v>
                </c:pt>
                <c:pt idx="849">
                  <c:v>3.4158330000000001</c:v>
                </c:pt>
                <c:pt idx="850">
                  <c:v>3.414167</c:v>
                </c:pt>
                <c:pt idx="851">
                  <c:v>3.5941670000000001</c:v>
                </c:pt>
                <c:pt idx="852">
                  <c:v>3.4583330000000001</c:v>
                </c:pt>
                <c:pt idx="853">
                  <c:v>3.7066669999999999</c:v>
                </c:pt>
                <c:pt idx="854">
                  <c:v>3.9750000000000001</c:v>
                </c:pt>
                <c:pt idx="855">
                  <c:v>3.9750000000000001</c:v>
                </c:pt>
                <c:pt idx="856">
                  <c:v>4.0933330000000003</c:v>
                </c:pt>
                <c:pt idx="857">
                  <c:v>3.6175000000000002</c:v>
                </c:pt>
                <c:pt idx="858">
                  <c:v>3.4166669999999999</c:v>
                </c:pt>
                <c:pt idx="859">
                  <c:v>3.46</c:v>
                </c:pt>
                <c:pt idx="860">
                  <c:v>3.871667</c:v>
                </c:pt>
                <c:pt idx="861">
                  <c:v>5.4516669999999996</c:v>
                </c:pt>
                <c:pt idx="862">
                  <c:v>5.6550000000000002</c:v>
                </c:pt>
                <c:pt idx="863">
                  <c:v>5.1325000000000003</c:v>
                </c:pt>
                <c:pt idx="864">
                  <c:v>5.4066669999999997</c:v>
                </c:pt>
                <c:pt idx="865">
                  <c:v>5.2166670000000002</c:v>
                </c:pt>
                <c:pt idx="866">
                  <c:v>4.7233330000000002</c:v>
                </c:pt>
                <c:pt idx="867">
                  <c:v>4.3250000000000002</c:v>
                </c:pt>
                <c:pt idx="868">
                  <c:v>4.1333330000000004</c:v>
                </c:pt>
                <c:pt idx="869">
                  <c:v>3.891667</c:v>
                </c:pt>
                <c:pt idx="870">
                  <c:v>3.7425000000000002</c:v>
                </c:pt>
                <c:pt idx="871">
                  <c:v>3.6850000000000001</c:v>
                </c:pt>
                <c:pt idx="872">
                  <c:v>3.5108329999999999</c:v>
                </c:pt>
                <c:pt idx="873">
                  <c:v>3.798333</c:v>
                </c:pt>
                <c:pt idx="874">
                  <c:v>3.34</c:v>
                </c:pt>
                <c:pt idx="875">
                  <c:v>3.4191669999999998</c:v>
                </c:pt>
                <c:pt idx="876">
                  <c:v>3.5474999999999999</c:v>
                </c:pt>
                <c:pt idx="877">
                  <c:v>3.6775000000000002</c:v>
                </c:pt>
                <c:pt idx="878">
                  <c:v>3.8125</c:v>
                </c:pt>
                <c:pt idx="879">
                  <c:v>3.5816669999999999</c:v>
                </c:pt>
                <c:pt idx="880">
                  <c:v>3.6966670000000001</c:v>
                </c:pt>
                <c:pt idx="881">
                  <c:v>3.6583329999999998</c:v>
                </c:pt>
                <c:pt idx="882">
                  <c:v>3.2608329999999999</c:v>
                </c:pt>
                <c:pt idx="883">
                  <c:v>3.36</c:v>
                </c:pt>
                <c:pt idx="884">
                  <c:v>3.2916669999999999</c:v>
                </c:pt>
                <c:pt idx="885">
                  <c:v>3.273333</c:v>
                </c:pt>
                <c:pt idx="886">
                  <c:v>3.266667</c:v>
                </c:pt>
                <c:pt idx="887">
                  <c:v>3.2766670000000002</c:v>
                </c:pt>
                <c:pt idx="888">
                  <c:v>3.2208329999999998</c:v>
                </c:pt>
                <c:pt idx="889">
                  <c:v>3.2483330000000001</c:v>
                </c:pt>
                <c:pt idx="890">
                  <c:v>3.2158329999999999</c:v>
                </c:pt>
                <c:pt idx="891">
                  <c:v>3.1916669999999998</c:v>
                </c:pt>
                <c:pt idx="892">
                  <c:v>3.1566670000000001</c:v>
                </c:pt>
                <c:pt idx="893">
                  <c:v>3.0175000000000001</c:v>
                </c:pt>
                <c:pt idx="894">
                  <c:v>2.9733329999999998</c:v>
                </c:pt>
                <c:pt idx="895">
                  <c:v>2.88</c:v>
                </c:pt>
                <c:pt idx="896">
                  <c:v>2.8508330000000002</c:v>
                </c:pt>
                <c:pt idx="897">
                  <c:v>3.065833</c:v>
                </c:pt>
                <c:pt idx="898">
                  <c:v>3.0750000000000002</c:v>
                </c:pt>
                <c:pt idx="899">
                  <c:v>3.2933330000000001</c:v>
                </c:pt>
                <c:pt idx="900">
                  <c:v>3.3</c:v>
                </c:pt>
                <c:pt idx="901">
                  <c:v>3.0825</c:v>
                </c:pt>
                <c:pt idx="902">
                  <c:v>3.1008330000000002</c:v>
                </c:pt>
                <c:pt idx="903">
                  <c:v>3.1791670000000001</c:v>
                </c:pt>
                <c:pt idx="904">
                  <c:v>2.8566669999999998</c:v>
                </c:pt>
                <c:pt idx="905">
                  <c:v>2.806667</c:v>
                </c:pt>
                <c:pt idx="906">
                  <c:v>2.85</c:v>
                </c:pt>
                <c:pt idx="907">
                  <c:v>2.79</c:v>
                </c:pt>
                <c:pt idx="908">
                  <c:v>2.7524999999999999</c:v>
                </c:pt>
                <c:pt idx="909">
                  <c:v>2.3275000000000001</c:v>
                </c:pt>
                <c:pt idx="910">
                  <c:v>2.3675000000000002</c:v>
                </c:pt>
                <c:pt idx="911">
                  <c:v>2.2825000000000002</c:v>
                </c:pt>
                <c:pt idx="912">
                  <c:v>2.204167</c:v>
                </c:pt>
                <c:pt idx="913">
                  <c:v>2.523333</c:v>
                </c:pt>
                <c:pt idx="914">
                  <c:v>2.6983329999999999</c:v>
                </c:pt>
                <c:pt idx="915">
                  <c:v>2.7349999999999999</c:v>
                </c:pt>
                <c:pt idx="916">
                  <c:v>2.7324999999999999</c:v>
                </c:pt>
                <c:pt idx="917">
                  <c:v>2.6241669999999999</c:v>
                </c:pt>
                <c:pt idx="918">
                  <c:v>2.7066669999999999</c:v>
                </c:pt>
                <c:pt idx="919">
                  <c:v>2.7925</c:v>
                </c:pt>
                <c:pt idx="920">
                  <c:v>2.7191670000000001</c:v>
                </c:pt>
                <c:pt idx="921">
                  <c:v>2.2883330000000002</c:v>
                </c:pt>
                <c:pt idx="922">
                  <c:v>2.2908330000000001</c:v>
                </c:pt>
                <c:pt idx="923">
                  <c:v>2.4950000000000001</c:v>
                </c:pt>
                <c:pt idx="924">
                  <c:v>2.5125000000000002</c:v>
                </c:pt>
                <c:pt idx="925">
                  <c:v>2.420833</c:v>
                </c:pt>
                <c:pt idx="926">
                  <c:v>3.3541669999999999</c:v>
                </c:pt>
                <c:pt idx="927">
                  <c:v>3.7308330000000001</c:v>
                </c:pt>
                <c:pt idx="928">
                  <c:v>3.5891670000000002</c:v>
                </c:pt>
                <c:pt idx="929">
                  <c:v>3.8191670000000002</c:v>
                </c:pt>
                <c:pt idx="930">
                  <c:v>4.2458330000000002</c:v>
                </c:pt>
                <c:pt idx="931">
                  <c:v>3.9660419999999998</c:v>
                </c:pt>
                <c:pt idx="932">
                  <c:v>3.5822919999999998</c:v>
                </c:pt>
                <c:pt idx="933">
                  <c:v>3.375</c:v>
                </c:pt>
                <c:pt idx="934">
                  <c:v>3.4533330000000002</c:v>
                </c:pt>
                <c:pt idx="935">
                  <c:v>3.8391670000000002</c:v>
                </c:pt>
                <c:pt idx="936">
                  <c:v>3.8162500000000001</c:v>
                </c:pt>
                <c:pt idx="937">
                  <c:v>3.8229169999999999</c:v>
                </c:pt>
                <c:pt idx="938">
                  <c:v>3.6041669999999999</c:v>
                </c:pt>
                <c:pt idx="939">
                  <c:v>3.0874999999999999</c:v>
                </c:pt>
                <c:pt idx="940">
                  <c:v>2.6970830000000001</c:v>
                </c:pt>
                <c:pt idx="941">
                  <c:v>2.8260420000000002</c:v>
                </c:pt>
                <c:pt idx="942">
                  <c:v>2.6185420000000001</c:v>
                </c:pt>
                <c:pt idx="943">
                  <c:v>2.623958</c:v>
                </c:pt>
                <c:pt idx="944">
                  <c:v>2.626042</c:v>
                </c:pt>
                <c:pt idx="945">
                  <c:v>2.358333</c:v>
                </c:pt>
                <c:pt idx="946">
                  <c:v>2.4097919999999999</c:v>
                </c:pt>
                <c:pt idx="947">
                  <c:v>2.2093750000000001</c:v>
                </c:pt>
                <c:pt idx="948">
                  <c:v>2.058125</c:v>
                </c:pt>
                <c:pt idx="949">
                  <c:v>1.9683330000000001</c:v>
                </c:pt>
                <c:pt idx="950">
                  <c:v>1.9002079999999999</c:v>
                </c:pt>
                <c:pt idx="951">
                  <c:v>1.7452080000000001</c:v>
                </c:pt>
                <c:pt idx="952">
                  <c:v>1.812708</c:v>
                </c:pt>
                <c:pt idx="953">
                  <c:v>1.95</c:v>
                </c:pt>
                <c:pt idx="954">
                  <c:v>1.9895830000000001</c:v>
                </c:pt>
                <c:pt idx="955">
                  <c:v>2.1731250000000002</c:v>
                </c:pt>
                <c:pt idx="956">
                  <c:v>1.784583</c:v>
                </c:pt>
                <c:pt idx="957">
                  <c:v>1.641875</c:v>
                </c:pt>
                <c:pt idx="958">
                  <c:v>1.7831250000000001</c:v>
                </c:pt>
                <c:pt idx="959">
                  <c:v>1.6141669999999999</c:v>
                </c:pt>
                <c:pt idx="960">
                  <c:v>1.7635419999999999</c:v>
                </c:pt>
                <c:pt idx="961">
                  <c:v>1.724167</c:v>
                </c:pt>
                <c:pt idx="962">
                  <c:v>1.5364580000000001</c:v>
                </c:pt>
                <c:pt idx="963">
                  <c:v>1.49875</c:v>
                </c:pt>
                <c:pt idx="964">
                  <c:v>1.4058330000000001</c:v>
                </c:pt>
                <c:pt idx="965">
                  <c:v>1.2006250000000001</c:v>
                </c:pt>
                <c:pt idx="966">
                  <c:v>1.005625</c:v>
                </c:pt>
                <c:pt idx="967">
                  <c:v>0.98416700000000001</c:v>
                </c:pt>
                <c:pt idx="968">
                  <c:v>0.91666700000000001</c:v>
                </c:pt>
                <c:pt idx="969">
                  <c:v>0.95541699999999996</c:v>
                </c:pt>
                <c:pt idx="970">
                  <c:v>0.98083299999999995</c:v>
                </c:pt>
                <c:pt idx="971">
                  <c:v>0.84708300000000003</c:v>
                </c:pt>
                <c:pt idx="972">
                  <c:v>0.94895799999999997</c:v>
                </c:pt>
                <c:pt idx="973">
                  <c:v>1.023542</c:v>
                </c:pt>
                <c:pt idx="974">
                  <c:v>1.029792</c:v>
                </c:pt>
                <c:pt idx="975">
                  <c:v>0.94374999999999998</c:v>
                </c:pt>
                <c:pt idx="976">
                  <c:v>0.90500000000000003</c:v>
                </c:pt>
                <c:pt idx="977">
                  <c:v>0.91354199999999997</c:v>
                </c:pt>
                <c:pt idx="978">
                  <c:v>0.952708</c:v>
                </c:pt>
                <c:pt idx="979">
                  <c:v>0.96250000000000002</c:v>
                </c:pt>
                <c:pt idx="980">
                  <c:v>0.95937499999999998</c:v>
                </c:pt>
                <c:pt idx="981">
                  <c:v>1.01875</c:v>
                </c:pt>
                <c:pt idx="982">
                  <c:v>0.947604</c:v>
                </c:pt>
                <c:pt idx="983">
                  <c:v>0.88406300000000004</c:v>
                </c:pt>
                <c:pt idx="984">
                  <c:v>0.84302100000000002</c:v>
                </c:pt>
                <c:pt idx="985">
                  <c:v>0.84552099999999997</c:v>
                </c:pt>
                <c:pt idx="986">
                  <c:v>0.85208300000000003</c:v>
                </c:pt>
                <c:pt idx="987">
                  <c:v>0.77260399999999996</c:v>
                </c:pt>
                <c:pt idx="988">
                  <c:v>0.74062499999999998</c:v>
                </c:pt>
                <c:pt idx="989">
                  <c:v>0.72166699999999995</c:v>
                </c:pt>
                <c:pt idx="990">
                  <c:v>0.64895800000000003</c:v>
                </c:pt>
                <c:pt idx="991">
                  <c:v>0.69333299999999998</c:v>
                </c:pt>
                <c:pt idx="992">
                  <c:v>0.59041699999999997</c:v>
                </c:pt>
                <c:pt idx="993">
                  <c:v>0.567083</c:v>
                </c:pt>
                <c:pt idx="994">
                  <c:v>0.55833299999999997</c:v>
                </c:pt>
                <c:pt idx="995">
                  <c:v>0.61624999999999996</c:v>
                </c:pt>
                <c:pt idx="996">
                  <c:v>0.61218799999999995</c:v>
                </c:pt>
                <c:pt idx="997">
                  <c:v>0.62375000000000003</c:v>
                </c:pt>
                <c:pt idx="998">
                  <c:v>0.57916699999999999</c:v>
                </c:pt>
                <c:pt idx="999">
                  <c:v>0.450625</c:v>
                </c:pt>
                <c:pt idx="1000">
                  <c:v>0.48447899999999999</c:v>
                </c:pt>
                <c:pt idx="1001">
                  <c:v>0.45802100000000001</c:v>
                </c:pt>
                <c:pt idx="1002">
                  <c:v>0.41760399999999998</c:v>
                </c:pt>
                <c:pt idx="1003">
                  <c:v>0.41</c:v>
                </c:pt>
                <c:pt idx="1004">
                  <c:v>0.47802099999999997</c:v>
                </c:pt>
                <c:pt idx="1005">
                  <c:v>0.42343799999999998</c:v>
                </c:pt>
                <c:pt idx="1006">
                  <c:v>0.39072899999999999</c:v>
                </c:pt>
                <c:pt idx="1007">
                  <c:v>0.387604</c:v>
                </c:pt>
                <c:pt idx="1008">
                  <c:v>0.35270800000000002</c:v>
                </c:pt>
                <c:pt idx="1009">
                  <c:v>0.37927100000000002</c:v>
                </c:pt>
                <c:pt idx="1010">
                  <c:v>0.35</c:v>
                </c:pt>
                <c:pt idx="1011">
                  <c:v>0.34156300000000001</c:v>
                </c:pt>
                <c:pt idx="1012">
                  <c:v>0.33854200000000001</c:v>
                </c:pt>
                <c:pt idx="1013">
                  <c:v>0.361875</c:v>
                </c:pt>
                <c:pt idx="1014">
                  <c:v>0.35239599999999999</c:v>
                </c:pt>
                <c:pt idx="1015">
                  <c:v>0.328125</c:v>
                </c:pt>
                <c:pt idx="1016">
                  <c:v>0.333229</c:v>
                </c:pt>
                <c:pt idx="1017">
                  <c:v>0.26874999999999999</c:v>
                </c:pt>
                <c:pt idx="1018">
                  <c:v>0.27604200000000001</c:v>
                </c:pt>
                <c:pt idx="1019">
                  <c:v>0.260521</c:v>
                </c:pt>
                <c:pt idx="1020">
                  <c:v>0.249167</c:v>
                </c:pt>
                <c:pt idx="1021">
                  <c:v>0.26364599999999999</c:v>
                </c:pt>
                <c:pt idx="1022">
                  <c:v>0.26041700000000001</c:v>
                </c:pt>
                <c:pt idx="1023">
                  <c:v>0.252083</c:v>
                </c:pt>
                <c:pt idx="1024">
                  <c:v>0.244896</c:v>
                </c:pt>
                <c:pt idx="1025">
                  <c:v>0.29666700000000001</c:v>
                </c:pt>
                <c:pt idx="1026">
                  <c:v>0.28229199999999999</c:v>
                </c:pt>
                <c:pt idx="1027">
                  <c:v>0.23708299999999999</c:v>
                </c:pt>
                <c:pt idx="1028">
                  <c:v>0.23031299999999999</c:v>
                </c:pt>
                <c:pt idx="1029">
                  <c:v>0.23218800000000001</c:v>
                </c:pt>
                <c:pt idx="1030">
                  <c:v>0.242813</c:v>
                </c:pt>
                <c:pt idx="1031">
                  <c:v>0.21354200000000001</c:v>
                </c:pt>
                <c:pt idx="1032">
                  <c:v>0.19489600000000001</c:v>
                </c:pt>
                <c:pt idx="1033">
                  <c:v>0.21427099999999999</c:v>
                </c:pt>
                <c:pt idx="1034">
                  <c:v>0.214583</c:v>
                </c:pt>
                <c:pt idx="1035">
                  <c:v>0.25416699999999998</c:v>
                </c:pt>
                <c:pt idx="1036">
                  <c:v>0.26229200000000003</c:v>
                </c:pt>
                <c:pt idx="1037">
                  <c:v>0.283854</c:v>
                </c:pt>
                <c:pt idx="1038">
                  <c:v>0.23927100000000001</c:v>
                </c:pt>
                <c:pt idx="1039">
                  <c:v>0.22531300000000001</c:v>
                </c:pt>
                <c:pt idx="1040">
                  <c:v>0.27447899999999997</c:v>
                </c:pt>
                <c:pt idx="1041">
                  <c:v>0.24343799999999999</c:v>
                </c:pt>
                <c:pt idx="1042">
                  <c:v>0.209479</c:v>
                </c:pt>
                <c:pt idx="1043">
                  <c:v>0.20510400000000001</c:v>
                </c:pt>
                <c:pt idx="1044">
                  <c:v>0.14510400000000001</c:v>
                </c:pt>
                <c:pt idx="1045">
                  <c:v>0.14770800000000001</c:v>
                </c:pt>
                <c:pt idx="1046">
                  <c:v>0.1525</c:v>
                </c:pt>
                <c:pt idx="1047">
                  <c:v>0.15406300000000001</c:v>
                </c:pt>
                <c:pt idx="1048">
                  <c:v>0.151563</c:v>
                </c:pt>
                <c:pt idx="1049">
                  <c:v>0.127188</c:v>
                </c:pt>
                <c:pt idx="1050">
                  <c:v>0.14010400000000001</c:v>
                </c:pt>
                <c:pt idx="1051">
                  <c:v>0.138542</c:v>
                </c:pt>
                <c:pt idx="1052">
                  <c:v>0.14510400000000001</c:v>
                </c:pt>
                <c:pt idx="1053">
                  <c:v>0.12447900000000001</c:v>
                </c:pt>
                <c:pt idx="1054">
                  <c:v>0.12687499999999999</c:v>
                </c:pt>
                <c:pt idx="1055">
                  <c:v>0.117188</c:v>
                </c:pt>
                <c:pt idx="1056">
                  <c:v>0.10395799999999999</c:v>
                </c:pt>
                <c:pt idx="1057">
                  <c:v>9.375E-2</c:v>
                </c:pt>
                <c:pt idx="1058">
                  <c:v>9.6353999999999995E-2</c:v>
                </c:pt>
                <c:pt idx="1059">
                  <c:v>8.5833000000000007E-2</c:v>
                </c:pt>
                <c:pt idx="1060">
                  <c:v>8.4478999999999999E-2</c:v>
                </c:pt>
                <c:pt idx="1061">
                  <c:v>8.6249999999999993E-2</c:v>
                </c:pt>
                <c:pt idx="1062">
                  <c:v>8.6041999999999993E-2</c:v>
                </c:pt>
                <c:pt idx="1063">
                  <c:v>8.7916999999999995E-2</c:v>
                </c:pt>
                <c:pt idx="1064">
                  <c:v>9.0624999999999997E-2</c:v>
                </c:pt>
                <c:pt idx="1065">
                  <c:v>9.0521000000000004E-2</c:v>
                </c:pt>
                <c:pt idx="1066">
                  <c:v>9.2813000000000007E-2</c:v>
                </c:pt>
                <c:pt idx="1067">
                  <c:v>9.3332999999999999E-2</c:v>
                </c:pt>
                <c:pt idx="1068">
                  <c:v>9.1666999999999998E-2</c:v>
                </c:pt>
                <c:pt idx="1069">
                  <c:v>7.3957999999999996E-2</c:v>
                </c:pt>
                <c:pt idx="1070">
                  <c:v>6.9792000000000007E-2</c:v>
                </c:pt>
                <c:pt idx="1071">
                  <c:v>6.7083000000000004E-2</c:v>
                </c:pt>
                <c:pt idx="1072">
                  <c:v>7.0832999999999993E-2</c:v>
                </c:pt>
                <c:pt idx="1073">
                  <c:v>7.2082999999999994E-2</c:v>
                </c:pt>
                <c:pt idx="1074">
                  <c:v>6.2396E-2</c:v>
                </c:pt>
                <c:pt idx="1075">
                  <c:v>6.0416999999999998E-2</c:v>
                </c:pt>
                <c:pt idx="1076">
                  <c:v>6.1249999999999999E-2</c:v>
                </c:pt>
                <c:pt idx="1077">
                  <c:v>5.9478999999999997E-2</c:v>
                </c:pt>
                <c:pt idx="1078">
                  <c:v>6.0937999999999999E-2</c:v>
                </c:pt>
                <c:pt idx="1079">
                  <c:v>6.2082999999999999E-2</c:v>
                </c:pt>
                <c:pt idx="1080">
                  <c:v>6.3020999999999994E-2</c:v>
                </c:pt>
                <c:pt idx="1081">
                  <c:v>6.4583000000000002E-2</c:v>
                </c:pt>
                <c:pt idx="1082">
                  <c:v>5.1145999999999997E-2</c:v>
                </c:pt>
                <c:pt idx="1083">
                  <c:v>5.4479E-2</c:v>
                </c:pt>
                <c:pt idx="1084">
                  <c:v>5.2187999999999998E-2</c:v>
                </c:pt>
                <c:pt idx="1085">
                  <c:v>5.3437999999999999E-2</c:v>
                </c:pt>
                <c:pt idx="1086">
                  <c:v>4.8854000000000002E-2</c:v>
                </c:pt>
                <c:pt idx="1087">
                  <c:v>4.4895999999999998E-2</c:v>
                </c:pt>
                <c:pt idx="1088">
                  <c:v>4.3749999999999997E-2</c:v>
                </c:pt>
                <c:pt idx="1089">
                  <c:v>4.3749999999999997E-2</c:v>
                </c:pt>
                <c:pt idx="1090">
                  <c:v>4.6042E-2</c:v>
                </c:pt>
                <c:pt idx="1091">
                  <c:v>4.4374999999999998E-2</c:v>
                </c:pt>
                <c:pt idx="1092">
                  <c:v>4.4791999999999998E-2</c:v>
                </c:pt>
                <c:pt idx="1093">
                  <c:v>4.3749999999999997E-2</c:v>
                </c:pt>
                <c:pt idx="1094">
                  <c:v>4.3853999999999997E-2</c:v>
                </c:pt>
                <c:pt idx="1095">
                  <c:v>4.1875000000000002E-2</c:v>
                </c:pt>
                <c:pt idx="1096">
                  <c:v>4.1667000000000003E-2</c:v>
                </c:pt>
                <c:pt idx="1097">
                  <c:v>4.1667000000000003E-2</c:v>
                </c:pt>
                <c:pt idx="1098">
                  <c:v>4.4270999999999998E-2</c:v>
                </c:pt>
                <c:pt idx="1099">
                  <c:v>4.2292000000000003E-2</c:v>
                </c:pt>
                <c:pt idx="1100">
                  <c:v>4.2292000000000003E-2</c:v>
                </c:pt>
                <c:pt idx="1101">
                  <c:v>4.4270999999999998E-2</c:v>
                </c:pt>
                <c:pt idx="1102">
                  <c:v>4.1146000000000002E-2</c:v>
                </c:pt>
                <c:pt idx="1103">
                  <c:v>4.1979000000000002E-2</c:v>
                </c:pt>
                <c:pt idx="1104">
                  <c:v>4.1979000000000002E-2</c:v>
                </c:pt>
                <c:pt idx="1105">
                  <c:v>4.2188000000000003E-2</c:v>
                </c:pt>
                <c:pt idx="1106">
                  <c:v>3.8854E-2</c:v>
                </c:pt>
                <c:pt idx="1107">
                  <c:v>3.8332999999999999E-2</c:v>
                </c:pt>
                <c:pt idx="1108">
                  <c:v>4.1771000000000003E-2</c:v>
                </c:pt>
                <c:pt idx="1109">
                  <c:v>4.4791999999999998E-2</c:v>
                </c:pt>
                <c:pt idx="1110">
                  <c:v>4.5416999999999999E-2</c:v>
                </c:pt>
                <c:pt idx="1111">
                  <c:v>4.4791999999999998E-2</c:v>
                </c:pt>
                <c:pt idx="1112">
                  <c:v>4.4791999999999998E-2</c:v>
                </c:pt>
                <c:pt idx="1113">
                  <c:v>4.4895999999999998E-2</c:v>
                </c:pt>
                <c:pt idx="1114">
                  <c:v>4.4062999999999998E-2</c:v>
                </c:pt>
                <c:pt idx="1115">
                  <c:v>4.3957999999999997E-2</c:v>
                </c:pt>
                <c:pt idx="1116">
                  <c:v>4.4791999999999998E-2</c:v>
                </c:pt>
                <c:pt idx="1117">
                  <c:v>4.3853999999999997E-2</c:v>
                </c:pt>
                <c:pt idx="1118">
                  <c:v>4.3749999999999997E-2</c:v>
                </c:pt>
                <c:pt idx="1119">
                  <c:v>4.3333000000000003E-2</c:v>
                </c:pt>
                <c:pt idx="1120">
                  <c:v>4.3749999999999997E-2</c:v>
                </c:pt>
                <c:pt idx="1121">
                  <c:v>4.3853999999999997E-2</c:v>
                </c:pt>
                <c:pt idx="1122">
                  <c:v>4.3853999999999997E-2</c:v>
                </c:pt>
                <c:pt idx="1123">
                  <c:v>4.4791999999999998E-2</c:v>
                </c:pt>
                <c:pt idx="1124">
                  <c:v>4.3124999999999997E-2</c:v>
                </c:pt>
                <c:pt idx="1125">
                  <c:v>4.3541999999999997E-2</c:v>
                </c:pt>
                <c:pt idx="1126">
                  <c:v>4.4270999999999998E-2</c:v>
                </c:pt>
                <c:pt idx="1127">
                  <c:v>4.3749999999999997E-2</c:v>
                </c:pt>
                <c:pt idx="1128">
                  <c:v>4.4687999999999999E-2</c:v>
                </c:pt>
                <c:pt idx="1129">
                  <c:v>4.3228999999999997E-2</c:v>
                </c:pt>
                <c:pt idx="1130">
                  <c:v>4.2500000000000003E-2</c:v>
                </c:pt>
                <c:pt idx="1131">
                  <c:v>4.2708000000000003E-2</c:v>
                </c:pt>
                <c:pt idx="1132">
                  <c:v>4.1667000000000003E-2</c:v>
                </c:pt>
                <c:pt idx="1133">
                  <c:v>4.1771000000000003E-2</c:v>
                </c:pt>
                <c:pt idx="1134">
                  <c:v>4.0104000000000001E-2</c:v>
                </c:pt>
                <c:pt idx="1135">
                  <c:v>4.2396000000000003E-2</c:v>
                </c:pt>
                <c:pt idx="1136">
                  <c:v>3.8958E-2</c:v>
                </c:pt>
                <c:pt idx="1137">
                  <c:v>4.1667000000000003E-2</c:v>
                </c:pt>
                <c:pt idx="1138">
                  <c:v>3.7187999999999999E-2</c:v>
                </c:pt>
                <c:pt idx="1139">
                  <c:v>4.2083000000000002E-2</c:v>
                </c:pt>
                <c:pt idx="1140">
                  <c:v>4.4270999999999998E-2</c:v>
                </c:pt>
                <c:pt idx="1141">
                  <c:v>4.2292000000000003E-2</c:v>
                </c:pt>
                <c:pt idx="1142">
                  <c:v>4.2604000000000003E-2</c:v>
                </c:pt>
                <c:pt idx="1143">
                  <c:v>4.2708000000000003E-2</c:v>
                </c:pt>
                <c:pt idx="1144">
                  <c:v>4.4270999999999998E-2</c:v>
                </c:pt>
                <c:pt idx="1145">
                  <c:v>4.2604000000000003E-2</c:v>
                </c:pt>
                <c:pt idx="1146">
                  <c:v>4.2708000000000003E-2</c:v>
                </c:pt>
                <c:pt idx="1147">
                  <c:v>3.9063000000000001E-2</c:v>
                </c:pt>
                <c:pt idx="1148">
                  <c:v>4.1979000000000002E-2</c:v>
                </c:pt>
                <c:pt idx="1149">
                  <c:v>4.2708000000000003E-2</c:v>
                </c:pt>
                <c:pt idx="1150">
                  <c:v>4.1667000000000003E-2</c:v>
                </c:pt>
                <c:pt idx="1151">
                  <c:v>4.1667000000000003E-2</c:v>
                </c:pt>
                <c:pt idx="1152">
                  <c:v>4.3749999999999997E-2</c:v>
                </c:pt>
                <c:pt idx="1153">
                  <c:v>4.3957999999999997E-2</c:v>
                </c:pt>
                <c:pt idx="1154">
                  <c:v>4.2708000000000003E-2</c:v>
                </c:pt>
                <c:pt idx="1155">
                  <c:v>4.2188000000000003E-2</c:v>
                </c:pt>
                <c:pt idx="1156">
                  <c:v>4.0625000000000001E-2</c:v>
                </c:pt>
                <c:pt idx="1157">
                  <c:v>4.2188000000000003E-2</c:v>
                </c:pt>
                <c:pt idx="1158">
                  <c:v>4.1667000000000003E-2</c:v>
                </c:pt>
                <c:pt idx="1159">
                  <c:v>4.3124999999999997E-2</c:v>
                </c:pt>
                <c:pt idx="1160">
                  <c:v>4.3124999999999997E-2</c:v>
                </c:pt>
                <c:pt idx="1161">
                  <c:v>4.3228999999999997E-2</c:v>
                </c:pt>
                <c:pt idx="1162">
                  <c:v>4.3749999999999997E-2</c:v>
                </c:pt>
                <c:pt idx="1163">
                  <c:v>4.4999999999999998E-2</c:v>
                </c:pt>
                <c:pt idx="1164">
                  <c:v>4.4895999999999998E-2</c:v>
                </c:pt>
                <c:pt idx="1165">
                  <c:v>4.4791999999999998E-2</c:v>
                </c:pt>
                <c:pt idx="1166">
                  <c:v>4.2604000000000003E-2</c:v>
                </c:pt>
                <c:pt idx="1167">
                  <c:v>4.2188000000000003E-2</c:v>
                </c:pt>
                <c:pt idx="1168">
                  <c:v>4.3228999999999997E-2</c:v>
                </c:pt>
                <c:pt idx="1169">
                  <c:v>4.1667000000000003E-2</c:v>
                </c:pt>
                <c:pt idx="1170">
                  <c:v>4.1667000000000003E-2</c:v>
                </c:pt>
                <c:pt idx="1171">
                  <c:v>4.1146000000000002E-2</c:v>
                </c:pt>
                <c:pt idx="1172">
                  <c:v>4.1354000000000002E-2</c:v>
                </c:pt>
                <c:pt idx="1173">
                  <c:v>4.0104000000000001E-2</c:v>
                </c:pt>
                <c:pt idx="1174">
                  <c:v>4.1146000000000002E-2</c:v>
                </c:pt>
                <c:pt idx="1175">
                  <c:v>4.0625000000000001E-2</c:v>
                </c:pt>
                <c:pt idx="1176">
                  <c:v>3.5937999999999998E-2</c:v>
                </c:pt>
                <c:pt idx="1177">
                  <c:v>3.5416999999999997E-2</c:v>
                </c:pt>
                <c:pt idx="1178">
                  <c:v>3.7707999999999998E-2</c:v>
                </c:pt>
                <c:pt idx="1179">
                  <c:v>3.6457999999999997E-2</c:v>
                </c:pt>
                <c:pt idx="1180">
                  <c:v>3.5000000000000003E-2</c:v>
                </c:pt>
                <c:pt idx="1181">
                  <c:v>4.0625000000000001E-2</c:v>
                </c:pt>
                <c:pt idx="1182">
                  <c:v>3.9583E-2</c:v>
                </c:pt>
                <c:pt idx="1183">
                  <c:v>4.0417000000000002E-2</c:v>
                </c:pt>
                <c:pt idx="1184">
                  <c:v>4.0625000000000001E-2</c:v>
                </c:pt>
                <c:pt idx="1185">
                  <c:v>4.1354000000000002E-2</c:v>
                </c:pt>
                <c:pt idx="1186">
                  <c:v>4.0521000000000001E-2</c:v>
                </c:pt>
                <c:pt idx="1187">
                  <c:v>4.1458000000000002E-2</c:v>
                </c:pt>
                <c:pt idx="1188">
                  <c:v>4.0104000000000001E-2</c:v>
                </c:pt>
                <c:pt idx="1189">
                  <c:v>3.9792000000000001E-2</c:v>
                </c:pt>
                <c:pt idx="1190">
                  <c:v>3.9583E-2</c:v>
                </c:pt>
                <c:pt idx="1191">
                  <c:v>3.7499999999999999E-2</c:v>
                </c:pt>
                <c:pt idx="1192">
                  <c:v>3.5416999999999997E-2</c:v>
                </c:pt>
                <c:pt idx="1193">
                  <c:v>3.2917000000000002E-2</c:v>
                </c:pt>
                <c:pt idx="1194">
                  <c:v>3.2708000000000001E-2</c:v>
                </c:pt>
                <c:pt idx="1195">
                  <c:v>3.4271000000000003E-2</c:v>
                </c:pt>
                <c:pt idx="1196">
                  <c:v>3.2083E-2</c:v>
                </c:pt>
                <c:pt idx="1197">
                  <c:v>3.2292000000000001E-2</c:v>
                </c:pt>
                <c:pt idx="1198">
                  <c:v>3.2813000000000002E-2</c:v>
                </c:pt>
                <c:pt idx="1199">
                  <c:v>3.1354E-2</c:v>
                </c:pt>
                <c:pt idx="1200">
                  <c:v>3.1875000000000001E-2</c:v>
                </c:pt>
                <c:pt idx="1201">
                  <c:v>3.4479000000000003E-2</c:v>
                </c:pt>
                <c:pt idx="1202">
                  <c:v>3.3854000000000002E-2</c:v>
                </c:pt>
                <c:pt idx="1203">
                  <c:v>3.4375000000000003E-2</c:v>
                </c:pt>
                <c:pt idx="1204">
                  <c:v>3.4505000000000001E-2</c:v>
                </c:pt>
                <c:pt idx="1205">
                  <c:v>3.5156E-2</c:v>
                </c:pt>
                <c:pt idx="1206">
                  <c:v>3.6457999999999997E-2</c:v>
                </c:pt>
                <c:pt idx="1207">
                  <c:v>3.7760000000000002E-2</c:v>
                </c:pt>
                <c:pt idx="1208">
                  <c:v>3.7760000000000002E-2</c:v>
                </c:pt>
                <c:pt idx="1209">
                  <c:v>3.7760000000000002E-2</c:v>
                </c:pt>
                <c:pt idx="1210">
                  <c:v>4.1015999999999997E-2</c:v>
                </c:pt>
                <c:pt idx="1211">
                  <c:v>4.0364999999999998E-2</c:v>
                </c:pt>
                <c:pt idx="1212">
                  <c:v>3.9713999999999999E-2</c:v>
                </c:pt>
                <c:pt idx="1213">
                  <c:v>4.0364999999999998E-2</c:v>
                </c:pt>
                <c:pt idx="1214">
                  <c:v>4.1667000000000003E-2</c:v>
                </c:pt>
                <c:pt idx="1215">
                  <c:v>4.2969E-2</c:v>
                </c:pt>
                <c:pt idx="1216">
                  <c:v>4.4270999999999998E-2</c:v>
                </c:pt>
                <c:pt idx="1217">
                  <c:v>4.2318000000000001E-2</c:v>
                </c:pt>
                <c:pt idx="1218">
                  <c:v>4.0364999999999998E-2</c:v>
                </c:pt>
                <c:pt idx="1219">
                  <c:v>3.7109000000000003E-2</c:v>
                </c:pt>
                <c:pt idx="1220">
                  <c:v>4.0364999999999998E-2</c:v>
                </c:pt>
                <c:pt idx="1221">
                  <c:v>3.5156E-2</c:v>
                </c:pt>
                <c:pt idx="1222">
                  <c:v>3.7760000000000002E-2</c:v>
                </c:pt>
                <c:pt idx="1223">
                  <c:v>4.5898000000000001E-2</c:v>
                </c:pt>
                <c:pt idx="1224">
                  <c:v>4.4921999999999997E-2</c:v>
                </c:pt>
                <c:pt idx="1225">
                  <c:v>4.8176999999999998E-2</c:v>
                </c:pt>
                <c:pt idx="1226">
                  <c:v>4.8176999999999998E-2</c:v>
                </c:pt>
                <c:pt idx="1227">
                  <c:v>5.0781E-2</c:v>
                </c:pt>
                <c:pt idx="1228">
                  <c:v>5.2082999999999997E-2</c:v>
                </c:pt>
                <c:pt idx="1229">
                  <c:v>5.4688000000000001E-2</c:v>
                </c:pt>
                <c:pt idx="1230">
                  <c:v>5.3385000000000002E-2</c:v>
                </c:pt>
                <c:pt idx="1231">
                  <c:v>5.6640999999999997E-2</c:v>
                </c:pt>
                <c:pt idx="1232">
                  <c:v>6.1198000000000002E-2</c:v>
                </c:pt>
                <c:pt idx="1233">
                  <c:v>5.7292000000000003E-2</c:v>
                </c:pt>
                <c:pt idx="1234">
                  <c:v>5.3385000000000002E-2</c:v>
                </c:pt>
                <c:pt idx="1235">
                  <c:v>5.4688000000000001E-2</c:v>
                </c:pt>
                <c:pt idx="1236">
                  <c:v>5.0781E-2</c:v>
                </c:pt>
                <c:pt idx="1237">
                  <c:v>5.2082999999999997E-2</c:v>
                </c:pt>
                <c:pt idx="1238">
                  <c:v>5.0781E-2</c:v>
                </c:pt>
                <c:pt idx="1239">
                  <c:v>4.6875E-2</c:v>
                </c:pt>
                <c:pt idx="1240">
                  <c:v>4.6875E-2</c:v>
                </c:pt>
                <c:pt idx="1241">
                  <c:v>4.6875E-2</c:v>
                </c:pt>
                <c:pt idx="1242">
                  <c:v>4.6224000000000001E-2</c:v>
                </c:pt>
                <c:pt idx="1243">
                  <c:v>4.4270999999999998E-2</c:v>
                </c:pt>
                <c:pt idx="1244">
                  <c:v>4.2969E-2</c:v>
                </c:pt>
                <c:pt idx="1245">
                  <c:v>4.3619999999999999E-2</c:v>
                </c:pt>
                <c:pt idx="1246">
                  <c:v>4.5573000000000002E-2</c:v>
                </c:pt>
                <c:pt idx="1247">
                  <c:v>4.1667000000000003E-2</c:v>
                </c:pt>
                <c:pt idx="1248">
                  <c:v>4.3619999999999999E-2</c:v>
                </c:pt>
                <c:pt idx="1249">
                  <c:v>3.5482E-2</c:v>
                </c:pt>
                <c:pt idx="1250">
                  <c:v>3.8411000000000001E-2</c:v>
                </c:pt>
                <c:pt idx="1251">
                  <c:v>4.5573000000000002E-2</c:v>
                </c:pt>
                <c:pt idx="1252">
                  <c:v>4.6875E-2</c:v>
                </c:pt>
                <c:pt idx="1253">
                  <c:v>4.6549E-2</c:v>
                </c:pt>
                <c:pt idx="1254">
                  <c:v>4.6875E-2</c:v>
                </c:pt>
                <c:pt idx="1255">
                  <c:v>4.5573000000000002E-2</c:v>
                </c:pt>
                <c:pt idx="1256">
                  <c:v>4.4270999999999998E-2</c:v>
                </c:pt>
                <c:pt idx="1257">
                  <c:v>4.6875E-2</c:v>
                </c:pt>
                <c:pt idx="1258">
                  <c:v>4.4921999999999997E-2</c:v>
                </c:pt>
                <c:pt idx="1259">
                  <c:v>4.3944999999999998E-2</c:v>
                </c:pt>
                <c:pt idx="1260">
                  <c:v>4.4270999999999998E-2</c:v>
                </c:pt>
                <c:pt idx="1261">
                  <c:v>4.2969E-2</c:v>
                </c:pt>
                <c:pt idx="1262">
                  <c:v>4.4595999999999997E-2</c:v>
                </c:pt>
                <c:pt idx="1263">
                  <c:v>4.2643E-2</c:v>
                </c:pt>
                <c:pt idx="1264">
                  <c:v>4.4921999999999997E-2</c:v>
                </c:pt>
                <c:pt idx="1265">
                  <c:v>4.5573000000000002E-2</c:v>
                </c:pt>
                <c:pt idx="1266">
                  <c:v>4.5573000000000002E-2</c:v>
                </c:pt>
                <c:pt idx="1267">
                  <c:v>4.4270999999999998E-2</c:v>
                </c:pt>
                <c:pt idx="1268">
                  <c:v>4.4921999999999997E-2</c:v>
                </c:pt>
                <c:pt idx="1269">
                  <c:v>4.3293999999999999E-2</c:v>
                </c:pt>
                <c:pt idx="1270">
                  <c:v>4.4921999999999997E-2</c:v>
                </c:pt>
                <c:pt idx="1271">
                  <c:v>4.6875E-2</c:v>
                </c:pt>
                <c:pt idx="1272">
                  <c:v>4.6224000000000001E-2</c:v>
                </c:pt>
                <c:pt idx="1273">
                  <c:v>4.5573000000000002E-2</c:v>
                </c:pt>
                <c:pt idx="1274">
                  <c:v>4.8176999999999998E-2</c:v>
                </c:pt>
                <c:pt idx="1275">
                  <c:v>4.6875E-2</c:v>
                </c:pt>
                <c:pt idx="1276">
                  <c:v>4.2969E-2</c:v>
                </c:pt>
                <c:pt idx="1277">
                  <c:v>4.2318000000000001E-2</c:v>
                </c:pt>
                <c:pt idx="1278">
                  <c:v>4.4270999999999998E-2</c:v>
                </c:pt>
                <c:pt idx="1279">
                  <c:v>4.2318000000000001E-2</c:v>
                </c:pt>
                <c:pt idx="1280">
                  <c:v>4.8176999999999998E-2</c:v>
                </c:pt>
                <c:pt idx="1281">
                  <c:v>5.0781E-2</c:v>
                </c:pt>
                <c:pt idx="1282">
                  <c:v>5.1431999999999999E-2</c:v>
                </c:pt>
                <c:pt idx="1283">
                  <c:v>5.0781E-2</c:v>
                </c:pt>
                <c:pt idx="1284">
                  <c:v>5.0781E-2</c:v>
                </c:pt>
                <c:pt idx="1285">
                  <c:v>5.1757999999999998E-2</c:v>
                </c:pt>
                <c:pt idx="1286">
                  <c:v>5.3385000000000002E-2</c:v>
                </c:pt>
                <c:pt idx="1287">
                  <c:v>5.2734000000000003E-2</c:v>
                </c:pt>
                <c:pt idx="1288">
                  <c:v>5.1107E-2</c:v>
                </c:pt>
                <c:pt idx="1289">
                  <c:v>5.3385000000000002E-2</c:v>
                </c:pt>
                <c:pt idx="1290">
                  <c:v>5.2734000000000003E-2</c:v>
                </c:pt>
                <c:pt idx="1291">
                  <c:v>5.0130000000000001E-2</c:v>
                </c:pt>
                <c:pt idx="1292">
                  <c:v>5.5989999999999998E-2</c:v>
                </c:pt>
                <c:pt idx="1293">
                  <c:v>5.4688000000000001E-2</c:v>
                </c:pt>
                <c:pt idx="1294">
                  <c:v>5.3385000000000002E-2</c:v>
                </c:pt>
                <c:pt idx="1295">
                  <c:v>5.0130000000000001E-2</c:v>
                </c:pt>
                <c:pt idx="1296">
                  <c:v>4.7525999999999999E-2</c:v>
                </c:pt>
                <c:pt idx="1297">
                  <c:v>4.4921999999999997E-2</c:v>
                </c:pt>
                <c:pt idx="1298">
                  <c:v>4.6875E-2</c:v>
                </c:pt>
                <c:pt idx="1299">
                  <c:v>4.9479000000000002E-2</c:v>
                </c:pt>
                <c:pt idx="1300">
                  <c:v>4.7851999999999999E-2</c:v>
                </c:pt>
                <c:pt idx="1301">
                  <c:v>5.0130000000000001E-2</c:v>
                </c:pt>
                <c:pt idx="1302">
                  <c:v>4.7851999999999999E-2</c:v>
                </c:pt>
                <c:pt idx="1303">
                  <c:v>4.9479000000000002E-2</c:v>
                </c:pt>
                <c:pt idx="1304">
                  <c:v>5.2408999999999997E-2</c:v>
                </c:pt>
                <c:pt idx="1305">
                  <c:v>5.5989999999999998E-2</c:v>
                </c:pt>
                <c:pt idx="1306">
                  <c:v>4.8176999999999998E-2</c:v>
                </c:pt>
                <c:pt idx="1307">
                  <c:v>4.2969E-2</c:v>
                </c:pt>
                <c:pt idx="1308">
                  <c:v>3.8411000000000001E-2</c:v>
                </c:pt>
                <c:pt idx="1309">
                  <c:v>4.1015999999999997E-2</c:v>
                </c:pt>
                <c:pt idx="1310">
                  <c:v>4.1015999999999997E-2</c:v>
                </c:pt>
                <c:pt idx="1311">
                  <c:v>4.2318000000000001E-2</c:v>
                </c:pt>
                <c:pt idx="1312">
                  <c:v>4.4270999999999998E-2</c:v>
                </c:pt>
                <c:pt idx="1313">
                  <c:v>4.4270999999999998E-2</c:v>
                </c:pt>
                <c:pt idx="1314">
                  <c:v>4.2969E-2</c:v>
                </c:pt>
                <c:pt idx="1315">
                  <c:v>4.5573000000000002E-2</c:v>
                </c:pt>
                <c:pt idx="1316">
                  <c:v>5.0130000000000001E-2</c:v>
                </c:pt>
                <c:pt idx="1317">
                  <c:v>4.8176999999999998E-2</c:v>
                </c:pt>
                <c:pt idx="1318">
                  <c:v>4.7525999999999999E-2</c:v>
                </c:pt>
                <c:pt idx="1319">
                  <c:v>5.1431999999999999E-2</c:v>
                </c:pt>
                <c:pt idx="1320">
                  <c:v>4.6875E-2</c:v>
                </c:pt>
                <c:pt idx="1321">
                  <c:v>5.4036000000000001E-2</c:v>
                </c:pt>
                <c:pt idx="1322">
                  <c:v>5.5989999999999998E-2</c:v>
                </c:pt>
                <c:pt idx="1323">
                  <c:v>5.5338999999999999E-2</c:v>
                </c:pt>
                <c:pt idx="1324">
                  <c:v>5.2082999999999997E-2</c:v>
                </c:pt>
                <c:pt idx="1325">
                  <c:v>5.4688000000000001E-2</c:v>
                </c:pt>
                <c:pt idx="1326">
                  <c:v>4.8828000000000003E-2</c:v>
                </c:pt>
                <c:pt idx="1327">
                  <c:v>5.5989999999999998E-2</c:v>
                </c:pt>
                <c:pt idx="1328">
                  <c:v>5.7943000000000001E-2</c:v>
                </c:pt>
                <c:pt idx="1329">
                  <c:v>6.25E-2</c:v>
                </c:pt>
                <c:pt idx="1330">
                  <c:v>5.5989999999999998E-2</c:v>
                </c:pt>
                <c:pt idx="1331">
                  <c:v>5.5012999999999999E-2</c:v>
                </c:pt>
                <c:pt idx="1332">
                  <c:v>4.5573000000000002E-2</c:v>
                </c:pt>
                <c:pt idx="1333">
                  <c:v>4.4270999999999998E-2</c:v>
                </c:pt>
                <c:pt idx="1334">
                  <c:v>3.1576E-2</c:v>
                </c:pt>
                <c:pt idx="1335">
                  <c:v>3.9063000000000001E-2</c:v>
                </c:pt>
                <c:pt idx="1336">
                  <c:v>4.2318000000000001E-2</c:v>
                </c:pt>
                <c:pt idx="1337">
                  <c:v>4.4921999999999997E-2</c:v>
                </c:pt>
                <c:pt idx="1338">
                  <c:v>4.6224000000000001E-2</c:v>
                </c:pt>
                <c:pt idx="1339">
                  <c:v>4.8176999999999998E-2</c:v>
                </c:pt>
                <c:pt idx="1340">
                  <c:v>4.7525999999999999E-2</c:v>
                </c:pt>
                <c:pt idx="1341">
                  <c:v>6.6406000000000007E-2</c:v>
                </c:pt>
                <c:pt idx="1342">
                  <c:v>6.25E-2</c:v>
                </c:pt>
                <c:pt idx="1343">
                  <c:v>6.0546999999999997E-2</c:v>
                </c:pt>
                <c:pt idx="1344">
                  <c:v>6.1198000000000002E-2</c:v>
                </c:pt>
                <c:pt idx="1345">
                  <c:v>5.9244999999999999E-2</c:v>
                </c:pt>
                <c:pt idx="1346">
                  <c:v>5.2408999999999997E-2</c:v>
                </c:pt>
                <c:pt idx="1347">
                  <c:v>5.0781E-2</c:v>
                </c:pt>
                <c:pt idx="1348">
                  <c:v>5.2734000000000003E-2</c:v>
                </c:pt>
                <c:pt idx="1349">
                  <c:v>4.2969E-2</c:v>
                </c:pt>
                <c:pt idx="1350">
                  <c:v>3.7760000000000002E-2</c:v>
                </c:pt>
                <c:pt idx="1351">
                  <c:v>3.9713999999999999E-2</c:v>
                </c:pt>
                <c:pt idx="1352">
                  <c:v>4.1667000000000003E-2</c:v>
                </c:pt>
                <c:pt idx="1353">
                  <c:v>4.2318000000000001E-2</c:v>
                </c:pt>
                <c:pt idx="1354">
                  <c:v>4.1667000000000003E-2</c:v>
                </c:pt>
                <c:pt idx="1355">
                  <c:v>4.2318000000000001E-2</c:v>
                </c:pt>
                <c:pt idx="1356">
                  <c:v>3.1900999999999999E-2</c:v>
                </c:pt>
                <c:pt idx="1357">
                  <c:v>3.4505000000000001E-2</c:v>
                </c:pt>
                <c:pt idx="1358">
                  <c:v>2.5391E-2</c:v>
                </c:pt>
                <c:pt idx="1359">
                  <c:v>2.4740000000000002E-2</c:v>
                </c:pt>
                <c:pt idx="1360">
                  <c:v>2.6041999999999999E-2</c:v>
                </c:pt>
                <c:pt idx="1361">
                  <c:v>2.6367000000000002E-2</c:v>
                </c:pt>
                <c:pt idx="1362">
                  <c:v>2.5715999999999999E-2</c:v>
                </c:pt>
                <c:pt idx="1363">
                  <c:v>2.4740000000000002E-2</c:v>
                </c:pt>
                <c:pt idx="1364">
                  <c:v>2.3112000000000001E-2</c:v>
                </c:pt>
                <c:pt idx="1365">
                  <c:v>2.2134999999999998E-2</c:v>
                </c:pt>
                <c:pt idx="1366">
                  <c:v>2.3438000000000001E-2</c:v>
                </c:pt>
                <c:pt idx="1367">
                  <c:v>2.0833000000000001E-2</c:v>
                </c:pt>
                <c:pt idx="1368">
                  <c:v>1.9531E-2</c:v>
                </c:pt>
                <c:pt idx="1369">
                  <c:v>1.7253000000000001E-2</c:v>
                </c:pt>
                <c:pt idx="1370">
                  <c:v>1.6601999999999999E-2</c:v>
                </c:pt>
                <c:pt idx="1371">
                  <c:v>1.6275999999999999E-2</c:v>
                </c:pt>
                <c:pt idx="1372">
                  <c:v>1.7578E-2</c:v>
                </c:pt>
                <c:pt idx="1373">
                  <c:v>1.6927000000000001E-2</c:v>
                </c:pt>
                <c:pt idx="1374">
                  <c:v>1.8880000000000001E-2</c:v>
                </c:pt>
                <c:pt idx="1375">
                  <c:v>1.7904E-2</c:v>
                </c:pt>
                <c:pt idx="1376">
                  <c:v>1.8228999999999999E-2</c:v>
                </c:pt>
                <c:pt idx="1377">
                  <c:v>1.8228999999999999E-2</c:v>
                </c:pt>
                <c:pt idx="1378">
                  <c:v>2.2786000000000001E-2</c:v>
                </c:pt>
                <c:pt idx="1379">
                  <c:v>2.3112000000000001E-2</c:v>
                </c:pt>
                <c:pt idx="1380">
                  <c:v>2.2786000000000001E-2</c:v>
                </c:pt>
                <c:pt idx="1381">
                  <c:v>2.2134999999999998E-2</c:v>
                </c:pt>
                <c:pt idx="1382">
                  <c:v>1.9206000000000001E-2</c:v>
                </c:pt>
                <c:pt idx="1383">
                  <c:v>1.9531E-2</c:v>
                </c:pt>
                <c:pt idx="1384">
                  <c:v>2.0833000000000001E-2</c:v>
                </c:pt>
                <c:pt idx="1385">
                  <c:v>2.1159000000000001E-2</c:v>
                </c:pt>
                <c:pt idx="1386">
                  <c:v>1.9531E-2</c:v>
                </c:pt>
                <c:pt idx="1387">
                  <c:v>2.1159000000000001E-2</c:v>
                </c:pt>
                <c:pt idx="1388">
                  <c:v>1.8228999999999999E-2</c:v>
                </c:pt>
                <c:pt idx="1389">
                  <c:v>1.7904E-2</c:v>
                </c:pt>
                <c:pt idx="1390">
                  <c:v>1.8554999999999999E-2</c:v>
                </c:pt>
                <c:pt idx="1391">
                  <c:v>1.8228999999999999E-2</c:v>
                </c:pt>
                <c:pt idx="1392">
                  <c:v>1.4323000000000001E-2</c:v>
                </c:pt>
                <c:pt idx="1393">
                  <c:v>1.4323000000000001E-2</c:v>
                </c:pt>
                <c:pt idx="1394">
                  <c:v>1.5299E-2</c:v>
                </c:pt>
                <c:pt idx="1395">
                  <c:v>1.5625E-2</c:v>
                </c:pt>
                <c:pt idx="1396">
                  <c:v>1.4323000000000001E-2</c:v>
                </c:pt>
                <c:pt idx="1397">
                  <c:v>1.4973999999999999E-2</c:v>
                </c:pt>
                <c:pt idx="1398">
                  <c:v>1.3672E-2</c:v>
                </c:pt>
                <c:pt idx="1399">
                  <c:v>1.1393E-2</c:v>
                </c:pt>
                <c:pt idx="1400">
                  <c:v>1.1719E-2</c:v>
                </c:pt>
                <c:pt idx="1401">
                  <c:v>1.1719E-2</c:v>
                </c:pt>
                <c:pt idx="1402">
                  <c:v>1.2370000000000001E-2</c:v>
                </c:pt>
                <c:pt idx="1403">
                  <c:v>1.4323000000000001E-2</c:v>
                </c:pt>
                <c:pt idx="1404">
                  <c:v>1.1719E-2</c:v>
                </c:pt>
                <c:pt idx="1405">
                  <c:v>1.1719E-2</c:v>
                </c:pt>
                <c:pt idx="1406">
                  <c:v>1.2370000000000001E-2</c:v>
                </c:pt>
                <c:pt idx="1407">
                  <c:v>1.3672E-2</c:v>
                </c:pt>
                <c:pt idx="1408">
                  <c:v>1.2370000000000001E-2</c:v>
                </c:pt>
                <c:pt idx="1409">
                  <c:v>1.3021E-2</c:v>
                </c:pt>
                <c:pt idx="1410">
                  <c:v>1.1068E-2</c:v>
                </c:pt>
                <c:pt idx="1411">
                  <c:v>1.0416999999999999E-2</c:v>
                </c:pt>
                <c:pt idx="1412">
                  <c:v>1.1719E-2</c:v>
                </c:pt>
                <c:pt idx="1413">
                  <c:v>1.1719E-2</c:v>
                </c:pt>
                <c:pt idx="1414">
                  <c:v>1.0416999999999999E-2</c:v>
                </c:pt>
                <c:pt idx="1415">
                  <c:v>1.1068E-2</c:v>
                </c:pt>
                <c:pt idx="1416">
                  <c:v>1.1068E-2</c:v>
                </c:pt>
                <c:pt idx="1417">
                  <c:v>1.0416999999999999E-2</c:v>
                </c:pt>
                <c:pt idx="1418">
                  <c:v>1.2370000000000001E-2</c:v>
                </c:pt>
                <c:pt idx="1419">
                  <c:v>1.1719E-2</c:v>
                </c:pt>
                <c:pt idx="1420">
                  <c:v>1.2370000000000001E-2</c:v>
                </c:pt>
                <c:pt idx="1421">
                  <c:v>1.2207000000000001E-2</c:v>
                </c:pt>
                <c:pt idx="1422">
                  <c:v>1.1068E-2</c:v>
                </c:pt>
                <c:pt idx="1423">
                  <c:v>1.1068E-2</c:v>
                </c:pt>
                <c:pt idx="1424">
                  <c:v>1.2043999999999999E-2</c:v>
                </c:pt>
                <c:pt idx="1425">
                  <c:v>1.2695E-2</c:v>
                </c:pt>
                <c:pt idx="1426">
                  <c:v>1.1719E-2</c:v>
                </c:pt>
                <c:pt idx="1427">
                  <c:v>1.2695E-2</c:v>
                </c:pt>
                <c:pt idx="1428">
                  <c:v>1.1393E-2</c:v>
                </c:pt>
                <c:pt idx="1429">
                  <c:v>1.3021E-2</c:v>
                </c:pt>
                <c:pt idx="1430">
                  <c:v>1.3021E-2</c:v>
                </c:pt>
                <c:pt idx="1431">
                  <c:v>1.3021E-2</c:v>
                </c:pt>
                <c:pt idx="1432">
                  <c:v>1.2370000000000001E-2</c:v>
                </c:pt>
                <c:pt idx="1433">
                  <c:v>1.3672E-2</c:v>
                </c:pt>
                <c:pt idx="1434">
                  <c:v>1.4323000000000001E-2</c:v>
                </c:pt>
                <c:pt idx="1435">
                  <c:v>1.3021E-2</c:v>
                </c:pt>
                <c:pt idx="1436">
                  <c:v>1.3672E-2</c:v>
                </c:pt>
                <c:pt idx="1437">
                  <c:v>1.4973999999999999E-2</c:v>
                </c:pt>
                <c:pt idx="1438">
                  <c:v>1.7578E-2</c:v>
                </c:pt>
                <c:pt idx="1439">
                  <c:v>1.8554999999999999E-2</c:v>
                </c:pt>
                <c:pt idx="1440">
                  <c:v>1.6927000000000001E-2</c:v>
                </c:pt>
                <c:pt idx="1441">
                  <c:v>1.7578E-2</c:v>
                </c:pt>
                <c:pt idx="1442">
                  <c:v>1.7578E-2</c:v>
                </c:pt>
                <c:pt idx="1443">
                  <c:v>2.0181999999999999E-2</c:v>
                </c:pt>
                <c:pt idx="1444">
                  <c:v>2.0833000000000001E-2</c:v>
                </c:pt>
                <c:pt idx="1445">
                  <c:v>2.0833000000000001E-2</c:v>
                </c:pt>
                <c:pt idx="1446">
                  <c:v>2.0833000000000001E-2</c:v>
                </c:pt>
                <c:pt idx="1447">
                  <c:v>2.0181999999999999E-2</c:v>
                </c:pt>
                <c:pt idx="1448">
                  <c:v>2.1484E-2</c:v>
                </c:pt>
                <c:pt idx="1449">
                  <c:v>2.0833000000000001E-2</c:v>
                </c:pt>
                <c:pt idx="1450">
                  <c:v>2.1484E-2</c:v>
                </c:pt>
                <c:pt idx="1451">
                  <c:v>2.3112000000000001E-2</c:v>
                </c:pt>
                <c:pt idx="1452">
                  <c:v>2.1484E-2</c:v>
                </c:pt>
                <c:pt idx="1453">
                  <c:v>2.1484E-2</c:v>
                </c:pt>
                <c:pt idx="1454">
                  <c:v>1.5625E-2</c:v>
                </c:pt>
                <c:pt idx="1455">
                  <c:v>1.3021E-2</c:v>
                </c:pt>
                <c:pt idx="1456">
                  <c:v>1.4973999999999999E-2</c:v>
                </c:pt>
                <c:pt idx="1457">
                  <c:v>1.6927000000000001E-2</c:v>
                </c:pt>
                <c:pt idx="1458">
                  <c:v>1.6927000000000001E-2</c:v>
                </c:pt>
                <c:pt idx="1459">
                  <c:v>1.4973999999999999E-2</c:v>
                </c:pt>
                <c:pt idx="1460">
                  <c:v>2.0833000000000001E-2</c:v>
                </c:pt>
                <c:pt idx="1461">
                  <c:v>1.0742E-2</c:v>
                </c:pt>
                <c:pt idx="1462">
                  <c:v>9.4400000000000005E-3</c:v>
                </c:pt>
                <c:pt idx="1463">
                  <c:v>6.8360000000000001E-3</c:v>
                </c:pt>
                <c:pt idx="1464">
                  <c:v>7.4869999999999997E-3</c:v>
                </c:pt>
                <c:pt idx="1465">
                  <c:v>6.5100000000000002E-3</c:v>
                </c:pt>
                <c:pt idx="1466">
                  <c:v>7.4869999999999997E-3</c:v>
                </c:pt>
                <c:pt idx="1467">
                  <c:v>7.1609999999999998E-3</c:v>
                </c:pt>
                <c:pt idx="1468">
                  <c:v>7.1609999999999998E-3</c:v>
                </c:pt>
                <c:pt idx="1469">
                  <c:v>7.8130000000000005E-3</c:v>
                </c:pt>
                <c:pt idx="1470">
                  <c:v>6.5100000000000002E-3</c:v>
                </c:pt>
                <c:pt idx="1471">
                  <c:v>7.8130000000000005E-3</c:v>
                </c:pt>
                <c:pt idx="1472">
                  <c:v>8.4639999999999993E-3</c:v>
                </c:pt>
                <c:pt idx="1473">
                  <c:v>7.1609999999999998E-3</c:v>
                </c:pt>
                <c:pt idx="1474">
                  <c:v>7.1609999999999998E-3</c:v>
                </c:pt>
                <c:pt idx="1475">
                  <c:v>8.4639999999999993E-3</c:v>
                </c:pt>
                <c:pt idx="1476">
                  <c:v>7.1609999999999998E-3</c:v>
                </c:pt>
                <c:pt idx="1477">
                  <c:v>6.5100000000000002E-3</c:v>
                </c:pt>
                <c:pt idx="1478">
                  <c:v>9.1149999999999998E-3</c:v>
                </c:pt>
                <c:pt idx="1479">
                  <c:v>7.1609999999999998E-3</c:v>
                </c:pt>
                <c:pt idx="1480">
                  <c:v>7.8130000000000005E-3</c:v>
                </c:pt>
                <c:pt idx="1481">
                  <c:v>6.5100000000000002E-3</c:v>
                </c:pt>
                <c:pt idx="1482">
                  <c:v>9.1149999999999998E-3</c:v>
                </c:pt>
                <c:pt idx="1483">
                  <c:v>9.1149999999999998E-3</c:v>
                </c:pt>
                <c:pt idx="1484">
                  <c:v>1.0416999999999999E-2</c:v>
                </c:pt>
                <c:pt idx="1485">
                  <c:v>9.1149999999999998E-3</c:v>
                </c:pt>
                <c:pt idx="1486">
                  <c:v>9.7660000000000004E-3</c:v>
                </c:pt>
                <c:pt idx="1487">
                  <c:v>1.1719E-2</c:v>
                </c:pt>
                <c:pt idx="1488">
                  <c:v>1.1719E-2</c:v>
                </c:pt>
                <c:pt idx="1489">
                  <c:v>1.0416999999999999E-2</c:v>
                </c:pt>
                <c:pt idx="1490">
                  <c:v>1.3021E-2</c:v>
                </c:pt>
                <c:pt idx="1491">
                  <c:v>1.2370000000000001E-2</c:v>
                </c:pt>
                <c:pt idx="1492">
                  <c:v>1.2043999999999999E-2</c:v>
                </c:pt>
                <c:pt idx="1493">
                  <c:v>1.4323000000000001E-2</c:v>
                </c:pt>
                <c:pt idx="1494">
                  <c:v>1.5299E-2</c:v>
                </c:pt>
                <c:pt idx="1495">
                  <c:v>1.4973999999999999E-2</c:v>
                </c:pt>
                <c:pt idx="1496">
                  <c:v>1.4323000000000001E-2</c:v>
                </c:pt>
                <c:pt idx="1497">
                  <c:v>1.2370000000000001E-2</c:v>
                </c:pt>
                <c:pt idx="1498">
                  <c:v>1.2370000000000001E-2</c:v>
                </c:pt>
                <c:pt idx="1499">
                  <c:v>1.3021E-2</c:v>
                </c:pt>
                <c:pt idx="1500">
                  <c:v>1.3021E-2</c:v>
                </c:pt>
                <c:pt idx="1501">
                  <c:v>1.5625E-2</c:v>
                </c:pt>
                <c:pt idx="1502">
                  <c:v>1.6275999999999999E-2</c:v>
                </c:pt>
                <c:pt idx="1503">
                  <c:v>1.5625E-2</c:v>
                </c:pt>
                <c:pt idx="1504">
                  <c:v>1.6275999999999999E-2</c:v>
                </c:pt>
                <c:pt idx="1505">
                  <c:v>1.3021E-2</c:v>
                </c:pt>
                <c:pt idx="1506">
                  <c:v>1.3672E-2</c:v>
                </c:pt>
                <c:pt idx="1507">
                  <c:v>1.3672E-2</c:v>
                </c:pt>
                <c:pt idx="1508">
                  <c:v>1.3672E-2</c:v>
                </c:pt>
                <c:pt idx="1509">
                  <c:v>1.4323000000000001E-2</c:v>
                </c:pt>
                <c:pt idx="1510">
                  <c:v>1.4323000000000001E-2</c:v>
                </c:pt>
                <c:pt idx="1511">
                  <c:v>1.6927000000000001E-2</c:v>
                </c:pt>
                <c:pt idx="1512">
                  <c:v>1.6927000000000001E-2</c:v>
                </c:pt>
                <c:pt idx="1513">
                  <c:v>1.6275999999999999E-2</c:v>
                </c:pt>
                <c:pt idx="1514">
                  <c:v>1.5625E-2</c:v>
                </c:pt>
                <c:pt idx="1515">
                  <c:v>1.4323000000000001E-2</c:v>
                </c:pt>
                <c:pt idx="1516">
                  <c:v>1.3672E-2</c:v>
                </c:pt>
                <c:pt idx="1517">
                  <c:v>1.3672E-2</c:v>
                </c:pt>
                <c:pt idx="1518">
                  <c:v>1.6927000000000001E-2</c:v>
                </c:pt>
                <c:pt idx="1519">
                  <c:v>1.6927000000000001E-2</c:v>
                </c:pt>
                <c:pt idx="1520">
                  <c:v>1.6275999999999999E-2</c:v>
                </c:pt>
                <c:pt idx="1521">
                  <c:v>1.8228999999999999E-2</c:v>
                </c:pt>
                <c:pt idx="1522">
                  <c:v>1.8880000000000001E-2</c:v>
                </c:pt>
                <c:pt idx="1523">
                  <c:v>1.9531E-2</c:v>
                </c:pt>
                <c:pt idx="1524">
                  <c:v>1.8228999999999999E-2</c:v>
                </c:pt>
                <c:pt idx="1525">
                  <c:v>1.9531E-2</c:v>
                </c:pt>
                <c:pt idx="1526">
                  <c:v>1.9531E-2</c:v>
                </c:pt>
                <c:pt idx="1527">
                  <c:v>1.6927000000000001E-2</c:v>
                </c:pt>
                <c:pt idx="1528">
                  <c:v>1.7578E-2</c:v>
                </c:pt>
                <c:pt idx="1529">
                  <c:v>1.8880000000000001E-2</c:v>
                </c:pt>
                <c:pt idx="1530">
                  <c:v>1.8880000000000001E-2</c:v>
                </c:pt>
                <c:pt idx="1531">
                  <c:v>1.9531E-2</c:v>
                </c:pt>
                <c:pt idx="1532">
                  <c:v>2.0181999999999999E-2</c:v>
                </c:pt>
                <c:pt idx="1533">
                  <c:v>1.8228999999999999E-2</c:v>
                </c:pt>
                <c:pt idx="1534">
                  <c:v>1.8880000000000001E-2</c:v>
                </c:pt>
                <c:pt idx="1535">
                  <c:v>2.2134999999999998E-2</c:v>
                </c:pt>
                <c:pt idx="1536">
                  <c:v>1.9531E-2</c:v>
                </c:pt>
                <c:pt idx="1537">
                  <c:v>2.3438000000000001E-2</c:v>
                </c:pt>
                <c:pt idx="1538">
                  <c:v>1.9531E-2</c:v>
                </c:pt>
                <c:pt idx="1539">
                  <c:v>2.0833000000000001E-2</c:v>
                </c:pt>
                <c:pt idx="1540">
                  <c:v>2.2786000000000001E-2</c:v>
                </c:pt>
                <c:pt idx="1541">
                  <c:v>2.7344E-2</c:v>
                </c:pt>
                <c:pt idx="1542">
                  <c:v>2.6041999999999999E-2</c:v>
                </c:pt>
                <c:pt idx="1543">
                  <c:v>2.7344E-2</c:v>
                </c:pt>
                <c:pt idx="1544">
                  <c:v>2.7994999999999999E-2</c:v>
                </c:pt>
                <c:pt idx="1545">
                  <c:v>2.8646000000000001E-2</c:v>
                </c:pt>
                <c:pt idx="1546">
                  <c:v>2.8646000000000001E-2</c:v>
                </c:pt>
                <c:pt idx="1547">
                  <c:v>2.8646000000000001E-2</c:v>
                </c:pt>
                <c:pt idx="1548">
                  <c:v>2.8646000000000001E-2</c:v>
                </c:pt>
                <c:pt idx="1549">
                  <c:v>2.8646000000000001E-2</c:v>
                </c:pt>
                <c:pt idx="1550">
                  <c:v>2.9947999999999999E-2</c:v>
                </c:pt>
                <c:pt idx="1551">
                  <c:v>3.2551999999999998E-2</c:v>
                </c:pt>
                <c:pt idx="1552">
                  <c:v>2.7344E-2</c:v>
                </c:pt>
                <c:pt idx="1553">
                  <c:v>3.125E-2</c:v>
                </c:pt>
                <c:pt idx="1554">
                  <c:v>2.8646000000000001E-2</c:v>
                </c:pt>
                <c:pt idx="1555">
                  <c:v>2.9947999999999999E-2</c:v>
                </c:pt>
                <c:pt idx="1556">
                  <c:v>2.9947999999999999E-2</c:v>
                </c:pt>
                <c:pt idx="1557">
                  <c:v>2.7344E-2</c:v>
                </c:pt>
                <c:pt idx="1558">
                  <c:v>2.4740000000000002E-2</c:v>
                </c:pt>
                <c:pt idx="1559">
                  <c:v>2.2134999999999998E-2</c:v>
                </c:pt>
                <c:pt idx="1560">
                  <c:v>2.7344E-2</c:v>
                </c:pt>
                <c:pt idx="1561">
                  <c:v>2.7344E-2</c:v>
                </c:pt>
                <c:pt idx="1562">
                  <c:v>2.5391E-2</c:v>
                </c:pt>
                <c:pt idx="1563">
                  <c:v>2.6693000000000001E-2</c:v>
                </c:pt>
                <c:pt idx="1564">
                  <c:v>2.7994999999999999E-2</c:v>
                </c:pt>
                <c:pt idx="1565">
                  <c:v>2.7994999999999999E-2</c:v>
                </c:pt>
                <c:pt idx="1566">
                  <c:v>2.9297E-2</c:v>
                </c:pt>
                <c:pt idx="1567">
                  <c:v>2.9297E-2</c:v>
                </c:pt>
                <c:pt idx="1568">
                  <c:v>2.8646000000000001E-2</c:v>
                </c:pt>
                <c:pt idx="1569">
                  <c:v>2.8646000000000001E-2</c:v>
                </c:pt>
                <c:pt idx="1570">
                  <c:v>2.8646000000000001E-2</c:v>
                </c:pt>
                <c:pt idx="1571">
                  <c:v>3.2551999999999998E-2</c:v>
                </c:pt>
                <c:pt idx="1572">
                  <c:v>3.1900999999999999E-2</c:v>
                </c:pt>
                <c:pt idx="1573">
                  <c:v>3.125E-2</c:v>
                </c:pt>
                <c:pt idx="1574">
                  <c:v>2.7344E-2</c:v>
                </c:pt>
                <c:pt idx="1575">
                  <c:v>2.7344E-2</c:v>
                </c:pt>
                <c:pt idx="1576">
                  <c:v>2.6693000000000001E-2</c:v>
                </c:pt>
                <c:pt idx="1577">
                  <c:v>2.6041999999999999E-2</c:v>
                </c:pt>
                <c:pt idx="1578">
                  <c:v>2.6693000000000001E-2</c:v>
                </c:pt>
                <c:pt idx="1579">
                  <c:v>2.6693000000000001E-2</c:v>
                </c:pt>
                <c:pt idx="1580">
                  <c:v>2.7344E-2</c:v>
                </c:pt>
                <c:pt idx="1581">
                  <c:v>2.7344E-2</c:v>
                </c:pt>
                <c:pt idx="1582">
                  <c:v>2.6041999999999999E-2</c:v>
                </c:pt>
                <c:pt idx="1583">
                  <c:v>2.7344E-2</c:v>
                </c:pt>
                <c:pt idx="1584">
                  <c:v>2.7994999999999999E-2</c:v>
                </c:pt>
                <c:pt idx="1585">
                  <c:v>2.8646000000000001E-2</c:v>
                </c:pt>
                <c:pt idx="1586">
                  <c:v>3.0599000000000001E-2</c:v>
                </c:pt>
                <c:pt idx="1587">
                  <c:v>3.2551999999999998E-2</c:v>
                </c:pt>
                <c:pt idx="1588">
                  <c:v>3.2551999999999998E-2</c:v>
                </c:pt>
                <c:pt idx="1589">
                  <c:v>3.2551999999999998E-2</c:v>
                </c:pt>
                <c:pt idx="1590">
                  <c:v>2.7344E-2</c:v>
                </c:pt>
                <c:pt idx="1591">
                  <c:v>2.6041999999999999E-2</c:v>
                </c:pt>
                <c:pt idx="1592">
                  <c:v>2.4740000000000002E-2</c:v>
                </c:pt>
                <c:pt idx="1593">
                  <c:v>2.3438000000000001E-2</c:v>
                </c:pt>
                <c:pt idx="1594">
                  <c:v>2.6041999999999999E-2</c:v>
                </c:pt>
                <c:pt idx="1595">
                  <c:v>2.4740000000000002E-2</c:v>
                </c:pt>
                <c:pt idx="1596">
                  <c:v>2.7344E-2</c:v>
                </c:pt>
                <c:pt idx="1597">
                  <c:v>2.8646000000000001E-2</c:v>
                </c:pt>
                <c:pt idx="1598">
                  <c:v>2.9947999999999999E-2</c:v>
                </c:pt>
                <c:pt idx="1599">
                  <c:v>2.8646000000000001E-2</c:v>
                </c:pt>
                <c:pt idx="1600">
                  <c:v>3.125E-2</c:v>
                </c:pt>
                <c:pt idx="1601">
                  <c:v>2.8646000000000001E-2</c:v>
                </c:pt>
                <c:pt idx="1602">
                  <c:v>3.125E-2</c:v>
                </c:pt>
                <c:pt idx="1603">
                  <c:v>3.5806999999999999E-2</c:v>
                </c:pt>
                <c:pt idx="1604">
                  <c:v>3.5806999999999999E-2</c:v>
                </c:pt>
                <c:pt idx="1605">
                  <c:v>2.9947999999999999E-2</c:v>
                </c:pt>
                <c:pt idx="1606">
                  <c:v>3.2551999999999998E-2</c:v>
                </c:pt>
                <c:pt idx="1607">
                  <c:v>3.3854000000000002E-2</c:v>
                </c:pt>
                <c:pt idx="1608">
                  <c:v>2.8646000000000001E-2</c:v>
                </c:pt>
                <c:pt idx="1609">
                  <c:v>2.9947999999999999E-2</c:v>
                </c:pt>
                <c:pt idx="1610">
                  <c:v>3.3854000000000002E-2</c:v>
                </c:pt>
                <c:pt idx="1611">
                  <c:v>3.5806999999999999E-2</c:v>
                </c:pt>
                <c:pt idx="1612">
                  <c:v>3.7760000000000002E-2</c:v>
                </c:pt>
                <c:pt idx="1613">
                  <c:v>3.7760000000000002E-2</c:v>
                </c:pt>
                <c:pt idx="1614">
                  <c:v>2.9947999999999999E-2</c:v>
                </c:pt>
                <c:pt idx="1615">
                  <c:v>2.6041999999999999E-2</c:v>
                </c:pt>
                <c:pt idx="1616">
                  <c:v>3.125E-2</c:v>
                </c:pt>
                <c:pt idx="1617">
                  <c:v>2.7344E-2</c:v>
                </c:pt>
                <c:pt idx="1618">
                  <c:v>2.9947999999999999E-2</c:v>
                </c:pt>
                <c:pt idx="1619">
                  <c:v>3.2551999999999998E-2</c:v>
                </c:pt>
                <c:pt idx="1620">
                  <c:v>3.2551999999999998E-2</c:v>
                </c:pt>
                <c:pt idx="1621">
                  <c:v>3.125E-2</c:v>
                </c:pt>
                <c:pt idx="1622">
                  <c:v>3.125E-2</c:v>
                </c:pt>
                <c:pt idx="1623">
                  <c:v>3.125E-2</c:v>
                </c:pt>
                <c:pt idx="1624">
                  <c:v>3.3854000000000002E-2</c:v>
                </c:pt>
                <c:pt idx="1625">
                  <c:v>3.3854000000000002E-2</c:v>
                </c:pt>
                <c:pt idx="1626">
                  <c:v>3.5156E-2</c:v>
                </c:pt>
                <c:pt idx="1627">
                  <c:v>3.3854000000000002E-2</c:v>
                </c:pt>
                <c:pt idx="1628">
                  <c:v>4.2969E-2</c:v>
                </c:pt>
                <c:pt idx="1629">
                  <c:v>4.2969E-2</c:v>
                </c:pt>
                <c:pt idx="1630">
                  <c:v>4.2969E-2</c:v>
                </c:pt>
                <c:pt idx="1631">
                  <c:v>4.4270999999999998E-2</c:v>
                </c:pt>
                <c:pt idx="1632">
                  <c:v>3.9063000000000001E-2</c:v>
                </c:pt>
                <c:pt idx="1633">
                  <c:v>4.1667000000000003E-2</c:v>
                </c:pt>
                <c:pt idx="1634">
                  <c:v>4.2969E-2</c:v>
                </c:pt>
                <c:pt idx="1635">
                  <c:v>4.6224000000000001E-2</c:v>
                </c:pt>
                <c:pt idx="1636">
                  <c:v>4.4270999999999998E-2</c:v>
                </c:pt>
                <c:pt idx="1637">
                  <c:v>4.6875E-2</c:v>
                </c:pt>
                <c:pt idx="1638">
                  <c:v>4.5573000000000002E-2</c:v>
                </c:pt>
                <c:pt idx="1639">
                  <c:v>5.2082999999999997E-2</c:v>
                </c:pt>
                <c:pt idx="1640">
                  <c:v>4.9479000000000002E-2</c:v>
                </c:pt>
                <c:pt idx="1641">
                  <c:v>5.3385000000000002E-2</c:v>
                </c:pt>
                <c:pt idx="1642">
                  <c:v>5.0781E-2</c:v>
                </c:pt>
                <c:pt idx="1643">
                  <c:v>3.2551999999999998E-2</c:v>
                </c:pt>
                <c:pt idx="1644">
                  <c:v>2.9947999999999999E-2</c:v>
                </c:pt>
                <c:pt idx="1645">
                  <c:v>2.4740000000000002E-2</c:v>
                </c:pt>
                <c:pt idx="1646">
                  <c:v>2.6041999999999999E-2</c:v>
                </c:pt>
                <c:pt idx="1647">
                  <c:v>2.6041999999999999E-2</c:v>
                </c:pt>
                <c:pt idx="1648">
                  <c:v>2.9947999999999999E-2</c:v>
                </c:pt>
                <c:pt idx="1649">
                  <c:v>2.8646000000000001E-2</c:v>
                </c:pt>
                <c:pt idx="1650">
                  <c:v>2.7344E-2</c:v>
                </c:pt>
                <c:pt idx="1651">
                  <c:v>2.7344E-2</c:v>
                </c:pt>
                <c:pt idx="1652">
                  <c:v>2.3438000000000001E-2</c:v>
                </c:pt>
                <c:pt idx="1653">
                  <c:v>2.6041999999999999E-2</c:v>
                </c:pt>
                <c:pt idx="1654">
                  <c:v>2.9947999999999999E-2</c:v>
                </c:pt>
                <c:pt idx="1655">
                  <c:v>3.2551999999999998E-2</c:v>
                </c:pt>
                <c:pt idx="1656">
                  <c:v>3.125E-2</c:v>
                </c:pt>
                <c:pt idx="1657">
                  <c:v>2.9947999999999999E-2</c:v>
                </c:pt>
                <c:pt idx="1658">
                  <c:v>2.6041999999999999E-2</c:v>
                </c:pt>
                <c:pt idx="1659">
                  <c:v>2.9947999999999999E-2</c:v>
                </c:pt>
                <c:pt idx="1660">
                  <c:v>1.5625E-2</c:v>
                </c:pt>
                <c:pt idx="1661">
                  <c:v>1.8228999999999999E-2</c:v>
                </c:pt>
                <c:pt idx="1662">
                  <c:v>1.5625E-2</c:v>
                </c:pt>
                <c:pt idx="1663">
                  <c:v>1.9531E-2</c:v>
                </c:pt>
                <c:pt idx="1664">
                  <c:v>1.5625E-2</c:v>
                </c:pt>
                <c:pt idx="1665">
                  <c:v>1.6927000000000001E-2</c:v>
                </c:pt>
                <c:pt idx="1666">
                  <c:v>1.6927000000000001E-2</c:v>
                </c:pt>
                <c:pt idx="1667">
                  <c:v>1.6927000000000001E-2</c:v>
                </c:pt>
                <c:pt idx="1668">
                  <c:v>2.0833000000000001E-2</c:v>
                </c:pt>
                <c:pt idx="1669">
                  <c:v>2.0833000000000001E-2</c:v>
                </c:pt>
                <c:pt idx="1670">
                  <c:v>2.0833000000000001E-2</c:v>
                </c:pt>
                <c:pt idx="1671">
                  <c:v>2.3438000000000001E-2</c:v>
                </c:pt>
                <c:pt idx="1672">
                  <c:v>2.3438000000000001E-2</c:v>
                </c:pt>
                <c:pt idx="1673">
                  <c:v>2.7344E-2</c:v>
                </c:pt>
                <c:pt idx="1674">
                  <c:v>2.7344E-2</c:v>
                </c:pt>
                <c:pt idx="1675">
                  <c:v>2.8646000000000001E-2</c:v>
                </c:pt>
                <c:pt idx="1676">
                  <c:v>2.8646000000000001E-2</c:v>
                </c:pt>
                <c:pt idx="1677">
                  <c:v>2.7344E-2</c:v>
                </c:pt>
                <c:pt idx="1678">
                  <c:v>2.7344E-2</c:v>
                </c:pt>
                <c:pt idx="1679">
                  <c:v>2.7344E-2</c:v>
                </c:pt>
                <c:pt idx="1680">
                  <c:v>2.6041999999999999E-2</c:v>
                </c:pt>
                <c:pt idx="1681">
                  <c:v>1.9531E-2</c:v>
                </c:pt>
                <c:pt idx="1682">
                  <c:v>1.9531E-2</c:v>
                </c:pt>
                <c:pt idx="1683">
                  <c:v>2.0833000000000001E-2</c:v>
                </c:pt>
                <c:pt idx="1684">
                  <c:v>2.2134999999999998E-2</c:v>
                </c:pt>
                <c:pt idx="1685">
                  <c:v>2.2134999999999998E-2</c:v>
                </c:pt>
                <c:pt idx="1686">
                  <c:v>2.2134999999999998E-2</c:v>
                </c:pt>
                <c:pt idx="1687">
                  <c:v>2.2134999999999998E-2</c:v>
                </c:pt>
                <c:pt idx="1688">
                  <c:v>2.3438000000000001E-2</c:v>
                </c:pt>
                <c:pt idx="1689">
                  <c:v>2.3438000000000001E-2</c:v>
                </c:pt>
                <c:pt idx="1690">
                  <c:v>2.3438000000000001E-2</c:v>
                </c:pt>
                <c:pt idx="1691">
                  <c:v>2.3438000000000001E-2</c:v>
                </c:pt>
                <c:pt idx="1692">
                  <c:v>2.3438000000000001E-2</c:v>
                </c:pt>
                <c:pt idx="1693">
                  <c:v>2.3438000000000001E-2</c:v>
                </c:pt>
                <c:pt idx="1694">
                  <c:v>2.4740000000000002E-2</c:v>
                </c:pt>
                <c:pt idx="1695">
                  <c:v>1.8228999999999999E-2</c:v>
                </c:pt>
                <c:pt idx="1696">
                  <c:v>1.6927000000000001E-2</c:v>
                </c:pt>
                <c:pt idx="1697">
                  <c:v>1.6927000000000001E-2</c:v>
                </c:pt>
                <c:pt idx="1698">
                  <c:v>1.6927000000000001E-2</c:v>
                </c:pt>
                <c:pt idx="1699">
                  <c:v>1.6927000000000001E-2</c:v>
                </c:pt>
                <c:pt idx="1700">
                  <c:v>1.6927000000000001E-2</c:v>
                </c:pt>
                <c:pt idx="1701">
                  <c:v>1.9531E-2</c:v>
                </c:pt>
                <c:pt idx="1702">
                  <c:v>1.9531E-2</c:v>
                </c:pt>
                <c:pt idx="1703">
                  <c:v>1.9531E-2</c:v>
                </c:pt>
                <c:pt idx="1704">
                  <c:v>1.9531E-2</c:v>
                </c:pt>
                <c:pt idx="1705">
                  <c:v>1.9531E-2</c:v>
                </c:pt>
                <c:pt idx="1706">
                  <c:v>1.9531E-2</c:v>
                </c:pt>
                <c:pt idx="1707">
                  <c:v>1.8228999999999999E-2</c:v>
                </c:pt>
                <c:pt idx="1708">
                  <c:v>1.8228999999999999E-2</c:v>
                </c:pt>
                <c:pt idx="1709">
                  <c:v>1.8228999999999999E-2</c:v>
                </c:pt>
                <c:pt idx="1710">
                  <c:v>1.8228999999999999E-2</c:v>
                </c:pt>
                <c:pt idx="1711">
                  <c:v>1.8228999999999999E-2</c:v>
                </c:pt>
                <c:pt idx="1712">
                  <c:v>1.8228999999999999E-2</c:v>
                </c:pt>
                <c:pt idx="1713">
                  <c:v>1.8228999999999999E-2</c:v>
                </c:pt>
                <c:pt idx="1714">
                  <c:v>1.8228999999999999E-2</c:v>
                </c:pt>
                <c:pt idx="1715">
                  <c:v>1.8228999999999999E-2</c:v>
                </c:pt>
                <c:pt idx="1716">
                  <c:v>1.8228999999999999E-2</c:v>
                </c:pt>
                <c:pt idx="1717">
                  <c:v>1.5625E-2</c:v>
                </c:pt>
                <c:pt idx="1718">
                  <c:v>1.5625E-2</c:v>
                </c:pt>
                <c:pt idx="1719">
                  <c:v>1.5625E-2</c:v>
                </c:pt>
                <c:pt idx="1720">
                  <c:v>1.5625E-2</c:v>
                </c:pt>
                <c:pt idx="1721">
                  <c:v>1.5625E-2</c:v>
                </c:pt>
                <c:pt idx="1722">
                  <c:v>1.4323000000000001E-2</c:v>
                </c:pt>
                <c:pt idx="1723">
                  <c:v>1.4323000000000001E-2</c:v>
                </c:pt>
                <c:pt idx="1724">
                  <c:v>1.5625E-2</c:v>
                </c:pt>
                <c:pt idx="1725">
                  <c:v>1.5625E-2</c:v>
                </c:pt>
                <c:pt idx="1726">
                  <c:v>1.9531E-2</c:v>
                </c:pt>
                <c:pt idx="1727">
                  <c:v>1.9531E-2</c:v>
                </c:pt>
                <c:pt idx="1728">
                  <c:v>2.0833000000000001E-2</c:v>
                </c:pt>
                <c:pt idx="1729">
                  <c:v>2.0833000000000001E-2</c:v>
                </c:pt>
                <c:pt idx="1730">
                  <c:v>1.6927000000000001E-2</c:v>
                </c:pt>
                <c:pt idx="1731">
                  <c:v>1.6927000000000001E-2</c:v>
                </c:pt>
                <c:pt idx="1732">
                  <c:v>1.5625E-2</c:v>
                </c:pt>
                <c:pt idx="1733">
                  <c:v>1.4323000000000001E-2</c:v>
                </c:pt>
                <c:pt idx="1734">
                  <c:v>1.5625E-2</c:v>
                </c:pt>
                <c:pt idx="1735">
                  <c:v>1.8228999999999999E-2</c:v>
                </c:pt>
                <c:pt idx="1736">
                  <c:v>1.8228999999999999E-2</c:v>
                </c:pt>
                <c:pt idx="1737">
                  <c:v>1.9531E-2</c:v>
                </c:pt>
                <c:pt idx="1738">
                  <c:v>1.8228999999999999E-2</c:v>
                </c:pt>
                <c:pt idx="1739">
                  <c:v>1.9531E-2</c:v>
                </c:pt>
                <c:pt idx="1740">
                  <c:v>1.9531E-2</c:v>
                </c:pt>
                <c:pt idx="1741">
                  <c:v>1.9531E-2</c:v>
                </c:pt>
                <c:pt idx="1742">
                  <c:v>1.9531E-2</c:v>
                </c:pt>
                <c:pt idx="1743">
                  <c:v>1.9531E-2</c:v>
                </c:pt>
                <c:pt idx="1744">
                  <c:v>2.4740000000000002E-2</c:v>
                </c:pt>
                <c:pt idx="1745">
                  <c:v>2.6041999999999999E-2</c:v>
                </c:pt>
                <c:pt idx="1746">
                  <c:v>2.9947999999999999E-2</c:v>
                </c:pt>
                <c:pt idx="1747">
                  <c:v>2.9829999999999999E-2</c:v>
                </c:pt>
                <c:pt idx="1748">
                  <c:v>2.5569000000000001E-2</c:v>
                </c:pt>
                <c:pt idx="1749">
                  <c:v>1.8110999999999999E-2</c:v>
                </c:pt>
                <c:pt idx="1750">
                  <c:v>1.8110999999999999E-2</c:v>
                </c:pt>
                <c:pt idx="1751">
                  <c:v>2.3438000000000001E-2</c:v>
                </c:pt>
                <c:pt idx="1752">
                  <c:v>2.3438000000000001E-2</c:v>
                </c:pt>
                <c:pt idx="1753">
                  <c:v>2.3438000000000001E-2</c:v>
                </c:pt>
                <c:pt idx="1754">
                  <c:v>2.5569000000000001E-2</c:v>
                </c:pt>
                <c:pt idx="1755">
                  <c:v>2.7699000000000001E-2</c:v>
                </c:pt>
                <c:pt idx="1756">
                  <c:v>2.7699000000000001E-2</c:v>
                </c:pt>
                <c:pt idx="1757">
                  <c:v>2.7699000000000001E-2</c:v>
                </c:pt>
                <c:pt idx="1758">
                  <c:v>2.7699000000000001E-2</c:v>
                </c:pt>
                <c:pt idx="1759">
                  <c:v>2.8764000000000001E-2</c:v>
                </c:pt>
                <c:pt idx="1760">
                  <c:v>2.8764000000000001E-2</c:v>
                </c:pt>
                <c:pt idx="1761">
                  <c:v>2.8764000000000001E-2</c:v>
                </c:pt>
                <c:pt idx="1762">
                  <c:v>3.1961000000000003E-2</c:v>
                </c:pt>
                <c:pt idx="1763">
                  <c:v>3.1961000000000003E-2</c:v>
                </c:pt>
                <c:pt idx="1764">
                  <c:v>3.3026E-2</c:v>
                </c:pt>
                <c:pt idx="1765">
                  <c:v>3.3026E-2</c:v>
                </c:pt>
                <c:pt idx="1766">
                  <c:v>3.3026E-2</c:v>
                </c:pt>
                <c:pt idx="1767">
                  <c:v>3.4091999999999997E-2</c:v>
                </c:pt>
                <c:pt idx="1768">
                  <c:v>3.4091999999999997E-2</c:v>
                </c:pt>
                <c:pt idx="1769">
                  <c:v>4.2613999999999999E-2</c:v>
                </c:pt>
                <c:pt idx="1770">
                  <c:v>4.4745E-2</c:v>
                </c:pt>
                <c:pt idx="1771">
                  <c:v>3.4091999999999997E-2</c:v>
                </c:pt>
                <c:pt idx="1772">
                  <c:v>3.4091999999999997E-2</c:v>
                </c:pt>
                <c:pt idx="1773">
                  <c:v>3.4091999999999997E-2</c:v>
                </c:pt>
                <c:pt idx="1774">
                  <c:v>3.4091999999999997E-2</c:v>
                </c:pt>
                <c:pt idx="1775">
                  <c:v>3.4091999999999997E-2</c:v>
                </c:pt>
                <c:pt idx="1776">
                  <c:v>3.4091999999999997E-2</c:v>
                </c:pt>
                <c:pt idx="1777">
                  <c:v>3.6221999999999997E-2</c:v>
                </c:pt>
                <c:pt idx="1778">
                  <c:v>3.6221999999999997E-2</c:v>
                </c:pt>
                <c:pt idx="1779">
                  <c:v>3.6221999999999997E-2</c:v>
                </c:pt>
                <c:pt idx="1780">
                  <c:v>3.6221999999999997E-2</c:v>
                </c:pt>
                <c:pt idx="1781">
                  <c:v>3.8352999999999998E-2</c:v>
                </c:pt>
                <c:pt idx="1782">
                  <c:v>3.7288000000000002E-2</c:v>
                </c:pt>
                <c:pt idx="1783">
                  <c:v>1.9177E-2</c:v>
                </c:pt>
                <c:pt idx="1784">
                  <c:v>2.2373000000000001E-2</c:v>
                </c:pt>
                <c:pt idx="1785">
                  <c:v>2.3438000000000001E-2</c:v>
                </c:pt>
                <c:pt idx="1786">
                  <c:v>1.9177E-2</c:v>
                </c:pt>
                <c:pt idx="1787">
                  <c:v>1.5980000000000001E-2</c:v>
                </c:pt>
                <c:pt idx="1788">
                  <c:v>1.5980000000000001E-2</c:v>
                </c:pt>
                <c:pt idx="1789">
                  <c:v>1.7045000000000001E-2</c:v>
                </c:pt>
                <c:pt idx="1790">
                  <c:v>1.7045000000000001E-2</c:v>
                </c:pt>
                <c:pt idx="1791">
                  <c:v>1.7045000000000001E-2</c:v>
                </c:pt>
                <c:pt idx="1792">
                  <c:v>1.5980000000000001E-2</c:v>
                </c:pt>
                <c:pt idx="1793">
                  <c:v>1.5980000000000001E-2</c:v>
                </c:pt>
                <c:pt idx="1794">
                  <c:v>1.5980000000000001E-2</c:v>
                </c:pt>
                <c:pt idx="1795">
                  <c:v>1.5980000000000001E-2</c:v>
                </c:pt>
                <c:pt idx="1796">
                  <c:v>1.5980000000000001E-2</c:v>
                </c:pt>
                <c:pt idx="1797">
                  <c:v>1.7045000000000001E-2</c:v>
                </c:pt>
                <c:pt idx="1798">
                  <c:v>1.8110999999999999E-2</c:v>
                </c:pt>
                <c:pt idx="1799">
                  <c:v>1.8110999999999999E-2</c:v>
                </c:pt>
                <c:pt idx="1800">
                  <c:v>1.9177E-2</c:v>
                </c:pt>
                <c:pt idx="1801">
                  <c:v>1.9177E-2</c:v>
                </c:pt>
                <c:pt idx="1802">
                  <c:v>2.0242E-2</c:v>
                </c:pt>
                <c:pt idx="1803">
                  <c:v>2.0242E-2</c:v>
                </c:pt>
                <c:pt idx="1804">
                  <c:v>2.1307E-2</c:v>
                </c:pt>
                <c:pt idx="1805">
                  <c:v>2.3438000000000001E-2</c:v>
                </c:pt>
                <c:pt idx="1806">
                  <c:v>2.4503E-2</c:v>
                </c:pt>
                <c:pt idx="1807">
                  <c:v>2.0242E-2</c:v>
                </c:pt>
                <c:pt idx="1808">
                  <c:v>1.9177E-2</c:v>
                </c:pt>
                <c:pt idx="1809">
                  <c:v>2.0242E-2</c:v>
                </c:pt>
                <c:pt idx="1810">
                  <c:v>2.1307E-2</c:v>
                </c:pt>
                <c:pt idx="1811">
                  <c:v>2.1307E-2</c:v>
                </c:pt>
                <c:pt idx="1812">
                  <c:v>2.3438000000000001E-2</c:v>
                </c:pt>
                <c:pt idx="1813">
                  <c:v>2.4503E-2</c:v>
                </c:pt>
                <c:pt idx="1814">
                  <c:v>2.5569000000000001E-2</c:v>
                </c:pt>
                <c:pt idx="1815">
                  <c:v>2.5569000000000001E-2</c:v>
                </c:pt>
                <c:pt idx="1816">
                  <c:v>2.5569000000000001E-2</c:v>
                </c:pt>
                <c:pt idx="1817">
                  <c:v>2.6634000000000001E-2</c:v>
                </c:pt>
                <c:pt idx="1818">
                  <c:v>2.6634000000000001E-2</c:v>
                </c:pt>
                <c:pt idx="1819">
                  <c:v>2.6634000000000001E-2</c:v>
                </c:pt>
                <c:pt idx="1820">
                  <c:v>2.7699000000000001E-2</c:v>
                </c:pt>
                <c:pt idx="1821">
                  <c:v>2.8764000000000001E-2</c:v>
                </c:pt>
                <c:pt idx="1822">
                  <c:v>2.8764000000000001E-2</c:v>
                </c:pt>
                <c:pt idx="1823">
                  <c:v>2.5569000000000001E-2</c:v>
                </c:pt>
                <c:pt idx="1824">
                  <c:v>2.7699000000000001E-2</c:v>
                </c:pt>
                <c:pt idx="1825">
                  <c:v>2.8764000000000001E-2</c:v>
                </c:pt>
                <c:pt idx="1826">
                  <c:v>2.9829999999999999E-2</c:v>
                </c:pt>
                <c:pt idx="1827">
                  <c:v>3.0894999999999999E-2</c:v>
                </c:pt>
                <c:pt idx="1828">
                  <c:v>3.0894999999999999E-2</c:v>
                </c:pt>
                <c:pt idx="1829">
                  <c:v>3.4091999999999997E-2</c:v>
                </c:pt>
                <c:pt idx="1830">
                  <c:v>3.5157000000000001E-2</c:v>
                </c:pt>
                <c:pt idx="1831">
                  <c:v>3.7288000000000002E-2</c:v>
                </c:pt>
                <c:pt idx="1832">
                  <c:v>3.9418000000000002E-2</c:v>
                </c:pt>
                <c:pt idx="1833">
                  <c:v>4.1549000000000003E-2</c:v>
                </c:pt>
                <c:pt idx="1834">
                  <c:v>4.1549000000000003E-2</c:v>
                </c:pt>
                <c:pt idx="1835">
                  <c:v>3.9418000000000002E-2</c:v>
                </c:pt>
                <c:pt idx="1836">
                  <c:v>4.0482999999999998E-2</c:v>
                </c:pt>
                <c:pt idx="1837">
                  <c:v>4.2613999999999999E-2</c:v>
                </c:pt>
                <c:pt idx="1838">
                  <c:v>4.1549000000000003E-2</c:v>
                </c:pt>
                <c:pt idx="1839">
                  <c:v>4.1549000000000003E-2</c:v>
                </c:pt>
                <c:pt idx="1840">
                  <c:v>3.4091999999999997E-2</c:v>
                </c:pt>
                <c:pt idx="1841">
                  <c:v>3.4091999999999997E-2</c:v>
                </c:pt>
                <c:pt idx="1842">
                  <c:v>3.4091999999999997E-2</c:v>
                </c:pt>
                <c:pt idx="1843">
                  <c:v>3.5157000000000001E-2</c:v>
                </c:pt>
                <c:pt idx="1844">
                  <c:v>3.9418000000000002E-2</c:v>
                </c:pt>
                <c:pt idx="1845">
                  <c:v>3.9418000000000002E-2</c:v>
                </c:pt>
                <c:pt idx="1846">
                  <c:v>4.5810999999999998E-2</c:v>
                </c:pt>
                <c:pt idx="1847">
                  <c:v>4.9007000000000002E-2</c:v>
                </c:pt>
                <c:pt idx="1848">
                  <c:v>5.4332999999999999E-2</c:v>
                </c:pt>
                <c:pt idx="1849">
                  <c:v>5.7529999999999998E-2</c:v>
                </c:pt>
                <c:pt idx="1850">
                  <c:v>5.7529999999999998E-2</c:v>
                </c:pt>
                <c:pt idx="1851">
                  <c:v>5.6464E-2</c:v>
                </c:pt>
                <c:pt idx="1852">
                  <c:v>5.7529999999999998E-2</c:v>
                </c:pt>
                <c:pt idx="1853">
                  <c:v>5.7529999999999998E-2</c:v>
                </c:pt>
                <c:pt idx="1854">
                  <c:v>4.4745E-2</c:v>
                </c:pt>
                <c:pt idx="1855">
                  <c:v>3.6221999999999997E-2</c:v>
                </c:pt>
                <c:pt idx="1856">
                  <c:v>3.5157000000000001E-2</c:v>
                </c:pt>
                <c:pt idx="1857">
                  <c:v>3.7288000000000002E-2</c:v>
                </c:pt>
                <c:pt idx="1858">
                  <c:v>3.8352999999999998E-2</c:v>
                </c:pt>
                <c:pt idx="1859">
                  <c:v>3.7288000000000002E-2</c:v>
                </c:pt>
                <c:pt idx="1860">
                  <c:v>3.9418000000000002E-2</c:v>
                </c:pt>
                <c:pt idx="1861">
                  <c:v>3.9418000000000002E-2</c:v>
                </c:pt>
                <c:pt idx="1862">
                  <c:v>4.2613999999999999E-2</c:v>
                </c:pt>
                <c:pt idx="1863">
                  <c:v>4.2613999999999999E-2</c:v>
                </c:pt>
                <c:pt idx="1864">
                  <c:v>4.2613999999999999E-2</c:v>
                </c:pt>
                <c:pt idx="1865">
                  <c:v>4.2613999999999999E-2</c:v>
                </c:pt>
                <c:pt idx="1866">
                  <c:v>4.2613999999999999E-2</c:v>
                </c:pt>
                <c:pt idx="1867">
                  <c:v>4.2613999999999999E-2</c:v>
                </c:pt>
                <c:pt idx="1868">
                  <c:v>4.2613999999999999E-2</c:v>
                </c:pt>
                <c:pt idx="1869">
                  <c:v>4.2613999999999999E-2</c:v>
                </c:pt>
                <c:pt idx="1870">
                  <c:v>4.0482999999999998E-2</c:v>
                </c:pt>
                <c:pt idx="1871">
                  <c:v>4.0482999999999998E-2</c:v>
                </c:pt>
                <c:pt idx="1872">
                  <c:v>4.2613999999999999E-2</c:v>
                </c:pt>
                <c:pt idx="1873">
                  <c:v>3.9418000000000002E-2</c:v>
                </c:pt>
                <c:pt idx="1874">
                  <c:v>3.9418000000000002E-2</c:v>
                </c:pt>
                <c:pt idx="1875">
                  <c:v>4.0482999999999998E-2</c:v>
                </c:pt>
                <c:pt idx="1876">
                  <c:v>4.0482999999999998E-2</c:v>
                </c:pt>
                <c:pt idx="1877">
                  <c:v>4.4745E-2</c:v>
                </c:pt>
                <c:pt idx="1878">
                  <c:v>4.3679000000000003E-2</c:v>
                </c:pt>
                <c:pt idx="1879">
                  <c:v>4.5810999999999998E-2</c:v>
                </c:pt>
                <c:pt idx="1880">
                  <c:v>4.4745E-2</c:v>
                </c:pt>
                <c:pt idx="1881">
                  <c:v>3.9418000000000002E-2</c:v>
                </c:pt>
                <c:pt idx="1882">
                  <c:v>3.1961000000000003E-2</c:v>
                </c:pt>
                <c:pt idx="1883">
                  <c:v>3.8352999999999998E-2</c:v>
                </c:pt>
                <c:pt idx="1884">
                  <c:v>3.9418000000000002E-2</c:v>
                </c:pt>
                <c:pt idx="1885">
                  <c:v>3.9418000000000002E-2</c:v>
                </c:pt>
                <c:pt idx="1886">
                  <c:v>4.2613999999999999E-2</c:v>
                </c:pt>
                <c:pt idx="1887">
                  <c:v>3.9418000000000002E-2</c:v>
                </c:pt>
                <c:pt idx="1888">
                  <c:v>2.6634000000000001E-2</c:v>
                </c:pt>
                <c:pt idx="1889">
                  <c:v>2.6634000000000001E-2</c:v>
                </c:pt>
                <c:pt idx="1890">
                  <c:v>2.6634000000000001E-2</c:v>
                </c:pt>
                <c:pt idx="1891">
                  <c:v>2.6634000000000001E-2</c:v>
                </c:pt>
                <c:pt idx="1892">
                  <c:v>2.6634000000000001E-2</c:v>
                </c:pt>
                <c:pt idx="1893">
                  <c:v>3.9951E-2</c:v>
                </c:pt>
                <c:pt idx="1894">
                  <c:v>2.6634000000000001E-2</c:v>
                </c:pt>
                <c:pt idx="1895">
                  <c:v>2.6634000000000001E-2</c:v>
                </c:pt>
                <c:pt idx="1896">
                  <c:v>1.3317000000000001E-2</c:v>
                </c:pt>
                <c:pt idx="1897">
                  <c:v>2.6634000000000001E-2</c:v>
                </c:pt>
                <c:pt idx="1898">
                  <c:v>1.3317000000000001E-2</c:v>
                </c:pt>
                <c:pt idx="1899">
                  <c:v>1.3317000000000001E-2</c:v>
                </c:pt>
                <c:pt idx="1900">
                  <c:v>1.3317000000000001E-2</c:v>
                </c:pt>
                <c:pt idx="1901">
                  <c:v>2.6634000000000001E-2</c:v>
                </c:pt>
                <c:pt idx="1902">
                  <c:v>2.6634000000000001E-2</c:v>
                </c:pt>
                <c:pt idx="1903">
                  <c:v>1.3317000000000001E-2</c:v>
                </c:pt>
                <c:pt idx="1904">
                  <c:v>1.3317000000000001E-2</c:v>
                </c:pt>
                <c:pt idx="1905">
                  <c:v>1.3317000000000001E-2</c:v>
                </c:pt>
                <c:pt idx="1906">
                  <c:v>1.3317000000000001E-2</c:v>
                </c:pt>
                <c:pt idx="1907">
                  <c:v>2.6634000000000001E-2</c:v>
                </c:pt>
                <c:pt idx="1908">
                  <c:v>2.6634000000000001E-2</c:v>
                </c:pt>
                <c:pt idx="1909">
                  <c:v>3.9951E-2</c:v>
                </c:pt>
                <c:pt idx="1910">
                  <c:v>2.6634000000000001E-2</c:v>
                </c:pt>
                <c:pt idx="1911">
                  <c:v>3.9951E-2</c:v>
                </c:pt>
                <c:pt idx="1912">
                  <c:v>5.3268000000000003E-2</c:v>
                </c:pt>
                <c:pt idx="1913">
                  <c:v>5.3268000000000003E-2</c:v>
                </c:pt>
                <c:pt idx="1914">
                  <c:v>6.6585000000000005E-2</c:v>
                </c:pt>
                <c:pt idx="1915">
                  <c:v>6.6585000000000005E-2</c:v>
                </c:pt>
                <c:pt idx="1916">
                  <c:v>6.6585000000000005E-2</c:v>
                </c:pt>
                <c:pt idx="1917">
                  <c:v>5.3268000000000003E-2</c:v>
                </c:pt>
                <c:pt idx="1918">
                  <c:v>5.3268000000000003E-2</c:v>
                </c:pt>
                <c:pt idx="1919">
                  <c:v>5.3268000000000003E-2</c:v>
                </c:pt>
                <c:pt idx="1920">
                  <c:v>5.3268000000000003E-2</c:v>
                </c:pt>
                <c:pt idx="1921">
                  <c:v>5.3268000000000003E-2</c:v>
                </c:pt>
                <c:pt idx="1922">
                  <c:v>5.3268000000000003E-2</c:v>
                </c:pt>
                <c:pt idx="1923">
                  <c:v>5.3268000000000003E-2</c:v>
                </c:pt>
                <c:pt idx="1924">
                  <c:v>5.3268000000000003E-2</c:v>
                </c:pt>
                <c:pt idx="1925">
                  <c:v>5.3268000000000003E-2</c:v>
                </c:pt>
                <c:pt idx="1926">
                  <c:v>5.3268000000000003E-2</c:v>
                </c:pt>
                <c:pt idx="1927">
                  <c:v>6.6585000000000005E-2</c:v>
                </c:pt>
                <c:pt idx="1928">
                  <c:v>6.6585000000000005E-2</c:v>
                </c:pt>
                <c:pt idx="1929">
                  <c:v>6.6585000000000005E-2</c:v>
                </c:pt>
                <c:pt idx="1930">
                  <c:v>6.6585000000000005E-2</c:v>
                </c:pt>
                <c:pt idx="1931">
                  <c:v>6.6585000000000005E-2</c:v>
                </c:pt>
                <c:pt idx="1932">
                  <c:v>6.6585000000000005E-2</c:v>
                </c:pt>
                <c:pt idx="1933">
                  <c:v>6.6585000000000005E-2</c:v>
                </c:pt>
                <c:pt idx="1934">
                  <c:v>6.6585000000000005E-2</c:v>
                </c:pt>
                <c:pt idx="1935">
                  <c:v>6.6585000000000005E-2</c:v>
                </c:pt>
                <c:pt idx="1936">
                  <c:v>6.6585000000000005E-2</c:v>
                </c:pt>
                <c:pt idx="1937">
                  <c:v>6.6585000000000005E-2</c:v>
                </c:pt>
                <c:pt idx="1938">
                  <c:v>6.6585000000000005E-2</c:v>
                </c:pt>
                <c:pt idx="1939">
                  <c:v>6.6585000000000005E-2</c:v>
                </c:pt>
                <c:pt idx="1940">
                  <c:v>6.6585000000000005E-2</c:v>
                </c:pt>
                <c:pt idx="1941">
                  <c:v>6.6585000000000005E-2</c:v>
                </c:pt>
                <c:pt idx="1942">
                  <c:v>6.6585000000000005E-2</c:v>
                </c:pt>
                <c:pt idx="1943">
                  <c:v>5.3268000000000003E-2</c:v>
                </c:pt>
                <c:pt idx="1944">
                  <c:v>5.3268000000000003E-2</c:v>
                </c:pt>
                <c:pt idx="1945">
                  <c:v>5.3268000000000003E-2</c:v>
                </c:pt>
                <c:pt idx="1946">
                  <c:v>5.3268000000000003E-2</c:v>
                </c:pt>
                <c:pt idx="1947">
                  <c:v>5.3268000000000003E-2</c:v>
                </c:pt>
                <c:pt idx="1948">
                  <c:v>3.9951E-2</c:v>
                </c:pt>
                <c:pt idx="1949">
                  <c:v>3.9951E-2</c:v>
                </c:pt>
                <c:pt idx="1950">
                  <c:v>5.3268000000000003E-2</c:v>
                </c:pt>
                <c:pt idx="1951">
                  <c:v>5.3268000000000003E-2</c:v>
                </c:pt>
                <c:pt idx="1952">
                  <c:v>5.3268000000000003E-2</c:v>
                </c:pt>
                <c:pt idx="1953">
                  <c:v>6.6585000000000005E-2</c:v>
                </c:pt>
                <c:pt idx="1954">
                  <c:v>6.6585000000000005E-2</c:v>
                </c:pt>
                <c:pt idx="1955">
                  <c:v>6.6585000000000005E-2</c:v>
                </c:pt>
                <c:pt idx="1956">
                  <c:v>6.6585000000000005E-2</c:v>
                </c:pt>
                <c:pt idx="1957">
                  <c:v>6.6585000000000005E-2</c:v>
                </c:pt>
                <c:pt idx="1958">
                  <c:v>6.6585000000000005E-2</c:v>
                </c:pt>
                <c:pt idx="1959">
                  <c:v>7.9902000000000001E-2</c:v>
                </c:pt>
                <c:pt idx="1960">
                  <c:v>9.3218999999999996E-2</c:v>
                </c:pt>
                <c:pt idx="1961">
                  <c:v>9.3218999999999996E-2</c:v>
                </c:pt>
                <c:pt idx="1962">
                  <c:v>9.3218999999999996E-2</c:v>
                </c:pt>
                <c:pt idx="1963">
                  <c:v>9.3218999999999996E-2</c:v>
                </c:pt>
                <c:pt idx="1964">
                  <c:v>9.3218999999999996E-2</c:v>
                </c:pt>
                <c:pt idx="1965">
                  <c:v>9.3218999999999996E-2</c:v>
                </c:pt>
                <c:pt idx="1966">
                  <c:v>9.3218999999999996E-2</c:v>
                </c:pt>
                <c:pt idx="1967">
                  <c:v>0.106535</c:v>
                </c:pt>
                <c:pt idx="1968">
                  <c:v>9.3218999999999996E-2</c:v>
                </c:pt>
                <c:pt idx="1969">
                  <c:v>0.14648600000000001</c:v>
                </c:pt>
                <c:pt idx="1970">
                  <c:v>0.13316900000000001</c:v>
                </c:pt>
                <c:pt idx="1971">
                  <c:v>0.13316900000000001</c:v>
                </c:pt>
                <c:pt idx="1972">
                  <c:v>0.13316900000000001</c:v>
                </c:pt>
                <c:pt idx="1973">
                  <c:v>0.13316900000000001</c:v>
                </c:pt>
                <c:pt idx="1974">
                  <c:v>0.13316900000000001</c:v>
                </c:pt>
                <c:pt idx="1975">
                  <c:v>0.13316900000000001</c:v>
                </c:pt>
                <c:pt idx="1976">
                  <c:v>0.13316900000000001</c:v>
                </c:pt>
                <c:pt idx="1977">
                  <c:v>0.13316900000000001</c:v>
                </c:pt>
                <c:pt idx="1978">
                  <c:v>0.13316900000000001</c:v>
                </c:pt>
                <c:pt idx="1979">
                  <c:v>0.13316900000000001</c:v>
                </c:pt>
                <c:pt idx="1980">
                  <c:v>0.13316900000000001</c:v>
                </c:pt>
                <c:pt idx="1981">
                  <c:v>0.13316900000000001</c:v>
                </c:pt>
                <c:pt idx="1982">
                  <c:v>0.13316900000000001</c:v>
                </c:pt>
                <c:pt idx="1983">
                  <c:v>0.13316900000000001</c:v>
                </c:pt>
                <c:pt idx="1984">
                  <c:v>0.13316900000000001</c:v>
                </c:pt>
                <c:pt idx="1985">
                  <c:v>0.13316900000000001</c:v>
                </c:pt>
                <c:pt idx="1986">
                  <c:v>0.13316900000000001</c:v>
                </c:pt>
                <c:pt idx="1987">
                  <c:v>0.13316900000000001</c:v>
                </c:pt>
                <c:pt idx="1988">
                  <c:v>0.13316900000000001</c:v>
                </c:pt>
                <c:pt idx="1989">
                  <c:v>0.13316900000000001</c:v>
                </c:pt>
                <c:pt idx="1990">
                  <c:v>0.119852</c:v>
                </c:pt>
                <c:pt idx="1991">
                  <c:v>0.106535</c:v>
                </c:pt>
                <c:pt idx="1992">
                  <c:v>0.106535</c:v>
                </c:pt>
                <c:pt idx="1993">
                  <c:v>0.106535</c:v>
                </c:pt>
                <c:pt idx="1994">
                  <c:v>0.106535</c:v>
                </c:pt>
                <c:pt idx="1995">
                  <c:v>9.3218999999999996E-2</c:v>
                </c:pt>
                <c:pt idx="1996">
                  <c:v>9.3218999999999996E-2</c:v>
                </c:pt>
                <c:pt idx="1997">
                  <c:v>7.9902000000000001E-2</c:v>
                </c:pt>
                <c:pt idx="1998">
                  <c:v>9.3218999999999996E-2</c:v>
                </c:pt>
                <c:pt idx="1999">
                  <c:v>9.3218999999999996E-2</c:v>
                </c:pt>
                <c:pt idx="2000">
                  <c:v>7.9902000000000001E-2</c:v>
                </c:pt>
                <c:pt idx="2001">
                  <c:v>6.6585000000000005E-2</c:v>
                </c:pt>
                <c:pt idx="2002">
                  <c:v>6.6585000000000005E-2</c:v>
                </c:pt>
                <c:pt idx="2003">
                  <c:v>6.6585000000000005E-2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  <c:min val="3869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-15,54%</c:v>
                </c:pt>
                <c:pt idx="1">
                  <c:v>-15,54% to -12,30%</c:v>
                </c:pt>
                <c:pt idx="2">
                  <c:v>-12,30% to -9,07%</c:v>
                </c:pt>
                <c:pt idx="3">
                  <c:v>-9,07% to -5,84%</c:v>
                </c:pt>
                <c:pt idx="4">
                  <c:v>-5,84% to -2,61%</c:v>
                </c:pt>
                <c:pt idx="5">
                  <c:v>-2,61% to 0,63%</c:v>
                </c:pt>
                <c:pt idx="6">
                  <c:v>0,63% to 3,86%</c:v>
                </c:pt>
                <c:pt idx="7">
                  <c:v>3,86% to 7,09%</c:v>
                </c:pt>
                <c:pt idx="8">
                  <c:v>7,09% to 10,32%</c:v>
                </c:pt>
                <c:pt idx="9">
                  <c:v>10,32% to 13,56%</c:v>
                </c:pt>
                <c:pt idx="10">
                  <c:v>13,56% to 16,79%</c:v>
                </c:pt>
                <c:pt idx="11">
                  <c:v>Greater than 16,79%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49</c:v>
                </c:pt>
                <c:pt idx="4">
                  <c:v>123</c:v>
                </c:pt>
                <c:pt idx="5">
                  <c:v>340</c:v>
                </c:pt>
                <c:pt idx="6">
                  <c:v>278</c:v>
                </c:pt>
                <c:pt idx="7">
                  <c:v>104</c:v>
                </c:pt>
                <c:pt idx="8">
                  <c:v>46</c:v>
                </c:pt>
                <c:pt idx="9">
                  <c:v>19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C36" sqref="C3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131</v>
      </c>
      <c r="C2" s="19"/>
      <c r="E2" s="24" t="s">
        <v>50</v>
      </c>
      <c r="F2" s="59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45418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0.86041666666666672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>
        <v>54.1</v>
      </c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>
        <f>Model!X12</f>
        <v>1051.2819999999999</v>
      </c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56874.356199999995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Model!X27+Model!X28</f>
        <v>3560.7249999999999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38</v>
      </c>
      <c r="C11" s="15">
        <f>C9-C10</f>
        <v>3560.7249999999999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53313.631199999996</v>
      </c>
      <c r="E12" s="5"/>
      <c r="F12" s="28"/>
      <c r="J12" s="13"/>
      <c r="L12" s="5"/>
      <c r="N12" s="13"/>
    </row>
    <row r="13" spans="2:14" x14ac:dyDescent="0.25">
      <c r="B13" s="5" t="s">
        <v>49</v>
      </c>
      <c r="C13" s="36">
        <f>C6/Model!G13</f>
        <v>35.093312826335954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C6/Model!H14</f>
        <v>30.223463687150836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C6/Model!I14</f>
        <v>26.390243902439028</v>
      </c>
    </row>
    <row r="16" spans="2:14" x14ac:dyDescent="0.25">
      <c r="B16" s="5" t="s">
        <v>45</v>
      </c>
      <c r="C16" s="6">
        <f>Model!H14/Model!G13-1</f>
        <v>0.1611280953630565</v>
      </c>
    </row>
    <row r="17" spans="2:14" x14ac:dyDescent="0.25">
      <c r="B17" s="5" t="s">
        <v>46</v>
      </c>
      <c r="C17" s="6">
        <f>Model!I14/Model!H14-1</f>
        <v>0.14525139664804465</v>
      </c>
      <c r="E17" s="33" t="s">
        <v>56</v>
      </c>
      <c r="L17" s="123"/>
      <c r="M17" s="124"/>
      <c r="N17" s="125"/>
    </row>
    <row r="18" spans="2:14" x14ac:dyDescent="0.25">
      <c r="B18" s="5" t="s">
        <v>69</v>
      </c>
      <c r="C18" s="48">
        <f>C14/(C16*100)</f>
        <v>1.8757413857000436</v>
      </c>
      <c r="E18" t="s">
        <v>150</v>
      </c>
      <c r="L18" s="126"/>
      <c r="M18" s="127"/>
      <c r="N18" s="128"/>
    </row>
    <row r="19" spans="2:14" x14ac:dyDescent="0.25">
      <c r="B19" s="5" t="s">
        <v>70</v>
      </c>
      <c r="C19" s="48">
        <f>C15/(C17*100)</f>
        <v>1.8168667917448413</v>
      </c>
      <c r="L19" s="126"/>
      <c r="M19" s="127"/>
      <c r="N19" s="128"/>
    </row>
    <row r="20" spans="2:14" x14ac:dyDescent="0.25">
      <c r="B20" s="5" t="s">
        <v>78</v>
      </c>
      <c r="C20" s="6">
        <f>Model!H4/Model!G3-1</f>
        <v>0.10643839302008251</v>
      </c>
      <c r="L20" s="126"/>
      <c r="M20" s="127"/>
      <c r="N20" s="128"/>
    </row>
    <row r="21" spans="2:14" x14ac:dyDescent="0.25">
      <c r="B21" s="5" t="s">
        <v>79</v>
      </c>
      <c r="C21" s="6">
        <f>Model!I4/Model!H4-1</f>
        <v>0.10000000000000009</v>
      </c>
      <c r="L21" s="126"/>
      <c r="M21" s="127"/>
      <c r="N21" s="128"/>
    </row>
    <row r="22" spans="2:14" x14ac:dyDescent="0.25">
      <c r="B22" s="5" t="s">
        <v>71</v>
      </c>
      <c r="C22" s="15">
        <f>Model!G7</f>
        <v>1953.3549999999996</v>
      </c>
      <c r="L22" s="126"/>
      <c r="M22" s="127"/>
      <c r="N22" s="128"/>
    </row>
    <row r="23" spans="2:14" x14ac:dyDescent="0.25">
      <c r="B23" s="5" t="s">
        <v>19</v>
      </c>
      <c r="C23" s="15">
        <f>Model!G7</f>
        <v>1953.3549999999996</v>
      </c>
      <c r="L23" s="126"/>
      <c r="M23" s="127"/>
      <c r="N23" s="128"/>
    </row>
    <row r="24" spans="2:14" x14ac:dyDescent="0.25">
      <c r="B24" s="5" t="s">
        <v>30</v>
      </c>
      <c r="C24" s="7">
        <f>Model!G16</f>
        <v>0.53139939106672851</v>
      </c>
      <c r="L24" s="126"/>
      <c r="M24" s="127"/>
      <c r="N24" s="128"/>
    </row>
    <row r="25" spans="2:14" x14ac:dyDescent="0.25">
      <c r="B25" s="5" t="s">
        <v>31</v>
      </c>
      <c r="C25" s="7">
        <f>Model!G17</f>
        <v>0.22842882807025791</v>
      </c>
      <c r="L25" s="126"/>
      <c r="M25" s="127"/>
      <c r="N25" s="128"/>
    </row>
    <row r="26" spans="2:14" x14ac:dyDescent="0.25">
      <c r="B26" s="5" t="s">
        <v>72</v>
      </c>
      <c r="C26" s="36">
        <f>C12/C23</f>
        <v>27.29336510772492</v>
      </c>
      <c r="L26" s="126"/>
      <c r="M26" s="127"/>
      <c r="N26" s="128"/>
    </row>
    <row r="27" spans="2:14" x14ac:dyDescent="0.25">
      <c r="B27" s="5" t="s">
        <v>80</v>
      </c>
      <c r="C27" s="119"/>
      <c r="E27" t="s">
        <v>73</v>
      </c>
      <c r="L27" s="126"/>
      <c r="M27" s="127"/>
      <c r="N27" s="128"/>
    </row>
    <row r="28" spans="2:14" x14ac:dyDescent="0.25">
      <c r="B28" s="5" t="s">
        <v>81</v>
      </c>
      <c r="C28" s="36"/>
      <c r="E28" t="s">
        <v>151</v>
      </c>
      <c r="L28" s="129"/>
      <c r="M28" s="130"/>
      <c r="N28" s="131"/>
    </row>
    <row r="29" spans="2:14" x14ac:dyDescent="0.25">
      <c r="B29" s="5" t="s">
        <v>82</v>
      </c>
      <c r="C29" s="36">
        <f>Model!X33/Model!X47</f>
        <v>4.9116019491743357</v>
      </c>
    </row>
    <row r="30" spans="2:14" x14ac:dyDescent="0.25">
      <c r="B30" s="5" t="s">
        <v>83</v>
      </c>
      <c r="C30" s="36"/>
    </row>
    <row r="31" spans="2:14" x14ac:dyDescent="0.25">
      <c r="B31" s="5" t="s">
        <v>84</v>
      </c>
      <c r="C31" s="6"/>
    </row>
    <row r="32" spans="2:14" x14ac:dyDescent="0.25">
      <c r="B32" s="5" t="s">
        <v>85</v>
      </c>
      <c r="C32" s="36">
        <f>(Model!X33-Model!X50)/Main!C7</f>
        <v>4.2949817460966706</v>
      </c>
    </row>
    <row r="33" spans="2:9" x14ac:dyDescent="0.25">
      <c r="B33" s="5" t="s">
        <v>86</v>
      </c>
      <c r="C33" s="36">
        <f>Model!G3/Model!G40</f>
        <v>0.73710945992792876</v>
      </c>
    </row>
    <row r="34" spans="2:9" x14ac:dyDescent="0.25">
      <c r="B34" s="5" t="s">
        <v>87</v>
      </c>
      <c r="C34" s="38">
        <f>Model!G11/Model!G40</f>
        <v>0.1683770500908375</v>
      </c>
    </row>
    <row r="35" spans="2:9" x14ac:dyDescent="0.25">
      <c r="B35" s="5" t="s">
        <v>88</v>
      </c>
      <c r="C35" s="38">
        <f>Model!G11/Model!G51</f>
        <v>0.19820619039795134</v>
      </c>
    </row>
    <row r="36" spans="2:9" x14ac:dyDescent="0.25">
      <c r="B36" s="22" t="s">
        <v>89</v>
      </c>
      <c r="C36" s="23"/>
    </row>
    <row r="41" spans="2:9" x14ac:dyDescent="0.25">
      <c r="E41" s="55"/>
      <c r="F41" s="55"/>
      <c r="G41" s="58"/>
      <c r="H41" s="58"/>
      <c r="I41" s="58"/>
    </row>
    <row r="42" spans="2:9" x14ac:dyDescent="0.25">
      <c r="E42" s="55"/>
      <c r="F42" s="55"/>
      <c r="G42" s="58"/>
      <c r="H42" s="58"/>
      <c r="I42" s="58"/>
    </row>
    <row r="43" spans="2:9" x14ac:dyDescent="0.25">
      <c r="E43" s="55"/>
      <c r="F43" s="55"/>
      <c r="G43" s="58"/>
      <c r="H43" s="58"/>
      <c r="I43" s="58"/>
    </row>
    <row r="44" spans="2:9" x14ac:dyDescent="0.25">
      <c r="E44" s="55"/>
      <c r="F44" s="55"/>
      <c r="G44" s="58"/>
      <c r="H44" s="58"/>
      <c r="I44" s="58"/>
    </row>
    <row r="45" spans="2:9" x14ac:dyDescent="0.25">
      <c r="E45" s="55"/>
      <c r="F45" s="55"/>
      <c r="G45" s="58"/>
      <c r="H45" s="58"/>
      <c r="I45" s="58"/>
    </row>
    <row r="46" spans="2:9" x14ac:dyDescent="0.25">
      <c r="E46" s="55"/>
      <c r="F46" s="55"/>
      <c r="G46" s="58"/>
      <c r="H46" s="58"/>
      <c r="I46" s="58"/>
    </row>
    <row r="47" spans="2:9" x14ac:dyDescent="0.25">
      <c r="E47" s="55"/>
      <c r="F47" s="55"/>
      <c r="G47" s="58"/>
      <c r="H47" s="58"/>
      <c r="I47" s="58"/>
    </row>
    <row r="48" spans="2:9" x14ac:dyDescent="0.25">
      <c r="E48" s="55"/>
      <c r="F48" s="55"/>
      <c r="G48" s="58"/>
      <c r="H48" s="58"/>
      <c r="I48" s="58"/>
    </row>
    <row r="49" spans="5:9" x14ac:dyDescent="0.25">
      <c r="E49" s="55"/>
      <c r="F49" s="55"/>
      <c r="G49" s="58"/>
      <c r="H49" s="58"/>
      <c r="I49" s="58"/>
    </row>
    <row r="50" spans="5:9" x14ac:dyDescent="0.25">
      <c r="E50" s="55"/>
      <c r="F50" s="55"/>
      <c r="G50" s="58"/>
      <c r="H50" s="58"/>
      <c r="I50" s="58"/>
    </row>
    <row r="51" spans="5:9" x14ac:dyDescent="0.25">
      <c r="E51" s="55"/>
      <c r="F51" s="55"/>
      <c r="G51" s="58"/>
      <c r="H51" s="58"/>
      <c r="I51" s="58"/>
    </row>
    <row r="52" spans="5:9" x14ac:dyDescent="0.25">
      <c r="E52" s="56"/>
      <c r="F52" s="57"/>
      <c r="G52" s="57"/>
    </row>
    <row r="53" spans="5:9" x14ac:dyDescent="0.25">
      <c r="E53" s="56"/>
      <c r="F53" s="57"/>
      <c r="G53" s="57"/>
    </row>
    <row r="54" spans="5:9" x14ac:dyDescent="0.25">
      <c r="E54" s="56"/>
      <c r="F54" s="57"/>
      <c r="G54" s="57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2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Y20" sqref="Y20:Z20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42"/>
    <col min="24" max="24" width="11.42578125" style="13"/>
  </cols>
  <sheetData>
    <row r="1" spans="1:26" x14ac:dyDescent="0.25">
      <c r="A1" s="8" t="s">
        <v>39</v>
      </c>
    </row>
    <row r="2" spans="1:26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42" t="s">
        <v>42</v>
      </c>
      <c r="X2" s="13" t="s">
        <v>64</v>
      </c>
      <c r="Y2" t="s">
        <v>67</v>
      </c>
      <c r="Z2" t="s">
        <v>136</v>
      </c>
    </row>
    <row r="3" spans="1:26" s="150" customFormat="1" x14ac:dyDescent="0.25">
      <c r="B3" s="150" t="s">
        <v>17</v>
      </c>
      <c r="C3" s="151">
        <v>4200.8190000000004</v>
      </c>
      <c r="D3" s="151">
        <v>4598.6379999999999</v>
      </c>
      <c r="E3" s="151">
        <v>5541.3519999999999</v>
      </c>
      <c r="F3" s="151">
        <v>6311.05</v>
      </c>
      <c r="G3" s="152">
        <v>7140.027</v>
      </c>
      <c r="H3" s="40">
        <v>7900</v>
      </c>
      <c r="I3" s="40">
        <v>8690</v>
      </c>
      <c r="L3" s="151">
        <v>1243.816</v>
      </c>
      <c r="M3" s="151">
        <v>1461.934</v>
      </c>
      <c r="N3" s="151">
        <v>1410.557</v>
      </c>
      <c r="O3" s="151">
        <f>E3-N3-M3-L3</f>
        <v>1425.0449999999998</v>
      </c>
      <c r="P3" s="151">
        <v>1518.5740000000001</v>
      </c>
      <c r="Q3" s="151">
        <v>1655.26</v>
      </c>
      <c r="R3" s="151">
        <v>1624.2860000000001</v>
      </c>
      <c r="S3" s="151">
        <f>F3-R3-Q3-P3</f>
        <v>1512.9299999999998</v>
      </c>
      <c r="T3" s="151">
        <v>1698.93</v>
      </c>
      <c r="U3" s="151">
        <v>1854.961</v>
      </c>
      <c r="V3" s="151">
        <v>1856.028</v>
      </c>
      <c r="W3" s="153">
        <f>G3-V3-U3-T3</f>
        <v>1730.1079999999995</v>
      </c>
      <c r="X3" s="152">
        <v>1899.098</v>
      </c>
      <c r="Y3" s="40">
        <v>2050</v>
      </c>
      <c r="Z3">
        <v>2040</v>
      </c>
    </row>
    <row r="4" spans="1:26" x14ac:dyDescent="0.25">
      <c r="B4" s="9" t="s">
        <v>66</v>
      </c>
      <c r="C4" s="10"/>
      <c r="D4" s="10"/>
      <c r="E4" s="10"/>
      <c r="F4" s="10"/>
      <c r="G4" s="15"/>
      <c r="H4" s="42">
        <v>7900</v>
      </c>
      <c r="I4" s="42">
        <v>8690</v>
      </c>
      <c r="L4" s="40"/>
      <c r="M4" s="40"/>
      <c r="N4" s="40"/>
      <c r="O4" s="40"/>
      <c r="P4" s="40"/>
      <c r="Q4" s="173">
        <v>1610</v>
      </c>
      <c r="R4" s="172">
        <v>1650</v>
      </c>
      <c r="S4" s="172">
        <v>1600</v>
      </c>
      <c r="T4" s="172">
        <v>1700</v>
      </c>
      <c r="U4" s="172">
        <v>1870</v>
      </c>
      <c r="V4" s="172">
        <v>1870</v>
      </c>
      <c r="W4" s="171">
        <v>1760</v>
      </c>
      <c r="X4" s="170">
        <v>1900</v>
      </c>
      <c r="Y4" s="40">
        <v>2050</v>
      </c>
      <c r="Z4">
        <v>2040</v>
      </c>
    </row>
    <row r="5" spans="1:26" s="150" customFormat="1" x14ac:dyDescent="0.25">
      <c r="B5" s="150" t="s">
        <v>61</v>
      </c>
      <c r="C5" s="151">
        <v>1682.2339999999999</v>
      </c>
      <c r="D5" s="151">
        <v>1874.758</v>
      </c>
      <c r="E5" s="151">
        <v>2432.8389999999999</v>
      </c>
      <c r="F5" s="151">
        <v>3136.4830000000002</v>
      </c>
      <c r="G5" s="152">
        <v>3345.8209999999999</v>
      </c>
      <c r="H5" s="151"/>
      <c r="I5" s="151"/>
      <c r="L5" s="151">
        <v>528.88099999999997</v>
      </c>
      <c r="M5" s="151">
        <v>625.096</v>
      </c>
      <c r="N5" s="151">
        <v>621.399</v>
      </c>
      <c r="O5" s="151">
        <f t="shared" ref="O5:O6" si="0">E5-N5-M5-L5</f>
        <v>657.46300000000008</v>
      </c>
      <c r="P5" s="151">
        <v>741.90700000000004</v>
      </c>
      <c r="Q5" s="151">
        <v>875.399</v>
      </c>
      <c r="R5" s="151">
        <v>790.56100000000004</v>
      </c>
      <c r="S5" s="151">
        <f t="shared" ref="S5:S6" si="1">F5-R5-Q5-P5</f>
        <v>728.6160000000001</v>
      </c>
      <c r="T5" s="151">
        <v>801.08100000000002</v>
      </c>
      <c r="U5" s="151">
        <v>880.73900000000003</v>
      </c>
      <c r="V5" s="151">
        <v>872.26499999999999</v>
      </c>
      <c r="W5" s="153">
        <f t="shared" ref="W5:W6" si="2">G5-V5-U5-T5</f>
        <v>791.73599999999999</v>
      </c>
      <c r="X5" s="152">
        <v>871.96900000000005</v>
      </c>
      <c r="Y5" s="151"/>
    </row>
    <row r="6" spans="1:26" x14ac:dyDescent="0.25">
      <c r="B6" t="s">
        <v>132</v>
      </c>
      <c r="C6" s="10">
        <v>1115.646</v>
      </c>
      <c r="D6" s="10">
        <v>1090.7270000000001</v>
      </c>
      <c r="E6" s="10">
        <v>1311.046</v>
      </c>
      <c r="F6" s="10">
        <v>1589.846</v>
      </c>
      <c r="G6" s="15">
        <v>1840.8510000000001</v>
      </c>
      <c r="H6" s="40"/>
      <c r="I6" s="40"/>
      <c r="L6" s="10">
        <v>300.78899999999999</v>
      </c>
      <c r="M6" s="10">
        <v>310.863</v>
      </c>
      <c r="N6" s="10">
        <v>344.69400000000002</v>
      </c>
      <c r="O6" s="151">
        <f t="shared" si="0"/>
        <v>354.70000000000005</v>
      </c>
      <c r="P6" s="10">
        <v>377.178</v>
      </c>
      <c r="Q6" s="10">
        <v>406.91</v>
      </c>
      <c r="R6" s="10">
        <v>415.79500000000002</v>
      </c>
      <c r="S6" s="151">
        <f t="shared" si="1"/>
        <v>389.96299999999985</v>
      </c>
      <c r="T6" s="10">
        <v>412.78500000000003</v>
      </c>
      <c r="U6" s="10">
        <v>450.41699999999997</v>
      </c>
      <c r="V6" s="10">
        <v>473.23599999999999</v>
      </c>
      <c r="W6" s="153">
        <f t="shared" si="2"/>
        <v>504.4130000000003</v>
      </c>
      <c r="X6" s="15">
        <v>485.13799999999998</v>
      </c>
    </row>
    <row r="7" spans="1:26" s="1" customFormat="1" x14ac:dyDescent="0.25">
      <c r="B7" s="1" t="s">
        <v>23</v>
      </c>
      <c r="C7" s="11">
        <f>C3-SUM(C5:C6)</f>
        <v>1402.9390000000003</v>
      </c>
      <c r="D7" s="11">
        <f>D3-SUM(D5:D6)</f>
        <v>1633.1529999999998</v>
      </c>
      <c r="E7" s="11">
        <f>E3-SUM(E5:E6)</f>
        <v>1797.4669999999996</v>
      </c>
      <c r="F7" s="11">
        <f>F3-SUM(F5:F6)</f>
        <v>1584.7210000000005</v>
      </c>
      <c r="G7" s="14">
        <f>G3-SUM(G5:G6)</f>
        <v>1953.3549999999996</v>
      </c>
      <c r="H7" s="11">
        <f>H3-SUM(H5:H6)</f>
        <v>7900</v>
      </c>
      <c r="I7" s="11">
        <f>I3-SUM(I5:I6)</f>
        <v>8690</v>
      </c>
      <c r="J7" s="11"/>
      <c r="K7" s="11"/>
      <c r="L7" s="11">
        <f>L3-SUM(L5:L6)</f>
        <v>414.14600000000007</v>
      </c>
      <c r="M7" s="11">
        <f>M3-SUM(M5:M6)</f>
        <v>525.97499999999991</v>
      </c>
      <c r="N7" s="11">
        <f>N3-SUM(N5:N6)</f>
        <v>444.46399999999994</v>
      </c>
      <c r="O7" s="11">
        <f>O3-SUM(O5:O6)</f>
        <v>412.88199999999972</v>
      </c>
      <c r="P7" s="11">
        <f>P3-SUM(P5:P6)</f>
        <v>399.48900000000003</v>
      </c>
      <c r="Q7" s="11">
        <f>Q3-SUM(Q5:Q6)</f>
        <v>372.95100000000002</v>
      </c>
      <c r="R7" s="11">
        <f>R3-SUM(R5:R6)</f>
        <v>417.93000000000006</v>
      </c>
      <c r="S7" s="11">
        <f>S3-SUM(S5:S6)</f>
        <v>394.35099999999989</v>
      </c>
      <c r="T7" s="11">
        <f>T3-SUM(T5:T6)</f>
        <v>485.06400000000008</v>
      </c>
      <c r="U7" s="11">
        <f>U3-SUM(U5:U6)</f>
        <v>523.80500000000006</v>
      </c>
      <c r="V7" s="11">
        <f>V3-SUM(V5:V6)</f>
        <v>510.52700000000004</v>
      </c>
      <c r="W7" s="143">
        <f>W3-SUM(W5:W6)</f>
        <v>433.95899999999915</v>
      </c>
      <c r="X7" s="14">
        <f>X3-SUM(X5:X6)</f>
        <v>541.99099999999999</v>
      </c>
      <c r="Y7" s="11">
        <f>Y3-SUM(Y5:Y6)</f>
        <v>2050</v>
      </c>
      <c r="Z7" s="11">
        <f>Z3-SUM(Z5:Z6)</f>
        <v>2040</v>
      </c>
    </row>
    <row r="8" spans="1:26" x14ac:dyDescent="0.25">
      <c r="B8" t="s">
        <v>133</v>
      </c>
      <c r="C8" s="10">
        <v>13.023</v>
      </c>
      <c r="D8" s="10">
        <v>-6.9960000000000004</v>
      </c>
      <c r="E8" s="10">
        <v>3.952</v>
      </c>
      <c r="F8" s="10">
        <v>-12.757</v>
      </c>
      <c r="G8" s="15">
        <v>115.127</v>
      </c>
      <c r="H8" s="40"/>
      <c r="I8" s="40"/>
      <c r="L8" s="10">
        <v>0.75900000000000001</v>
      </c>
      <c r="M8" s="10">
        <v>0.872</v>
      </c>
      <c r="N8" s="10">
        <v>-2.29</v>
      </c>
      <c r="O8" s="151">
        <f>E8-N8-M8-L8</f>
        <v>4.6109999999999998</v>
      </c>
      <c r="P8" s="10">
        <v>-7.3</v>
      </c>
      <c r="Q8" s="10">
        <v>-6.7809999999999997</v>
      </c>
      <c r="R8" s="10">
        <v>2.149</v>
      </c>
      <c r="S8" s="151">
        <f>F8-R8-Q8-P8</f>
        <v>-0.82500000000000018</v>
      </c>
      <c r="T8" s="10">
        <v>12.496</v>
      </c>
      <c r="U8" s="10">
        <v>15.159000000000001</v>
      </c>
      <c r="V8" s="10">
        <v>71.356999999999999</v>
      </c>
      <c r="W8" s="153">
        <f>G8-V8-U8-T8</f>
        <v>16.114999999999995</v>
      </c>
      <c r="X8" s="15">
        <v>35.753999999999998</v>
      </c>
    </row>
    <row r="9" spans="1:26" s="1" customFormat="1" x14ac:dyDescent="0.25">
      <c r="B9" s="1" t="s">
        <v>130</v>
      </c>
      <c r="C9" s="11">
        <f>C7+SUM(C8:C8)</f>
        <v>1415.9620000000002</v>
      </c>
      <c r="D9" s="11">
        <f>D7+SUM(D8:D8)</f>
        <v>1626.1569999999997</v>
      </c>
      <c r="E9" s="11">
        <f>E7+SUM(E8:E8)</f>
        <v>1801.4189999999996</v>
      </c>
      <c r="F9" s="11">
        <f>F7+SUM(F8:F8)</f>
        <v>1571.9640000000004</v>
      </c>
      <c r="G9" s="14">
        <f>G7+SUM(G8:G8)</f>
        <v>2068.4819999999995</v>
      </c>
      <c r="H9" s="11">
        <f>H7+SUM(H8:H8)</f>
        <v>7900</v>
      </c>
      <c r="I9" s="11">
        <f>I7+SUM(I8:I8)</f>
        <v>8690</v>
      </c>
      <c r="L9" s="11">
        <f>L7+SUM(L8:L8)</f>
        <v>414.90500000000009</v>
      </c>
      <c r="M9" s="11">
        <f>M7+SUM(M8:M8)</f>
        <v>526.84699999999987</v>
      </c>
      <c r="N9" s="11">
        <f>N7+SUM(N8:N8)</f>
        <v>442.17399999999992</v>
      </c>
      <c r="O9" s="11">
        <f>O7+SUM(O8:O8)</f>
        <v>417.49299999999971</v>
      </c>
      <c r="P9" s="11">
        <f>P7+SUM(P8:P8)</f>
        <v>392.18900000000002</v>
      </c>
      <c r="Q9" s="11">
        <f>Q7+SUM(Q8:Q8)</f>
        <v>366.17</v>
      </c>
      <c r="R9" s="11">
        <f>R7+SUM(R8:R8)</f>
        <v>420.07900000000006</v>
      </c>
      <c r="S9" s="11">
        <f>S7+SUM(S8:S8)</f>
        <v>393.5259999999999</v>
      </c>
      <c r="T9" s="11">
        <f>T7+SUM(T8:T8)</f>
        <v>497.56000000000006</v>
      </c>
      <c r="U9" s="11">
        <f>U7+SUM(U8:U8)</f>
        <v>538.96400000000006</v>
      </c>
      <c r="V9" s="11">
        <f>V7+SUM(V8:V8)</f>
        <v>581.88400000000001</v>
      </c>
      <c r="W9" s="143">
        <f>W7+SUM(W8:W8)</f>
        <v>450.07399999999916</v>
      </c>
      <c r="X9" s="14">
        <f>X7+SUM(X8:X8)</f>
        <v>577.745</v>
      </c>
      <c r="Y9" s="11">
        <f>Y7+SUM(Y8:Y8)</f>
        <v>2050</v>
      </c>
      <c r="Z9" s="11">
        <f>Z7+SUM(Z8:Z8)</f>
        <v>2040</v>
      </c>
    </row>
    <row r="10" spans="1:26" x14ac:dyDescent="0.25">
      <c r="B10" t="s">
        <v>20</v>
      </c>
      <c r="C10" s="10">
        <v>308.12700000000001</v>
      </c>
      <c r="D10" s="10">
        <v>216.56299999999999</v>
      </c>
      <c r="E10" s="10">
        <v>423.94400000000002</v>
      </c>
      <c r="F10" s="10">
        <v>380.34</v>
      </c>
      <c r="G10" s="15">
        <v>437.49400000000003</v>
      </c>
      <c r="H10" s="40"/>
      <c r="I10" s="40"/>
      <c r="L10" s="10">
        <v>98.192999999999998</v>
      </c>
      <c r="M10" s="10">
        <v>123.08499999999999</v>
      </c>
      <c r="N10" s="10">
        <v>104.96899999999999</v>
      </c>
      <c r="O10" s="151">
        <f>E10-N10-M10-L10</f>
        <v>97.697000000000045</v>
      </c>
      <c r="P10" s="10">
        <v>97.986000000000004</v>
      </c>
      <c r="Q10" s="10">
        <v>92.81</v>
      </c>
      <c r="R10" s="10">
        <v>97.691999999999993</v>
      </c>
      <c r="S10" s="151">
        <f>F10-R10-Q10-P10</f>
        <v>91.851999999999961</v>
      </c>
      <c r="T10" s="10">
        <v>100.116</v>
      </c>
      <c r="U10" s="10">
        <v>125.093</v>
      </c>
      <c r="V10" s="10">
        <v>129.19</v>
      </c>
      <c r="W10" s="153">
        <f>G10-V10-U10-T10</f>
        <v>83.095000000000013</v>
      </c>
      <c r="X10" s="15">
        <v>135.696</v>
      </c>
    </row>
    <row r="11" spans="1:26" s="1" customFormat="1" x14ac:dyDescent="0.25">
      <c r="B11" s="1" t="s">
        <v>21</v>
      </c>
      <c r="C11" s="11">
        <f>C9-SUM(C10:C10)</f>
        <v>1107.8350000000003</v>
      </c>
      <c r="D11" s="11">
        <f>D9-SUM(D10:D10)</f>
        <v>1409.5939999999996</v>
      </c>
      <c r="E11" s="11">
        <f>E9-SUM(E10:E10)</f>
        <v>1377.4749999999997</v>
      </c>
      <c r="F11" s="11">
        <f>F9-SUM(F10:F10)</f>
        <v>1191.6240000000005</v>
      </c>
      <c r="G11" s="14">
        <f>G9-SUM(G10:G10)</f>
        <v>1630.9879999999994</v>
      </c>
      <c r="H11" s="54">
        <f>H14*H12</f>
        <v>1893.7859900000001</v>
      </c>
      <c r="I11" s="54">
        <f>I14*I12</f>
        <v>2168.86105</v>
      </c>
      <c r="L11" s="11">
        <f>L9-SUM(L10:L10)</f>
        <v>316.7120000000001</v>
      </c>
      <c r="M11" s="11">
        <f>M9-SUM(M10:M10)</f>
        <v>403.76199999999989</v>
      </c>
      <c r="N11" s="11">
        <f>N9-SUM(N10:N10)</f>
        <v>337.20499999999993</v>
      </c>
      <c r="O11" s="11">
        <f>O9-SUM(O10:O10)</f>
        <v>319.79599999999965</v>
      </c>
      <c r="P11" s="11">
        <f>P9-SUM(P10:P10)</f>
        <v>294.20300000000003</v>
      </c>
      <c r="Q11" s="11">
        <f>Q9-SUM(Q10:Q10)</f>
        <v>273.36</v>
      </c>
      <c r="R11" s="11">
        <f>R9-SUM(R10:R10)</f>
        <v>322.38700000000006</v>
      </c>
      <c r="S11" s="11">
        <f>S9-SUM(S10:S10)</f>
        <v>301.67399999999992</v>
      </c>
      <c r="T11" s="11">
        <f>T9-SUM(T10:T10)</f>
        <v>397.44400000000007</v>
      </c>
      <c r="U11" s="11">
        <f>U9-SUM(U10:U10)</f>
        <v>413.87100000000004</v>
      </c>
      <c r="V11" s="11">
        <f>V9-SUM(V10:V10)</f>
        <v>452.69400000000002</v>
      </c>
      <c r="W11" s="143">
        <f>W9-SUM(W10:W10)</f>
        <v>366.97899999999913</v>
      </c>
      <c r="X11" s="14">
        <f>X9-SUM(X10:X10)</f>
        <v>442.04899999999998</v>
      </c>
      <c r="Y11" s="11">
        <f>Y14*Y12</f>
        <v>483.58972</v>
      </c>
      <c r="Z11" s="11">
        <f>Z14*Z12</f>
        <v>452.05125999999996</v>
      </c>
    </row>
    <row r="12" spans="1:26" x14ac:dyDescent="0.25">
      <c r="B12" t="s">
        <v>1</v>
      </c>
      <c r="C12" s="10">
        <v>546.60799999999995</v>
      </c>
      <c r="D12" s="10">
        <v>534.80700000000002</v>
      </c>
      <c r="E12" s="10">
        <v>1071.278</v>
      </c>
      <c r="F12" s="10">
        <v>1066.442</v>
      </c>
      <c r="G12" s="15">
        <v>1057.981</v>
      </c>
      <c r="H12" s="144">
        <v>1057.981</v>
      </c>
      <c r="I12" s="144">
        <v>1057.981</v>
      </c>
      <c r="L12" s="10">
        <v>534.98199999999997</v>
      </c>
      <c r="M12" s="10">
        <v>528.65300000000002</v>
      </c>
      <c r="N12" s="10">
        <v>528.99699999999996</v>
      </c>
      <c r="O12" s="10">
        <v>528.99699999999996</v>
      </c>
      <c r="P12" s="10">
        <v>1071.1079999999999</v>
      </c>
      <c r="Q12" s="10">
        <v>1069.6220000000001</v>
      </c>
      <c r="R12" s="10">
        <v>1066.5999999999999</v>
      </c>
      <c r="S12" s="10">
        <v>1066.5999999999999</v>
      </c>
      <c r="T12" s="10">
        <v>1059.069</v>
      </c>
      <c r="U12" s="10">
        <v>1060.0930000000001</v>
      </c>
      <c r="V12" s="10">
        <v>1059.9659999999999</v>
      </c>
      <c r="W12" s="10">
        <v>1059.9659999999999</v>
      </c>
      <c r="X12" s="15">
        <v>1051.2819999999999</v>
      </c>
      <c r="Y12" s="144">
        <v>1051.2819999999999</v>
      </c>
      <c r="Z12" s="144">
        <v>1051.2819999999999</v>
      </c>
    </row>
    <row r="13" spans="1:26" s="1" customFormat="1" x14ac:dyDescent="0.25">
      <c r="B13" s="1" t="s">
        <v>22</v>
      </c>
      <c r="C13" s="2">
        <f>C11/C12</f>
        <v>2.026744943359776</v>
      </c>
      <c r="D13" s="2">
        <f>D11/D12</f>
        <v>2.6357059649555814</v>
      </c>
      <c r="E13" s="2">
        <f>E11/E12</f>
        <v>1.2858240344709773</v>
      </c>
      <c r="F13" s="2">
        <f>F11/F12</f>
        <v>1.117382848762521</v>
      </c>
      <c r="G13" s="154">
        <f>G11/G12</f>
        <v>1.541604244310625</v>
      </c>
      <c r="H13" s="51"/>
      <c r="I13" s="52"/>
      <c r="L13" s="2">
        <f>L11/L12</f>
        <v>0.59200496465301655</v>
      </c>
      <c r="M13" s="2">
        <f t="shared" ref="M13:Y13" si="3">M11/M12</f>
        <v>0.7637561878964082</v>
      </c>
      <c r="N13" s="2">
        <f t="shared" si="3"/>
        <v>0.63744217831103001</v>
      </c>
      <c r="O13" s="2">
        <f t="shared" si="3"/>
        <v>0.60453272891906695</v>
      </c>
      <c r="P13" s="2">
        <f t="shared" si="3"/>
        <v>0.27467164842387515</v>
      </c>
      <c r="Q13" s="2">
        <f t="shared" si="3"/>
        <v>0.25556691990254499</v>
      </c>
      <c r="R13" s="2">
        <f t="shared" si="3"/>
        <v>0.30225670354397161</v>
      </c>
      <c r="S13" s="2">
        <f t="shared" si="3"/>
        <v>0.28283705231576967</v>
      </c>
      <c r="T13" s="2">
        <f t="shared" si="3"/>
        <v>0.37527677611184929</v>
      </c>
      <c r="U13" s="2">
        <f t="shared" si="3"/>
        <v>0.39041008666220794</v>
      </c>
      <c r="V13" s="2">
        <f t="shared" si="3"/>
        <v>0.42708351022579977</v>
      </c>
      <c r="W13" s="145">
        <f t="shared" si="3"/>
        <v>0.34621770886990638</v>
      </c>
      <c r="X13" s="35">
        <f t="shared" si="3"/>
        <v>0.42048565465783683</v>
      </c>
      <c r="Y13" s="2">
        <f t="shared" si="3"/>
        <v>0.46</v>
      </c>
      <c r="Z13" s="2">
        <f t="shared" ref="Z13" si="4">Z11/Z12</f>
        <v>0.43</v>
      </c>
    </row>
    <row r="14" spans="1:26" s="1" customFormat="1" x14ac:dyDescent="0.25">
      <c r="B14" s="9" t="s">
        <v>65</v>
      </c>
      <c r="C14" s="2"/>
      <c r="D14" s="2"/>
      <c r="E14" s="2"/>
      <c r="F14" s="2"/>
      <c r="G14" s="35"/>
      <c r="H14" s="43">
        <v>1.79</v>
      </c>
      <c r="I14" s="44">
        <v>2.0499999999999998</v>
      </c>
      <c r="L14" s="47"/>
      <c r="M14" s="47"/>
      <c r="N14" s="47"/>
      <c r="O14" s="47"/>
      <c r="P14" s="47"/>
      <c r="Q14" s="168">
        <v>0.35</v>
      </c>
      <c r="R14" s="47">
        <v>0.3</v>
      </c>
      <c r="S14" s="168">
        <v>0.31</v>
      </c>
      <c r="T14" s="169">
        <v>0.33</v>
      </c>
      <c r="U14" s="47">
        <v>0.39</v>
      </c>
      <c r="V14" s="169">
        <v>0.4</v>
      </c>
      <c r="W14" s="167">
        <v>0.38</v>
      </c>
      <c r="X14" s="166">
        <v>0.43</v>
      </c>
      <c r="Y14" s="165">
        <v>0.46</v>
      </c>
      <c r="Z14" s="150">
        <v>0.43</v>
      </c>
    </row>
    <row r="15" spans="1:26" s="1" customFormat="1" x14ac:dyDescent="0.25">
      <c r="B15" s="9"/>
      <c r="C15" s="2"/>
      <c r="D15" s="2"/>
      <c r="E15" s="2"/>
      <c r="F15" s="2"/>
      <c r="G15" s="35"/>
      <c r="H15" s="155"/>
      <c r="I15" s="156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146"/>
      <c r="X15" s="45"/>
      <c r="Y15" s="46"/>
    </row>
    <row r="16" spans="1:26" s="1" customFormat="1" x14ac:dyDescent="0.25">
      <c r="B16" t="s">
        <v>30</v>
      </c>
      <c r="C16" s="3">
        <f>1-C5/C3</f>
        <v>0.59954618373226753</v>
      </c>
      <c r="D16" s="3">
        <f>1-D5/D3</f>
        <v>0.59232320526207971</v>
      </c>
      <c r="E16" s="3">
        <f>1-E5/E3</f>
        <v>0.56096652946789882</v>
      </c>
      <c r="F16" s="3">
        <f>1-F5/F3</f>
        <v>0.50301724752616439</v>
      </c>
      <c r="G16" s="6">
        <f>1-G5/G3</f>
        <v>0.53139939106672851</v>
      </c>
      <c r="H16" s="157"/>
      <c r="I16" s="157"/>
      <c r="L16" s="3">
        <f>1-L5/L3</f>
        <v>0.57479160904828364</v>
      </c>
      <c r="M16" s="3">
        <f>1-M5/M3</f>
        <v>0.57241845391105206</v>
      </c>
      <c r="N16" s="3">
        <f>1-N5/N3</f>
        <v>0.55946551610463102</v>
      </c>
      <c r="O16" s="3">
        <f>1-O5/O3</f>
        <v>0.5386370254974403</v>
      </c>
      <c r="P16" s="3">
        <f>1-P5/P3</f>
        <v>0.51144494769435012</v>
      </c>
      <c r="Q16" s="3">
        <f>1-Q5/Q3</f>
        <v>0.47114108961734102</v>
      </c>
      <c r="R16" s="3">
        <f>1-R5/R3</f>
        <v>0.51328706890289033</v>
      </c>
      <c r="S16" s="3">
        <f>1-S5/S3</f>
        <v>0.51840732882552387</v>
      </c>
      <c r="T16" s="3">
        <f>1-T5/T3</f>
        <v>0.5284791015521535</v>
      </c>
      <c r="U16" s="3">
        <f>1-U5/U3</f>
        <v>0.52519810389544574</v>
      </c>
      <c r="V16" s="3">
        <f>1-V5/V3</f>
        <v>0.53003672358391141</v>
      </c>
      <c r="W16" s="39">
        <f>1-W5/W3</f>
        <v>0.54237770127645191</v>
      </c>
      <c r="X16" s="6">
        <f t="shared" ref="X16:Z16" si="5">1-X5/X3</f>
        <v>0.5408509724090067</v>
      </c>
      <c r="Y16" s="39"/>
      <c r="Z16" s="39"/>
    </row>
    <row r="17" spans="2:26" x14ac:dyDescent="0.25">
      <c r="B17" t="s">
        <v>31</v>
      </c>
      <c r="C17" s="4">
        <f>C11/C3</f>
        <v>0.26371881292671745</v>
      </c>
      <c r="D17" s="4">
        <f>D11/D3</f>
        <v>0.30652423608903323</v>
      </c>
      <c r="E17" s="4">
        <f>E11/E3</f>
        <v>0.24858103221018982</v>
      </c>
      <c r="F17" s="4">
        <f>F11/F3</f>
        <v>0.18881549029083916</v>
      </c>
      <c r="G17" s="7">
        <f>G11/G3</f>
        <v>0.22842882807025791</v>
      </c>
      <c r="H17" s="158">
        <f>H11/H4</f>
        <v>0.23971974556962025</v>
      </c>
      <c r="I17" s="158">
        <f>I11/I4</f>
        <v>0.24958124856156502</v>
      </c>
      <c r="L17" s="4">
        <f>L11/L3</f>
        <v>0.2546293020832664</v>
      </c>
      <c r="M17" s="4">
        <f>M11/M3</f>
        <v>0.27618346655868181</v>
      </c>
      <c r="N17" s="4">
        <f>N11/N3</f>
        <v>0.23905804586415147</v>
      </c>
      <c r="O17" s="4">
        <f>O11/O3</f>
        <v>0.22441115894585764</v>
      </c>
      <c r="P17" s="4">
        <f>P11/P3</f>
        <v>0.1937363605593142</v>
      </c>
      <c r="Q17" s="4">
        <f>Q11/Q3</f>
        <v>0.16514626101035487</v>
      </c>
      <c r="R17" s="4">
        <f>R11/R3</f>
        <v>0.19847920871078126</v>
      </c>
      <c r="S17" s="4">
        <f>S11/S3</f>
        <v>0.19939719616902299</v>
      </c>
      <c r="T17" s="4">
        <f>T11/T3</f>
        <v>0.23393783145862398</v>
      </c>
      <c r="U17" s="4">
        <f>U11/U3</f>
        <v>0.22311574205603246</v>
      </c>
      <c r="V17" s="4">
        <f>V11/V3</f>
        <v>0.24390472557526072</v>
      </c>
      <c r="W17" s="147">
        <f>W11/W3</f>
        <v>0.21211334783724439</v>
      </c>
      <c r="X17" s="7">
        <f t="shared" ref="X17:Z17" si="6">X11/X3</f>
        <v>0.2327678719055046</v>
      </c>
      <c r="Y17" s="147">
        <f t="shared" si="6"/>
        <v>0.23589742439024391</v>
      </c>
      <c r="Z17" s="147">
        <f t="shared" si="6"/>
        <v>0.22159375490196076</v>
      </c>
    </row>
    <row r="18" spans="2:26" x14ac:dyDescent="0.25">
      <c r="B18" t="s">
        <v>135</v>
      </c>
      <c r="C18" s="147">
        <f t="shared" ref="C18:F18" si="7">C10/C9</f>
        <v>0.21760965336640387</v>
      </c>
      <c r="D18" s="147">
        <f t="shared" si="7"/>
        <v>0.13317471806227812</v>
      </c>
      <c r="E18" s="147">
        <f t="shared" si="7"/>
        <v>0.23533891893002135</v>
      </c>
      <c r="F18" s="147">
        <f t="shared" si="7"/>
        <v>0.24195210577341458</v>
      </c>
      <c r="G18" s="7">
        <f>G10/G9</f>
        <v>0.21150486201958738</v>
      </c>
      <c r="H18" s="158"/>
      <c r="I18" s="158"/>
      <c r="L18" s="147">
        <f t="shared" ref="L18:X18" si="8">L10/L9</f>
        <v>0.23666381460816327</v>
      </c>
      <c r="M18" s="147">
        <f t="shared" si="8"/>
        <v>0.23362570157939597</v>
      </c>
      <c r="N18" s="147">
        <f t="shared" si="8"/>
        <v>0.23739297199744899</v>
      </c>
      <c r="O18" s="147">
        <f t="shared" si="8"/>
        <v>0.23400871391855699</v>
      </c>
      <c r="P18" s="147">
        <f t="shared" si="8"/>
        <v>0.24984382529851679</v>
      </c>
      <c r="Q18" s="147">
        <f t="shared" si="8"/>
        <v>0.2534615069503236</v>
      </c>
      <c r="R18" s="147">
        <f t="shared" si="8"/>
        <v>0.23255625727541718</v>
      </c>
      <c r="S18" s="147">
        <f t="shared" si="8"/>
        <v>0.23340770368412755</v>
      </c>
      <c r="T18" s="147">
        <f t="shared" si="8"/>
        <v>0.20121392394887047</v>
      </c>
      <c r="U18" s="147">
        <f t="shared" si="8"/>
        <v>0.23209898991398312</v>
      </c>
      <c r="V18" s="147">
        <f t="shared" si="8"/>
        <v>0.22202019646527485</v>
      </c>
      <c r="W18" s="147">
        <f t="shared" si="8"/>
        <v>0.18462519496793897</v>
      </c>
      <c r="X18" s="7">
        <f>X10/X9</f>
        <v>0.23487178599555167</v>
      </c>
      <c r="Y18" s="147"/>
      <c r="Z18" s="147"/>
    </row>
    <row r="19" spans="2:26" x14ac:dyDescent="0.25">
      <c r="B19" t="s">
        <v>32</v>
      </c>
      <c r="C19" s="3"/>
      <c r="D19" s="3">
        <f>D3/C3-1</f>
        <v>9.4700342956932859E-2</v>
      </c>
      <c r="E19" s="3">
        <f>E3/D3-1</f>
        <v>0.204998523475864</v>
      </c>
      <c r="F19" s="39">
        <f>F3/E3-1</f>
        <v>0.13890075923709588</v>
      </c>
      <c r="G19" s="6">
        <f>G3/F3-1</f>
        <v>0.13135326134319958</v>
      </c>
      <c r="H19" s="120">
        <f>H4/G3-1</f>
        <v>0.10643839302008251</v>
      </c>
      <c r="I19" s="120">
        <f>I4/H4-1</f>
        <v>0.10000000000000009</v>
      </c>
      <c r="L19" s="4"/>
      <c r="M19" s="4"/>
      <c r="N19" s="4"/>
      <c r="O19" s="4"/>
      <c r="P19" s="4">
        <f>P3/L3-1</f>
        <v>0.22089923268393408</v>
      </c>
      <c r="Q19" s="4">
        <f>Q3/M3-1</f>
        <v>0.13223989591869412</v>
      </c>
      <c r="R19" s="4">
        <f>R3/N3-1</f>
        <v>0.15152099489776027</v>
      </c>
      <c r="S19" s="4">
        <f>S3/O3-1</f>
        <v>6.1671736681999434E-2</v>
      </c>
      <c r="T19" s="4">
        <f>T3/P3-1</f>
        <v>0.11876668506111643</v>
      </c>
      <c r="U19" s="4">
        <f>U3/Q3-1</f>
        <v>0.12064630329978376</v>
      </c>
      <c r="V19" s="4">
        <f>V3/R3-1</f>
        <v>0.14267314992556734</v>
      </c>
      <c r="W19" s="147">
        <f>W3/S3-1</f>
        <v>0.14354795000429599</v>
      </c>
      <c r="X19" s="7">
        <f t="shared" ref="X19:Z19" si="9">X3/T3-1</f>
        <v>0.11782003967202881</v>
      </c>
      <c r="Y19" s="147">
        <f t="shared" si="9"/>
        <v>0.10514452864507673</v>
      </c>
      <c r="Z19" s="147">
        <f t="shared" si="9"/>
        <v>9.9121349462400365E-2</v>
      </c>
    </row>
    <row r="20" spans="2:26" x14ac:dyDescent="0.25">
      <c r="B20" t="s">
        <v>134</v>
      </c>
      <c r="C20" s="4">
        <f>C6/C3</f>
        <v>0.2655782122486115</v>
      </c>
      <c r="D20" s="4">
        <f>D6/D3</f>
        <v>0.23718479254074795</v>
      </c>
      <c r="E20" s="4">
        <f>E6/E3</f>
        <v>0.23659316354564736</v>
      </c>
      <c r="F20" s="4">
        <f>F6/F3</f>
        <v>0.25191465762432558</v>
      </c>
      <c r="G20" s="7">
        <f>G6/G3</f>
        <v>0.25782129395309011</v>
      </c>
      <c r="H20" s="120"/>
      <c r="I20" s="120"/>
      <c r="L20" s="4">
        <f>L6/L3</f>
        <v>0.2418275693510937</v>
      </c>
      <c r="M20" s="4">
        <f>M6/M3</f>
        <v>0.21263819023293801</v>
      </c>
      <c r="N20" s="4">
        <f>N6/N3</f>
        <v>0.24436729603979138</v>
      </c>
      <c r="O20" s="4">
        <f>O6/O3</f>
        <v>0.24890442056215775</v>
      </c>
      <c r="P20" s="4">
        <f>P6/P3</f>
        <v>0.24837643736821516</v>
      </c>
      <c r="Q20" s="4">
        <f>Q6/Q3</f>
        <v>0.24582844991119221</v>
      </c>
      <c r="R20" s="4">
        <f>R6/R3</f>
        <v>0.255986322605748</v>
      </c>
      <c r="S20" s="4">
        <f>S6/S3</f>
        <v>0.25775349817903004</v>
      </c>
      <c r="T20" s="4">
        <f>T6/T3</f>
        <v>0.24296763256873444</v>
      </c>
      <c r="U20" s="4">
        <f>U6/U3</f>
        <v>0.24281750397986804</v>
      </c>
      <c r="V20" s="4">
        <f>V6/V3</f>
        <v>0.25497244653636691</v>
      </c>
      <c r="W20" s="147">
        <f>W6/W3</f>
        <v>0.29155000728278258</v>
      </c>
      <c r="X20" s="7">
        <f t="shared" ref="X20:Z20" si="10">X6/X3</f>
        <v>0.25545706435370896</v>
      </c>
      <c r="Y20" s="147"/>
      <c r="Z20" s="147"/>
    </row>
    <row r="21" spans="2:26" x14ac:dyDescent="0.25">
      <c r="B21" t="s">
        <v>36</v>
      </c>
      <c r="C21" s="3"/>
      <c r="D21" s="3">
        <f>-(D11/C11-1)</f>
        <v>-0.27238623080151769</v>
      </c>
      <c r="E21" s="3">
        <f>-(E11/D11-1)</f>
        <v>2.2785993697475915E-2</v>
      </c>
      <c r="F21" s="39">
        <f>F11/E11-1</f>
        <v>-0.13492150492749355</v>
      </c>
      <c r="G21" s="6">
        <f>G11/F11-1</f>
        <v>0.36871026431156029</v>
      </c>
      <c r="H21" s="53">
        <f>H14/G13-1</f>
        <v>0.1611280953630565</v>
      </c>
      <c r="I21" s="53">
        <f>I14/H14-1</f>
        <v>0.14525139664804465</v>
      </c>
      <c r="L21" s="4"/>
      <c r="M21" s="4"/>
      <c r="N21" s="4"/>
      <c r="O21" s="4"/>
      <c r="P21" s="4">
        <f>P11/L11-1</f>
        <v>-7.1070878274268279E-2</v>
      </c>
      <c r="Q21" s="4">
        <f>Q11/M11-1</f>
        <v>-0.32296749074950071</v>
      </c>
      <c r="R21" s="4">
        <f>R11/N11-1</f>
        <v>-4.3943595142420411E-2</v>
      </c>
      <c r="S21" s="4">
        <f>S11/O11-1</f>
        <v>-5.6667375451849744E-2</v>
      </c>
      <c r="T21" s="4">
        <f>T11/P11-1</f>
        <v>0.35091756372300775</v>
      </c>
      <c r="U21" s="4">
        <f>U11/Q11-1</f>
        <v>0.51401448639157166</v>
      </c>
      <c r="V21" s="4">
        <f>V11/R11-1</f>
        <v>0.40419433786101777</v>
      </c>
      <c r="W21" s="147">
        <f>W11/S11-1</f>
        <v>0.21647540059799386</v>
      </c>
      <c r="X21" s="7">
        <f t="shared" ref="X21:Z21" si="11">X11/T11-1</f>
        <v>0.11222964744718733</v>
      </c>
      <c r="Y21" s="147">
        <f t="shared" si="11"/>
        <v>0.16845519497621231</v>
      </c>
      <c r="Z21" s="147">
        <f t="shared" si="11"/>
        <v>-1.419811174877661E-3</v>
      </c>
    </row>
    <row r="22" spans="2:26" x14ac:dyDescent="0.25">
      <c r="C22" s="159"/>
      <c r="D22" s="159"/>
      <c r="E22" s="159"/>
      <c r="F22" s="159"/>
      <c r="G22" s="160"/>
      <c r="H22" s="161"/>
      <c r="I22" s="16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47"/>
      <c r="X22" s="7"/>
    </row>
    <row r="23" spans="2:26" x14ac:dyDescent="0.25">
      <c r="C23" s="159"/>
      <c r="D23" s="159"/>
      <c r="E23" s="159"/>
      <c r="F23" s="159"/>
      <c r="G23" s="160"/>
      <c r="H23" s="161"/>
      <c r="I23" s="16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47"/>
      <c r="X23" s="7"/>
    </row>
    <row r="26" spans="2:26" s="1" customFormat="1" x14ac:dyDescent="0.25">
      <c r="B26" s="1" t="s">
        <v>40</v>
      </c>
      <c r="C26" s="143">
        <f t="shared" ref="C26:F26" si="12">C27+C28</f>
        <v>0</v>
      </c>
      <c r="D26" s="143">
        <f t="shared" si="12"/>
        <v>2061.7669999999998</v>
      </c>
      <c r="E26" s="143">
        <f t="shared" si="12"/>
        <v>3076.1890000000003</v>
      </c>
      <c r="F26" s="143">
        <f t="shared" si="12"/>
        <v>2669.4549999999999</v>
      </c>
      <c r="G26" s="14">
        <f>G27+G28</f>
        <v>3253.28</v>
      </c>
      <c r="L26" s="143">
        <f t="shared" ref="L26" si="13">L27+L28</f>
        <v>0</v>
      </c>
      <c r="M26" s="143">
        <f t="shared" ref="M26" si="14">M27+M28</f>
        <v>0</v>
      </c>
      <c r="N26" s="143">
        <f t="shared" ref="N26" si="15">N27+N28</f>
        <v>0</v>
      </c>
      <c r="O26" s="143">
        <f t="shared" ref="O26" si="16">O27+O28</f>
        <v>3076.1890000000003</v>
      </c>
      <c r="P26" s="143">
        <f t="shared" ref="P26" si="17">P27+P28</f>
        <v>2732.4339999999997</v>
      </c>
      <c r="Q26" s="143">
        <f t="shared" ref="Q26" si="18">Q27+Q28</f>
        <v>2469.8310000000001</v>
      </c>
      <c r="R26" s="143">
        <f t="shared" ref="R26" si="19">R27+R28</f>
        <v>2649.8289999999997</v>
      </c>
      <c r="S26" s="143">
        <f t="shared" ref="S26" si="20">S27+S28</f>
        <v>2669.4549999999999</v>
      </c>
      <c r="T26" s="143">
        <f t="shared" ref="T26" si="21">T27+T28</f>
        <v>3055.6880000000001</v>
      </c>
      <c r="U26" s="143">
        <f t="shared" ref="U26" si="22">U27+U28</f>
        <v>3287.0129999999999</v>
      </c>
      <c r="V26" s="143">
        <f t="shared" ref="V26" si="23">V27+V28</f>
        <v>3010.6009999999997</v>
      </c>
      <c r="W26" s="143">
        <f t="shared" ref="W26" si="24">W27+W28</f>
        <v>3253.28</v>
      </c>
      <c r="X26" s="14">
        <f t="shared" ref="X26" si="25">X27+X28</f>
        <v>3560.7249999999999</v>
      </c>
      <c r="Y26" s="143">
        <f t="shared" ref="Y26" si="26">Y27+Y28</f>
        <v>0</v>
      </c>
      <c r="Z26" s="143">
        <f t="shared" ref="Z26" si="27">Z27+Z28</f>
        <v>0</v>
      </c>
    </row>
    <row r="27" spans="2:26" x14ac:dyDescent="0.25">
      <c r="B27" t="s">
        <v>24</v>
      </c>
      <c r="C27" s="10"/>
      <c r="D27" s="10">
        <v>1180.413</v>
      </c>
      <c r="E27" s="10">
        <v>1326.462</v>
      </c>
      <c r="F27" s="10">
        <v>1307.1410000000001</v>
      </c>
      <c r="G27" s="15">
        <v>2297.6750000000002</v>
      </c>
      <c r="L27" s="10"/>
      <c r="M27" s="10"/>
      <c r="N27" s="10"/>
      <c r="O27" s="10">
        <f>E27</f>
        <v>1326.462</v>
      </c>
      <c r="P27" s="10">
        <v>1014.7859999999999</v>
      </c>
      <c r="Q27" s="10">
        <v>1132.039</v>
      </c>
      <c r="R27" s="10">
        <v>1303.048</v>
      </c>
      <c r="S27" s="10">
        <f>F27</f>
        <v>1307.1410000000001</v>
      </c>
      <c r="T27" s="10">
        <v>1672.66</v>
      </c>
      <c r="U27" s="10">
        <v>1869.7739999999999</v>
      </c>
      <c r="V27" s="10">
        <v>1773.8489999999999</v>
      </c>
      <c r="W27" s="144">
        <f>G27</f>
        <v>2297.6750000000002</v>
      </c>
      <c r="X27" s="15">
        <v>2576.5239999999999</v>
      </c>
    </row>
    <row r="28" spans="2:26" x14ac:dyDescent="0.25">
      <c r="B28" t="s">
        <v>137</v>
      </c>
      <c r="C28" s="10"/>
      <c r="D28" s="10">
        <v>881.35400000000004</v>
      </c>
      <c r="E28" s="10">
        <v>1749.7270000000001</v>
      </c>
      <c r="F28" s="10">
        <v>1362.3140000000001</v>
      </c>
      <c r="G28" s="15">
        <v>955.60500000000002</v>
      </c>
      <c r="L28" s="10"/>
      <c r="M28" s="10"/>
      <c r="N28" s="10"/>
      <c r="O28" s="10">
        <f t="shared" ref="O28:O32" si="28">E28</f>
        <v>1749.7270000000001</v>
      </c>
      <c r="P28" s="10">
        <v>1717.6479999999999</v>
      </c>
      <c r="Q28" s="10">
        <v>1337.7919999999999</v>
      </c>
      <c r="R28" s="10">
        <v>1346.7809999999999</v>
      </c>
      <c r="S28" s="10">
        <f t="shared" ref="S28:S32" si="29">F28</f>
        <v>1362.3140000000001</v>
      </c>
      <c r="T28" s="10">
        <v>1383.028</v>
      </c>
      <c r="U28" s="10">
        <v>1417.239</v>
      </c>
      <c r="V28" s="10">
        <v>1236.752</v>
      </c>
      <c r="W28" s="144">
        <f t="shared" ref="W28:W32" si="30">G28</f>
        <v>955.60500000000002</v>
      </c>
      <c r="X28" s="15">
        <v>984.20100000000002</v>
      </c>
    </row>
    <row r="29" spans="2:26" x14ac:dyDescent="0.25">
      <c r="B29" t="s">
        <v>25</v>
      </c>
      <c r="C29" s="10"/>
      <c r="D29" s="10">
        <v>666.01199999999994</v>
      </c>
      <c r="E29" s="10">
        <v>896.65800000000002</v>
      </c>
      <c r="F29" s="10">
        <v>1016.203</v>
      </c>
      <c r="G29" s="15">
        <v>1193.9639999999999</v>
      </c>
      <c r="L29" s="10"/>
      <c r="M29" s="10"/>
      <c r="N29" s="10"/>
      <c r="O29" s="10">
        <f t="shared" si="28"/>
        <v>896.65800000000002</v>
      </c>
      <c r="P29" s="10">
        <v>1039.78</v>
      </c>
      <c r="Q29" s="10">
        <v>1175.587</v>
      </c>
      <c r="R29" s="10">
        <v>1051.6420000000001</v>
      </c>
      <c r="S29" s="10">
        <f t="shared" si="29"/>
        <v>1016.203</v>
      </c>
      <c r="T29" s="10">
        <v>1190.3510000000001</v>
      </c>
      <c r="U29" s="10">
        <v>1333.0039999999999</v>
      </c>
      <c r="V29" s="10">
        <v>1231.1880000000001</v>
      </c>
      <c r="W29" s="144">
        <f t="shared" si="30"/>
        <v>1193.9639999999999</v>
      </c>
      <c r="X29" s="15">
        <v>1370.239</v>
      </c>
    </row>
    <row r="30" spans="2:26" x14ac:dyDescent="0.25">
      <c r="B30" t="s">
        <v>77</v>
      </c>
      <c r="C30" s="10"/>
      <c r="D30" s="10">
        <v>333.08499999999998</v>
      </c>
      <c r="E30" s="10">
        <v>593.35699999999997</v>
      </c>
      <c r="F30" s="10">
        <v>935.63099999999997</v>
      </c>
      <c r="G30" s="15">
        <v>971.40599999999995</v>
      </c>
      <c r="L30" s="10"/>
      <c r="M30" s="10"/>
      <c r="N30" s="10"/>
      <c r="O30" s="10">
        <f t="shared" si="28"/>
        <v>593.35699999999997</v>
      </c>
      <c r="P30" s="10">
        <v>821.13199999999995</v>
      </c>
      <c r="Q30" s="10">
        <v>885.94799999999998</v>
      </c>
      <c r="R30" s="10">
        <v>862.97699999999998</v>
      </c>
      <c r="S30" s="10">
        <f t="shared" si="29"/>
        <v>935.63099999999997</v>
      </c>
      <c r="T30" s="10">
        <v>906.72299999999996</v>
      </c>
      <c r="U30" s="10">
        <v>846.81200000000001</v>
      </c>
      <c r="V30" s="10">
        <v>883.58199999999999</v>
      </c>
      <c r="W30" s="144">
        <f t="shared" si="30"/>
        <v>971.40599999999995</v>
      </c>
      <c r="X30" s="15">
        <v>939.63</v>
      </c>
    </row>
    <row r="31" spans="2:26" x14ac:dyDescent="0.25">
      <c r="B31" t="s">
        <v>74</v>
      </c>
      <c r="C31" s="10"/>
      <c r="D31" s="10">
        <v>55.357999999999997</v>
      </c>
      <c r="E31" s="10">
        <v>82.668000000000006</v>
      </c>
      <c r="F31" s="10">
        <v>109.82299999999999</v>
      </c>
      <c r="G31" s="15">
        <v>116.19499999999999</v>
      </c>
      <c r="L31" s="10"/>
      <c r="M31" s="10"/>
      <c r="N31" s="10"/>
      <c r="O31" s="10">
        <f t="shared" si="28"/>
        <v>82.668000000000006</v>
      </c>
      <c r="P31" s="10">
        <v>110.327</v>
      </c>
      <c r="Q31" s="10">
        <v>132.273</v>
      </c>
      <c r="R31" s="10">
        <v>112.294</v>
      </c>
      <c r="S31" s="10">
        <f t="shared" si="29"/>
        <v>109.82299999999999</v>
      </c>
      <c r="T31" s="10">
        <v>110.958</v>
      </c>
      <c r="U31" s="10">
        <v>148.75</v>
      </c>
      <c r="V31" s="10">
        <v>162.67599999999999</v>
      </c>
      <c r="W31" s="144">
        <f t="shared" si="30"/>
        <v>116.19499999999999</v>
      </c>
      <c r="X31" s="15">
        <v>124.58</v>
      </c>
    </row>
    <row r="32" spans="2:26" x14ac:dyDescent="0.25">
      <c r="B32" t="s">
        <v>138</v>
      </c>
      <c r="C32" s="10"/>
      <c r="D32" s="10">
        <v>24.733000000000001</v>
      </c>
      <c r="E32" s="10">
        <v>33.238</v>
      </c>
      <c r="F32" s="10">
        <v>33.784999999999997</v>
      </c>
      <c r="G32" s="15">
        <v>54.151000000000003</v>
      </c>
      <c r="L32" s="10"/>
      <c r="M32" s="10"/>
      <c r="N32" s="10"/>
      <c r="O32" s="10">
        <f t="shared" si="28"/>
        <v>33.238</v>
      </c>
      <c r="P32" s="10">
        <v>39.993000000000002</v>
      </c>
      <c r="Q32" s="10">
        <v>32.981000000000002</v>
      </c>
      <c r="R32" s="10">
        <v>19.949000000000002</v>
      </c>
      <c r="S32" s="10">
        <f t="shared" si="29"/>
        <v>33.784999999999997</v>
      </c>
      <c r="T32" s="10">
        <v>30.888999999999999</v>
      </c>
      <c r="U32" s="10">
        <v>38.533999999999999</v>
      </c>
      <c r="V32" s="10">
        <v>23.468</v>
      </c>
      <c r="W32" s="144">
        <f t="shared" si="30"/>
        <v>54.151000000000003</v>
      </c>
      <c r="X32" s="15">
        <v>40.340000000000003</v>
      </c>
    </row>
    <row r="33" spans="2:25" s="1" customFormat="1" x14ac:dyDescent="0.25">
      <c r="B33" s="1" t="s">
        <v>62</v>
      </c>
      <c r="C33" s="11">
        <f t="shared" ref="C33:D33" si="31">SUM(C27:C32)</f>
        <v>0</v>
      </c>
      <c r="D33" s="11">
        <f t="shared" si="31"/>
        <v>3140.9549999999999</v>
      </c>
      <c r="E33" s="11">
        <f>SUM(E27:E32)</f>
        <v>4682.1099999999997</v>
      </c>
      <c r="F33" s="11">
        <f t="shared" ref="F33:G33" si="32">SUM(F27:F32)</f>
        <v>4764.8969999999999</v>
      </c>
      <c r="G33" s="14">
        <f t="shared" si="32"/>
        <v>5588.9960000000001</v>
      </c>
      <c r="L33" s="11">
        <f t="shared" ref="L33:W33" si="33">SUM(L27:L32)</f>
        <v>0</v>
      </c>
      <c r="M33" s="11">
        <f t="shared" si="33"/>
        <v>0</v>
      </c>
      <c r="N33" s="11">
        <f t="shared" si="33"/>
        <v>0</v>
      </c>
      <c r="O33" s="11">
        <f t="shared" si="33"/>
        <v>4682.1099999999997</v>
      </c>
      <c r="P33" s="11">
        <f t="shared" si="33"/>
        <v>4743.6660000000002</v>
      </c>
      <c r="Q33" s="11">
        <f t="shared" si="33"/>
        <v>4696.62</v>
      </c>
      <c r="R33" s="11">
        <f t="shared" si="33"/>
        <v>4696.6909999999989</v>
      </c>
      <c r="S33" s="11">
        <f t="shared" si="33"/>
        <v>4764.8969999999999</v>
      </c>
      <c r="T33" s="11">
        <f t="shared" si="33"/>
        <v>5294.6090000000004</v>
      </c>
      <c r="U33" s="11">
        <f t="shared" si="33"/>
        <v>5654.1129999999994</v>
      </c>
      <c r="V33" s="11">
        <f t="shared" si="33"/>
        <v>5311.5150000000003</v>
      </c>
      <c r="W33" s="143">
        <f t="shared" si="33"/>
        <v>5588.9960000000001</v>
      </c>
      <c r="X33" s="14">
        <f t="shared" ref="X33" si="34">SUM(X27:X32)</f>
        <v>6035.5140000000001</v>
      </c>
    </row>
    <row r="34" spans="2:25" x14ac:dyDescent="0.25">
      <c r="B34" t="s">
        <v>139</v>
      </c>
      <c r="C34" s="10"/>
      <c r="D34" s="10">
        <v>44.290999999999997</v>
      </c>
      <c r="E34" s="10">
        <v>99.418999999999997</v>
      </c>
      <c r="F34" s="10">
        <v>61.442999999999998</v>
      </c>
      <c r="G34" s="15">
        <v>76.430999999999997</v>
      </c>
      <c r="L34" s="10"/>
      <c r="M34" s="10"/>
      <c r="N34" s="10"/>
      <c r="O34" s="10">
        <f t="shared" ref="O34:O39" si="35">E34</f>
        <v>99.418999999999997</v>
      </c>
      <c r="P34" s="10">
        <v>65.652000000000001</v>
      </c>
      <c r="Q34" s="10">
        <v>64.119</v>
      </c>
      <c r="R34" s="10">
        <v>72.373000000000005</v>
      </c>
      <c r="S34" s="10">
        <f t="shared" ref="S34:S39" si="36">F34</f>
        <v>61.442999999999998</v>
      </c>
      <c r="T34" s="10">
        <v>41.152000000000001</v>
      </c>
      <c r="U34" s="10">
        <v>62.247999999999998</v>
      </c>
      <c r="V34" s="10">
        <v>52.636000000000003</v>
      </c>
      <c r="W34" s="144">
        <f t="shared" ref="W34:W39" si="37">G34</f>
        <v>76.430999999999997</v>
      </c>
      <c r="X34" s="15">
        <v>8.1620000000000008</v>
      </c>
    </row>
    <row r="35" spans="2:25" x14ac:dyDescent="0.25">
      <c r="B35" t="s">
        <v>75</v>
      </c>
      <c r="C35" s="10"/>
      <c r="D35" s="10">
        <v>314.65600000000001</v>
      </c>
      <c r="E35" s="10">
        <v>313.75299999999999</v>
      </c>
      <c r="F35" s="10">
        <v>516.89700000000005</v>
      </c>
      <c r="G35" s="15">
        <v>890.79600000000005</v>
      </c>
      <c r="L35" s="10"/>
      <c r="M35" s="10"/>
      <c r="N35" s="10"/>
      <c r="O35" s="10">
        <f t="shared" si="35"/>
        <v>313.75299999999999</v>
      </c>
      <c r="P35" s="10">
        <v>407.39100000000002</v>
      </c>
      <c r="Q35" s="10">
        <v>464.541</v>
      </c>
      <c r="R35" s="10">
        <v>485.55</v>
      </c>
      <c r="S35" s="10">
        <f t="shared" si="36"/>
        <v>516.89700000000005</v>
      </c>
      <c r="T35" s="10">
        <v>545.92200000000003</v>
      </c>
      <c r="U35" s="10">
        <v>576.64499999999998</v>
      </c>
      <c r="V35" s="10">
        <v>731.20799999999997</v>
      </c>
      <c r="W35" s="144">
        <f t="shared" si="37"/>
        <v>890.79600000000005</v>
      </c>
      <c r="X35" s="15">
        <v>923.29</v>
      </c>
    </row>
    <row r="36" spans="2:25" x14ac:dyDescent="0.25">
      <c r="B36" t="s">
        <v>140</v>
      </c>
      <c r="C36" s="10"/>
      <c r="D36" s="10">
        <v>241.65</v>
      </c>
      <c r="E36" s="10">
        <v>225.221</v>
      </c>
      <c r="F36" s="10">
        <v>177.03899999999999</v>
      </c>
      <c r="G36" s="15">
        <v>175.00299999999999</v>
      </c>
      <c r="L36" s="10"/>
      <c r="M36" s="10"/>
      <c r="N36" s="10"/>
      <c r="O36" s="10">
        <f t="shared" si="35"/>
        <v>225.221</v>
      </c>
      <c r="P36" s="10">
        <v>225.221</v>
      </c>
      <c r="Q36" s="10">
        <v>203.28700000000001</v>
      </c>
      <c r="R36" s="10">
        <v>195.511</v>
      </c>
      <c r="S36" s="10">
        <f t="shared" si="36"/>
        <v>177.03899999999999</v>
      </c>
      <c r="T36" s="10">
        <v>177.03899999999999</v>
      </c>
      <c r="U36" s="10">
        <v>177.03899999999999</v>
      </c>
      <c r="V36" s="10">
        <v>176.208</v>
      </c>
      <c r="W36" s="144">
        <f t="shared" si="37"/>
        <v>175.00299999999999</v>
      </c>
      <c r="X36" s="15">
        <v>175.27099999999999</v>
      </c>
    </row>
    <row r="37" spans="2:25" x14ac:dyDescent="0.25">
      <c r="B37" t="s">
        <v>26</v>
      </c>
      <c r="C37" s="10"/>
      <c r="D37" s="10">
        <v>1331.643</v>
      </c>
      <c r="E37" s="10">
        <v>1331.643</v>
      </c>
      <c r="F37" s="10">
        <v>1417.941</v>
      </c>
      <c r="G37" s="15">
        <v>1417.941</v>
      </c>
      <c r="L37" s="10"/>
      <c r="M37" s="10"/>
      <c r="N37" s="10"/>
      <c r="O37" s="10">
        <f t="shared" si="35"/>
        <v>1331.643</v>
      </c>
      <c r="P37" s="10">
        <v>1411.9280000000001</v>
      </c>
      <c r="Q37" s="10">
        <v>1412.941</v>
      </c>
      <c r="R37" s="10">
        <v>1412.941</v>
      </c>
      <c r="S37" s="10">
        <f t="shared" si="36"/>
        <v>1417.941</v>
      </c>
      <c r="T37" s="10">
        <v>1417.941</v>
      </c>
      <c r="U37" s="10">
        <v>1417.941</v>
      </c>
      <c r="V37" s="10">
        <v>1417.941</v>
      </c>
      <c r="W37" s="144">
        <f t="shared" si="37"/>
        <v>1417.941</v>
      </c>
      <c r="X37" s="15">
        <v>1417.941</v>
      </c>
    </row>
    <row r="38" spans="2:25" s="1" customFormat="1" x14ac:dyDescent="0.25">
      <c r="B38" t="s">
        <v>141</v>
      </c>
      <c r="C38" s="10"/>
      <c r="D38" s="10">
        <v>1059.046</v>
      </c>
      <c r="E38" s="10">
        <v>1072.386</v>
      </c>
      <c r="F38" s="10">
        <v>1220.4100000000001</v>
      </c>
      <c r="G38" s="15">
        <v>1427.1389999999999</v>
      </c>
      <c r="L38" s="10"/>
      <c r="M38" s="10"/>
      <c r="N38" s="10"/>
      <c r="O38" s="10">
        <f t="shared" si="35"/>
        <v>1072.386</v>
      </c>
      <c r="P38" s="10">
        <v>1232.1130000000001</v>
      </c>
      <c r="Q38" s="10">
        <v>1223.114</v>
      </c>
      <c r="R38" s="10">
        <v>1225.826</v>
      </c>
      <c r="S38" s="10">
        <f t="shared" si="36"/>
        <v>1220.4100000000001</v>
      </c>
      <c r="T38" s="10">
        <v>1222.598</v>
      </c>
      <c r="U38" s="10">
        <v>1224.0999999999999</v>
      </c>
      <c r="V38" s="10">
        <v>1459.4469999999999</v>
      </c>
      <c r="W38" s="144">
        <f t="shared" si="37"/>
        <v>1427.1389999999999</v>
      </c>
      <c r="X38" s="15">
        <v>1430.7619999999999</v>
      </c>
    </row>
    <row r="39" spans="2:25" s="1" customFormat="1" x14ac:dyDescent="0.25">
      <c r="B39" t="s">
        <v>142</v>
      </c>
      <c r="C39" s="10"/>
      <c r="D39" s="10">
        <v>70.474999999999994</v>
      </c>
      <c r="E39" s="10">
        <v>80.251999999999995</v>
      </c>
      <c r="F39" s="10">
        <v>134.47800000000001</v>
      </c>
      <c r="G39" s="15">
        <v>110.21599999999999</v>
      </c>
      <c r="L39" s="10"/>
      <c r="M39" s="10"/>
      <c r="N39" s="10"/>
      <c r="O39" s="10">
        <f t="shared" si="35"/>
        <v>80.251999999999995</v>
      </c>
      <c r="P39" s="10">
        <v>101.488</v>
      </c>
      <c r="Q39" s="10">
        <v>110.39</v>
      </c>
      <c r="R39" s="10">
        <v>115.913</v>
      </c>
      <c r="S39" s="10">
        <f t="shared" si="36"/>
        <v>134.47800000000001</v>
      </c>
      <c r="T39" s="10">
        <v>145.101</v>
      </c>
      <c r="U39" s="10">
        <v>151.25200000000001</v>
      </c>
      <c r="V39" s="10">
        <v>164.86699999999999</v>
      </c>
      <c r="W39" s="144">
        <f t="shared" si="37"/>
        <v>110.21599999999999</v>
      </c>
      <c r="X39" s="15">
        <v>107.126</v>
      </c>
    </row>
    <row r="40" spans="2:25" x14ac:dyDescent="0.25">
      <c r="B40" s="1" t="s">
        <v>27</v>
      </c>
      <c r="C40" s="11">
        <f>SUM(C33:C39)</f>
        <v>0</v>
      </c>
      <c r="D40" s="11">
        <f>SUM(D33:D39)</f>
        <v>6202.7160000000003</v>
      </c>
      <c r="E40" s="11">
        <f>SUM(E33:E39)</f>
        <v>7804.7839999999997</v>
      </c>
      <c r="F40" s="11">
        <f>SUM(F33:F39)</f>
        <v>8293.1049999999996</v>
      </c>
      <c r="G40" s="14">
        <f>SUM(G33:G39)</f>
        <v>9686.521999999999</v>
      </c>
      <c r="L40" s="11">
        <f t="shared" ref="L40:W40" si="38">SUM(L33:L39)</f>
        <v>0</v>
      </c>
      <c r="M40" s="11">
        <f t="shared" si="38"/>
        <v>0</v>
      </c>
      <c r="N40" s="11">
        <f t="shared" si="38"/>
        <v>0</v>
      </c>
      <c r="O40" s="11">
        <f t="shared" si="38"/>
        <v>7804.7839999999997</v>
      </c>
      <c r="P40" s="11">
        <f t="shared" si="38"/>
        <v>8187.4590000000007</v>
      </c>
      <c r="Q40" s="11">
        <f t="shared" si="38"/>
        <v>8175.0119999999997</v>
      </c>
      <c r="R40" s="11">
        <f t="shared" si="38"/>
        <v>8204.8049999999985</v>
      </c>
      <c r="S40" s="11">
        <f t="shared" si="38"/>
        <v>8293.1049999999996</v>
      </c>
      <c r="T40" s="11">
        <f t="shared" si="38"/>
        <v>8844.362000000001</v>
      </c>
      <c r="U40" s="11">
        <f t="shared" si="38"/>
        <v>9263.3379999999997</v>
      </c>
      <c r="V40" s="11">
        <f t="shared" si="38"/>
        <v>9313.8220000000001</v>
      </c>
      <c r="W40" s="143">
        <f t="shared" si="38"/>
        <v>9686.521999999999</v>
      </c>
      <c r="X40" s="14">
        <f t="shared" ref="X40" si="39">SUM(X33:X39)</f>
        <v>10098.066000000001</v>
      </c>
    </row>
    <row r="41" spans="2:25" x14ac:dyDescent="0.25">
      <c r="B41" t="s">
        <v>29</v>
      </c>
      <c r="C41" s="10"/>
      <c r="D41" s="10">
        <v>296.8</v>
      </c>
      <c r="E41" s="10">
        <v>404.26299999999998</v>
      </c>
      <c r="F41" s="10">
        <v>444.26499999999999</v>
      </c>
      <c r="G41" s="15">
        <v>564.37900000000002</v>
      </c>
      <c r="L41" s="10"/>
      <c r="M41" s="10"/>
      <c r="N41" s="10"/>
      <c r="O41" s="10">
        <f t="shared" ref="O41:O46" si="40">E41</f>
        <v>404.26299999999998</v>
      </c>
      <c r="P41" s="10">
        <v>438.25599999999997</v>
      </c>
      <c r="Q41" s="10">
        <v>492.858</v>
      </c>
      <c r="R41" s="10">
        <v>520.19799999999998</v>
      </c>
      <c r="S41" s="10">
        <f t="shared" ref="S41:S46" si="41">F41</f>
        <v>444.26499999999999</v>
      </c>
      <c r="T41" s="10">
        <v>491.24900000000002</v>
      </c>
      <c r="U41" s="10">
        <v>568.61300000000006</v>
      </c>
      <c r="V41" s="10">
        <v>539.89200000000005</v>
      </c>
      <c r="W41" s="144">
        <f t="shared" ref="W41:W46" si="42">G41</f>
        <v>564.37900000000002</v>
      </c>
      <c r="X41" s="15">
        <v>533.72900000000004</v>
      </c>
    </row>
    <row r="42" spans="2:25" x14ac:dyDescent="0.25">
      <c r="B42" t="s">
        <v>143</v>
      </c>
      <c r="C42" s="10"/>
      <c r="D42" s="10">
        <v>142.65299999999999</v>
      </c>
      <c r="E42" s="10">
        <v>210.964</v>
      </c>
      <c r="F42" s="10">
        <v>172.99100000000001</v>
      </c>
      <c r="G42" s="15">
        <v>183.988</v>
      </c>
      <c r="L42" s="10"/>
      <c r="M42" s="10"/>
      <c r="N42" s="10"/>
      <c r="O42" s="10">
        <f t="shared" si="40"/>
        <v>210.964</v>
      </c>
      <c r="P42" s="10">
        <v>234.11099999999999</v>
      </c>
      <c r="Q42" s="10">
        <v>209.154</v>
      </c>
      <c r="R42" s="10">
        <v>198.69200000000001</v>
      </c>
      <c r="S42" s="10">
        <f t="shared" si="41"/>
        <v>172.99100000000001</v>
      </c>
      <c r="T42" s="10">
        <v>245.93199999999999</v>
      </c>
      <c r="U42" s="10">
        <v>198.65600000000001</v>
      </c>
      <c r="V42" s="10">
        <v>207.727</v>
      </c>
      <c r="W42" s="144">
        <f t="shared" si="42"/>
        <v>183.988</v>
      </c>
      <c r="X42" s="15">
        <v>204.679</v>
      </c>
    </row>
    <row r="43" spans="2:25" x14ac:dyDescent="0.25">
      <c r="B43" t="s">
        <v>144</v>
      </c>
      <c r="C43" s="10"/>
      <c r="D43" s="10">
        <v>186.65799999999999</v>
      </c>
      <c r="E43" s="10">
        <v>211.46100000000001</v>
      </c>
      <c r="F43" s="10">
        <v>255.631</v>
      </c>
      <c r="G43" s="15">
        <v>269.06099999999998</v>
      </c>
      <c r="L43" s="10"/>
      <c r="M43" s="10"/>
      <c r="N43" s="10"/>
      <c r="O43" s="10">
        <f t="shared" si="40"/>
        <v>211.46100000000001</v>
      </c>
      <c r="P43" s="10">
        <v>270.78500000000003</v>
      </c>
      <c r="Q43" s="10">
        <v>277.61799999999999</v>
      </c>
      <c r="R43" s="10">
        <v>281.64999999999998</v>
      </c>
      <c r="S43" s="10">
        <f t="shared" si="41"/>
        <v>255.631</v>
      </c>
      <c r="T43" s="10">
        <v>308.09399999999999</v>
      </c>
      <c r="U43" s="10">
        <v>283.64699999999999</v>
      </c>
      <c r="V43" s="10">
        <v>296.577</v>
      </c>
      <c r="W43" s="144">
        <f t="shared" si="42"/>
        <v>269.06099999999998</v>
      </c>
      <c r="X43" s="15">
        <v>318.89499999999998</v>
      </c>
    </row>
    <row r="44" spans="2:25" x14ac:dyDescent="0.25">
      <c r="B44" t="s">
        <v>145</v>
      </c>
      <c r="C44" s="10"/>
      <c r="D44" s="10">
        <v>45.429000000000002</v>
      </c>
      <c r="E44" s="10">
        <v>42.53</v>
      </c>
      <c r="F44" s="10">
        <v>43.311</v>
      </c>
      <c r="G44" s="15">
        <v>41.914000000000001</v>
      </c>
      <c r="L44" s="10"/>
      <c r="M44" s="10"/>
      <c r="N44" s="10"/>
      <c r="O44" s="10">
        <f t="shared" si="40"/>
        <v>42.53</v>
      </c>
      <c r="P44" s="10">
        <v>42.54</v>
      </c>
      <c r="Q44" s="10">
        <v>44.344000000000001</v>
      </c>
      <c r="R44" s="10">
        <v>42.607999999999997</v>
      </c>
      <c r="S44" s="10">
        <f t="shared" si="41"/>
        <v>43.311</v>
      </c>
      <c r="T44" s="10">
        <v>44.44</v>
      </c>
      <c r="U44" s="10">
        <v>42.765000000000001</v>
      </c>
      <c r="V44" s="10">
        <v>40.127000000000002</v>
      </c>
      <c r="W44" s="144">
        <f t="shared" si="42"/>
        <v>41.914000000000001</v>
      </c>
      <c r="X44" s="15">
        <v>43.776000000000003</v>
      </c>
    </row>
    <row r="45" spans="2:25" x14ac:dyDescent="0.25">
      <c r="B45" t="s">
        <v>146</v>
      </c>
      <c r="C45" s="10"/>
      <c r="D45" s="10">
        <v>55.015000000000001</v>
      </c>
      <c r="E45" s="10">
        <v>65.459000000000003</v>
      </c>
      <c r="F45" s="10">
        <v>72.462999999999994</v>
      </c>
      <c r="G45" s="15">
        <v>87.391999999999996</v>
      </c>
      <c r="L45" s="10"/>
      <c r="M45" s="10"/>
      <c r="N45" s="10"/>
      <c r="O45" s="10">
        <f t="shared" si="40"/>
        <v>65.459000000000003</v>
      </c>
      <c r="P45" s="10">
        <v>37.551000000000002</v>
      </c>
      <c r="Q45" s="10">
        <v>53.716999999999999</v>
      </c>
      <c r="R45" s="10">
        <v>61.426000000000002</v>
      </c>
      <c r="S45" s="10">
        <f t="shared" si="41"/>
        <v>72.462999999999994</v>
      </c>
      <c r="T45" s="10">
        <v>42.673000000000002</v>
      </c>
      <c r="U45" s="10">
        <v>56.195</v>
      </c>
      <c r="V45" s="10">
        <v>76.834999999999994</v>
      </c>
      <c r="W45" s="144">
        <f t="shared" si="42"/>
        <v>87.391999999999996</v>
      </c>
      <c r="X45" s="15">
        <v>52.637999999999998</v>
      </c>
    </row>
    <row r="46" spans="2:25" x14ac:dyDescent="0.25">
      <c r="B46" t="s">
        <v>147</v>
      </c>
      <c r="C46" s="10"/>
      <c r="D46" s="10">
        <v>23.433</v>
      </c>
      <c r="E46" s="10">
        <v>30.399000000000001</v>
      </c>
      <c r="F46" s="10">
        <v>13.317</v>
      </c>
      <c r="G46" s="15">
        <v>14.955</v>
      </c>
      <c r="L46" s="10"/>
      <c r="M46" s="10"/>
      <c r="N46" s="10"/>
      <c r="O46" s="10">
        <f t="shared" si="40"/>
        <v>30.399000000000001</v>
      </c>
      <c r="P46" s="10">
        <v>21.117999999999999</v>
      </c>
      <c r="Q46" s="10">
        <v>15.917</v>
      </c>
      <c r="R46" s="10">
        <v>17.143000000000001</v>
      </c>
      <c r="S46" s="10">
        <f t="shared" si="41"/>
        <v>13.317</v>
      </c>
      <c r="T46" s="10">
        <v>55.122999999999998</v>
      </c>
      <c r="U46" s="10">
        <v>12.704000000000001</v>
      </c>
      <c r="V46" s="10">
        <v>17.643999999999998</v>
      </c>
      <c r="W46" s="144">
        <f t="shared" si="42"/>
        <v>14.955</v>
      </c>
      <c r="X46" s="15">
        <v>75.111000000000004</v>
      </c>
    </row>
    <row r="47" spans="2:25" s="1" customFormat="1" x14ac:dyDescent="0.25">
      <c r="B47" s="1" t="s">
        <v>63</v>
      </c>
      <c r="C47" s="11">
        <f>SUM(C41:C46)</f>
        <v>0</v>
      </c>
      <c r="D47" s="11">
        <f>SUM(D41:D46)</f>
        <v>749.98799999999994</v>
      </c>
      <c r="E47" s="11">
        <f>SUM(E41:E46)</f>
        <v>965.07599999999991</v>
      </c>
      <c r="F47" s="11">
        <f>SUM(F41:F46)</f>
        <v>1001.978</v>
      </c>
      <c r="G47" s="14">
        <f>SUM(G41:G46)</f>
        <v>1161.6889999999999</v>
      </c>
      <c r="L47" s="11">
        <f>SUM(L41:L46)</f>
        <v>0</v>
      </c>
      <c r="M47" s="11">
        <f>SUM(M41:M46)</f>
        <v>0</v>
      </c>
      <c r="N47" s="11">
        <f>SUM(N41:N46)</f>
        <v>0</v>
      </c>
      <c r="O47" s="11">
        <f>SUM(O41:O46)</f>
        <v>965.07599999999991</v>
      </c>
      <c r="P47" s="11">
        <f>SUM(P41:P46)</f>
        <v>1044.3610000000001</v>
      </c>
      <c r="Q47" s="11">
        <f>SUM(Q41:Q46)</f>
        <v>1093.6079999999999</v>
      </c>
      <c r="R47" s="11">
        <f>SUM(R41:R46)</f>
        <v>1121.7169999999999</v>
      </c>
      <c r="S47" s="11">
        <f>SUM(S41:S46)</f>
        <v>1001.978</v>
      </c>
      <c r="T47" s="11">
        <f>SUM(T41:T46)</f>
        <v>1187.5110000000002</v>
      </c>
      <c r="U47" s="11">
        <f>SUM(U41:U46)</f>
        <v>1162.58</v>
      </c>
      <c r="V47" s="11">
        <f>SUM(V41:V46)</f>
        <v>1178.8019999999999</v>
      </c>
      <c r="W47" s="143">
        <f>SUM(W41:W46)</f>
        <v>1161.6889999999999</v>
      </c>
      <c r="X47" s="14">
        <f>SUM(X41:X46)</f>
        <v>1228.828</v>
      </c>
      <c r="Y47" s="11"/>
    </row>
    <row r="48" spans="2:25" x14ac:dyDescent="0.25">
      <c r="B48" t="s">
        <v>145</v>
      </c>
      <c r="C48" s="10"/>
      <c r="D48" s="10">
        <v>264.43599999999998</v>
      </c>
      <c r="E48" s="10">
        <v>243.249</v>
      </c>
      <c r="F48" s="10">
        <v>223.8</v>
      </c>
      <c r="G48" s="15">
        <v>204.251</v>
      </c>
      <c r="L48" s="10"/>
      <c r="M48" s="10"/>
      <c r="N48" s="10"/>
      <c r="O48" s="10">
        <f t="shared" ref="O48:O49" si="43">E48</f>
        <v>243.249</v>
      </c>
      <c r="P48" s="10">
        <v>238.24100000000001</v>
      </c>
      <c r="Q48" s="10">
        <v>232.17</v>
      </c>
      <c r="R48" s="10">
        <v>226.29400000000001</v>
      </c>
      <c r="S48" s="10">
        <f t="shared" ref="S48:S49" si="44">F48</f>
        <v>223.8</v>
      </c>
      <c r="T48" s="10">
        <v>219.76400000000001</v>
      </c>
      <c r="U48" s="10">
        <v>215.03899999999999</v>
      </c>
      <c r="V48" s="10">
        <v>209.136</v>
      </c>
      <c r="W48" s="144">
        <f t="shared" ref="W48:W49" si="45">G48</f>
        <v>204.251</v>
      </c>
      <c r="X48" s="15">
        <v>198.75899999999999</v>
      </c>
    </row>
    <row r="49" spans="2:24" x14ac:dyDescent="0.25">
      <c r="B49" t="s">
        <v>148</v>
      </c>
      <c r="C49" s="10"/>
      <c r="D49" s="10">
        <v>27.431999999999999</v>
      </c>
      <c r="E49" s="10">
        <v>29.507999999999999</v>
      </c>
      <c r="F49" s="10">
        <v>42.286000000000001</v>
      </c>
      <c r="G49" s="15">
        <v>91.837999999999994</v>
      </c>
      <c r="L49" s="10"/>
      <c r="M49" s="10"/>
      <c r="N49" s="10"/>
      <c r="O49" s="10">
        <f t="shared" si="43"/>
        <v>29.507999999999999</v>
      </c>
      <c r="P49" s="10">
        <v>38.185000000000002</v>
      </c>
      <c r="Q49" s="10">
        <v>40.055999999999997</v>
      </c>
      <c r="R49" s="10">
        <v>41.033999999999999</v>
      </c>
      <c r="S49" s="10">
        <f t="shared" si="44"/>
        <v>42.286000000000001</v>
      </c>
      <c r="T49" s="10">
        <v>41.726999999999997</v>
      </c>
      <c r="U49" s="10">
        <v>44.255000000000003</v>
      </c>
      <c r="V49" s="10">
        <v>53.250999999999998</v>
      </c>
      <c r="W49" s="144">
        <f t="shared" si="45"/>
        <v>91.837999999999994</v>
      </c>
      <c r="X49" s="15">
        <v>92.69</v>
      </c>
    </row>
    <row r="50" spans="2:24" x14ac:dyDescent="0.25">
      <c r="B50" s="1" t="s">
        <v>28</v>
      </c>
      <c r="C50" s="11">
        <f>SUM(C47:C49)</f>
        <v>0</v>
      </c>
      <c r="D50" s="11">
        <f>SUM(D47:D49)</f>
        <v>1041.856</v>
      </c>
      <c r="E50" s="11">
        <f>SUM(E47:E49)</f>
        <v>1237.8329999999999</v>
      </c>
      <c r="F50" s="11">
        <f>SUM(F47:F49)</f>
        <v>1268.0640000000001</v>
      </c>
      <c r="G50" s="14">
        <f>SUM(G47:G49)</f>
        <v>1457.7779999999998</v>
      </c>
      <c r="L50" s="11">
        <f>SUM(L47:L49)</f>
        <v>0</v>
      </c>
      <c r="M50" s="11">
        <f>SUM(M47:M49)</f>
        <v>0</v>
      </c>
      <c r="N50" s="11">
        <f>SUM(N47:N49)</f>
        <v>0</v>
      </c>
      <c r="O50" s="11">
        <f>SUM(O47:O49)</f>
        <v>1237.8329999999999</v>
      </c>
      <c r="P50" s="11">
        <f>SUM(P47:P49)</f>
        <v>1320.787</v>
      </c>
      <c r="Q50" s="11">
        <f>SUM(Q47:Q49)</f>
        <v>1365.8340000000001</v>
      </c>
      <c r="R50" s="11">
        <f>SUM(R47:R49)</f>
        <v>1389.0450000000001</v>
      </c>
      <c r="S50" s="11">
        <f>SUM(S47:S49)</f>
        <v>1268.0640000000001</v>
      </c>
      <c r="T50" s="11">
        <f>SUM(T47:T49)</f>
        <v>1449.0020000000002</v>
      </c>
      <c r="U50" s="11">
        <f>SUM(U47:U49)</f>
        <v>1421.874</v>
      </c>
      <c r="V50" s="11">
        <f>SUM(V47:V49)</f>
        <v>1441.1889999999999</v>
      </c>
      <c r="W50" s="143">
        <f>SUM(W47:W49)</f>
        <v>1457.7779999999998</v>
      </c>
      <c r="X50" s="14">
        <f>SUM(X47:X49)</f>
        <v>1520.277</v>
      </c>
    </row>
    <row r="51" spans="2:24" x14ac:dyDescent="0.25">
      <c r="B51" t="s">
        <v>76</v>
      </c>
      <c r="C51" s="10">
        <f>C40-C50</f>
        <v>0</v>
      </c>
      <c r="D51" s="10">
        <f>D40-D50</f>
        <v>5160.8600000000006</v>
      </c>
      <c r="E51" s="10">
        <f>E40-E50</f>
        <v>6566.951</v>
      </c>
      <c r="F51" s="10">
        <f>F40-F50</f>
        <v>7025.0409999999993</v>
      </c>
      <c r="G51" s="15">
        <f>G40-G50</f>
        <v>8228.7439999999988</v>
      </c>
      <c r="L51" s="10">
        <f>L40-L50</f>
        <v>0</v>
      </c>
      <c r="M51" s="10">
        <f>M40-M50</f>
        <v>0</v>
      </c>
      <c r="N51" s="10">
        <f>N40-N50</f>
        <v>0</v>
      </c>
      <c r="O51" s="10">
        <f>O40-O50</f>
        <v>6566.951</v>
      </c>
      <c r="P51" s="10">
        <f>P40-P50</f>
        <v>6866.6720000000005</v>
      </c>
      <c r="Q51" s="10">
        <f>Q40-Q50</f>
        <v>6809.1779999999999</v>
      </c>
      <c r="R51" s="10">
        <f>R40-R50</f>
        <v>6815.7599999999984</v>
      </c>
      <c r="S51" s="10">
        <f>S40-S50</f>
        <v>7025.0409999999993</v>
      </c>
      <c r="T51" s="10">
        <f>T40-T50</f>
        <v>7395.3600000000006</v>
      </c>
      <c r="U51" s="10">
        <f>U40-U50</f>
        <v>7841.4639999999999</v>
      </c>
      <c r="V51" s="10">
        <f>V40-V50</f>
        <v>7872.6329999999998</v>
      </c>
      <c r="W51" s="144">
        <f>W40-W50</f>
        <v>8228.7439999999988</v>
      </c>
      <c r="X51" s="15">
        <f>X40-X50</f>
        <v>8577.7890000000007</v>
      </c>
    </row>
    <row r="53" spans="2:24" s="1" customFormat="1" x14ac:dyDescent="0.25">
      <c r="B53" s="1" t="s">
        <v>149</v>
      </c>
      <c r="C53" s="49"/>
      <c r="D53" s="162"/>
      <c r="E53" s="162">
        <f>(E27+E28+D34)/(D27+D28+E34)-1</f>
        <v>0.44387387295679348</v>
      </c>
      <c r="F53" s="162">
        <f>(F27+F28+E34)/(E27+E28+F34)-1</f>
        <v>-0.11752748569621951</v>
      </c>
      <c r="G53" s="50">
        <f>(G27+G28+F34)/(F27+F28+G34)-1</f>
        <v>0.20715972913660674</v>
      </c>
      <c r="P53" s="163">
        <f t="shared" ref="P53:R53" si="46">(P27+P28+O34)-(O27+O28+P34)</f>
        <v>-309.98800000000074</v>
      </c>
      <c r="Q53" s="163">
        <f t="shared" si="46"/>
        <v>-261.06999999999971</v>
      </c>
      <c r="R53" s="163">
        <f t="shared" si="46"/>
        <v>171.74399999999969</v>
      </c>
      <c r="S53" s="163">
        <f t="shared" ref="S53:W53" si="47">(S27+S28+R34)-(R27+R28+S34)</f>
        <v>30.55600000000004</v>
      </c>
      <c r="T53" s="163">
        <f t="shared" si="47"/>
        <v>406.52400000000034</v>
      </c>
      <c r="U53" s="163">
        <f t="shared" si="47"/>
        <v>210.22899999999981</v>
      </c>
      <c r="V53" s="163">
        <f t="shared" si="47"/>
        <v>-266.80000000000018</v>
      </c>
      <c r="W53" s="163">
        <f t="shared" si="47"/>
        <v>218.88400000000047</v>
      </c>
      <c r="X53" s="164">
        <f>(X27+X28+W34)-(W27+W28+X34)</f>
        <v>375.71399999999994</v>
      </c>
    </row>
    <row r="71" spans="7:24" s="9" customFormat="1" x14ac:dyDescent="0.25">
      <c r="G71" s="41"/>
      <c r="W71" s="149"/>
      <c r="X71" s="41"/>
    </row>
    <row r="72" spans="7:24" s="1" customFormat="1" x14ac:dyDescent="0.25">
      <c r="G72" s="16"/>
      <c r="W72" s="148"/>
      <c r="X7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36" sqref="V3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O45" sqref="O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45411</v>
      </c>
      <c r="C2" s="18">
        <v>53.389999000000003</v>
      </c>
      <c r="E2" t="s">
        <v>52</v>
      </c>
      <c r="F2" t="s">
        <v>54</v>
      </c>
      <c r="M2" t="s">
        <v>55</v>
      </c>
    </row>
    <row r="3" spans="1:13" x14ac:dyDescent="0.25">
      <c r="B3" s="12">
        <v>45404</v>
      </c>
      <c r="C3" s="18">
        <v>53.369999</v>
      </c>
      <c r="E3" s="12">
        <v>45328</v>
      </c>
      <c r="F3" t="s">
        <v>57</v>
      </c>
      <c r="M3" s="12"/>
    </row>
    <row r="4" spans="1:13" x14ac:dyDescent="0.25">
      <c r="B4" s="12">
        <v>45397</v>
      </c>
      <c r="C4" s="18">
        <v>53.139999000000003</v>
      </c>
      <c r="E4" s="12">
        <v>45302</v>
      </c>
      <c r="F4" t="s">
        <v>57</v>
      </c>
      <c r="M4" s="12"/>
    </row>
    <row r="5" spans="1:13" x14ac:dyDescent="0.25">
      <c r="B5" s="12">
        <v>45390</v>
      </c>
      <c r="C5" s="18">
        <v>55.009998000000003</v>
      </c>
      <c r="M5" s="12"/>
    </row>
    <row r="6" spans="1:13" x14ac:dyDescent="0.25">
      <c r="B6" s="12">
        <v>45383</v>
      </c>
      <c r="C6" s="18">
        <v>55.900002000000001</v>
      </c>
      <c r="M6" s="12"/>
    </row>
    <row r="7" spans="1:13" x14ac:dyDescent="0.25">
      <c r="B7" s="12">
        <v>45376</v>
      </c>
      <c r="C7" s="18">
        <v>59.279998999999997</v>
      </c>
      <c r="M7" s="12"/>
    </row>
    <row r="8" spans="1:13" x14ac:dyDescent="0.25">
      <c r="B8" s="12">
        <v>45369</v>
      </c>
      <c r="C8" s="18">
        <v>59.5</v>
      </c>
      <c r="M8" s="12"/>
    </row>
    <row r="9" spans="1:13" x14ac:dyDescent="0.25">
      <c r="B9" s="12">
        <v>45362</v>
      </c>
      <c r="C9" s="18">
        <v>60.450001</v>
      </c>
      <c r="M9" s="12"/>
    </row>
    <row r="10" spans="1:13" x14ac:dyDescent="0.25">
      <c r="B10" s="12">
        <v>45355</v>
      </c>
      <c r="C10" s="18">
        <v>59.18</v>
      </c>
      <c r="M10" s="12"/>
    </row>
    <row r="11" spans="1:13" x14ac:dyDescent="0.25">
      <c r="B11" s="12">
        <v>45348</v>
      </c>
      <c r="C11" s="18">
        <v>58.790000999999997</v>
      </c>
      <c r="M11" s="12"/>
    </row>
    <row r="12" spans="1:13" x14ac:dyDescent="0.25">
      <c r="B12" s="12">
        <v>45341</v>
      </c>
      <c r="C12" s="18">
        <v>55.290000999999997</v>
      </c>
      <c r="M12" s="12"/>
    </row>
    <row r="13" spans="1:13" x14ac:dyDescent="0.25">
      <c r="B13" s="12">
        <v>45334</v>
      </c>
      <c r="C13" s="18">
        <v>55.02</v>
      </c>
    </row>
    <row r="14" spans="1:13" x14ac:dyDescent="0.25">
      <c r="B14" s="12">
        <v>45327</v>
      </c>
      <c r="C14" s="18">
        <v>55.66</v>
      </c>
    </row>
    <row r="15" spans="1:13" x14ac:dyDescent="0.25">
      <c r="B15" s="12">
        <v>45320</v>
      </c>
      <c r="C15" s="18">
        <v>55.349997999999999</v>
      </c>
    </row>
    <row r="16" spans="1:13" x14ac:dyDescent="0.25">
      <c r="B16" s="12">
        <v>45313</v>
      </c>
      <c r="C16" s="18">
        <v>55.439999</v>
      </c>
    </row>
    <row r="17" spans="2:3" x14ac:dyDescent="0.25">
      <c r="B17" s="12">
        <v>45306</v>
      </c>
      <c r="C17" s="18">
        <v>57.18</v>
      </c>
    </row>
    <row r="18" spans="2:3" x14ac:dyDescent="0.25">
      <c r="B18" s="12">
        <v>45299</v>
      </c>
      <c r="C18" s="18">
        <v>59.049999</v>
      </c>
    </row>
    <row r="19" spans="2:3" x14ac:dyDescent="0.25">
      <c r="B19" s="12">
        <v>45292</v>
      </c>
      <c r="C19" s="18">
        <v>57.540000999999997</v>
      </c>
    </row>
    <row r="20" spans="2:3" x14ac:dyDescent="0.25">
      <c r="B20" s="12">
        <v>45285</v>
      </c>
      <c r="C20" s="18">
        <v>57.610000999999997</v>
      </c>
    </row>
    <row r="21" spans="2:3" x14ac:dyDescent="0.25">
      <c r="B21" s="12">
        <v>45278</v>
      </c>
      <c r="C21" s="18">
        <v>56.009998000000003</v>
      </c>
    </row>
    <row r="22" spans="2:3" x14ac:dyDescent="0.25">
      <c r="B22" s="12">
        <v>45271</v>
      </c>
      <c r="C22" s="18">
        <v>55.09</v>
      </c>
    </row>
    <row r="23" spans="2:3" x14ac:dyDescent="0.25">
      <c r="B23" s="12">
        <v>45264</v>
      </c>
      <c r="C23" s="18">
        <v>53.919998</v>
      </c>
    </row>
    <row r="24" spans="2:3" x14ac:dyDescent="0.25">
      <c r="B24" s="12">
        <v>45257</v>
      </c>
      <c r="C24" s="18">
        <v>55.220001000000003</v>
      </c>
    </row>
    <row r="25" spans="2:3" x14ac:dyDescent="0.25">
      <c r="B25" s="12">
        <v>45250</v>
      </c>
      <c r="C25" s="18">
        <v>55.169998</v>
      </c>
    </row>
    <row r="26" spans="2:3" x14ac:dyDescent="0.25">
      <c r="B26" s="12">
        <v>45243</v>
      </c>
      <c r="C26" s="18">
        <v>54.790000999999997</v>
      </c>
    </row>
    <row r="27" spans="2:3" x14ac:dyDescent="0.25">
      <c r="B27" s="12">
        <v>45236</v>
      </c>
      <c r="C27" s="18">
        <v>55.279998999999997</v>
      </c>
    </row>
    <row r="28" spans="2:3" x14ac:dyDescent="0.25">
      <c r="B28" s="12">
        <v>45229</v>
      </c>
      <c r="C28" s="18">
        <v>55.560001</v>
      </c>
    </row>
    <row r="29" spans="2:3" x14ac:dyDescent="0.25">
      <c r="B29" s="12">
        <v>45222</v>
      </c>
      <c r="C29" s="18">
        <v>49.900002000000001</v>
      </c>
    </row>
    <row r="30" spans="2:3" x14ac:dyDescent="0.25">
      <c r="B30" s="12">
        <v>45215</v>
      </c>
      <c r="C30" s="18">
        <v>49.98</v>
      </c>
    </row>
    <row r="31" spans="2:3" x14ac:dyDescent="0.25">
      <c r="B31" s="12">
        <v>45208</v>
      </c>
      <c r="C31" s="18">
        <v>47.720001000000003</v>
      </c>
    </row>
    <row r="32" spans="2:3" x14ac:dyDescent="0.25">
      <c r="B32" s="12">
        <v>45201</v>
      </c>
      <c r="C32" s="18">
        <v>49.970001000000003</v>
      </c>
    </row>
    <row r="33" spans="2:3" x14ac:dyDescent="0.25">
      <c r="B33" s="12">
        <v>45194</v>
      </c>
      <c r="C33" s="18">
        <v>52.950001</v>
      </c>
    </row>
    <row r="34" spans="2:3" x14ac:dyDescent="0.25">
      <c r="B34" s="12">
        <v>45187</v>
      </c>
      <c r="C34" s="18">
        <v>54.52</v>
      </c>
    </row>
    <row r="35" spans="2:3" x14ac:dyDescent="0.25">
      <c r="B35" s="12">
        <v>45180</v>
      </c>
      <c r="C35" s="18">
        <v>56.139999000000003</v>
      </c>
    </row>
    <row r="36" spans="2:3" x14ac:dyDescent="0.25">
      <c r="B36" s="12">
        <v>45173</v>
      </c>
      <c r="C36" s="18">
        <v>56.369999</v>
      </c>
    </row>
    <row r="37" spans="2:3" x14ac:dyDescent="0.25">
      <c r="B37" s="12">
        <v>45166</v>
      </c>
      <c r="C37" s="18">
        <v>56.549999</v>
      </c>
    </row>
    <row r="38" spans="2:3" x14ac:dyDescent="0.25">
      <c r="B38" s="12">
        <v>45159</v>
      </c>
      <c r="C38" s="18">
        <v>57.34</v>
      </c>
    </row>
    <row r="39" spans="2:3" x14ac:dyDescent="0.25">
      <c r="B39" s="12">
        <v>45152</v>
      </c>
      <c r="C39" s="18">
        <v>57.360000999999997</v>
      </c>
    </row>
    <row r="40" spans="2:3" x14ac:dyDescent="0.25">
      <c r="B40" s="12">
        <v>45145</v>
      </c>
      <c r="C40" s="18">
        <v>58.18</v>
      </c>
    </row>
    <row r="41" spans="2:3" x14ac:dyDescent="0.25">
      <c r="B41" s="12">
        <v>45138</v>
      </c>
      <c r="C41" s="18">
        <v>55.110000999999997</v>
      </c>
    </row>
    <row r="42" spans="2:3" x14ac:dyDescent="0.25">
      <c r="B42" s="12">
        <v>45131</v>
      </c>
      <c r="C42" s="18">
        <v>58.150002000000001</v>
      </c>
    </row>
    <row r="43" spans="2:3" x14ac:dyDescent="0.25">
      <c r="B43" s="12">
        <v>45124</v>
      </c>
      <c r="C43" s="18">
        <v>58.099997999999999</v>
      </c>
    </row>
    <row r="44" spans="2:3" x14ac:dyDescent="0.25">
      <c r="B44" s="12">
        <v>45117</v>
      </c>
      <c r="C44" s="18">
        <v>57.310001</v>
      </c>
    </row>
    <row r="45" spans="2:3" x14ac:dyDescent="0.25">
      <c r="B45" s="12">
        <v>45110</v>
      </c>
      <c r="C45" s="18">
        <v>55.869999</v>
      </c>
    </row>
    <row r="46" spans="2:3" x14ac:dyDescent="0.25">
      <c r="B46" s="12">
        <v>45103</v>
      </c>
      <c r="C46" s="18">
        <v>57.439999</v>
      </c>
    </row>
    <row r="47" spans="2:3" x14ac:dyDescent="0.25">
      <c r="B47" s="12">
        <v>45096</v>
      </c>
      <c r="C47" s="18">
        <v>59.110000999999997</v>
      </c>
    </row>
    <row r="48" spans="2:3" x14ac:dyDescent="0.25">
      <c r="B48" s="12">
        <v>45089</v>
      </c>
      <c r="C48" s="18">
        <v>58.450001</v>
      </c>
    </row>
    <row r="49" spans="2:3" x14ac:dyDescent="0.25">
      <c r="B49" s="12">
        <v>45082</v>
      </c>
      <c r="C49" s="18">
        <v>57.25</v>
      </c>
    </row>
    <row r="50" spans="2:3" x14ac:dyDescent="0.25">
      <c r="B50" s="12">
        <v>45075</v>
      </c>
      <c r="C50" s="18">
        <v>59.48</v>
      </c>
    </row>
    <row r="51" spans="2:3" x14ac:dyDescent="0.25">
      <c r="B51" s="12">
        <v>45068</v>
      </c>
      <c r="C51" s="18">
        <v>57.610000999999997</v>
      </c>
    </row>
    <row r="52" spans="2:3" x14ac:dyDescent="0.25">
      <c r="B52" s="12">
        <v>45061</v>
      </c>
      <c r="C52" s="18">
        <v>59.68</v>
      </c>
    </row>
    <row r="53" spans="2:3" x14ac:dyDescent="0.25">
      <c r="B53" s="12">
        <v>45054</v>
      </c>
      <c r="C53" s="18">
        <v>59.540000999999997</v>
      </c>
    </row>
    <row r="54" spans="2:3" x14ac:dyDescent="0.25">
      <c r="B54" s="12">
        <v>45047</v>
      </c>
      <c r="C54" s="18">
        <v>59.709999000000003</v>
      </c>
    </row>
    <row r="55" spans="2:3" x14ac:dyDescent="0.25">
      <c r="B55" s="12">
        <v>45040</v>
      </c>
      <c r="C55" s="18">
        <v>56</v>
      </c>
    </row>
    <row r="56" spans="2:3" x14ac:dyDescent="0.25">
      <c r="B56" s="12">
        <v>45033</v>
      </c>
      <c r="C56" s="18">
        <v>53.07</v>
      </c>
    </row>
    <row r="57" spans="2:3" x14ac:dyDescent="0.25">
      <c r="B57" s="12">
        <v>45026</v>
      </c>
      <c r="C57" s="18">
        <v>52.560001</v>
      </c>
    </row>
    <row r="58" spans="2:3" x14ac:dyDescent="0.25">
      <c r="B58" s="12">
        <v>45019</v>
      </c>
      <c r="C58" s="18">
        <v>52.560001</v>
      </c>
    </row>
    <row r="59" spans="2:3" x14ac:dyDescent="0.25">
      <c r="B59" s="12">
        <v>45012</v>
      </c>
      <c r="C59" s="18">
        <v>54.009998000000003</v>
      </c>
    </row>
    <row r="60" spans="2:3" x14ac:dyDescent="0.25">
      <c r="B60" s="12">
        <v>45005</v>
      </c>
      <c r="C60" s="18">
        <v>52.040000999999997</v>
      </c>
    </row>
    <row r="61" spans="2:3" x14ac:dyDescent="0.25">
      <c r="B61" s="12">
        <v>44998</v>
      </c>
      <c r="C61" s="18">
        <v>51.494999</v>
      </c>
    </row>
    <row r="62" spans="2:3" x14ac:dyDescent="0.25">
      <c r="B62" s="12">
        <v>44991</v>
      </c>
      <c r="C62" s="18">
        <v>50.084999000000003</v>
      </c>
    </row>
    <row r="63" spans="2:3" x14ac:dyDescent="0.25">
      <c r="B63" s="12">
        <v>44984</v>
      </c>
      <c r="C63" s="18">
        <v>51.005001</v>
      </c>
    </row>
    <row r="64" spans="2:3" x14ac:dyDescent="0.25">
      <c r="B64" s="12">
        <v>44977</v>
      </c>
      <c r="C64" s="18">
        <v>50.615001999999997</v>
      </c>
    </row>
    <row r="65" spans="2:3" x14ac:dyDescent="0.25">
      <c r="B65" s="12">
        <v>44970</v>
      </c>
      <c r="C65" s="18">
        <v>52.09</v>
      </c>
    </row>
    <row r="66" spans="2:3" x14ac:dyDescent="0.25">
      <c r="B66" s="12">
        <v>44963</v>
      </c>
      <c r="C66" s="18">
        <v>51.400002000000001</v>
      </c>
    </row>
    <row r="67" spans="2:3" x14ac:dyDescent="0.25">
      <c r="B67" s="12">
        <v>44956</v>
      </c>
      <c r="C67" s="18">
        <v>50.900002000000001</v>
      </c>
    </row>
    <row r="68" spans="2:3" x14ac:dyDescent="0.25">
      <c r="B68" s="12">
        <v>44949</v>
      </c>
      <c r="C68" s="18">
        <v>51.395000000000003</v>
      </c>
    </row>
    <row r="69" spans="2:3" x14ac:dyDescent="0.25">
      <c r="B69" s="12">
        <v>44942</v>
      </c>
      <c r="C69" s="18">
        <v>50</v>
      </c>
    </row>
    <row r="70" spans="2:3" x14ac:dyDescent="0.25">
      <c r="B70" s="12">
        <v>44935</v>
      </c>
      <c r="C70" s="18">
        <v>51.040000999999997</v>
      </c>
    </row>
    <row r="71" spans="2:3" x14ac:dyDescent="0.25">
      <c r="B71" s="12">
        <v>44928</v>
      </c>
      <c r="C71" s="18">
        <v>51.215000000000003</v>
      </c>
    </row>
    <row r="72" spans="2:3" x14ac:dyDescent="0.25">
      <c r="B72" s="12">
        <v>44921</v>
      </c>
      <c r="C72" s="18">
        <v>50.764999000000003</v>
      </c>
    </row>
    <row r="73" spans="2:3" x14ac:dyDescent="0.25">
      <c r="B73" s="12">
        <v>44914</v>
      </c>
      <c r="C73" s="18">
        <v>50.630001</v>
      </c>
    </row>
    <row r="74" spans="2:3" x14ac:dyDescent="0.25">
      <c r="B74" s="12">
        <v>44907</v>
      </c>
      <c r="C74" s="18">
        <v>50.389999000000003</v>
      </c>
    </row>
    <row r="75" spans="2:3" x14ac:dyDescent="0.25">
      <c r="B75" s="12">
        <v>44900</v>
      </c>
      <c r="C75" s="18">
        <v>50.02</v>
      </c>
    </row>
    <row r="76" spans="2:3" x14ac:dyDescent="0.25">
      <c r="B76" s="12">
        <v>44893</v>
      </c>
      <c r="C76" s="18">
        <v>52.02</v>
      </c>
    </row>
    <row r="77" spans="2:3" x14ac:dyDescent="0.25">
      <c r="B77" s="12">
        <v>44886</v>
      </c>
      <c r="C77" s="18">
        <v>51.685001</v>
      </c>
    </row>
    <row r="78" spans="2:3" x14ac:dyDescent="0.25">
      <c r="B78" s="12">
        <v>44879</v>
      </c>
      <c r="C78" s="18">
        <v>49.849997999999999</v>
      </c>
    </row>
    <row r="79" spans="2:3" x14ac:dyDescent="0.25">
      <c r="B79" s="12">
        <v>44872</v>
      </c>
      <c r="C79" s="18">
        <v>49.060001</v>
      </c>
    </row>
    <row r="80" spans="2:3" x14ac:dyDescent="0.25">
      <c r="B80" s="12">
        <v>44865</v>
      </c>
      <c r="C80" s="18">
        <v>48.970001000000003</v>
      </c>
    </row>
    <row r="81" spans="2:3" x14ac:dyDescent="0.25">
      <c r="B81" s="12">
        <v>44858</v>
      </c>
      <c r="C81" s="18">
        <v>46.77</v>
      </c>
    </row>
    <row r="82" spans="2:3" x14ac:dyDescent="0.25">
      <c r="B82" s="12">
        <v>44851</v>
      </c>
      <c r="C82" s="18">
        <v>43.794998</v>
      </c>
    </row>
    <row r="83" spans="2:3" x14ac:dyDescent="0.25">
      <c r="B83" s="12">
        <v>44844</v>
      </c>
      <c r="C83" s="18">
        <v>43.700001</v>
      </c>
    </row>
    <row r="84" spans="2:3" x14ac:dyDescent="0.25">
      <c r="B84" s="12">
        <v>44837</v>
      </c>
      <c r="C84" s="18">
        <v>45.145000000000003</v>
      </c>
    </row>
    <row r="85" spans="2:3" x14ac:dyDescent="0.25">
      <c r="B85" s="12">
        <v>44830</v>
      </c>
      <c r="C85" s="18">
        <v>43.48</v>
      </c>
    </row>
    <row r="86" spans="2:3" x14ac:dyDescent="0.25">
      <c r="B86" s="12">
        <v>44823</v>
      </c>
      <c r="C86" s="18">
        <v>43.544998</v>
      </c>
    </row>
    <row r="87" spans="2:3" x14ac:dyDescent="0.25">
      <c r="B87" s="12">
        <v>44816</v>
      </c>
      <c r="C87" s="18">
        <v>43.619999</v>
      </c>
    </row>
    <row r="88" spans="2:3" x14ac:dyDescent="0.25">
      <c r="B88" s="12">
        <v>44809</v>
      </c>
      <c r="C88" s="18">
        <v>46.215000000000003</v>
      </c>
    </row>
    <row r="89" spans="2:3" x14ac:dyDescent="0.25">
      <c r="B89" s="12">
        <v>44802</v>
      </c>
      <c r="C89" s="18">
        <v>44.195</v>
      </c>
    </row>
    <row r="90" spans="2:3" x14ac:dyDescent="0.25">
      <c r="B90" s="12">
        <v>44795</v>
      </c>
      <c r="C90" s="18">
        <v>44.575001</v>
      </c>
    </row>
    <row r="91" spans="2:3" x14ac:dyDescent="0.25">
      <c r="B91" s="12">
        <v>44788</v>
      </c>
      <c r="C91" s="18">
        <v>45.294998</v>
      </c>
    </row>
    <row r="92" spans="2:3" x14ac:dyDescent="0.25">
      <c r="B92" s="12">
        <v>44781</v>
      </c>
      <c r="C92" s="18">
        <v>45.009998000000003</v>
      </c>
    </row>
    <row r="93" spans="2:3" x14ac:dyDescent="0.25">
      <c r="B93" s="12">
        <v>44774</v>
      </c>
      <c r="C93" s="18">
        <v>45.689999</v>
      </c>
    </row>
    <row r="94" spans="2:3" x14ac:dyDescent="0.25">
      <c r="B94" s="12">
        <v>44767</v>
      </c>
      <c r="C94" s="18">
        <v>49.810001</v>
      </c>
    </row>
    <row r="95" spans="2:3" x14ac:dyDescent="0.25">
      <c r="B95" s="12">
        <v>44760</v>
      </c>
      <c r="C95" s="18">
        <v>47.534999999999997</v>
      </c>
    </row>
    <row r="96" spans="2:3" x14ac:dyDescent="0.25">
      <c r="B96" s="12">
        <v>44753</v>
      </c>
      <c r="C96" s="18">
        <v>48.575001</v>
      </c>
    </row>
    <row r="97" spans="2:3" x14ac:dyDescent="0.25">
      <c r="B97" s="12">
        <v>44746</v>
      </c>
      <c r="C97" s="18">
        <v>48.740001999999997</v>
      </c>
    </row>
    <row r="98" spans="2:3" x14ac:dyDescent="0.25">
      <c r="B98" s="12">
        <v>44739</v>
      </c>
      <c r="C98" s="18">
        <v>47.294998</v>
      </c>
    </row>
    <row r="99" spans="2:3" x14ac:dyDescent="0.25">
      <c r="B99" s="12">
        <v>44732</v>
      </c>
      <c r="C99" s="18">
        <v>47.290000999999997</v>
      </c>
    </row>
    <row r="100" spans="2:3" x14ac:dyDescent="0.25">
      <c r="B100" s="12">
        <v>44725</v>
      </c>
      <c r="C100" s="18">
        <v>44.060001</v>
      </c>
    </row>
    <row r="101" spans="2:3" x14ac:dyDescent="0.25">
      <c r="B101" s="12">
        <v>44718</v>
      </c>
      <c r="C101" s="18">
        <v>43.52</v>
      </c>
    </row>
    <row r="102" spans="2:3" x14ac:dyDescent="0.25">
      <c r="B102" s="12">
        <v>44711</v>
      </c>
      <c r="C102" s="18">
        <v>44.415000999999997</v>
      </c>
    </row>
    <row r="103" spans="2:3" x14ac:dyDescent="0.25">
      <c r="B103" s="12">
        <v>44704</v>
      </c>
      <c r="C103" s="18">
        <v>44.834999000000003</v>
      </c>
    </row>
    <row r="104" spans="2:3" x14ac:dyDescent="0.25">
      <c r="B104" s="12">
        <v>44697</v>
      </c>
      <c r="C104" s="18">
        <v>43.814999</v>
      </c>
    </row>
    <row r="105" spans="2:3" x14ac:dyDescent="0.25">
      <c r="B105" s="12">
        <v>44690</v>
      </c>
      <c r="C105" s="18">
        <v>44.445</v>
      </c>
    </row>
    <row r="106" spans="2:3" x14ac:dyDescent="0.25">
      <c r="B106" s="12">
        <v>44683</v>
      </c>
      <c r="C106" s="18">
        <v>43.334999000000003</v>
      </c>
    </row>
    <row r="107" spans="2:3" x14ac:dyDescent="0.25">
      <c r="B107" s="12">
        <v>44676</v>
      </c>
      <c r="C107" s="18">
        <v>42.84</v>
      </c>
    </row>
    <row r="108" spans="2:3" x14ac:dyDescent="0.25">
      <c r="B108" s="12">
        <v>44669</v>
      </c>
      <c r="C108" s="18">
        <v>42.825001</v>
      </c>
    </row>
    <row r="109" spans="2:3" x14ac:dyDescent="0.25">
      <c r="B109" s="12">
        <v>44662</v>
      </c>
      <c r="C109" s="18">
        <v>41.294998</v>
      </c>
    </row>
    <row r="110" spans="2:3" x14ac:dyDescent="0.25">
      <c r="B110" s="12">
        <v>44655</v>
      </c>
      <c r="C110" s="18">
        <v>40.810001</v>
      </c>
    </row>
    <row r="111" spans="2:3" x14ac:dyDescent="0.25">
      <c r="B111" s="12">
        <v>44648</v>
      </c>
      <c r="C111" s="18">
        <v>41.075001</v>
      </c>
    </row>
    <row r="112" spans="2:3" x14ac:dyDescent="0.25">
      <c r="B112" s="12">
        <v>44641</v>
      </c>
      <c r="C112" s="18">
        <v>39.349997999999999</v>
      </c>
    </row>
    <row r="113" spans="2:3" x14ac:dyDescent="0.25">
      <c r="B113" s="12">
        <v>44634</v>
      </c>
      <c r="C113" s="18">
        <v>40.294998</v>
      </c>
    </row>
    <row r="114" spans="2:3" x14ac:dyDescent="0.25">
      <c r="B114" s="12">
        <v>44627</v>
      </c>
      <c r="C114" s="18">
        <v>36.610000999999997</v>
      </c>
    </row>
    <row r="115" spans="2:3" x14ac:dyDescent="0.25">
      <c r="B115" s="12">
        <v>44620</v>
      </c>
      <c r="C115" s="18">
        <v>40.659999999999997</v>
      </c>
    </row>
    <row r="116" spans="2:3" x14ac:dyDescent="0.25">
      <c r="B116" s="12">
        <v>44613</v>
      </c>
      <c r="C116" s="18">
        <v>42.284999999999997</v>
      </c>
    </row>
    <row r="117" spans="2:3" x14ac:dyDescent="0.25">
      <c r="B117" s="12">
        <v>44606</v>
      </c>
      <c r="C117" s="18">
        <v>40.634998000000003</v>
      </c>
    </row>
    <row r="118" spans="2:3" x14ac:dyDescent="0.25">
      <c r="B118" s="12">
        <v>44599</v>
      </c>
      <c r="C118" s="18">
        <v>41.400002000000001</v>
      </c>
    </row>
    <row r="119" spans="2:3" x14ac:dyDescent="0.25">
      <c r="B119" s="12">
        <v>44592</v>
      </c>
      <c r="C119" s="18">
        <v>42.145000000000003</v>
      </c>
    </row>
    <row r="120" spans="2:3" x14ac:dyDescent="0.25">
      <c r="B120" s="12">
        <v>44585</v>
      </c>
      <c r="C120" s="18">
        <v>42.654998999999997</v>
      </c>
    </row>
    <row r="121" spans="2:3" x14ac:dyDescent="0.25">
      <c r="B121" s="12">
        <v>44578</v>
      </c>
      <c r="C121" s="18">
        <v>42.810001</v>
      </c>
    </row>
    <row r="122" spans="2:3" x14ac:dyDescent="0.25">
      <c r="B122" s="12">
        <v>44571</v>
      </c>
      <c r="C122" s="18">
        <v>44.955002</v>
      </c>
    </row>
    <row r="123" spans="2:3" x14ac:dyDescent="0.25">
      <c r="B123" s="12">
        <v>44564</v>
      </c>
      <c r="C123" s="18">
        <v>47.029998999999997</v>
      </c>
    </row>
    <row r="124" spans="2:3" x14ac:dyDescent="0.25">
      <c r="B124" s="12">
        <v>44557</v>
      </c>
      <c r="C124" s="18">
        <v>48.02</v>
      </c>
    </row>
    <row r="125" spans="2:3" x14ac:dyDescent="0.25">
      <c r="B125" s="12">
        <v>44550</v>
      </c>
      <c r="C125" s="18">
        <v>46.919998</v>
      </c>
    </row>
    <row r="126" spans="2:3" x14ac:dyDescent="0.25">
      <c r="B126" s="12">
        <v>44543</v>
      </c>
      <c r="C126" s="18">
        <v>45.810001</v>
      </c>
    </row>
    <row r="127" spans="2:3" x14ac:dyDescent="0.25">
      <c r="B127" s="12">
        <v>44536</v>
      </c>
      <c r="C127" s="18">
        <v>44.775002000000001</v>
      </c>
    </row>
    <row r="128" spans="2:3" x14ac:dyDescent="0.25">
      <c r="B128" s="12">
        <v>44529</v>
      </c>
      <c r="C128" s="18">
        <v>41.849997999999999</v>
      </c>
    </row>
    <row r="129" spans="2:3" x14ac:dyDescent="0.25">
      <c r="B129" s="12">
        <v>44522</v>
      </c>
      <c r="C129" s="18">
        <v>43.525002000000001</v>
      </c>
    </row>
    <row r="130" spans="2:3" x14ac:dyDescent="0.25">
      <c r="B130" s="12">
        <v>44515</v>
      </c>
      <c r="C130" s="18">
        <v>44.650002000000001</v>
      </c>
    </row>
    <row r="131" spans="2:3" x14ac:dyDescent="0.25">
      <c r="B131" s="12">
        <v>44508</v>
      </c>
      <c r="C131" s="18">
        <v>46.029998999999997</v>
      </c>
    </row>
    <row r="132" spans="2:3" x14ac:dyDescent="0.25">
      <c r="B132" s="12">
        <v>44501</v>
      </c>
      <c r="C132" s="18">
        <v>45.814999</v>
      </c>
    </row>
    <row r="133" spans="2:3" x14ac:dyDescent="0.25">
      <c r="B133" s="12">
        <v>44494</v>
      </c>
      <c r="C133" s="18">
        <v>42.5</v>
      </c>
    </row>
    <row r="134" spans="2:3" x14ac:dyDescent="0.25">
      <c r="B134" s="12">
        <v>44487</v>
      </c>
      <c r="C134" s="18">
        <v>42.365001999999997</v>
      </c>
    </row>
    <row r="135" spans="2:3" x14ac:dyDescent="0.25">
      <c r="B135" s="12">
        <v>44480</v>
      </c>
      <c r="C135" s="18">
        <v>42.790000999999997</v>
      </c>
    </row>
    <row r="136" spans="2:3" x14ac:dyDescent="0.25">
      <c r="B136" s="12">
        <v>44473</v>
      </c>
      <c r="C136" s="18">
        <v>44.634998000000003</v>
      </c>
    </row>
    <row r="137" spans="2:3" x14ac:dyDescent="0.25">
      <c r="B137" s="12">
        <v>44466</v>
      </c>
      <c r="C137" s="18">
        <v>44.939999</v>
      </c>
    </row>
    <row r="138" spans="2:3" x14ac:dyDescent="0.25">
      <c r="B138" s="12">
        <v>44459</v>
      </c>
      <c r="C138" s="18">
        <v>46.369999</v>
      </c>
    </row>
    <row r="139" spans="2:3" x14ac:dyDescent="0.25">
      <c r="B139" s="12">
        <v>44452</v>
      </c>
      <c r="C139" s="18">
        <v>47.32</v>
      </c>
    </row>
    <row r="140" spans="2:3" x14ac:dyDescent="0.25">
      <c r="B140" s="12">
        <v>44445</v>
      </c>
      <c r="C140" s="18">
        <v>47.959999000000003</v>
      </c>
    </row>
    <row r="141" spans="2:3" x14ac:dyDescent="0.25">
      <c r="B141" s="12">
        <v>44438</v>
      </c>
      <c r="C141" s="18">
        <v>48.790000999999997</v>
      </c>
    </row>
    <row r="142" spans="2:3" x14ac:dyDescent="0.25">
      <c r="B142" s="12">
        <v>44431</v>
      </c>
      <c r="C142" s="18">
        <v>48.665000999999997</v>
      </c>
    </row>
    <row r="143" spans="2:3" x14ac:dyDescent="0.25">
      <c r="B143" s="12">
        <v>44424</v>
      </c>
      <c r="C143" s="18">
        <v>48.369999</v>
      </c>
    </row>
    <row r="144" spans="2:3" x14ac:dyDescent="0.25">
      <c r="B144" s="12">
        <v>44417</v>
      </c>
      <c r="C144" s="18">
        <v>49.060001</v>
      </c>
    </row>
    <row r="145" spans="2:3" x14ac:dyDescent="0.25">
      <c r="B145" s="12">
        <v>44410</v>
      </c>
      <c r="C145" s="18">
        <v>48.485000999999997</v>
      </c>
    </row>
    <row r="146" spans="2:3" x14ac:dyDescent="0.25">
      <c r="B146" s="12">
        <v>44403</v>
      </c>
      <c r="C146" s="18">
        <v>47.16</v>
      </c>
    </row>
    <row r="147" spans="2:3" x14ac:dyDescent="0.25">
      <c r="B147" s="12">
        <v>44396</v>
      </c>
      <c r="C147" s="18">
        <v>48.145000000000003</v>
      </c>
    </row>
    <row r="148" spans="2:3" x14ac:dyDescent="0.25">
      <c r="B148" s="12">
        <v>44389</v>
      </c>
      <c r="C148" s="18">
        <v>46.534999999999997</v>
      </c>
    </row>
    <row r="149" spans="2:3" x14ac:dyDescent="0.25">
      <c r="B149" s="12">
        <v>44382</v>
      </c>
      <c r="C149" s="18">
        <v>45.119999</v>
      </c>
    </row>
    <row r="150" spans="2:3" x14ac:dyDescent="0.25">
      <c r="B150" s="12">
        <v>44375</v>
      </c>
      <c r="C150" s="18">
        <v>45.43</v>
      </c>
    </row>
    <row r="151" spans="2:3" x14ac:dyDescent="0.25">
      <c r="B151" s="12">
        <v>44368</v>
      </c>
      <c r="C151" s="18">
        <v>46.060001</v>
      </c>
    </row>
    <row r="152" spans="2:3" x14ac:dyDescent="0.25">
      <c r="B152" s="12">
        <v>44361</v>
      </c>
      <c r="C152" s="18">
        <v>45.880001</v>
      </c>
    </row>
    <row r="153" spans="2:3" x14ac:dyDescent="0.25">
      <c r="B153" s="12">
        <v>44354</v>
      </c>
      <c r="C153" s="18">
        <v>46.75</v>
      </c>
    </row>
    <row r="154" spans="2:3" x14ac:dyDescent="0.25">
      <c r="B154" s="12">
        <v>44347</v>
      </c>
      <c r="C154" s="18">
        <v>47.685001</v>
      </c>
    </row>
    <row r="155" spans="2:3" x14ac:dyDescent="0.25">
      <c r="B155" s="12">
        <v>44340</v>
      </c>
      <c r="C155" s="18">
        <v>47.134998000000003</v>
      </c>
    </row>
    <row r="156" spans="2:3" x14ac:dyDescent="0.25">
      <c r="B156" s="12">
        <v>44333</v>
      </c>
      <c r="C156" s="18">
        <v>46.005001</v>
      </c>
    </row>
    <row r="157" spans="2:3" x14ac:dyDescent="0.25">
      <c r="B157" s="12">
        <v>44326</v>
      </c>
      <c r="C157" s="18">
        <v>46.07</v>
      </c>
    </row>
    <row r="158" spans="2:3" x14ac:dyDescent="0.25">
      <c r="B158" s="12">
        <v>44319</v>
      </c>
      <c r="C158" s="18">
        <v>45.625</v>
      </c>
    </row>
    <row r="159" spans="2:3" x14ac:dyDescent="0.25">
      <c r="B159" s="12">
        <v>44312</v>
      </c>
      <c r="C159" s="18">
        <v>48.525002000000001</v>
      </c>
    </row>
    <row r="160" spans="2:3" x14ac:dyDescent="0.25">
      <c r="B160" s="12">
        <v>44305</v>
      </c>
      <c r="C160" s="18">
        <v>49.34</v>
      </c>
    </row>
    <row r="161" spans="2:3" x14ac:dyDescent="0.25">
      <c r="B161" s="12">
        <v>44298</v>
      </c>
      <c r="C161" s="18">
        <v>49.084999000000003</v>
      </c>
    </row>
    <row r="162" spans="2:3" x14ac:dyDescent="0.25">
      <c r="B162" s="12">
        <v>44291</v>
      </c>
      <c r="C162" s="18">
        <v>47.645000000000003</v>
      </c>
    </row>
    <row r="163" spans="2:3" x14ac:dyDescent="0.25">
      <c r="B163" s="12">
        <v>44284</v>
      </c>
      <c r="C163" s="18">
        <v>45.68</v>
      </c>
    </row>
    <row r="164" spans="2:3" x14ac:dyDescent="0.25">
      <c r="B164" s="12">
        <v>44277</v>
      </c>
      <c r="C164" s="18">
        <v>45.825001</v>
      </c>
    </row>
    <row r="165" spans="2:3" x14ac:dyDescent="0.25">
      <c r="B165" s="12">
        <v>44270</v>
      </c>
      <c r="C165" s="18">
        <v>43.959999000000003</v>
      </c>
    </row>
    <row r="166" spans="2:3" x14ac:dyDescent="0.25">
      <c r="B166" s="12">
        <v>44263</v>
      </c>
      <c r="C166" s="18">
        <v>44.470001000000003</v>
      </c>
    </row>
    <row r="167" spans="2:3" x14ac:dyDescent="0.25">
      <c r="B167" s="12">
        <v>44256</v>
      </c>
      <c r="C167" s="18">
        <v>43.209999000000003</v>
      </c>
    </row>
    <row r="168" spans="2:3" x14ac:dyDescent="0.25">
      <c r="B168" s="12">
        <v>44249</v>
      </c>
      <c r="C168" s="18">
        <v>43.869999</v>
      </c>
    </row>
    <row r="169" spans="2:3" x14ac:dyDescent="0.25">
      <c r="B169" s="12">
        <v>44242</v>
      </c>
      <c r="C169" s="18">
        <v>44.825001</v>
      </c>
    </row>
    <row r="170" spans="2:3" x14ac:dyDescent="0.25">
      <c r="B170" s="12">
        <v>44235</v>
      </c>
      <c r="C170" s="18">
        <v>45.865001999999997</v>
      </c>
    </row>
    <row r="171" spans="2:3" x14ac:dyDescent="0.25">
      <c r="B171" s="12">
        <v>44228</v>
      </c>
      <c r="C171" s="18">
        <v>45.549999</v>
      </c>
    </row>
    <row r="172" spans="2:3" x14ac:dyDescent="0.25">
      <c r="B172" s="12">
        <v>44221</v>
      </c>
      <c r="C172" s="18">
        <v>43.415000999999997</v>
      </c>
    </row>
    <row r="173" spans="2:3" x14ac:dyDescent="0.25">
      <c r="B173" s="12">
        <v>44214</v>
      </c>
      <c r="C173" s="18">
        <v>44.099997999999999</v>
      </c>
    </row>
    <row r="174" spans="2:3" x14ac:dyDescent="0.25">
      <c r="B174" s="12">
        <v>44207</v>
      </c>
      <c r="C174" s="18">
        <v>45.825001</v>
      </c>
    </row>
    <row r="175" spans="2:3" x14ac:dyDescent="0.25">
      <c r="B175" s="12">
        <v>44200</v>
      </c>
      <c r="C175" s="18">
        <v>47.494999</v>
      </c>
    </row>
    <row r="176" spans="2:3" x14ac:dyDescent="0.25">
      <c r="B176" s="12">
        <v>44193</v>
      </c>
      <c r="C176" s="18">
        <v>46.240001999999997</v>
      </c>
    </row>
    <row r="177" spans="2:3" x14ac:dyDescent="0.25">
      <c r="B177" s="12">
        <v>44186</v>
      </c>
      <c r="C177" s="18">
        <v>44.904998999999997</v>
      </c>
    </row>
    <row r="178" spans="2:3" x14ac:dyDescent="0.25">
      <c r="B178" s="12">
        <v>44179</v>
      </c>
      <c r="C178" s="18">
        <v>45.064999</v>
      </c>
    </row>
    <row r="179" spans="2:3" x14ac:dyDescent="0.25">
      <c r="B179" s="12">
        <v>44172</v>
      </c>
      <c r="C179" s="18">
        <v>44.009998000000003</v>
      </c>
    </row>
    <row r="180" spans="2:3" x14ac:dyDescent="0.25">
      <c r="B180" s="12">
        <v>44165</v>
      </c>
      <c r="C180" s="18">
        <v>43.720001000000003</v>
      </c>
    </row>
    <row r="181" spans="2:3" x14ac:dyDescent="0.25">
      <c r="B181" s="12">
        <v>44158</v>
      </c>
      <c r="C181" s="18">
        <v>42.075001</v>
      </c>
    </row>
    <row r="182" spans="2:3" x14ac:dyDescent="0.25">
      <c r="B182" s="12">
        <v>44151</v>
      </c>
      <c r="C182" s="18">
        <v>41.759998000000003</v>
      </c>
    </row>
    <row r="183" spans="2:3" x14ac:dyDescent="0.25">
      <c r="B183" s="12">
        <v>44144</v>
      </c>
      <c r="C183" s="18">
        <v>42.009998000000003</v>
      </c>
    </row>
    <row r="184" spans="2:3" x14ac:dyDescent="0.25">
      <c r="B184" s="12">
        <v>44137</v>
      </c>
      <c r="C184" s="18">
        <v>41.630001</v>
      </c>
    </row>
    <row r="185" spans="2:3" x14ac:dyDescent="0.25">
      <c r="B185" s="12">
        <v>44130</v>
      </c>
      <c r="C185" s="18">
        <v>38.284999999999997</v>
      </c>
    </row>
    <row r="186" spans="2:3" x14ac:dyDescent="0.25">
      <c r="B186" s="12">
        <v>44123</v>
      </c>
      <c r="C186" s="18">
        <v>40.195</v>
      </c>
    </row>
    <row r="187" spans="2:3" x14ac:dyDescent="0.25">
      <c r="B187" s="12">
        <v>44116</v>
      </c>
      <c r="C187" s="18">
        <v>40.380001</v>
      </c>
    </row>
    <row r="188" spans="2:3" x14ac:dyDescent="0.25">
      <c r="B188" s="12">
        <v>44109</v>
      </c>
      <c r="C188" s="18">
        <v>40.474997999999999</v>
      </c>
    </row>
    <row r="189" spans="2:3" x14ac:dyDescent="0.25">
      <c r="B189" s="12">
        <v>44102</v>
      </c>
      <c r="C189" s="18">
        <v>39.775002000000001</v>
      </c>
    </row>
    <row r="190" spans="2:3" x14ac:dyDescent="0.25">
      <c r="B190" s="12">
        <v>44095</v>
      </c>
      <c r="C190" s="18">
        <v>39.395000000000003</v>
      </c>
    </row>
    <row r="191" spans="2:3" x14ac:dyDescent="0.25">
      <c r="B191" s="12">
        <v>44088</v>
      </c>
      <c r="C191" s="18">
        <v>39.494999</v>
      </c>
    </row>
    <row r="192" spans="2:3" x14ac:dyDescent="0.25">
      <c r="B192" s="12">
        <v>44081</v>
      </c>
      <c r="C192" s="18">
        <v>40.669998</v>
      </c>
    </row>
    <row r="193" spans="2:3" x14ac:dyDescent="0.25">
      <c r="B193" s="12">
        <v>44074</v>
      </c>
      <c r="C193" s="18">
        <v>41.134998000000003</v>
      </c>
    </row>
    <row r="194" spans="2:3" x14ac:dyDescent="0.25">
      <c r="B194" s="12">
        <v>44067</v>
      </c>
      <c r="C194" s="18">
        <v>42.27</v>
      </c>
    </row>
    <row r="195" spans="2:3" x14ac:dyDescent="0.25">
      <c r="B195" s="12">
        <v>44060</v>
      </c>
      <c r="C195" s="18">
        <v>41.365001999999997</v>
      </c>
    </row>
    <row r="196" spans="2:3" x14ac:dyDescent="0.25">
      <c r="B196" s="12">
        <v>44053</v>
      </c>
      <c r="C196" s="18">
        <v>41.66</v>
      </c>
    </row>
    <row r="197" spans="2:3" x14ac:dyDescent="0.25">
      <c r="B197" s="12">
        <v>44046</v>
      </c>
      <c r="C197" s="18">
        <v>41.595001000000003</v>
      </c>
    </row>
    <row r="198" spans="2:3" x14ac:dyDescent="0.25">
      <c r="B198" s="12">
        <v>44039</v>
      </c>
      <c r="C198" s="18">
        <v>39.240001999999997</v>
      </c>
    </row>
    <row r="199" spans="2:3" x14ac:dyDescent="0.25">
      <c r="B199" s="12">
        <v>44032</v>
      </c>
      <c r="C199" s="18">
        <v>37.439999</v>
      </c>
    </row>
    <row r="200" spans="2:3" x14ac:dyDescent="0.25">
      <c r="B200" s="12">
        <v>44025</v>
      </c>
      <c r="C200" s="18">
        <v>37.110000999999997</v>
      </c>
    </row>
    <row r="201" spans="2:3" x14ac:dyDescent="0.25">
      <c r="B201" s="12">
        <v>44018</v>
      </c>
      <c r="C201" s="18">
        <v>35.825001</v>
      </c>
    </row>
    <row r="202" spans="2:3" x14ac:dyDescent="0.25">
      <c r="B202" s="12">
        <v>44011</v>
      </c>
      <c r="C202" s="18">
        <v>34.630001</v>
      </c>
    </row>
    <row r="203" spans="2:3" x14ac:dyDescent="0.25">
      <c r="B203" s="12">
        <v>44004</v>
      </c>
      <c r="C203" s="18">
        <v>33.950001</v>
      </c>
    </row>
    <row r="204" spans="2:3" x14ac:dyDescent="0.25">
      <c r="B204" s="12">
        <v>43997</v>
      </c>
      <c r="C204" s="18">
        <v>35.040000999999997</v>
      </c>
    </row>
    <row r="205" spans="2:3" x14ac:dyDescent="0.25">
      <c r="B205" s="12">
        <v>43990</v>
      </c>
      <c r="C205" s="18">
        <v>34.150002000000001</v>
      </c>
    </row>
    <row r="206" spans="2:3" x14ac:dyDescent="0.25">
      <c r="B206" s="12">
        <v>43983</v>
      </c>
      <c r="C206" s="18">
        <v>36.115001999999997</v>
      </c>
    </row>
    <row r="207" spans="2:3" x14ac:dyDescent="0.25">
      <c r="B207" s="12">
        <v>43976</v>
      </c>
      <c r="C207" s="18">
        <v>35.955002</v>
      </c>
    </row>
    <row r="208" spans="2:3" x14ac:dyDescent="0.25">
      <c r="B208" s="12">
        <v>43969</v>
      </c>
      <c r="C208" s="18">
        <v>34.354999999999997</v>
      </c>
    </row>
    <row r="209" spans="2:3" x14ac:dyDescent="0.25">
      <c r="B209" s="12">
        <v>43962</v>
      </c>
      <c r="C209" s="18">
        <v>33.005001</v>
      </c>
    </row>
    <row r="210" spans="2:3" x14ac:dyDescent="0.25">
      <c r="B210" s="12">
        <v>43955</v>
      </c>
      <c r="C210" s="18">
        <v>32.889999000000003</v>
      </c>
    </row>
    <row r="211" spans="2:3" x14ac:dyDescent="0.25">
      <c r="B211" s="12">
        <v>43948</v>
      </c>
      <c r="C211" s="18">
        <v>29.76</v>
      </c>
    </row>
    <row r="212" spans="2:3" x14ac:dyDescent="0.25">
      <c r="B212" s="12">
        <v>43941</v>
      </c>
      <c r="C212" s="18">
        <v>29.9</v>
      </c>
    </row>
    <row r="213" spans="2:3" x14ac:dyDescent="0.25">
      <c r="B213" s="12">
        <v>43934</v>
      </c>
      <c r="C213" s="18">
        <v>31.094999000000001</v>
      </c>
    </row>
    <row r="214" spans="2:3" x14ac:dyDescent="0.25">
      <c r="B214" s="12">
        <v>43927</v>
      </c>
      <c r="C214" s="18">
        <v>30.254999000000002</v>
      </c>
    </row>
    <row r="215" spans="2:3" x14ac:dyDescent="0.25">
      <c r="B215" s="12">
        <v>43920</v>
      </c>
      <c r="C215" s="18">
        <v>27.110001</v>
      </c>
    </row>
    <row r="216" spans="2:3" x14ac:dyDescent="0.25">
      <c r="B216" s="12">
        <v>43913</v>
      </c>
      <c r="C216" s="18">
        <v>28.195</v>
      </c>
    </row>
    <row r="217" spans="2:3" x14ac:dyDescent="0.25">
      <c r="B217" s="12">
        <v>43906</v>
      </c>
      <c r="C217" s="18">
        <v>26.049999</v>
      </c>
    </row>
    <row r="218" spans="2:3" x14ac:dyDescent="0.25">
      <c r="B218" s="12">
        <v>43899</v>
      </c>
      <c r="C218" s="18">
        <v>31.195</v>
      </c>
    </row>
    <row r="219" spans="2:3" x14ac:dyDescent="0.25">
      <c r="B219" s="12">
        <v>43892</v>
      </c>
      <c r="C219" s="18">
        <v>33.095001000000003</v>
      </c>
    </row>
    <row r="220" spans="2:3" x14ac:dyDescent="0.25">
      <c r="B220" s="12">
        <v>43885</v>
      </c>
      <c r="C220" s="18">
        <v>31.204999999999998</v>
      </c>
    </row>
    <row r="221" spans="2:3" x14ac:dyDescent="0.25">
      <c r="B221" s="12">
        <v>43878</v>
      </c>
      <c r="C221" s="18">
        <v>34.869999</v>
      </c>
    </row>
    <row r="222" spans="2:3" x14ac:dyDescent="0.25">
      <c r="B222" s="12">
        <v>43871</v>
      </c>
      <c r="C222" s="18">
        <v>34.93</v>
      </c>
    </row>
    <row r="223" spans="2:3" x14ac:dyDescent="0.25">
      <c r="B223" s="12">
        <v>43864</v>
      </c>
      <c r="C223" s="18">
        <v>34.455002</v>
      </c>
    </row>
    <row r="224" spans="2:3" x14ac:dyDescent="0.25">
      <c r="B224" s="12">
        <v>43857</v>
      </c>
      <c r="C224" s="18">
        <v>33.299999</v>
      </c>
    </row>
    <row r="225" spans="2:3" x14ac:dyDescent="0.25">
      <c r="B225" s="12">
        <v>43850</v>
      </c>
      <c r="C225" s="18">
        <v>33.549999</v>
      </c>
    </row>
    <row r="226" spans="2:3" x14ac:dyDescent="0.25">
      <c r="B226" s="12">
        <v>43843</v>
      </c>
      <c r="C226" s="18">
        <v>33.654998999999997</v>
      </c>
    </row>
    <row r="227" spans="2:3" x14ac:dyDescent="0.25">
      <c r="B227" s="12">
        <v>43836</v>
      </c>
      <c r="C227" s="18">
        <v>32.669998</v>
      </c>
    </row>
    <row r="228" spans="2:3" x14ac:dyDescent="0.25">
      <c r="B228" s="12">
        <v>43829</v>
      </c>
      <c r="C228" s="18">
        <v>31.639999</v>
      </c>
    </row>
    <row r="229" spans="2:3" x14ac:dyDescent="0.25">
      <c r="B229" s="12">
        <v>43822</v>
      </c>
      <c r="C229" s="18">
        <v>31.785</v>
      </c>
    </row>
    <row r="230" spans="2:3" x14ac:dyDescent="0.25">
      <c r="B230" s="12">
        <v>43815</v>
      </c>
      <c r="C230" s="18">
        <v>31.959999</v>
      </c>
    </row>
    <row r="231" spans="2:3" x14ac:dyDescent="0.25">
      <c r="B231" s="12">
        <v>43808</v>
      </c>
      <c r="C231" s="18">
        <v>31.105</v>
      </c>
    </row>
    <row r="232" spans="2:3" x14ac:dyDescent="0.25">
      <c r="B232" s="12">
        <v>43801</v>
      </c>
      <c r="C232" s="18">
        <v>30.02</v>
      </c>
    </row>
    <row r="233" spans="2:3" x14ac:dyDescent="0.25">
      <c r="B233" s="12">
        <v>43794</v>
      </c>
      <c r="C233" s="18">
        <v>29.91</v>
      </c>
    </row>
    <row r="234" spans="2:3" x14ac:dyDescent="0.25">
      <c r="B234" s="12">
        <v>43787</v>
      </c>
      <c r="C234" s="18">
        <v>29.315000999999999</v>
      </c>
    </row>
    <row r="235" spans="2:3" x14ac:dyDescent="0.25">
      <c r="B235" s="12">
        <v>43780</v>
      </c>
      <c r="C235" s="18">
        <v>29.32</v>
      </c>
    </row>
    <row r="236" spans="2:3" x14ac:dyDescent="0.25">
      <c r="B236" s="12">
        <v>43773</v>
      </c>
      <c r="C236" s="18">
        <v>29.08</v>
      </c>
    </row>
    <row r="237" spans="2:3" x14ac:dyDescent="0.25">
      <c r="B237" s="12">
        <v>43766</v>
      </c>
      <c r="C237" s="18">
        <v>28.125</v>
      </c>
    </row>
    <row r="238" spans="2:3" x14ac:dyDescent="0.25">
      <c r="B238" s="12">
        <v>43759</v>
      </c>
      <c r="C238" s="18">
        <v>28.174999</v>
      </c>
    </row>
    <row r="239" spans="2:3" x14ac:dyDescent="0.25">
      <c r="B239" s="12">
        <v>43752</v>
      </c>
      <c r="C239" s="18">
        <v>28.030000999999999</v>
      </c>
    </row>
    <row r="240" spans="2:3" x14ac:dyDescent="0.25">
      <c r="B240" s="12">
        <v>43745</v>
      </c>
      <c r="C240" s="18">
        <v>28.15</v>
      </c>
    </row>
    <row r="241" spans="2:3" x14ac:dyDescent="0.25">
      <c r="B241" s="12">
        <v>43738</v>
      </c>
      <c r="C241" s="18">
        <v>28.290001</v>
      </c>
    </row>
    <row r="242" spans="2:3" x14ac:dyDescent="0.25">
      <c r="B242" s="12">
        <v>43731</v>
      </c>
      <c r="C242" s="18">
        <v>28.905000999999999</v>
      </c>
    </row>
    <row r="243" spans="2:3" x14ac:dyDescent="0.25">
      <c r="B243" s="12">
        <v>43724</v>
      </c>
      <c r="C243" s="18">
        <v>29.174999</v>
      </c>
    </row>
    <row r="244" spans="2:3" x14ac:dyDescent="0.25">
      <c r="B244" s="12">
        <v>43717</v>
      </c>
      <c r="C244" s="18">
        <v>29.43</v>
      </c>
    </row>
    <row r="245" spans="2:3" x14ac:dyDescent="0.25">
      <c r="B245" s="12">
        <v>43710</v>
      </c>
      <c r="C245" s="18">
        <v>28.584999</v>
      </c>
    </row>
    <row r="246" spans="2:3" x14ac:dyDescent="0.25">
      <c r="B246" s="12">
        <v>43703</v>
      </c>
      <c r="C246" s="18">
        <v>29.334999</v>
      </c>
    </row>
    <row r="247" spans="2:3" x14ac:dyDescent="0.25">
      <c r="B247" s="12">
        <v>43696</v>
      </c>
      <c r="C247" s="18">
        <v>28.040001</v>
      </c>
    </row>
    <row r="248" spans="2:3" x14ac:dyDescent="0.25">
      <c r="B248" s="12">
        <v>43689</v>
      </c>
      <c r="C248" s="18">
        <v>28.59</v>
      </c>
    </row>
    <row r="249" spans="2:3" x14ac:dyDescent="0.25">
      <c r="B249" s="12">
        <v>43682</v>
      </c>
      <c r="C249" s="18">
        <v>29.614999999999998</v>
      </c>
    </row>
    <row r="250" spans="2:3" x14ac:dyDescent="0.25">
      <c r="B250" s="12">
        <v>43675</v>
      </c>
      <c r="C250" s="18">
        <v>31.195</v>
      </c>
    </row>
    <row r="251" spans="2:3" x14ac:dyDescent="0.25">
      <c r="B251" s="12">
        <v>43668</v>
      </c>
      <c r="C251" s="18">
        <v>32.599997999999999</v>
      </c>
    </row>
    <row r="252" spans="2:3" x14ac:dyDescent="0.25">
      <c r="B252" s="12">
        <v>43661</v>
      </c>
      <c r="C252" s="18">
        <v>31.629999000000002</v>
      </c>
    </row>
    <row r="253" spans="2:3" x14ac:dyDescent="0.25">
      <c r="B253" s="12">
        <v>43654</v>
      </c>
      <c r="C253" s="18">
        <v>32.5</v>
      </c>
    </row>
    <row r="254" spans="2:3" x14ac:dyDescent="0.25">
      <c r="B254" s="12">
        <v>43647</v>
      </c>
      <c r="C254" s="18">
        <v>32.959999000000003</v>
      </c>
    </row>
    <row r="255" spans="2:3" x14ac:dyDescent="0.25">
      <c r="B255" s="12">
        <v>43640</v>
      </c>
      <c r="C255" s="18">
        <v>31.915001</v>
      </c>
    </row>
    <row r="256" spans="2:3" x14ac:dyDescent="0.25">
      <c r="B256" s="12">
        <v>43633</v>
      </c>
      <c r="C256" s="18">
        <v>31.889999</v>
      </c>
    </row>
    <row r="257" spans="2:3" x14ac:dyDescent="0.25">
      <c r="B257" s="12">
        <v>43626</v>
      </c>
      <c r="C257" s="18">
        <v>30.665001</v>
      </c>
    </row>
    <row r="258" spans="2:3" x14ac:dyDescent="0.25">
      <c r="B258" s="12">
        <v>43619</v>
      </c>
      <c r="C258" s="18">
        <v>32.959999000000003</v>
      </c>
    </row>
    <row r="259" spans="2:3" x14ac:dyDescent="0.25">
      <c r="B259" s="12">
        <v>43612</v>
      </c>
      <c r="C259" s="18">
        <v>30.93</v>
      </c>
    </row>
    <row r="260" spans="2:3" x14ac:dyDescent="0.25">
      <c r="B260" s="12">
        <v>43605</v>
      </c>
      <c r="C260" s="18">
        <v>31.709999</v>
      </c>
    </row>
    <row r="261" spans="2:3" x14ac:dyDescent="0.25">
      <c r="B261" s="12">
        <v>43598</v>
      </c>
      <c r="C261" s="18">
        <v>31.815000999999999</v>
      </c>
    </row>
    <row r="262" spans="2:3" x14ac:dyDescent="0.25">
      <c r="B262" s="12">
        <v>43591</v>
      </c>
      <c r="C262" s="18">
        <v>31.5</v>
      </c>
    </row>
    <row r="263" spans="2:3" x14ac:dyDescent="0.25">
      <c r="B263" s="12">
        <v>43584</v>
      </c>
      <c r="C263" s="18">
        <v>31.555</v>
      </c>
    </row>
    <row r="264" spans="2:3" x14ac:dyDescent="0.25">
      <c r="B264" s="12">
        <v>43577</v>
      </c>
      <c r="C264" s="18">
        <v>29.825001</v>
      </c>
    </row>
    <row r="265" spans="2:3" x14ac:dyDescent="0.25">
      <c r="B265" s="12">
        <v>43570</v>
      </c>
      <c r="C265" s="18">
        <v>27.6</v>
      </c>
    </row>
    <row r="266" spans="2:3" x14ac:dyDescent="0.25">
      <c r="B266" s="12">
        <v>43563</v>
      </c>
      <c r="C266" s="18">
        <v>26.51</v>
      </c>
    </row>
    <row r="267" spans="2:3" x14ac:dyDescent="0.25">
      <c r="B267" s="12">
        <v>43556</v>
      </c>
      <c r="C267" s="18">
        <v>26.440000999999999</v>
      </c>
    </row>
    <row r="268" spans="2:3" x14ac:dyDescent="0.25">
      <c r="B268" s="12">
        <v>43549</v>
      </c>
      <c r="C268" s="18">
        <v>27.290001</v>
      </c>
    </row>
    <row r="269" spans="2:3" x14ac:dyDescent="0.25">
      <c r="B269" s="12">
        <v>43542</v>
      </c>
      <c r="C269" s="18">
        <v>26.754999000000002</v>
      </c>
    </row>
    <row r="270" spans="2:3" x14ac:dyDescent="0.25">
      <c r="B270" s="12">
        <v>43535</v>
      </c>
      <c r="C270" s="18">
        <v>30.135000000000002</v>
      </c>
    </row>
    <row r="271" spans="2:3" x14ac:dyDescent="0.25">
      <c r="B271" s="12">
        <v>43528</v>
      </c>
      <c r="C271" s="18">
        <v>30.305</v>
      </c>
    </row>
    <row r="272" spans="2:3" x14ac:dyDescent="0.25">
      <c r="B272" s="12">
        <v>43521</v>
      </c>
      <c r="C272" s="18">
        <v>32.369999</v>
      </c>
    </row>
    <row r="273" spans="2:3" x14ac:dyDescent="0.25">
      <c r="B273" s="12">
        <v>43514</v>
      </c>
      <c r="C273" s="18">
        <v>29.219999000000001</v>
      </c>
    </row>
    <row r="274" spans="2:3" x14ac:dyDescent="0.25">
      <c r="B274" s="12">
        <v>43507</v>
      </c>
      <c r="C274" s="18">
        <v>29.360001</v>
      </c>
    </row>
    <row r="275" spans="2:3" x14ac:dyDescent="0.25">
      <c r="B275" s="12">
        <v>43500</v>
      </c>
      <c r="C275" s="18">
        <v>28.945</v>
      </c>
    </row>
    <row r="276" spans="2:3" x14ac:dyDescent="0.25">
      <c r="B276" s="12">
        <v>43493</v>
      </c>
      <c r="C276" s="18">
        <v>28.975000000000001</v>
      </c>
    </row>
    <row r="277" spans="2:3" x14ac:dyDescent="0.25">
      <c r="B277" s="12">
        <v>43486</v>
      </c>
      <c r="C277" s="18">
        <v>27.924999</v>
      </c>
    </row>
    <row r="278" spans="2:3" x14ac:dyDescent="0.25">
      <c r="B278" s="12">
        <v>43479</v>
      </c>
      <c r="C278" s="18">
        <v>27.790001</v>
      </c>
    </row>
    <row r="279" spans="2:3" x14ac:dyDescent="0.25">
      <c r="B279" s="12">
        <v>43472</v>
      </c>
      <c r="C279" s="18">
        <v>27.184999000000001</v>
      </c>
    </row>
    <row r="280" spans="2:3" x14ac:dyDescent="0.25">
      <c r="B280" s="12">
        <v>43465</v>
      </c>
      <c r="C280" s="18">
        <v>24.895</v>
      </c>
    </row>
    <row r="281" spans="2:3" x14ac:dyDescent="0.25">
      <c r="B281" s="12">
        <v>43458</v>
      </c>
      <c r="C281" s="18">
        <v>24.52</v>
      </c>
    </row>
    <row r="282" spans="2:3" x14ac:dyDescent="0.25">
      <c r="B282" s="12">
        <v>43451</v>
      </c>
      <c r="C282" s="18">
        <v>24.114999999999998</v>
      </c>
    </row>
    <row r="283" spans="2:3" x14ac:dyDescent="0.25">
      <c r="B283" s="12">
        <v>43444</v>
      </c>
      <c r="C283" s="18">
        <v>26.344999000000001</v>
      </c>
    </row>
    <row r="284" spans="2:3" x14ac:dyDescent="0.25">
      <c r="B284" s="12">
        <v>43437</v>
      </c>
      <c r="C284" s="18">
        <v>28.704999999999998</v>
      </c>
    </row>
    <row r="285" spans="2:3" x14ac:dyDescent="0.25">
      <c r="B285" s="12">
        <v>43430</v>
      </c>
      <c r="C285" s="18">
        <v>29.84</v>
      </c>
    </row>
    <row r="286" spans="2:3" x14ac:dyDescent="0.25">
      <c r="B286" s="12">
        <v>43423</v>
      </c>
      <c r="C286" s="18">
        <v>28.66</v>
      </c>
    </row>
    <row r="287" spans="2:3" x14ac:dyDescent="0.25">
      <c r="B287" s="12">
        <v>43416</v>
      </c>
      <c r="C287" s="18">
        <v>27.885000000000002</v>
      </c>
    </row>
    <row r="288" spans="2:3" x14ac:dyDescent="0.25">
      <c r="B288" s="12">
        <v>43409</v>
      </c>
      <c r="C288" s="18">
        <v>28.42</v>
      </c>
    </row>
    <row r="289" spans="2:3" x14ac:dyDescent="0.25">
      <c r="B289" s="12">
        <v>43402</v>
      </c>
      <c r="C289" s="18">
        <v>27.049999</v>
      </c>
    </row>
    <row r="290" spans="2:3" x14ac:dyDescent="0.25">
      <c r="B290" s="12">
        <v>43395</v>
      </c>
      <c r="C290" s="18">
        <v>25.524999999999999</v>
      </c>
    </row>
    <row r="291" spans="2:3" x14ac:dyDescent="0.25">
      <c r="B291" s="12">
        <v>43388</v>
      </c>
      <c r="C291" s="18">
        <v>26.055</v>
      </c>
    </row>
    <row r="292" spans="2:3" x14ac:dyDescent="0.25">
      <c r="B292" s="12">
        <v>43381</v>
      </c>
      <c r="C292" s="18">
        <v>26.645</v>
      </c>
    </row>
    <row r="293" spans="2:3" x14ac:dyDescent="0.25">
      <c r="B293" s="12">
        <v>43374</v>
      </c>
      <c r="C293" s="18">
        <v>28.094999000000001</v>
      </c>
    </row>
    <row r="294" spans="2:3" x14ac:dyDescent="0.25">
      <c r="B294" s="12">
        <v>43367</v>
      </c>
      <c r="C294" s="18">
        <v>29.139999</v>
      </c>
    </row>
    <row r="295" spans="2:3" x14ac:dyDescent="0.25">
      <c r="B295" s="12">
        <v>43360</v>
      </c>
      <c r="C295" s="18">
        <v>29.924999</v>
      </c>
    </row>
    <row r="296" spans="2:3" x14ac:dyDescent="0.25">
      <c r="B296" s="12">
        <v>43353</v>
      </c>
      <c r="C296" s="18">
        <v>29.764999</v>
      </c>
    </row>
    <row r="297" spans="2:3" x14ac:dyDescent="0.25">
      <c r="B297" s="12">
        <v>43346</v>
      </c>
      <c r="C297" s="18">
        <v>30.17</v>
      </c>
    </row>
    <row r="298" spans="2:3" x14ac:dyDescent="0.25">
      <c r="B298" s="12">
        <v>43339</v>
      </c>
      <c r="C298" s="18">
        <v>30.445</v>
      </c>
    </row>
    <row r="299" spans="2:3" x14ac:dyDescent="0.25">
      <c r="B299" s="12">
        <v>43332</v>
      </c>
      <c r="C299" s="18">
        <v>30.325001</v>
      </c>
    </row>
    <row r="300" spans="2:3" x14ac:dyDescent="0.25">
      <c r="B300" s="12">
        <v>43325</v>
      </c>
      <c r="C300" s="18">
        <v>31.084999</v>
      </c>
    </row>
    <row r="301" spans="2:3" x14ac:dyDescent="0.25">
      <c r="B301" s="12">
        <v>43318</v>
      </c>
      <c r="C301" s="18">
        <v>30.35</v>
      </c>
    </row>
    <row r="302" spans="2:3" x14ac:dyDescent="0.25">
      <c r="B302" s="12">
        <v>43311</v>
      </c>
      <c r="C302" s="18">
        <v>29.629999000000002</v>
      </c>
    </row>
    <row r="303" spans="2:3" x14ac:dyDescent="0.25">
      <c r="B303" s="12">
        <v>43304</v>
      </c>
      <c r="C303" s="18">
        <v>30.315000999999999</v>
      </c>
    </row>
    <row r="304" spans="2:3" x14ac:dyDescent="0.25">
      <c r="B304" s="12">
        <v>43297</v>
      </c>
      <c r="C304" s="18">
        <v>30.790001</v>
      </c>
    </row>
    <row r="305" spans="2:3" x14ac:dyDescent="0.25">
      <c r="B305" s="12">
        <v>43290</v>
      </c>
      <c r="C305" s="18">
        <v>30.605</v>
      </c>
    </row>
    <row r="306" spans="2:3" x14ac:dyDescent="0.25">
      <c r="B306" s="12">
        <v>43283</v>
      </c>
      <c r="C306" s="18">
        <v>29.219999000000001</v>
      </c>
    </row>
    <row r="307" spans="2:3" x14ac:dyDescent="0.25">
      <c r="B307" s="12">
        <v>43276</v>
      </c>
      <c r="C307" s="18">
        <v>28.65</v>
      </c>
    </row>
    <row r="308" spans="2:3" x14ac:dyDescent="0.25">
      <c r="B308" s="12">
        <v>43269</v>
      </c>
      <c r="C308" s="18">
        <v>28.43</v>
      </c>
    </row>
    <row r="309" spans="2:3" x14ac:dyDescent="0.25">
      <c r="B309" s="12">
        <v>43262</v>
      </c>
      <c r="C309" s="18">
        <v>28.215</v>
      </c>
    </row>
    <row r="310" spans="2:3" x14ac:dyDescent="0.25">
      <c r="B310" s="12">
        <v>43255</v>
      </c>
      <c r="C310" s="18">
        <v>27.74</v>
      </c>
    </row>
    <row r="311" spans="2:3" x14ac:dyDescent="0.25">
      <c r="B311" s="12">
        <v>43248</v>
      </c>
      <c r="C311" s="18">
        <v>25.75</v>
      </c>
    </row>
    <row r="312" spans="2:3" x14ac:dyDescent="0.25">
      <c r="B312" s="12">
        <v>43241</v>
      </c>
      <c r="C312" s="18">
        <v>24.83</v>
      </c>
    </row>
    <row r="313" spans="2:3" x14ac:dyDescent="0.25">
      <c r="B313" s="12">
        <v>43234</v>
      </c>
      <c r="C313" s="18">
        <v>24.735001</v>
      </c>
    </row>
    <row r="314" spans="2:3" x14ac:dyDescent="0.25">
      <c r="B314" s="12">
        <v>43227</v>
      </c>
      <c r="C314" s="18">
        <v>24.635000000000002</v>
      </c>
    </row>
    <row r="315" spans="2:3" x14ac:dyDescent="0.25">
      <c r="B315" s="12">
        <v>43220</v>
      </c>
      <c r="C315" s="18">
        <v>26.379999000000002</v>
      </c>
    </row>
    <row r="316" spans="2:3" x14ac:dyDescent="0.25">
      <c r="B316" s="12">
        <v>43213</v>
      </c>
      <c r="C316" s="18">
        <v>28.094999000000001</v>
      </c>
    </row>
    <row r="317" spans="2:3" x14ac:dyDescent="0.25">
      <c r="B317" s="12">
        <v>43206</v>
      </c>
      <c r="C317" s="18">
        <v>28.25</v>
      </c>
    </row>
    <row r="318" spans="2:3" x14ac:dyDescent="0.25">
      <c r="B318" s="12">
        <v>43199</v>
      </c>
      <c r="C318" s="18">
        <v>28.34</v>
      </c>
    </row>
    <row r="319" spans="2:3" x14ac:dyDescent="0.25">
      <c r="B319" s="12">
        <v>43192</v>
      </c>
      <c r="C319" s="18">
        <v>27.965</v>
      </c>
    </row>
    <row r="320" spans="2:3" x14ac:dyDescent="0.25">
      <c r="B320" s="12">
        <v>43185</v>
      </c>
      <c r="C320" s="18">
        <v>28.605</v>
      </c>
    </row>
    <row r="321" spans="2:3" x14ac:dyDescent="0.25">
      <c r="B321" s="12">
        <v>43178</v>
      </c>
      <c r="C321" s="18">
        <v>27.93</v>
      </c>
    </row>
    <row r="322" spans="2:3" x14ac:dyDescent="0.25">
      <c r="B322" s="12">
        <v>43171</v>
      </c>
      <c r="C322" s="18">
        <v>29.32</v>
      </c>
    </row>
    <row r="323" spans="2:3" x14ac:dyDescent="0.25">
      <c r="B323" s="12">
        <v>43164</v>
      </c>
      <c r="C323" s="18">
        <v>29.030000999999999</v>
      </c>
    </row>
    <row r="324" spans="2:3" x14ac:dyDescent="0.25">
      <c r="B324" s="12">
        <v>43157</v>
      </c>
      <c r="C324" s="18">
        <v>27.08</v>
      </c>
    </row>
    <row r="325" spans="2:3" x14ac:dyDescent="0.25">
      <c r="B325" s="12">
        <v>43150</v>
      </c>
      <c r="C325" s="18">
        <v>32.939999</v>
      </c>
    </row>
    <row r="326" spans="2:3" x14ac:dyDescent="0.25">
      <c r="B326" s="12">
        <v>43143</v>
      </c>
      <c r="C326" s="18">
        <v>32.740001999999997</v>
      </c>
    </row>
    <row r="327" spans="2:3" x14ac:dyDescent="0.25">
      <c r="B327" s="12">
        <v>43136</v>
      </c>
      <c r="C327" s="18">
        <v>31.445</v>
      </c>
    </row>
    <row r="328" spans="2:3" x14ac:dyDescent="0.25">
      <c r="B328" s="12">
        <v>43129</v>
      </c>
      <c r="C328" s="18">
        <v>33.314999</v>
      </c>
    </row>
    <row r="329" spans="2:3" x14ac:dyDescent="0.25">
      <c r="B329" s="12">
        <v>43122</v>
      </c>
      <c r="C329" s="18">
        <v>34.455002</v>
      </c>
    </row>
    <row r="330" spans="2:3" x14ac:dyDescent="0.25">
      <c r="B330" s="12">
        <v>43115</v>
      </c>
      <c r="C330" s="18">
        <v>33.43</v>
      </c>
    </row>
    <row r="331" spans="2:3" x14ac:dyDescent="0.25">
      <c r="B331" s="12">
        <v>43108</v>
      </c>
      <c r="C331" s="18">
        <v>31.885000000000002</v>
      </c>
    </row>
    <row r="332" spans="2:3" x14ac:dyDescent="0.25">
      <c r="B332" s="12">
        <v>43101</v>
      </c>
      <c r="C332" s="18">
        <v>31.745000999999998</v>
      </c>
    </row>
    <row r="333" spans="2:3" x14ac:dyDescent="0.25">
      <c r="B333" s="12">
        <v>43094</v>
      </c>
      <c r="C333" s="18">
        <v>31.645</v>
      </c>
    </row>
    <row r="334" spans="2:3" x14ac:dyDescent="0.25">
      <c r="B334" s="12">
        <v>43087</v>
      </c>
      <c r="C334" s="18">
        <v>31.885000000000002</v>
      </c>
    </row>
    <row r="335" spans="2:3" x14ac:dyDescent="0.25">
      <c r="B335" s="12">
        <v>43080</v>
      </c>
      <c r="C335" s="18">
        <v>32.005001</v>
      </c>
    </row>
    <row r="336" spans="2:3" x14ac:dyDescent="0.25">
      <c r="B336" s="12">
        <v>43073</v>
      </c>
      <c r="C336" s="18">
        <v>31.610001</v>
      </c>
    </row>
    <row r="337" spans="2:3" x14ac:dyDescent="0.25">
      <c r="B337" s="12">
        <v>43066</v>
      </c>
      <c r="C337" s="18">
        <v>31.459999</v>
      </c>
    </row>
    <row r="338" spans="2:3" x14ac:dyDescent="0.25">
      <c r="B338" s="12">
        <v>43059</v>
      </c>
      <c r="C338" s="18">
        <v>30.875</v>
      </c>
    </row>
    <row r="339" spans="2:3" x14ac:dyDescent="0.25">
      <c r="B339" s="12">
        <v>43052</v>
      </c>
      <c r="C339" s="18">
        <v>31.084999</v>
      </c>
    </row>
    <row r="340" spans="2:3" x14ac:dyDescent="0.25">
      <c r="B340" s="12">
        <v>43045</v>
      </c>
      <c r="C340" s="18">
        <v>30.58</v>
      </c>
    </row>
    <row r="341" spans="2:3" x14ac:dyDescent="0.25">
      <c r="B341" s="12">
        <v>43038</v>
      </c>
      <c r="C341" s="18">
        <v>28.834999</v>
      </c>
    </row>
    <row r="342" spans="2:3" x14ac:dyDescent="0.25">
      <c r="B342" s="12">
        <v>43031</v>
      </c>
      <c r="C342" s="18">
        <v>28.375</v>
      </c>
    </row>
    <row r="343" spans="2:3" x14ac:dyDescent="0.25">
      <c r="B343" s="12">
        <v>43024</v>
      </c>
      <c r="C343" s="18">
        <v>28.23</v>
      </c>
    </row>
    <row r="344" spans="2:3" x14ac:dyDescent="0.25">
      <c r="B344" s="12">
        <v>43017</v>
      </c>
      <c r="C344" s="18">
        <v>27.915001</v>
      </c>
    </row>
    <row r="345" spans="2:3" x14ac:dyDescent="0.25">
      <c r="B345" s="12">
        <v>43010</v>
      </c>
      <c r="C345" s="18">
        <v>27.684999000000001</v>
      </c>
    </row>
    <row r="346" spans="2:3" x14ac:dyDescent="0.25">
      <c r="B346" s="12">
        <v>43003</v>
      </c>
      <c r="C346" s="18">
        <v>27.625</v>
      </c>
    </row>
    <row r="347" spans="2:3" x14ac:dyDescent="0.25">
      <c r="B347" s="12">
        <v>42996</v>
      </c>
      <c r="C347" s="18">
        <v>27.905000999999999</v>
      </c>
    </row>
    <row r="348" spans="2:3" x14ac:dyDescent="0.25">
      <c r="B348" s="12">
        <v>42989</v>
      </c>
      <c r="C348" s="18">
        <v>28.09</v>
      </c>
    </row>
    <row r="349" spans="2:3" x14ac:dyDescent="0.25">
      <c r="B349" s="12">
        <v>42982</v>
      </c>
      <c r="C349" s="18">
        <v>28.16</v>
      </c>
    </row>
    <row r="350" spans="2:3" x14ac:dyDescent="0.25">
      <c r="B350" s="12">
        <v>42975</v>
      </c>
      <c r="C350" s="18">
        <v>28.040001</v>
      </c>
    </row>
    <row r="351" spans="2:3" x14ac:dyDescent="0.25">
      <c r="B351" s="12">
        <v>42968</v>
      </c>
      <c r="C351" s="18">
        <v>27.610001</v>
      </c>
    </row>
    <row r="352" spans="2:3" x14ac:dyDescent="0.25">
      <c r="B352" s="12">
        <v>42961</v>
      </c>
      <c r="C352" s="18">
        <v>27.024999999999999</v>
      </c>
    </row>
    <row r="353" spans="2:3" x14ac:dyDescent="0.25">
      <c r="B353" s="12">
        <v>42954</v>
      </c>
      <c r="C353" s="18">
        <v>26.91</v>
      </c>
    </row>
    <row r="354" spans="2:3" x14ac:dyDescent="0.25">
      <c r="B354" s="12">
        <v>42947</v>
      </c>
      <c r="C354" s="18">
        <v>26.355</v>
      </c>
    </row>
    <row r="355" spans="2:3" x14ac:dyDescent="0.25">
      <c r="B355" s="12">
        <v>42940</v>
      </c>
      <c r="C355" s="18">
        <v>26.704999999999998</v>
      </c>
    </row>
    <row r="356" spans="2:3" x14ac:dyDescent="0.25">
      <c r="B356" s="12">
        <v>42933</v>
      </c>
      <c r="C356" s="18">
        <v>26.290001</v>
      </c>
    </row>
    <row r="357" spans="2:3" x14ac:dyDescent="0.25">
      <c r="B357" s="12">
        <v>42926</v>
      </c>
      <c r="C357" s="18">
        <v>25.834999</v>
      </c>
    </row>
    <row r="358" spans="2:3" x14ac:dyDescent="0.25">
      <c r="B358" s="12">
        <v>42919</v>
      </c>
      <c r="C358" s="18">
        <v>25.35</v>
      </c>
    </row>
    <row r="359" spans="2:3" x14ac:dyDescent="0.25">
      <c r="B359" s="12">
        <v>42912</v>
      </c>
      <c r="C359" s="18">
        <v>24.84</v>
      </c>
    </row>
    <row r="360" spans="2:3" x14ac:dyDescent="0.25">
      <c r="B360" s="12">
        <v>42905</v>
      </c>
      <c r="C360" s="18">
        <v>25.995000999999998</v>
      </c>
    </row>
    <row r="361" spans="2:3" x14ac:dyDescent="0.25">
      <c r="B361" s="12">
        <v>42898</v>
      </c>
      <c r="C361" s="18">
        <v>25.155000999999999</v>
      </c>
    </row>
    <row r="362" spans="2:3" x14ac:dyDescent="0.25">
      <c r="B362" s="12">
        <v>42891</v>
      </c>
      <c r="C362" s="18">
        <v>25.024999999999999</v>
      </c>
    </row>
    <row r="363" spans="2:3" x14ac:dyDescent="0.25">
      <c r="B363" s="12">
        <v>42884</v>
      </c>
      <c r="C363" s="18">
        <v>25.635000000000002</v>
      </c>
    </row>
    <row r="364" spans="2:3" x14ac:dyDescent="0.25">
      <c r="B364" s="12">
        <v>42877</v>
      </c>
      <c r="C364" s="18">
        <v>25.450001</v>
      </c>
    </row>
    <row r="365" spans="2:3" x14ac:dyDescent="0.25">
      <c r="B365" s="12">
        <v>42870</v>
      </c>
      <c r="C365" s="18">
        <v>23.844999000000001</v>
      </c>
    </row>
    <row r="366" spans="2:3" x14ac:dyDescent="0.25">
      <c r="B366" s="12">
        <v>42863</v>
      </c>
      <c r="C366" s="18">
        <v>23.809999000000001</v>
      </c>
    </row>
    <row r="367" spans="2:3" x14ac:dyDescent="0.25">
      <c r="B367" s="12">
        <v>42856</v>
      </c>
      <c r="C367" s="18">
        <v>23.725000000000001</v>
      </c>
    </row>
    <row r="368" spans="2:3" x14ac:dyDescent="0.25">
      <c r="B368" s="12">
        <v>42849</v>
      </c>
      <c r="C368" s="18">
        <v>22.690000999999999</v>
      </c>
    </row>
    <row r="369" spans="2:3" x14ac:dyDescent="0.25">
      <c r="B369" s="12">
        <v>42842</v>
      </c>
      <c r="C369" s="18">
        <v>22.695</v>
      </c>
    </row>
    <row r="370" spans="2:3" x14ac:dyDescent="0.25">
      <c r="B370" s="12">
        <v>42835</v>
      </c>
      <c r="C370" s="18">
        <v>22.450001</v>
      </c>
    </row>
    <row r="371" spans="2:3" x14ac:dyDescent="0.25">
      <c r="B371" s="12">
        <v>42828</v>
      </c>
      <c r="C371" s="18">
        <v>22.924999</v>
      </c>
    </row>
    <row r="372" spans="2:3" x14ac:dyDescent="0.25">
      <c r="B372" s="12">
        <v>42821</v>
      </c>
      <c r="C372" s="18">
        <v>23.084999</v>
      </c>
    </row>
    <row r="373" spans="2:3" x14ac:dyDescent="0.25">
      <c r="B373" s="12">
        <v>42814</v>
      </c>
      <c r="C373" s="18">
        <v>23.469999000000001</v>
      </c>
    </row>
    <row r="374" spans="2:3" x14ac:dyDescent="0.25">
      <c r="B374" s="12">
        <v>42807</v>
      </c>
      <c r="C374" s="18">
        <v>23.235001</v>
      </c>
    </row>
    <row r="375" spans="2:3" x14ac:dyDescent="0.25">
      <c r="B375" s="12">
        <v>42800</v>
      </c>
      <c r="C375" s="18">
        <v>23.41</v>
      </c>
    </row>
    <row r="376" spans="2:3" x14ac:dyDescent="0.25">
      <c r="B376" s="12">
        <v>42793</v>
      </c>
      <c r="C376" s="18">
        <v>24.02</v>
      </c>
    </row>
    <row r="377" spans="2:3" x14ac:dyDescent="0.25">
      <c r="B377" s="12">
        <v>42786</v>
      </c>
      <c r="C377" s="18">
        <v>21.774999999999999</v>
      </c>
    </row>
    <row r="378" spans="2:3" x14ac:dyDescent="0.25">
      <c r="B378" s="12">
        <v>42779</v>
      </c>
      <c r="C378" s="18">
        <v>21.815000999999999</v>
      </c>
    </row>
    <row r="379" spans="2:3" x14ac:dyDescent="0.25">
      <c r="B379" s="12">
        <v>42772</v>
      </c>
      <c r="C379" s="18">
        <v>22.004999000000002</v>
      </c>
    </row>
    <row r="380" spans="2:3" x14ac:dyDescent="0.25">
      <c r="B380" s="12">
        <v>42765</v>
      </c>
      <c r="C380" s="18">
        <v>21.32</v>
      </c>
    </row>
    <row r="381" spans="2:3" x14ac:dyDescent="0.25">
      <c r="B381" s="12">
        <v>42758</v>
      </c>
      <c r="C381" s="18">
        <v>21.15</v>
      </c>
    </row>
    <row r="382" spans="2:3" x14ac:dyDescent="0.25">
      <c r="B382" s="12">
        <v>42751</v>
      </c>
      <c r="C382" s="18">
        <v>21.754999000000002</v>
      </c>
    </row>
    <row r="383" spans="2:3" x14ac:dyDescent="0.25">
      <c r="B383" s="12">
        <v>42744</v>
      </c>
      <c r="C383" s="18">
        <v>22.254999000000002</v>
      </c>
    </row>
    <row r="384" spans="2:3" x14ac:dyDescent="0.25">
      <c r="B384" s="12">
        <v>42737</v>
      </c>
      <c r="C384" s="18">
        <v>22.809999000000001</v>
      </c>
    </row>
    <row r="385" spans="2:3" x14ac:dyDescent="0.25">
      <c r="B385" s="12">
        <v>42730</v>
      </c>
      <c r="C385" s="18">
        <v>22.17</v>
      </c>
    </row>
    <row r="386" spans="2:3" x14ac:dyDescent="0.25">
      <c r="B386" s="12">
        <v>42723</v>
      </c>
      <c r="C386" s="18">
        <v>22.785</v>
      </c>
    </row>
    <row r="387" spans="2:3" x14ac:dyDescent="0.25">
      <c r="B387" s="12">
        <v>42716</v>
      </c>
      <c r="C387" s="18">
        <v>22.25</v>
      </c>
    </row>
    <row r="388" spans="2:3" x14ac:dyDescent="0.25">
      <c r="B388" s="12">
        <v>42709</v>
      </c>
      <c r="C388" s="18">
        <v>22.02</v>
      </c>
    </row>
    <row r="389" spans="2:3" x14ac:dyDescent="0.25">
      <c r="B389" s="12">
        <v>42702</v>
      </c>
      <c r="C389" s="18">
        <v>22.219999000000001</v>
      </c>
    </row>
    <row r="390" spans="2:3" x14ac:dyDescent="0.25">
      <c r="B390" s="12">
        <v>42695</v>
      </c>
      <c r="C390" s="18">
        <v>22.424999</v>
      </c>
    </row>
    <row r="391" spans="2:3" x14ac:dyDescent="0.25">
      <c r="B391" s="12">
        <v>42688</v>
      </c>
      <c r="C391" s="18">
        <v>20.84</v>
      </c>
    </row>
    <row r="392" spans="2:3" x14ac:dyDescent="0.25">
      <c r="B392" s="12">
        <v>42681</v>
      </c>
      <c r="C392" s="18">
        <v>20.959999</v>
      </c>
    </row>
    <row r="393" spans="2:3" x14ac:dyDescent="0.25">
      <c r="B393" s="12">
        <v>42674</v>
      </c>
      <c r="C393" s="18">
        <v>22.538333999999999</v>
      </c>
    </row>
    <row r="394" spans="2:3" x14ac:dyDescent="0.25">
      <c r="B394" s="12">
        <v>42667</v>
      </c>
      <c r="C394" s="18">
        <v>23.986668000000002</v>
      </c>
    </row>
    <row r="395" spans="2:3" x14ac:dyDescent="0.25">
      <c r="B395" s="12">
        <v>42660</v>
      </c>
      <c r="C395" s="18">
        <v>24.543333000000001</v>
      </c>
    </row>
    <row r="396" spans="2:3" x14ac:dyDescent="0.25">
      <c r="B396" s="12">
        <v>42653</v>
      </c>
      <c r="C396" s="18">
        <v>24.18</v>
      </c>
    </row>
    <row r="397" spans="2:3" x14ac:dyDescent="0.25">
      <c r="B397" s="12">
        <v>42646</v>
      </c>
      <c r="C397" s="18">
        <v>24.306667000000001</v>
      </c>
    </row>
    <row r="398" spans="2:3" x14ac:dyDescent="0.25">
      <c r="B398" s="12">
        <v>42639</v>
      </c>
      <c r="C398" s="18">
        <v>24.468332</v>
      </c>
    </row>
    <row r="399" spans="2:3" x14ac:dyDescent="0.25">
      <c r="B399" s="12">
        <v>42632</v>
      </c>
      <c r="C399" s="18">
        <v>24.746668</v>
      </c>
    </row>
    <row r="400" spans="2:3" x14ac:dyDescent="0.25">
      <c r="B400" s="12">
        <v>42625</v>
      </c>
      <c r="C400" s="18">
        <v>24.385000000000002</v>
      </c>
    </row>
    <row r="401" spans="2:3" x14ac:dyDescent="0.25">
      <c r="B401" s="12">
        <v>42618</v>
      </c>
      <c r="C401" s="18">
        <v>24.591667000000001</v>
      </c>
    </row>
    <row r="402" spans="2:3" x14ac:dyDescent="0.25">
      <c r="B402" s="12">
        <v>42611</v>
      </c>
      <c r="C402" s="18">
        <v>25.641666000000001</v>
      </c>
    </row>
    <row r="403" spans="2:3" x14ac:dyDescent="0.25">
      <c r="B403" s="12">
        <v>42604</v>
      </c>
      <c r="C403" s="18">
        <v>26.173331999999998</v>
      </c>
    </row>
    <row r="404" spans="2:3" x14ac:dyDescent="0.25">
      <c r="B404" s="12">
        <v>42597</v>
      </c>
      <c r="C404" s="18">
        <v>26.575001</v>
      </c>
    </row>
    <row r="405" spans="2:3" x14ac:dyDescent="0.25">
      <c r="B405" s="12">
        <v>42590</v>
      </c>
      <c r="C405" s="18">
        <v>26.863333000000001</v>
      </c>
    </row>
    <row r="406" spans="2:3" x14ac:dyDescent="0.25">
      <c r="B406" s="12">
        <v>42583</v>
      </c>
      <c r="C406" s="18">
        <v>27.086666000000001</v>
      </c>
    </row>
    <row r="407" spans="2:3" x14ac:dyDescent="0.25">
      <c r="B407" s="12">
        <v>42576</v>
      </c>
      <c r="C407" s="18">
        <v>26.771667000000001</v>
      </c>
    </row>
    <row r="408" spans="2:3" x14ac:dyDescent="0.25">
      <c r="B408" s="12">
        <v>42569</v>
      </c>
      <c r="C408" s="18">
        <v>26.763331999999998</v>
      </c>
    </row>
    <row r="409" spans="2:3" x14ac:dyDescent="0.25">
      <c r="B409" s="12">
        <v>42562</v>
      </c>
      <c r="C409" s="18">
        <v>26.933332</v>
      </c>
    </row>
    <row r="410" spans="2:3" x14ac:dyDescent="0.25">
      <c r="B410" s="12">
        <v>42555</v>
      </c>
      <c r="C410" s="18">
        <v>26.916668000000001</v>
      </c>
    </row>
    <row r="411" spans="2:3" x14ac:dyDescent="0.25">
      <c r="B411" s="12">
        <v>42548</v>
      </c>
      <c r="C411" s="18">
        <v>26.621668</v>
      </c>
    </row>
    <row r="412" spans="2:3" x14ac:dyDescent="0.25">
      <c r="B412" s="12">
        <v>42541</v>
      </c>
      <c r="C412" s="18">
        <v>25.573333999999999</v>
      </c>
    </row>
    <row r="413" spans="2:3" x14ac:dyDescent="0.25">
      <c r="B413" s="12">
        <v>42534</v>
      </c>
      <c r="C413" s="18">
        <v>25.996668</v>
      </c>
    </row>
    <row r="414" spans="2:3" x14ac:dyDescent="0.25">
      <c r="B414" s="12">
        <v>42527</v>
      </c>
      <c r="C414" s="18">
        <v>25.59</v>
      </c>
    </row>
    <row r="415" spans="2:3" x14ac:dyDescent="0.25">
      <c r="B415" s="12">
        <v>42520</v>
      </c>
      <c r="C415" s="18">
        <v>25.476666999999999</v>
      </c>
    </row>
    <row r="416" spans="2:3" x14ac:dyDescent="0.25">
      <c r="B416" s="12">
        <v>42513</v>
      </c>
      <c r="C416" s="18">
        <v>25.084999</v>
      </c>
    </row>
    <row r="417" spans="2:3" x14ac:dyDescent="0.25">
      <c r="B417" s="12">
        <v>42506</v>
      </c>
      <c r="C417" s="18">
        <v>24.65</v>
      </c>
    </row>
    <row r="418" spans="2:3" x14ac:dyDescent="0.25">
      <c r="B418" s="12">
        <v>42499</v>
      </c>
      <c r="C418" s="18">
        <v>24.768332999999998</v>
      </c>
    </row>
    <row r="419" spans="2:3" x14ac:dyDescent="0.25">
      <c r="B419" s="12">
        <v>42492</v>
      </c>
      <c r="C419" s="18">
        <v>24.688334000000001</v>
      </c>
    </row>
    <row r="420" spans="2:3" x14ac:dyDescent="0.25">
      <c r="B420" s="12">
        <v>42485</v>
      </c>
      <c r="C420" s="18">
        <v>24.036667000000001</v>
      </c>
    </row>
    <row r="421" spans="2:3" x14ac:dyDescent="0.25">
      <c r="B421" s="12">
        <v>42478</v>
      </c>
      <c r="C421" s="18">
        <v>20.498332999999999</v>
      </c>
    </row>
    <row r="422" spans="2:3" x14ac:dyDescent="0.25">
      <c r="B422" s="12">
        <v>42471</v>
      </c>
      <c r="C422" s="18">
        <v>21.388331999999998</v>
      </c>
    </row>
    <row r="423" spans="2:3" x14ac:dyDescent="0.25">
      <c r="B423" s="12">
        <v>42464</v>
      </c>
      <c r="C423" s="18">
        <v>22.096665999999999</v>
      </c>
    </row>
    <row r="424" spans="2:3" x14ac:dyDescent="0.25">
      <c r="B424" s="12">
        <v>42457</v>
      </c>
      <c r="C424" s="18">
        <v>22.465</v>
      </c>
    </row>
    <row r="425" spans="2:3" x14ac:dyDescent="0.25">
      <c r="B425" s="12">
        <v>42450</v>
      </c>
      <c r="C425" s="18">
        <v>21.875</v>
      </c>
    </row>
    <row r="426" spans="2:3" x14ac:dyDescent="0.25">
      <c r="B426" s="12">
        <v>42443</v>
      </c>
      <c r="C426" s="18">
        <v>22.754999000000002</v>
      </c>
    </row>
    <row r="427" spans="2:3" x14ac:dyDescent="0.25">
      <c r="B427" s="12">
        <v>42436</v>
      </c>
      <c r="C427" s="18">
        <v>22.309999000000001</v>
      </c>
    </row>
    <row r="428" spans="2:3" x14ac:dyDescent="0.25">
      <c r="B428" s="12">
        <v>42429</v>
      </c>
      <c r="C428" s="18">
        <v>21.481667000000002</v>
      </c>
    </row>
    <row r="429" spans="2:3" x14ac:dyDescent="0.25">
      <c r="B429" s="12">
        <v>42422</v>
      </c>
      <c r="C429" s="18">
        <v>21.798331999999998</v>
      </c>
    </row>
    <row r="430" spans="2:3" x14ac:dyDescent="0.25">
      <c r="B430" s="12">
        <v>42415</v>
      </c>
      <c r="C430" s="18">
        <v>21.263331999999998</v>
      </c>
    </row>
    <row r="431" spans="2:3" x14ac:dyDescent="0.25">
      <c r="B431" s="12">
        <v>42408</v>
      </c>
      <c r="C431" s="18">
        <v>20.395</v>
      </c>
    </row>
    <row r="432" spans="2:3" x14ac:dyDescent="0.25">
      <c r="B432" s="12">
        <v>42401</v>
      </c>
      <c r="C432" s="18">
        <v>20.621668</v>
      </c>
    </row>
    <row r="433" spans="2:3" x14ac:dyDescent="0.25">
      <c r="B433" s="12">
        <v>42394</v>
      </c>
      <c r="C433" s="18">
        <v>22.504999000000002</v>
      </c>
    </row>
    <row r="434" spans="2:3" x14ac:dyDescent="0.25">
      <c r="B434" s="12">
        <v>42387</v>
      </c>
      <c r="C434" s="18">
        <v>24.026667</v>
      </c>
    </row>
    <row r="435" spans="2:3" x14ac:dyDescent="0.25">
      <c r="B435" s="12">
        <v>42380</v>
      </c>
      <c r="C435" s="18">
        <v>23.521667000000001</v>
      </c>
    </row>
    <row r="436" spans="2:3" x14ac:dyDescent="0.25">
      <c r="B436" s="12">
        <v>42373</v>
      </c>
      <c r="C436" s="18">
        <v>24.041668000000001</v>
      </c>
    </row>
    <row r="437" spans="2:3" x14ac:dyDescent="0.25">
      <c r="B437" s="12">
        <v>42366</v>
      </c>
      <c r="C437" s="18">
        <v>24.826668000000002</v>
      </c>
    </row>
    <row r="438" spans="2:3" x14ac:dyDescent="0.25">
      <c r="B438" s="12">
        <v>42359</v>
      </c>
      <c r="C438" s="18">
        <v>24.803332999999999</v>
      </c>
    </row>
    <row r="439" spans="2:3" x14ac:dyDescent="0.25">
      <c r="B439" s="12">
        <v>42352</v>
      </c>
      <c r="C439" s="18">
        <v>24.306667000000001</v>
      </c>
    </row>
    <row r="440" spans="2:3" x14ac:dyDescent="0.25">
      <c r="B440" s="12">
        <v>42345</v>
      </c>
      <c r="C440" s="18">
        <v>24.956666999999999</v>
      </c>
    </row>
    <row r="441" spans="2:3" x14ac:dyDescent="0.25">
      <c r="B441" s="12">
        <v>42338</v>
      </c>
      <c r="C441" s="18">
        <v>26.116667</v>
      </c>
    </row>
    <row r="442" spans="2:3" x14ac:dyDescent="0.25">
      <c r="B442" s="12">
        <v>42331</v>
      </c>
      <c r="C442" s="18">
        <v>26.09</v>
      </c>
    </row>
    <row r="443" spans="2:3" x14ac:dyDescent="0.25">
      <c r="B443" s="12">
        <v>42324</v>
      </c>
      <c r="C443" s="18">
        <v>24.681667000000001</v>
      </c>
    </row>
    <row r="444" spans="2:3" x14ac:dyDescent="0.25">
      <c r="B444" s="12">
        <v>42317</v>
      </c>
      <c r="C444" s="18">
        <v>24.454999999999998</v>
      </c>
    </row>
    <row r="445" spans="2:3" x14ac:dyDescent="0.25">
      <c r="B445" s="12">
        <v>42310</v>
      </c>
      <c r="C445" s="18">
        <v>25.040001</v>
      </c>
    </row>
    <row r="446" spans="2:3" x14ac:dyDescent="0.25">
      <c r="B446" s="12">
        <v>42303</v>
      </c>
      <c r="C446" s="18">
        <v>22.719999000000001</v>
      </c>
    </row>
    <row r="447" spans="2:3" x14ac:dyDescent="0.25">
      <c r="B447" s="12">
        <v>42296</v>
      </c>
      <c r="C447" s="18">
        <v>23.596665999999999</v>
      </c>
    </row>
    <row r="448" spans="2:3" x14ac:dyDescent="0.25">
      <c r="B448" s="12">
        <v>42289</v>
      </c>
      <c r="C448" s="18">
        <v>22.041668000000001</v>
      </c>
    </row>
    <row r="449" spans="2:3" x14ac:dyDescent="0.25">
      <c r="B449" s="12">
        <v>42282</v>
      </c>
      <c r="C449" s="18">
        <v>22.905000999999999</v>
      </c>
    </row>
    <row r="450" spans="2:3" x14ac:dyDescent="0.25">
      <c r="B450" s="12">
        <v>42275</v>
      </c>
      <c r="C450" s="18">
        <v>22.321667000000001</v>
      </c>
    </row>
    <row r="451" spans="2:3" x14ac:dyDescent="0.25">
      <c r="B451" s="12">
        <v>42268</v>
      </c>
      <c r="C451" s="18">
        <v>22.704999999999998</v>
      </c>
    </row>
    <row r="452" spans="2:3" x14ac:dyDescent="0.25">
      <c r="B452" s="12">
        <v>42261</v>
      </c>
      <c r="C452" s="18">
        <v>22.433332</v>
      </c>
    </row>
    <row r="453" spans="2:3" x14ac:dyDescent="0.25">
      <c r="B453" s="12">
        <v>42254</v>
      </c>
      <c r="C453" s="18">
        <v>22.128332</v>
      </c>
    </row>
    <row r="454" spans="2:3" x14ac:dyDescent="0.25">
      <c r="B454" s="12">
        <v>42247</v>
      </c>
      <c r="C454" s="18">
        <v>22.373332999999999</v>
      </c>
    </row>
    <row r="455" spans="2:3" x14ac:dyDescent="0.25">
      <c r="B455" s="12">
        <v>42240</v>
      </c>
      <c r="C455" s="18">
        <v>23.405000999999999</v>
      </c>
    </row>
    <row r="456" spans="2:3" x14ac:dyDescent="0.25">
      <c r="B456" s="12">
        <v>42233</v>
      </c>
      <c r="C456" s="18">
        <v>23.151667</v>
      </c>
    </row>
    <row r="457" spans="2:3" x14ac:dyDescent="0.25">
      <c r="B457" s="12">
        <v>42226</v>
      </c>
      <c r="C457" s="18">
        <v>25.066668</v>
      </c>
    </row>
    <row r="458" spans="2:3" x14ac:dyDescent="0.25">
      <c r="B458" s="12">
        <v>42219</v>
      </c>
      <c r="C458" s="18">
        <v>24.861668000000002</v>
      </c>
    </row>
    <row r="459" spans="2:3" x14ac:dyDescent="0.25">
      <c r="B459" s="12">
        <v>42212</v>
      </c>
      <c r="C459" s="18">
        <v>25.591667000000001</v>
      </c>
    </row>
    <row r="460" spans="2:3" x14ac:dyDescent="0.25">
      <c r="B460" s="12">
        <v>42205</v>
      </c>
      <c r="C460" s="18">
        <v>24.815000999999999</v>
      </c>
    </row>
    <row r="461" spans="2:3" x14ac:dyDescent="0.25">
      <c r="B461" s="12">
        <v>42198</v>
      </c>
      <c r="C461" s="18">
        <v>23.343332</v>
      </c>
    </row>
    <row r="462" spans="2:3" x14ac:dyDescent="0.25">
      <c r="B462" s="12">
        <v>42191</v>
      </c>
      <c r="C462" s="18">
        <v>22.684999000000001</v>
      </c>
    </row>
    <row r="463" spans="2:3" x14ac:dyDescent="0.25">
      <c r="B463" s="12">
        <v>42184</v>
      </c>
      <c r="C463" s="18">
        <v>22.266666000000001</v>
      </c>
    </row>
    <row r="464" spans="2:3" x14ac:dyDescent="0.25">
      <c r="B464" s="12">
        <v>42177</v>
      </c>
      <c r="C464" s="18">
        <v>23.235001</v>
      </c>
    </row>
    <row r="465" spans="2:3" x14ac:dyDescent="0.25">
      <c r="B465" s="12">
        <v>42170</v>
      </c>
      <c r="C465" s="18">
        <v>22.286667000000001</v>
      </c>
    </row>
    <row r="466" spans="2:3" x14ac:dyDescent="0.25">
      <c r="B466" s="12">
        <v>42163</v>
      </c>
      <c r="C466" s="18">
        <v>21.398333000000001</v>
      </c>
    </row>
    <row r="467" spans="2:3" x14ac:dyDescent="0.25">
      <c r="B467" s="12">
        <v>42156</v>
      </c>
      <c r="C467" s="18">
        <v>20.924999</v>
      </c>
    </row>
    <row r="468" spans="2:3" x14ac:dyDescent="0.25">
      <c r="B468" s="12">
        <v>42149</v>
      </c>
      <c r="C468" s="18">
        <v>21.213332999999999</v>
      </c>
    </row>
    <row r="469" spans="2:3" x14ac:dyDescent="0.25">
      <c r="B469" s="12">
        <v>42142</v>
      </c>
      <c r="C469" s="18">
        <v>21.568332999999999</v>
      </c>
    </row>
    <row r="470" spans="2:3" x14ac:dyDescent="0.25">
      <c r="B470" s="12">
        <v>42135</v>
      </c>
      <c r="C470" s="18">
        <v>22.053332999999999</v>
      </c>
    </row>
    <row r="471" spans="2:3" x14ac:dyDescent="0.25">
      <c r="B471" s="12">
        <v>42128</v>
      </c>
      <c r="C471" s="18">
        <v>21.411667000000001</v>
      </c>
    </row>
    <row r="472" spans="2:3" x14ac:dyDescent="0.25">
      <c r="B472" s="12">
        <v>42121</v>
      </c>
      <c r="C472" s="18">
        <v>23.521667000000001</v>
      </c>
    </row>
    <row r="473" spans="2:3" x14ac:dyDescent="0.25">
      <c r="B473" s="12">
        <v>42114</v>
      </c>
      <c r="C473" s="18">
        <v>23.629999000000002</v>
      </c>
    </row>
    <row r="474" spans="2:3" x14ac:dyDescent="0.25">
      <c r="B474" s="12">
        <v>42107</v>
      </c>
      <c r="C474" s="18">
        <v>22.818332999999999</v>
      </c>
    </row>
    <row r="475" spans="2:3" x14ac:dyDescent="0.25">
      <c r="B475" s="12">
        <v>42100</v>
      </c>
      <c r="C475" s="18">
        <v>23.056667000000001</v>
      </c>
    </row>
    <row r="476" spans="2:3" x14ac:dyDescent="0.25">
      <c r="B476" s="12">
        <v>42093</v>
      </c>
      <c r="C476" s="18">
        <v>22.610001</v>
      </c>
    </row>
    <row r="477" spans="2:3" x14ac:dyDescent="0.25">
      <c r="B477" s="12">
        <v>42086</v>
      </c>
      <c r="C477" s="18">
        <v>22.998332999999999</v>
      </c>
    </row>
    <row r="478" spans="2:3" x14ac:dyDescent="0.25">
      <c r="B478" s="12">
        <v>42079</v>
      </c>
      <c r="C478" s="18">
        <v>22.92</v>
      </c>
    </row>
    <row r="479" spans="2:3" x14ac:dyDescent="0.25">
      <c r="B479" s="12">
        <v>42072</v>
      </c>
      <c r="C479" s="18">
        <v>22.58</v>
      </c>
    </row>
    <row r="480" spans="2:3" x14ac:dyDescent="0.25">
      <c r="B480" s="12">
        <v>42065</v>
      </c>
      <c r="C480" s="18">
        <v>22.77</v>
      </c>
    </row>
    <row r="481" spans="2:3" x14ac:dyDescent="0.25">
      <c r="B481" s="12">
        <v>42058</v>
      </c>
      <c r="C481" s="18">
        <v>23.52</v>
      </c>
    </row>
    <row r="482" spans="2:3" x14ac:dyDescent="0.25">
      <c r="B482" s="12">
        <v>42051</v>
      </c>
      <c r="C482" s="18">
        <v>20.209999</v>
      </c>
    </row>
    <row r="483" spans="2:3" x14ac:dyDescent="0.25">
      <c r="B483" s="12">
        <v>42044</v>
      </c>
      <c r="C483" s="18">
        <v>19.623332999999999</v>
      </c>
    </row>
    <row r="484" spans="2:3" x14ac:dyDescent="0.25">
      <c r="B484" s="12">
        <v>42037</v>
      </c>
      <c r="C484" s="18">
        <v>19.524999999999999</v>
      </c>
    </row>
    <row r="485" spans="2:3" x14ac:dyDescent="0.25">
      <c r="B485" s="12">
        <v>42030</v>
      </c>
      <c r="C485" s="18">
        <v>19.491667</v>
      </c>
    </row>
    <row r="486" spans="2:3" x14ac:dyDescent="0.25">
      <c r="B486" s="12">
        <v>42023</v>
      </c>
      <c r="C486" s="18">
        <v>19.885000000000002</v>
      </c>
    </row>
    <row r="487" spans="2:3" x14ac:dyDescent="0.25">
      <c r="B487" s="12">
        <v>42016</v>
      </c>
      <c r="C487" s="18">
        <v>19.815000999999999</v>
      </c>
    </row>
    <row r="488" spans="2:3" x14ac:dyDescent="0.25">
      <c r="B488" s="12">
        <v>42009</v>
      </c>
      <c r="C488" s="18">
        <v>19.506665999999999</v>
      </c>
    </row>
    <row r="489" spans="2:3" x14ac:dyDescent="0.25">
      <c r="B489" s="12">
        <v>42002</v>
      </c>
      <c r="C489" s="18">
        <v>18.026667</v>
      </c>
    </row>
    <row r="490" spans="2:3" x14ac:dyDescent="0.25">
      <c r="B490" s="12">
        <v>41995</v>
      </c>
      <c r="C490" s="18">
        <v>18.584999</v>
      </c>
    </row>
    <row r="491" spans="2:3" x14ac:dyDescent="0.25">
      <c r="B491" s="12">
        <v>41988</v>
      </c>
      <c r="C491" s="18">
        <v>18.605</v>
      </c>
    </row>
    <row r="492" spans="2:3" x14ac:dyDescent="0.25">
      <c r="B492" s="12">
        <v>41981</v>
      </c>
      <c r="C492" s="18">
        <v>17.518332999999998</v>
      </c>
    </row>
    <row r="493" spans="2:3" x14ac:dyDescent="0.25">
      <c r="B493" s="12">
        <v>41974</v>
      </c>
      <c r="C493" s="18">
        <v>17.781668</v>
      </c>
    </row>
    <row r="494" spans="2:3" x14ac:dyDescent="0.25">
      <c r="B494" s="12">
        <v>41967</v>
      </c>
      <c r="C494" s="18">
        <v>18.691668</v>
      </c>
    </row>
    <row r="495" spans="2:3" x14ac:dyDescent="0.25">
      <c r="B495" s="12">
        <v>41960</v>
      </c>
      <c r="C495" s="18">
        <v>18.241667</v>
      </c>
    </row>
    <row r="496" spans="2:3" x14ac:dyDescent="0.25">
      <c r="B496" s="12">
        <v>41953</v>
      </c>
      <c r="C496" s="18">
        <v>17.986668000000002</v>
      </c>
    </row>
    <row r="497" spans="2:3" x14ac:dyDescent="0.25">
      <c r="B497" s="12">
        <v>41946</v>
      </c>
      <c r="C497" s="18">
        <v>18.065000999999999</v>
      </c>
    </row>
    <row r="498" spans="2:3" x14ac:dyDescent="0.25">
      <c r="B498" s="12">
        <v>41939</v>
      </c>
      <c r="C498" s="18">
        <v>16.813334000000001</v>
      </c>
    </row>
    <row r="499" spans="2:3" x14ac:dyDescent="0.25">
      <c r="B499" s="12">
        <v>41932</v>
      </c>
      <c r="C499" s="18">
        <v>16.315000999999999</v>
      </c>
    </row>
    <row r="500" spans="2:3" x14ac:dyDescent="0.25">
      <c r="B500" s="12">
        <v>41925</v>
      </c>
      <c r="C500" s="18">
        <v>15.351667000000001</v>
      </c>
    </row>
    <row r="501" spans="2:3" x14ac:dyDescent="0.25">
      <c r="B501" s="12">
        <v>41918</v>
      </c>
      <c r="C501" s="18">
        <v>15.806666999999999</v>
      </c>
    </row>
    <row r="502" spans="2:3" x14ac:dyDescent="0.25">
      <c r="B502" s="12">
        <v>41911</v>
      </c>
      <c r="C502" s="18">
        <v>15.338333</v>
      </c>
    </row>
    <row r="503" spans="2:3" x14ac:dyDescent="0.25">
      <c r="B503" s="12">
        <v>41904</v>
      </c>
      <c r="C503" s="18">
        <v>15.088333</v>
      </c>
    </row>
    <row r="504" spans="2:3" x14ac:dyDescent="0.25">
      <c r="B504" s="12">
        <v>41897</v>
      </c>
      <c r="C504" s="18">
        <v>14.963333</v>
      </c>
    </row>
    <row r="505" spans="2:3" x14ac:dyDescent="0.25">
      <c r="B505" s="12">
        <v>41890</v>
      </c>
      <c r="C505" s="18">
        <v>14.981667</v>
      </c>
    </row>
    <row r="506" spans="2:3" x14ac:dyDescent="0.25">
      <c r="B506" s="12">
        <v>41883</v>
      </c>
      <c r="C506" s="18">
        <v>14.87</v>
      </c>
    </row>
    <row r="507" spans="2:3" x14ac:dyDescent="0.25">
      <c r="B507" s="12">
        <v>41876</v>
      </c>
      <c r="C507" s="18">
        <v>14.734999999999999</v>
      </c>
    </row>
    <row r="508" spans="2:3" x14ac:dyDescent="0.25">
      <c r="B508" s="12">
        <v>41869</v>
      </c>
      <c r="C508" s="18">
        <v>14.395</v>
      </c>
    </row>
    <row r="509" spans="2:3" x14ac:dyDescent="0.25">
      <c r="B509" s="12">
        <v>41862</v>
      </c>
      <c r="C509" s="18">
        <v>15.581666999999999</v>
      </c>
    </row>
    <row r="510" spans="2:3" x14ac:dyDescent="0.25">
      <c r="B510" s="12">
        <v>41855</v>
      </c>
      <c r="C510" s="18">
        <v>11.574999999999999</v>
      </c>
    </row>
    <row r="511" spans="2:3" x14ac:dyDescent="0.25">
      <c r="B511" s="12">
        <v>41848</v>
      </c>
      <c r="C511" s="18">
        <v>10.868333</v>
      </c>
    </row>
    <row r="512" spans="2:3" x14ac:dyDescent="0.25">
      <c r="B512" s="12">
        <v>41841</v>
      </c>
      <c r="C512" s="18">
        <v>11.168333000000001</v>
      </c>
    </row>
    <row r="513" spans="2:3" x14ac:dyDescent="0.25">
      <c r="B513" s="12">
        <v>41834</v>
      </c>
      <c r="C513" s="18">
        <v>11.301667</v>
      </c>
    </row>
    <row r="514" spans="2:3" x14ac:dyDescent="0.25">
      <c r="B514" s="12">
        <v>41827</v>
      </c>
      <c r="C514" s="18">
        <v>11.833333</v>
      </c>
    </row>
    <row r="515" spans="2:3" x14ac:dyDescent="0.25">
      <c r="B515" s="12">
        <v>41820</v>
      </c>
      <c r="C515" s="18">
        <v>11.691667000000001</v>
      </c>
    </row>
    <row r="516" spans="2:3" x14ac:dyDescent="0.25">
      <c r="B516" s="12">
        <v>41813</v>
      </c>
      <c r="C516" s="18">
        <v>11.541667</v>
      </c>
    </row>
    <row r="517" spans="2:3" x14ac:dyDescent="0.25">
      <c r="B517" s="12">
        <v>41806</v>
      </c>
      <c r="C517" s="18">
        <v>12.115</v>
      </c>
    </row>
    <row r="518" spans="2:3" x14ac:dyDescent="0.25">
      <c r="B518" s="12">
        <v>41799</v>
      </c>
      <c r="C518" s="18">
        <v>11.478332999999999</v>
      </c>
    </row>
    <row r="519" spans="2:3" x14ac:dyDescent="0.25">
      <c r="B519" s="12">
        <v>41792</v>
      </c>
      <c r="C519" s="18">
        <v>11.378333</v>
      </c>
    </row>
    <row r="520" spans="2:3" x14ac:dyDescent="0.25">
      <c r="B520" s="12">
        <v>41785</v>
      </c>
      <c r="C520" s="18">
        <v>11.563333</v>
      </c>
    </row>
    <row r="521" spans="2:3" x14ac:dyDescent="0.25">
      <c r="B521" s="12">
        <v>41778</v>
      </c>
      <c r="C521" s="18">
        <v>11.611667000000001</v>
      </c>
    </row>
    <row r="522" spans="2:3" x14ac:dyDescent="0.25">
      <c r="B522" s="12">
        <v>41771</v>
      </c>
      <c r="C522" s="18">
        <v>11.758333</v>
      </c>
    </row>
    <row r="523" spans="2:3" x14ac:dyDescent="0.25">
      <c r="B523" s="12">
        <v>41764</v>
      </c>
      <c r="C523" s="18">
        <v>11.164999999999999</v>
      </c>
    </row>
    <row r="524" spans="2:3" x14ac:dyDescent="0.25">
      <c r="B524" s="12">
        <v>41757</v>
      </c>
      <c r="C524" s="18">
        <v>11.153333</v>
      </c>
    </row>
    <row r="525" spans="2:3" x14ac:dyDescent="0.25">
      <c r="B525" s="12">
        <v>41750</v>
      </c>
      <c r="C525" s="18">
        <v>10.963333</v>
      </c>
    </row>
    <row r="526" spans="2:3" x14ac:dyDescent="0.25">
      <c r="B526" s="12">
        <v>41743</v>
      </c>
      <c r="C526" s="18">
        <v>11.258333</v>
      </c>
    </row>
    <row r="527" spans="2:3" x14ac:dyDescent="0.25">
      <c r="B527" s="12">
        <v>41736</v>
      </c>
      <c r="C527" s="18">
        <v>10.545</v>
      </c>
    </row>
    <row r="528" spans="2:3" x14ac:dyDescent="0.25">
      <c r="B528" s="12">
        <v>41729</v>
      </c>
      <c r="C528" s="18">
        <v>11.11</v>
      </c>
    </row>
    <row r="529" spans="2:3" x14ac:dyDescent="0.25">
      <c r="B529" s="12">
        <v>41722</v>
      </c>
      <c r="C529" s="18">
        <v>11.581666999999999</v>
      </c>
    </row>
    <row r="530" spans="2:3" x14ac:dyDescent="0.25">
      <c r="B530" s="12">
        <v>41715</v>
      </c>
      <c r="C530" s="18">
        <v>11.471667</v>
      </c>
    </row>
    <row r="531" spans="2:3" x14ac:dyDescent="0.25">
      <c r="B531" s="12">
        <v>41708</v>
      </c>
      <c r="C531" s="18">
        <v>11.676667</v>
      </c>
    </row>
    <row r="532" spans="2:3" x14ac:dyDescent="0.25">
      <c r="B532" s="12">
        <v>41701</v>
      </c>
      <c r="C532" s="18">
        <v>12.231667</v>
      </c>
    </row>
    <row r="533" spans="2:3" x14ac:dyDescent="0.25">
      <c r="B533" s="12">
        <v>41694</v>
      </c>
      <c r="C533" s="18">
        <v>12.333333</v>
      </c>
    </row>
    <row r="534" spans="2:3" x14ac:dyDescent="0.25">
      <c r="B534" s="12">
        <v>41687</v>
      </c>
      <c r="C534" s="18">
        <v>12.465</v>
      </c>
    </row>
    <row r="535" spans="2:3" x14ac:dyDescent="0.25">
      <c r="B535" s="12">
        <v>41680</v>
      </c>
      <c r="C535" s="18">
        <v>11.931666999999999</v>
      </c>
    </row>
    <row r="536" spans="2:3" x14ac:dyDescent="0.25">
      <c r="B536" s="12">
        <v>41673</v>
      </c>
      <c r="C536" s="18">
        <v>11.411667</v>
      </c>
    </row>
    <row r="537" spans="2:3" x14ac:dyDescent="0.25">
      <c r="B537" s="12">
        <v>41666</v>
      </c>
      <c r="C537" s="18">
        <v>11.316667000000001</v>
      </c>
    </row>
    <row r="538" spans="2:3" x14ac:dyDescent="0.25">
      <c r="B538" s="12">
        <v>41659</v>
      </c>
      <c r="C538" s="18">
        <v>11.258333</v>
      </c>
    </row>
    <row r="539" spans="2:3" x14ac:dyDescent="0.25">
      <c r="B539" s="12">
        <v>41652</v>
      </c>
      <c r="C539" s="18">
        <v>11.52</v>
      </c>
    </row>
    <row r="540" spans="2:3" x14ac:dyDescent="0.25">
      <c r="B540" s="12">
        <v>41645</v>
      </c>
      <c r="C540" s="18">
        <v>11.636666999999999</v>
      </c>
    </row>
    <row r="541" spans="2:3" x14ac:dyDescent="0.25">
      <c r="B541" s="12">
        <v>41638</v>
      </c>
      <c r="C541" s="18">
        <v>11.253333</v>
      </c>
    </row>
    <row r="542" spans="2:3" x14ac:dyDescent="0.25">
      <c r="B542" s="12">
        <v>41631</v>
      </c>
      <c r="C542" s="18">
        <v>11.236667000000001</v>
      </c>
    </row>
    <row r="543" spans="2:3" x14ac:dyDescent="0.25">
      <c r="B543" s="12">
        <v>41624</v>
      </c>
      <c r="C543" s="18">
        <v>11.04</v>
      </c>
    </row>
    <row r="544" spans="2:3" x14ac:dyDescent="0.25">
      <c r="B544" s="12">
        <v>41617</v>
      </c>
      <c r="C544" s="18">
        <v>10.243333</v>
      </c>
    </row>
    <row r="545" spans="2:3" x14ac:dyDescent="0.25">
      <c r="B545" s="12">
        <v>41610</v>
      </c>
      <c r="C545" s="18">
        <v>10.508333</v>
      </c>
    </row>
    <row r="546" spans="2:3" x14ac:dyDescent="0.25">
      <c r="B546" s="12">
        <v>41603</v>
      </c>
      <c r="C546" s="18">
        <v>9.8633330000000008</v>
      </c>
    </row>
    <row r="547" spans="2:3" x14ac:dyDescent="0.25">
      <c r="B547" s="12">
        <v>41596</v>
      </c>
      <c r="C547" s="18">
        <v>9.5533330000000003</v>
      </c>
    </row>
    <row r="548" spans="2:3" x14ac:dyDescent="0.25">
      <c r="B548" s="12">
        <v>41589</v>
      </c>
      <c r="C548" s="18">
        <v>9.5766670000000005</v>
      </c>
    </row>
    <row r="549" spans="2:3" x14ac:dyDescent="0.25">
      <c r="B549" s="12">
        <v>41582</v>
      </c>
      <c r="C549" s="18">
        <v>9.1933330000000009</v>
      </c>
    </row>
    <row r="550" spans="2:3" x14ac:dyDescent="0.25">
      <c r="B550" s="12">
        <v>41575</v>
      </c>
      <c r="C550" s="18">
        <v>9.4483329999999999</v>
      </c>
    </row>
    <row r="551" spans="2:3" x14ac:dyDescent="0.25">
      <c r="B551" s="12">
        <v>41568</v>
      </c>
      <c r="C551" s="18">
        <v>9.6916670000000007</v>
      </c>
    </row>
    <row r="552" spans="2:3" x14ac:dyDescent="0.25">
      <c r="B552" s="12">
        <v>41561</v>
      </c>
      <c r="C552" s="18">
        <v>9.6199999999999992</v>
      </c>
    </row>
    <row r="553" spans="2:3" x14ac:dyDescent="0.25">
      <c r="B553" s="12">
        <v>41554</v>
      </c>
      <c r="C553" s="18">
        <v>8.9583329999999997</v>
      </c>
    </row>
    <row r="554" spans="2:3" x14ac:dyDescent="0.25">
      <c r="B554" s="12">
        <v>41547</v>
      </c>
      <c r="C554" s="18">
        <v>8.6449999999999996</v>
      </c>
    </row>
    <row r="555" spans="2:3" x14ac:dyDescent="0.25">
      <c r="B555" s="12">
        <v>41540</v>
      </c>
      <c r="C555" s="18">
        <v>8.8450000000000006</v>
      </c>
    </row>
    <row r="556" spans="2:3" x14ac:dyDescent="0.25">
      <c r="B556" s="12">
        <v>41533</v>
      </c>
      <c r="C556" s="18">
        <v>9.3166670000000007</v>
      </c>
    </row>
    <row r="557" spans="2:3" x14ac:dyDescent="0.25">
      <c r="B557" s="12">
        <v>41526</v>
      </c>
      <c r="C557" s="18">
        <v>9.1750000000000007</v>
      </c>
    </row>
    <row r="558" spans="2:3" x14ac:dyDescent="0.25">
      <c r="B558" s="12">
        <v>41519</v>
      </c>
      <c r="C558" s="18">
        <v>9.2083329999999997</v>
      </c>
    </row>
    <row r="559" spans="2:3" x14ac:dyDescent="0.25">
      <c r="B559" s="12">
        <v>41512</v>
      </c>
      <c r="C559" s="18">
        <v>9.5649999999999995</v>
      </c>
    </row>
    <row r="560" spans="2:3" x14ac:dyDescent="0.25">
      <c r="B560" s="12">
        <v>41505</v>
      </c>
      <c r="C560" s="18">
        <v>9.9333329999999993</v>
      </c>
    </row>
    <row r="561" spans="2:3" x14ac:dyDescent="0.25">
      <c r="B561" s="12">
        <v>41498</v>
      </c>
      <c r="C561" s="18">
        <v>9.7066669999999995</v>
      </c>
    </row>
    <row r="562" spans="2:3" x14ac:dyDescent="0.25">
      <c r="B562" s="12">
        <v>41491</v>
      </c>
      <c r="C562" s="18">
        <v>10.616667</v>
      </c>
    </row>
    <row r="563" spans="2:3" x14ac:dyDescent="0.25">
      <c r="B563" s="12">
        <v>41484</v>
      </c>
      <c r="C563" s="18">
        <v>10.561667</v>
      </c>
    </row>
    <row r="564" spans="2:3" x14ac:dyDescent="0.25">
      <c r="B564" s="12">
        <v>41477</v>
      </c>
      <c r="C564" s="18">
        <v>10.48</v>
      </c>
    </row>
    <row r="565" spans="2:3" x14ac:dyDescent="0.25">
      <c r="B565" s="12">
        <v>41470</v>
      </c>
      <c r="C565" s="18">
        <v>10.565</v>
      </c>
    </row>
    <row r="566" spans="2:3" x14ac:dyDescent="0.25">
      <c r="B566" s="12">
        <v>41463</v>
      </c>
      <c r="C566" s="18">
        <v>9.9766670000000008</v>
      </c>
    </row>
    <row r="567" spans="2:3" x14ac:dyDescent="0.25">
      <c r="B567" s="12">
        <v>41456</v>
      </c>
      <c r="C567" s="18">
        <v>10.098333</v>
      </c>
    </row>
    <row r="568" spans="2:3" x14ac:dyDescent="0.25">
      <c r="B568" s="12">
        <v>41449</v>
      </c>
      <c r="C568" s="18">
        <v>10.138332999999999</v>
      </c>
    </row>
    <row r="569" spans="2:3" x14ac:dyDescent="0.25">
      <c r="B569" s="12">
        <v>41442</v>
      </c>
      <c r="C569" s="18">
        <v>9.3699999999999992</v>
      </c>
    </row>
    <row r="570" spans="2:3" x14ac:dyDescent="0.25">
      <c r="B570" s="12">
        <v>41435</v>
      </c>
      <c r="C570" s="18">
        <v>9.8766669999999994</v>
      </c>
    </row>
    <row r="571" spans="2:3" x14ac:dyDescent="0.25">
      <c r="B571" s="12">
        <v>41428</v>
      </c>
      <c r="C571" s="18">
        <v>10.27</v>
      </c>
    </row>
    <row r="572" spans="2:3" x14ac:dyDescent="0.25">
      <c r="B572" s="12">
        <v>41421</v>
      </c>
      <c r="C572" s="18">
        <v>9.0983330000000002</v>
      </c>
    </row>
    <row r="573" spans="2:3" x14ac:dyDescent="0.25">
      <c r="B573" s="12">
        <v>41414</v>
      </c>
      <c r="C573" s="18">
        <v>9.3183330000000009</v>
      </c>
    </row>
    <row r="574" spans="2:3" x14ac:dyDescent="0.25">
      <c r="B574" s="12">
        <v>41407</v>
      </c>
      <c r="C574" s="18">
        <v>9.4849999999999994</v>
      </c>
    </row>
    <row r="575" spans="2:3" x14ac:dyDescent="0.25">
      <c r="B575" s="12">
        <v>41400</v>
      </c>
      <c r="C575" s="18">
        <v>9.0383329999999997</v>
      </c>
    </row>
    <row r="576" spans="2:3" x14ac:dyDescent="0.25">
      <c r="B576" s="12">
        <v>41393</v>
      </c>
      <c r="C576" s="18">
        <v>9.5733329999999999</v>
      </c>
    </row>
    <row r="577" spans="2:3" x14ac:dyDescent="0.25">
      <c r="B577" s="12">
        <v>41386</v>
      </c>
      <c r="C577" s="18">
        <v>9.4416670000000007</v>
      </c>
    </row>
    <row r="578" spans="2:3" x14ac:dyDescent="0.25">
      <c r="B578" s="12">
        <v>41379</v>
      </c>
      <c r="C578" s="18">
        <v>9.2850000000000001</v>
      </c>
    </row>
    <row r="579" spans="2:3" x14ac:dyDescent="0.25">
      <c r="B579" s="12">
        <v>41372</v>
      </c>
      <c r="C579" s="18">
        <v>9.4583329999999997</v>
      </c>
    </row>
    <row r="580" spans="2:3" x14ac:dyDescent="0.25">
      <c r="B580" s="12">
        <v>41365</v>
      </c>
      <c r="C580" s="18">
        <v>8.2799999999999994</v>
      </c>
    </row>
    <row r="581" spans="2:3" x14ac:dyDescent="0.25">
      <c r="B581" s="12">
        <v>41358</v>
      </c>
      <c r="C581" s="18">
        <v>7.9566670000000004</v>
      </c>
    </row>
    <row r="582" spans="2:3" x14ac:dyDescent="0.25">
      <c r="B582" s="12">
        <v>41351</v>
      </c>
      <c r="C582" s="18">
        <v>8.0833329999999997</v>
      </c>
    </row>
    <row r="583" spans="2:3" x14ac:dyDescent="0.25">
      <c r="B583" s="12">
        <v>41344</v>
      </c>
      <c r="C583" s="18">
        <v>8.0633330000000001</v>
      </c>
    </row>
    <row r="584" spans="2:3" x14ac:dyDescent="0.25">
      <c r="B584" s="12">
        <v>41337</v>
      </c>
      <c r="C584" s="18">
        <v>7.89</v>
      </c>
    </row>
    <row r="585" spans="2:3" x14ac:dyDescent="0.25">
      <c r="B585" s="12">
        <v>41330</v>
      </c>
      <c r="C585" s="18">
        <v>8.4433330000000009</v>
      </c>
    </row>
    <row r="586" spans="2:3" x14ac:dyDescent="0.25">
      <c r="B586" s="12">
        <v>41323</v>
      </c>
      <c r="C586" s="18">
        <v>8.4483329999999999</v>
      </c>
    </row>
    <row r="587" spans="2:3" x14ac:dyDescent="0.25">
      <c r="B587" s="12">
        <v>41316</v>
      </c>
      <c r="C587" s="18">
        <v>8.5133329999999994</v>
      </c>
    </row>
    <row r="588" spans="2:3" x14ac:dyDescent="0.25">
      <c r="B588" s="12">
        <v>41309</v>
      </c>
      <c r="C588" s="18">
        <v>7.806667</v>
      </c>
    </row>
    <row r="589" spans="2:3" x14ac:dyDescent="0.25">
      <c r="B589" s="12">
        <v>41302</v>
      </c>
      <c r="C589" s="18">
        <v>7.9416669999999998</v>
      </c>
    </row>
    <row r="590" spans="2:3" x14ac:dyDescent="0.25">
      <c r="B590" s="12">
        <v>41295</v>
      </c>
      <c r="C590" s="18">
        <v>7.7850000000000001</v>
      </c>
    </row>
    <row r="591" spans="2:3" x14ac:dyDescent="0.25">
      <c r="B591" s="12">
        <v>41288</v>
      </c>
      <c r="C591" s="18">
        <v>7.97</v>
      </c>
    </row>
    <row r="592" spans="2:3" x14ac:dyDescent="0.25">
      <c r="B592" s="12">
        <v>41281</v>
      </c>
      <c r="C592" s="18">
        <v>8.4866670000000006</v>
      </c>
    </row>
    <row r="593" spans="2:3" x14ac:dyDescent="0.25">
      <c r="B593" s="12">
        <v>41274</v>
      </c>
      <c r="C593" s="18">
        <v>8.6483329999999992</v>
      </c>
    </row>
    <row r="594" spans="2:3" x14ac:dyDescent="0.25">
      <c r="B594" s="12">
        <v>41267</v>
      </c>
      <c r="C594" s="18">
        <v>8.6466670000000008</v>
      </c>
    </row>
    <row r="595" spans="2:3" x14ac:dyDescent="0.25">
      <c r="B595" s="12">
        <v>41260</v>
      </c>
      <c r="C595" s="18">
        <v>8.6816669999999991</v>
      </c>
    </row>
    <row r="596" spans="2:3" x14ac:dyDescent="0.25">
      <c r="B596" s="12">
        <v>41253</v>
      </c>
      <c r="C596" s="18">
        <v>8.8966670000000008</v>
      </c>
    </row>
    <row r="597" spans="2:3" x14ac:dyDescent="0.25">
      <c r="B597" s="12">
        <v>41246</v>
      </c>
      <c r="C597" s="18">
        <v>8.7966669999999993</v>
      </c>
    </row>
    <row r="598" spans="2:3" x14ac:dyDescent="0.25">
      <c r="B598" s="12">
        <v>41239</v>
      </c>
      <c r="C598" s="18">
        <v>8.6750000000000007</v>
      </c>
    </row>
    <row r="599" spans="2:3" x14ac:dyDescent="0.25">
      <c r="B599" s="12">
        <v>41232</v>
      </c>
      <c r="C599" s="18">
        <v>7.6566669999999997</v>
      </c>
    </row>
    <row r="600" spans="2:3" x14ac:dyDescent="0.25">
      <c r="B600" s="12">
        <v>41225</v>
      </c>
      <c r="C600" s="18">
        <v>7.5783329999999998</v>
      </c>
    </row>
    <row r="601" spans="2:3" x14ac:dyDescent="0.25">
      <c r="B601" s="12">
        <v>41218</v>
      </c>
      <c r="C601" s="18">
        <v>7.5433329999999996</v>
      </c>
    </row>
    <row r="602" spans="2:3" x14ac:dyDescent="0.25">
      <c r="B602" s="12">
        <v>41211</v>
      </c>
      <c r="C602" s="18">
        <v>7.3383330000000004</v>
      </c>
    </row>
    <row r="603" spans="2:3" x14ac:dyDescent="0.25">
      <c r="B603" s="12">
        <v>41204</v>
      </c>
      <c r="C603" s="18">
        <v>7.6433330000000002</v>
      </c>
    </row>
    <row r="604" spans="2:3" x14ac:dyDescent="0.25">
      <c r="B604" s="12">
        <v>41197</v>
      </c>
      <c r="C604" s="18">
        <v>8.8866669999999992</v>
      </c>
    </row>
    <row r="605" spans="2:3" x14ac:dyDescent="0.25">
      <c r="B605" s="12">
        <v>41190</v>
      </c>
      <c r="C605" s="18">
        <v>9.5133329999999994</v>
      </c>
    </row>
    <row r="606" spans="2:3" x14ac:dyDescent="0.25">
      <c r="B606" s="12">
        <v>41183</v>
      </c>
      <c r="C606" s="18">
        <v>9.5050000000000008</v>
      </c>
    </row>
    <row r="607" spans="2:3" x14ac:dyDescent="0.25">
      <c r="B607" s="12">
        <v>41176</v>
      </c>
      <c r="C607" s="18">
        <v>9.01</v>
      </c>
    </row>
    <row r="608" spans="2:3" x14ac:dyDescent="0.25">
      <c r="B608" s="12">
        <v>41169</v>
      </c>
      <c r="C608" s="18">
        <v>9.1166669999999996</v>
      </c>
    </row>
    <row r="609" spans="2:3" x14ac:dyDescent="0.25">
      <c r="B609" s="12">
        <v>41162</v>
      </c>
      <c r="C609" s="18">
        <v>8.9616670000000003</v>
      </c>
    </row>
    <row r="610" spans="2:3" x14ac:dyDescent="0.25">
      <c r="B610" s="12">
        <v>41155</v>
      </c>
      <c r="C610" s="18">
        <v>9.7033330000000007</v>
      </c>
    </row>
    <row r="611" spans="2:3" x14ac:dyDescent="0.25">
      <c r="B611" s="12">
        <v>41148</v>
      </c>
      <c r="C611" s="18">
        <v>9.8233329999999999</v>
      </c>
    </row>
    <row r="612" spans="2:3" x14ac:dyDescent="0.25">
      <c r="B612" s="12">
        <v>41141</v>
      </c>
      <c r="C612" s="18">
        <v>9.9583329999999997</v>
      </c>
    </row>
    <row r="613" spans="2:3" x14ac:dyDescent="0.25">
      <c r="B613" s="12">
        <v>41134</v>
      </c>
      <c r="C613" s="18">
        <v>10.14</v>
      </c>
    </row>
    <row r="614" spans="2:3" x14ac:dyDescent="0.25">
      <c r="B614" s="12">
        <v>41127</v>
      </c>
      <c r="C614" s="18">
        <v>9.0449999999999999</v>
      </c>
    </row>
    <row r="615" spans="2:3" x14ac:dyDescent="0.25">
      <c r="B615" s="12">
        <v>41120</v>
      </c>
      <c r="C615" s="18">
        <v>11.13</v>
      </c>
    </row>
    <row r="616" spans="2:3" x14ac:dyDescent="0.25">
      <c r="B616" s="12">
        <v>41113</v>
      </c>
      <c r="C616" s="18">
        <v>11.36</v>
      </c>
    </row>
    <row r="617" spans="2:3" x14ac:dyDescent="0.25">
      <c r="B617" s="12">
        <v>41106</v>
      </c>
      <c r="C617" s="18">
        <v>10.828333000000001</v>
      </c>
    </row>
    <row r="618" spans="2:3" x14ac:dyDescent="0.25">
      <c r="B618" s="12">
        <v>41099</v>
      </c>
      <c r="C618" s="18">
        <v>12.288333</v>
      </c>
    </row>
    <row r="619" spans="2:3" x14ac:dyDescent="0.25">
      <c r="B619" s="12">
        <v>41092</v>
      </c>
      <c r="C619" s="18">
        <v>12.238333000000001</v>
      </c>
    </row>
    <row r="620" spans="2:3" x14ac:dyDescent="0.25">
      <c r="B620" s="12">
        <v>41085</v>
      </c>
      <c r="C620" s="18">
        <v>11.866667</v>
      </c>
    </row>
    <row r="621" spans="2:3" x14ac:dyDescent="0.25">
      <c r="B621" s="12">
        <v>41078</v>
      </c>
      <c r="C621" s="18">
        <v>12.268333</v>
      </c>
    </row>
    <row r="622" spans="2:3" x14ac:dyDescent="0.25">
      <c r="B622" s="12">
        <v>41071</v>
      </c>
      <c r="C622" s="18">
        <v>13.106667</v>
      </c>
    </row>
    <row r="623" spans="2:3" x14ac:dyDescent="0.25">
      <c r="B623" s="12">
        <v>41064</v>
      </c>
      <c r="C623" s="18">
        <v>12.683332999999999</v>
      </c>
    </row>
    <row r="624" spans="2:3" x14ac:dyDescent="0.25">
      <c r="B624" s="12">
        <v>41057</v>
      </c>
      <c r="C624" s="18">
        <v>11.756667</v>
      </c>
    </row>
    <row r="625" spans="2:3" x14ac:dyDescent="0.25">
      <c r="B625" s="12">
        <v>41050</v>
      </c>
      <c r="C625" s="18">
        <v>11.93</v>
      </c>
    </row>
    <row r="626" spans="2:3" x14ac:dyDescent="0.25">
      <c r="B626" s="12">
        <v>41043</v>
      </c>
      <c r="C626" s="18">
        <v>11.433332999999999</v>
      </c>
    </row>
    <row r="627" spans="2:3" x14ac:dyDescent="0.25">
      <c r="B627" s="12">
        <v>41036</v>
      </c>
      <c r="C627" s="18">
        <v>11.925000000000001</v>
      </c>
    </row>
    <row r="628" spans="2:3" x14ac:dyDescent="0.25">
      <c r="B628" s="12">
        <v>41029</v>
      </c>
      <c r="C628" s="18">
        <v>11.123333000000001</v>
      </c>
    </row>
    <row r="629" spans="2:3" x14ac:dyDescent="0.25">
      <c r="B629" s="12">
        <v>41022</v>
      </c>
      <c r="C629" s="18">
        <v>10.921666999999999</v>
      </c>
    </row>
    <row r="630" spans="2:3" x14ac:dyDescent="0.25">
      <c r="B630" s="12">
        <v>41015</v>
      </c>
      <c r="C630" s="18">
        <v>10.585000000000001</v>
      </c>
    </row>
    <row r="631" spans="2:3" x14ac:dyDescent="0.25">
      <c r="B631" s="12">
        <v>41008</v>
      </c>
      <c r="C631" s="18">
        <v>10.71</v>
      </c>
    </row>
    <row r="632" spans="2:3" x14ac:dyDescent="0.25">
      <c r="B632" s="12">
        <v>41001</v>
      </c>
      <c r="C632" s="18">
        <v>10.563333</v>
      </c>
    </row>
    <row r="633" spans="2:3" x14ac:dyDescent="0.25">
      <c r="B633" s="12">
        <v>40994</v>
      </c>
      <c r="C633" s="18">
        <v>10.348333</v>
      </c>
    </row>
    <row r="634" spans="2:3" x14ac:dyDescent="0.25">
      <c r="B634" s="12">
        <v>40987</v>
      </c>
      <c r="C634" s="18">
        <v>10.088333</v>
      </c>
    </row>
    <row r="635" spans="2:3" x14ac:dyDescent="0.25">
      <c r="B635" s="12">
        <v>40980</v>
      </c>
      <c r="C635" s="18">
        <v>9.9233329999999995</v>
      </c>
    </row>
    <row r="636" spans="2:3" x14ac:dyDescent="0.25">
      <c r="B636" s="12">
        <v>40973</v>
      </c>
      <c r="C636" s="18">
        <v>9.9283330000000003</v>
      </c>
    </row>
    <row r="637" spans="2:3" x14ac:dyDescent="0.25">
      <c r="B637" s="12">
        <v>40966</v>
      </c>
      <c r="C637" s="18">
        <v>9.7650000000000006</v>
      </c>
    </row>
    <row r="638" spans="2:3" x14ac:dyDescent="0.25">
      <c r="B638" s="12">
        <v>40959</v>
      </c>
      <c r="C638" s="18">
        <v>9.3966670000000008</v>
      </c>
    </row>
    <row r="639" spans="2:3" x14ac:dyDescent="0.25">
      <c r="B639" s="12">
        <v>40952</v>
      </c>
      <c r="C639" s="18">
        <v>8.8666669999999996</v>
      </c>
    </row>
    <row r="640" spans="2:3" x14ac:dyDescent="0.25">
      <c r="B640" s="12">
        <v>40945</v>
      </c>
      <c r="C640" s="18">
        <v>9.0241670000000003</v>
      </c>
    </row>
    <row r="641" spans="2:3" x14ac:dyDescent="0.25">
      <c r="B641" s="12">
        <v>40938</v>
      </c>
      <c r="C641" s="18">
        <v>8.8091670000000004</v>
      </c>
    </row>
    <row r="642" spans="2:3" x14ac:dyDescent="0.25">
      <c r="B642" s="12">
        <v>40931</v>
      </c>
      <c r="C642" s="18">
        <v>8.9608329999999992</v>
      </c>
    </row>
    <row r="643" spans="2:3" x14ac:dyDescent="0.25">
      <c r="B643" s="12">
        <v>40924</v>
      </c>
      <c r="C643" s="18">
        <v>8.7100000000000009</v>
      </c>
    </row>
    <row r="644" spans="2:3" x14ac:dyDescent="0.25">
      <c r="B644" s="12">
        <v>40917</v>
      </c>
      <c r="C644" s="18">
        <v>8.0824999999999996</v>
      </c>
    </row>
    <row r="645" spans="2:3" x14ac:dyDescent="0.25">
      <c r="B645" s="12">
        <v>40910</v>
      </c>
      <c r="C645" s="18">
        <v>7.9483329999999999</v>
      </c>
    </row>
    <row r="646" spans="2:3" x14ac:dyDescent="0.25">
      <c r="B646" s="12">
        <v>40903</v>
      </c>
      <c r="C646" s="18">
        <v>7.6783330000000003</v>
      </c>
    </row>
    <row r="647" spans="2:3" x14ac:dyDescent="0.25">
      <c r="B647" s="12">
        <v>40896</v>
      </c>
      <c r="C647" s="18">
        <v>7.9116669999999996</v>
      </c>
    </row>
    <row r="648" spans="2:3" x14ac:dyDescent="0.25">
      <c r="B648" s="12">
        <v>40889</v>
      </c>
      <c r="C648" s="18">
        <v>7.9908330000000003</v>
      </c>
    </row>
    <row r="649" spans="2:3" x14ac:dyDescent="0.25">
      <c r="B649" s="12">
        <v>40882</v>
      </c>
      <c r="C649" s="18">
        <v>8.0950000000000006</v>
      </c>
    </row>
    <row r="650" spans="2:3" x14ac:dyDescent="0.25">
      <c r="B650" s="12">
        <v>40875</v>
      </c>
      <c r="C650" s="18">
        <v>7.8191670000000002</v>
      </c>
    </row>
    <row r="651" spans="2:3" x14ac:dyDescent="0.25">
      <c r="B651" s="12">
        <v>40868</v>
      </c>
      <c r="C651" s="18">
        <v>7.085</v>
      </c>
    </row>
    <row r="652" spans="2:3" x14ac:dyDescent="0.25">
      <c r="B652" s="12">
        <v>40861</v>
      </c>
      <c r="C652" s="18">
        <v>7.5841669999999999</v>
      </c>
    </row>
    <row r="653" spans="2:3" x14ac:dyDescent="0.25">
      <c r="B653" s="12">
        <v>40854</v>
      </c>
      <c r="C653" s="18">
        <v>7.7874999999999996</v>
      </c>
    </row>
    <row r="654" spans="2:3" x14ac:dyDescent="0.25">
      <c r="B654" s="12">
        <v>40847</v>
      </c>
      <c r="C654" s="18">
        <v>7.9633330000000004</v>
      </c>
    </row>
    <row r="655" spans="2:3" x14ac:dyDescent="0.25">
      <c r="B655" s="12">
        <v>40840</v>
      </c>
      <c r="C655" s="18">
        <v>7.226667</v>
      </c>
    </row>
    <row r="656" spans="2:3" x14ac:dyDescent="0.25">
      <c r="B656" s="12">
        <v>40833</v>
      </c>
      <c r="C656" s="18">
        <v>7.7291670000000003</v>
      </c>
    </row>
    <row r="657" spans="2:3" x14ac:dyDescent="0.25">
      <c r="B657" s="12">
        <v>40826</v>
      </c>
      <c r="C657" s="18">
        <v>7.8641670000000001</v>
      </c>
    </row>
    <row r="658" spans="2:3" x14ac:dyDescent="0.25">
      <c r="B658" s="12">
        <v>40819</v>
      </c>
      <c r="C658" s="18">
        <v>7.170833</v>
      </c>
    </row>
    <row r="659" spans="2:3" x14ac:dyDescent="0.25">
      <c r="B659" s="12">
        <v>40812</v>
      </c>
      <c r="C659" s="18">
        <v>7.2741670000000003</v>
      </c>
    </row>
    <row r="660" spans="2:3" x14ac:dyDescent="0.25">
      <c r="B660" s="12">
        <v>40805</v>
      </c>
      <c r="C660" s="18">
        <v>7.3174999999999999</v>
      </c>
    </row>
    <row r="661" spans="2:3" x14ac:dyDescent="0.25">
      <c r="B661" s="12">
        <v>40798</v>
      </c>
      <c r="C661" s="18">
        <v>7.6758329999999999</v>
      </c>
    </row>
    <row r="662" spans="2:3" x14ac:dyDescent="0.25">
      <c r="B662" s="12">
        <v>40791</v>
      </c>
      <c r="C662" s="18">
        <v>7.2050000000000001</v>
      </c>
    </row>
    <row r="663" spans="2:3" x14ac:dyDescent="0.25">
      <c r="B663" s="12">
        <v>40784</v>
      </c>
      <c r="C663" s="18">
        <v>6.9691669999999997</v>
      </c>
    </row>
    <row r="664" spans="2:3" x14ac:dyDescent="0.25">
      <c r="B664" s="12">
        <v>40777</v>
      </c>
      <c r="C664" s="18">
        <v>7.0525000000000002</v>
      </c>
    </row>
    <row r="665" spans="2:3" x14ac:dyDescent="0.25">
      <c r="B665" s="12">
        <v>40770</v>
      </c>
      <c r="C665" s="18">
        <v>6.6258330000000001</v>
      </c>
    </row>
    <row r="666" spans="2:3" x14ac:dyDescent="0.25">
      <c r="B666" s="12">
        <v>40763</v>
      </c>
      <c r="C666" s="18">
        <v>6.74</v>
      </c>
    </row>
    <row r="667" spans="2:3" x14ac:dyDescent="0.25">
      <c r="B667" s="12">
        <v>40756</v>
      </c>
      <c r="C667" s="18">
        <v>6.3266669999999996</v>
      </c>
    </row>
    <row r="668" spans="2:3" x14ac:dyDescent="0.25">
      <c r="B668" s="12">
        <v>40749</v>
      </c>
      <c r="C668" s="18">
        <v>6.3849999999999998</v>
      </c>
    </row>
    <row r="669" spans="2:3" x14ac:dyDescent="0.25">
      <c r="B669" s="12">
        <v>40742</v>
      </c>
      <c r="C669" s="18">
        <v>6.7091669999999999</v>
      </c>
    </row>
    <row r="670" spans="2:3" x14ac:dyDescent="0.25">
      <c r="B670" s="12">
        <v>40735</v>
      </c>
      <c r="C670" s="18">
        <v>6.5241670000000003</v>
      </c>
    </row>
    <row r="671" spans="2:3" x14ac:dyDescent="0.25">
      <c r="B671" s="12">
        <v>40728</v>
      </c>
      <c r="C671" s="18">
        <v>6.75</v>
      </c>
    </row>
    <row r="672" spans="2:3" x14ac:dyDescent="0.25">
      <c r="B672" s="12">
        <v>40721</v>
      </c>
      <c r="C672" s="18">
        <v>6.9691669999999997</v>
      </c>
    </row>
    <row r="673" spans="2:3" x14ac:dyDescent="0.25">
      <c r="B673" s="12">
        <v>40714</v>
      </c>
      <c r="C673" s="18">
        <v>6.5041669999999998</v>
      </c>
    </row>
    <row r="674" spans="2:3" x14ac:dyDescent="0.25">
      <c r="B674" s="12">
        <v>40707</v>
      </c>
      <c r="C674" s="18">
        <v>6.0258330000000004</v>
      </c>
    </row>
    <row r="675" spans="2:3" x14ac:dyDescent="0.25">
      <c r="B675" s="12">
        <v>40700</v>
      </c>
      <c r="C675" s="18">
        <v>5.9658329999999999</v>
      </c>
    </row>
    <row r="676" spans="2:3" x14ac:dyDescent="0.25">
      <c r="B676" s="12">
        <v>40693</v>
      </c>
      <c r="C676" s="18">
        <v>6.0650000000000004</v>
      </c>
    </row>
    <row r="677" spans="2:3" x14ac:dyDescent="0.25">
      <c r="B677" s="12">
        <v>40686</v>
      </c>
      <c r="C677" s="18">
        <v>5.9074999999999998</v>
      </c>
    </row>
    <row r="678" spans="2:3" x14ac:dyDescent="0.25">
      <c r="B678" s="12">
        <v>40679</v>
      </c>
      <c r="C678" s="18">
        <v>5.7966670000000002</v>
      </c>
    </row>
    <row r="679" spans="2:3" x14ac:dyDescent="0.25">
      <c r="B679" s="12">
        <v>40672</v>
      </c>
      <c r="C679" s="18">
        <v>5.5416670000000003</v>
      </c>
    </row>
    <row r="680" spans="2:3" x14ac:dyDescent="0.25">
      <c r="B680" s="12">
        <v>40665</v>
      </c>
      <c r="C680" s="18">
        <v>5.3949999999999996</v>
      </c>
    </row>
    <row r="681" spans="2:3" x14ac:dyDescent="0.25">
      <c r="B681" s="12">
        <v>40658</v>
      </c>
      <c r="C681" s="18">
        <v>5.5125000000000002</v>
      </c>
    </row>
    <row r="682" spans="2:3" x14ac:dyDescent="0.25">
      <c r="B682" s="12">
        <v>40651</v>
      </c>
      <c r="C682" s="18">
        <v>5.4408329999999996</v>
      </c>
    </row>
    <row r="683" spans="2:3" x14ac:dyDescent="0.25">
      <c r="B683" s="12">
        <v>40644</v>
      </c>
      <c r="C683" s="18">
        <v>5.273333</v>
      </c>
    </row>
    <row r="684" spans="2:3" x14ac:dyDescent="0.25">
      <c r="B684" s="12">
        <v>40637</v>
      </c>
      <c r="C684" s="18">
        <v>5.165</v>
      </c>
    </row>
    <row r="685" spans="2:3" x14ac:dyDescent="0.25">
      <c r="B685" s="12">
        <v>40630</v>
      </c>
      <c r="C685" s="18">
        <v>5.0833329999999997</v>
      </c>
    </row>
    <row r="686" spans="2:3" x14ac:dyDescent="0.25">
      <c r="B686" s="12">
        <v>40623</v>
      </c>
      <c r="C686" s="18">
        <v>4.9233330000000004</v>
      </c>
    </row>
    <row r="687" spans="2:3" x14ac:dyDescent="0.25">
      <c r="B687" s="12">
        <v>40616</v>
      </c>
      <c r="C687" s="18">
        <v>4.6116669999999997</v>
      </c>
    </row>
    <row r="688" spans="2:3" x14ac:dyDescent="0.25">
      <c r="B688" s="12">
        <v>40609</v>
      </c>
      <c r="C688" s="18">
        <v>4.6150000000000002</v>
      </c>
    </row>
    <row r="689" spans="2:3" x14ac:dyDescent="0.25">
      <c r="B689" s="12">
        <v>40602</v>
      </c>
      <c r="C689" s="18">
        <v>4.6825000000000001</v>
      </c>
    </row>
    <row r="690" spans="2:3" x14ac:dyDescent="0.25">
      <c r="B690" s="12">
        <v>40595</v>
      </c>
      <c r="C690" s="18">
        <v>4.9166670000000003</v>
      </c>
    </row>
    <row r="691" spans="2:3" x14ac:dyDescent="0.25">
      <c r="B691" s="12">
        <v>40588</v>
      </c>
      <c r="C691" s="18">
        <v>4.7725</v>
      </c>
    </row>
    <row r="692" spans="2:3" x14ac:dyDescent="0.25">
      <c r="B692" s="12">
        <v>40581</v>
      </c>
      <c r="C692" s="18">
        <v>4.7141669999999998</v>
      </c>
    </row>
    <row r="693" spans="2:3" x14ac:dyDescent="0.25">
      <c r="B693" s="12">
        <v>40574</v>
      </c>
      <c r="C693" s="18">
        <v>4.7424999999999997</v>
      </c>
    </row>
    <row r="694" spans="2:3" x14ac:dyDescent="0.25">
      <c r="B694" s="12">
        <v>40567</v>
      </c>
      <c r="C694" s="18">
        <v>4.5958329999999998</v>
      </c>
    </row>
    <row r="695" spans="2:3" x14ac:dyDescent="0.25">
      <c r="B695" s="12">
        <v>40560</v>
      </c>
      <c r="C695" s="18">
        <v>4.6399999999999997</v>
      </c>
    </row>
    <row r="696" spans="2:3" x14ac:dyDescent="0.25">
      <c r="B696" s="12">
        <v>40553</v>
      </c>
      <c r="C696" s="18">
        <v>4.5408330000000001</v>
      </c>
    </row>
    <row r="697" spans="2:3" x14ac:dyDescent="0.25">
      <c r="B697" s="12">
        <v>40546</v>
      </c>
      <c r="C697" s="18">
        <v>4.4483329999999999</v>
      </c>
    </row>
    <row r="698" spans="2:3" x14ac:dyDescent="0.25">
      <c r="B698" s="12">
        <v>40539</v>
      </c>
      <c r="C698" s="18">
        <v>4.3566669999999998</v>
      </c>
    </row>
    <row r="699" spans="2:3" x14ac:dyDescent="0.25">
      <c r="B699" s="12">
        <v>40532</v>
      </c>
      <c r="C699" s="18">
        <v>4.4633330000000004</v>
      </c>
    </row>
    <row r="700" spans="2:3" x14ac:dyDescent="0.25">
      <c r="B700" s="12">
        <v>40525</v>
      </c>
      <c r="C700" s="18">
        <v>4.3958329999999997</v>
      </c>
    </row>
    <row r="701" spans="2:3" x14ac:dyDescent="0.25">
      <c r="B701" s="12">
        <v>40518</v>
      </c>
      <c r="C701" s="18">
        <v>4.0891669999999998</v>
      </c>
    </row>
    <row r="702" spans="2:3" x14ac:dyDescent="0.25">
      <c r="B702" s="12">
        <v>40511</v>
      </c>
      <c r="C702" s="18">
        <v>4.3958329999999997</v>
      </c>
    </row>
    <row r="703" spans="2:3" x14ac:dyDescent="0.25">
      <c r="B703" s="12">
        <v>40504</v>
      </c>
      <c r="C703" s="18">
        <v>4.5324999999999998</v>
      </c>
    </row>
    <row r="704" spans="2:3" x14ac:dyDescent="0.25">
      <c r="B704" s="12">
        <v>40497</v>
      </c>
      <c r="C704" s="18">
        <v>4.4050000000000002</v>
      </c>
    </row>
    <row r="705" spans="2:3" x14ac:dyDescent="0.25">
      <c r="B705" s="12">
        <v>40490</v>
      </c>
      <c r="C705" s="18">
        <v>4.1791669999999996</v>
      </c>
    </row>
    <row r="706" spans="2:3" x14ac:dyDescent="0.25">
      <c r="B706" s="12">
        <v>40483</v>
      </c>
      <c r="C706" s="18">
        <v>4.2949999999999999</v>
      </c>
    </row>
    <row r="707" spans="2:3" x14ac:dyDescent="0.25">
      <c r="B707" s="12">
        <v>40476</v>
      </c>
      <c r="C707" s="18">
        <v>4.2675000000000001</v>
      </c>
    </row>
    <row r="708" spans="2:3" x14ac:dyDescent="0.25">
      <c r="B708" s="12">
        <v>40469</v>
      </c>
      <c r="C708" s="18">
        <v>4.306667</v>
      </c>
    </row>
    <row r="709" spans="2:3" x14ac:dyDescent="0.25">
      <c r="B709" s="12">
        <v>40462</v>
      </c>
      <c r="C709" s="18">
        <v>4.18</v>
      </c>
    </row>
    <row r="710" spans="2:3" x14ac:dyDescent="0.25">
      <c r="B710" s="12">
        <v>40455</v>
      </c>
      <c r="C710" s="18">
        <v>3.9325000000000001</v>
      </c>
    </row>
    <row r="711" spans="2:3" x14ac:dyDescent="0.25">
      <c r="B711" s="12">
        <v>40448</v>
      </c>
      <c r="C711" s="18">
        <v>3.9133330000000002</v>
      </c>
    </row>
    <row r="712" spans="2:3" x14ac:dyDescent="0.25">
      <c r="B712" s="12">
        <v>40441</v>
      </c>
      <c r="C712" s="18">
        <v>3.855</v>
      </c>
    </row>
    <row r="713" spans="2:3" x14ac:dyDescent="0.25">
      <c r="B713" s="12">
        <v>40434</v>
      </c>
      <c r="C713" s="18">
        <v>3.79</v>
      </c>
    </row>
    <row r="714" spans="2:3" x14ac:dyDescent="0.25">
      <c r="B714" s="12">
        <v>40427</v>
      </c>
      <c r="C714" s="18">
        <v>3.8233329999999999</v>
      </c>
    </row>
    <row r="715" spans="2:3" x14ac:dyDescent="0.25">
      <c r="B715" s="12">
        <v>40420</v>
      </c>
      <c r="C715" s="18">
        <v>3.9391669999999999</v>
      </c>
    </row>
    <row r="716" spans="2:3" x14ac:dyDescent="0.25">
      <c r="B716" s="12">
        <v>40413</v>
      </c>
      <c r="C716" s="18">
        <v>3.8149999999999999</v>
      </c>
    </row>
    <row r="717" spans="2:3" x14ac:dyDescent="0.25">
      <c r="B717" s="12">
        <v>40406</v>
      </c>
      <c r="C717" s="18">
        <v>3.8125</v>
      </c>
    </row>
    <row r="718" spans="2:3" x14ac:dyDescent="0.25">
      <c r="B718" s="12">
        <v>40399</v>
      </c>
      <c r="C718" s="18">
        <v>3.6924999999999999</v>
      </c>
    </row>
    <row r="719" spans="2:3" x14ac:dyDescent="0.25">
      <c r="B719" s="12">
        <v>40392</v>
      </c>
      <c r="C719" s="18">
        <v>3.724167</v>
      </c>
    </row>
    <row r="720" spans="2:3" x14ac:dyDescent="0.25">
      <c r="B720" s="12">
        <v>40385</v>
      </c>
      <c r="C720" s="18">
        <v>3.4908329999999999</v>
      </c>
    </row>
    <row r="721" spans="2:3" x14ac:dyDescent="0.25">
      <c r="B721" s="12">
        <v>40378</v>
      </c>
      <c r="C721" s="18">
        <v>3.5841669999999999</v>
      </c>
    </row>
    <row r="722" spans="2:3" x14ac:dyDescent="0.25">
      <c r="B722" s="12">
        <v>40371</v>
      </c>
      <c r="C722" s="18">
        <v>3.4241670000000002</v>
      </c>
    </row>
    <row r="723" spans="2:3" x14ac:dyDescent="0.25">
      <c r="B723" s="12">
        <v>40364</v>
      </c>
      <c r="C723" s="18">
        <v>3.5608330000000001</v>
      </c>
    </row>
    <row r="724" spans="2:3" x14ac:dyDescent="0.25">
      <c r="B724" s="12">
        <v>40357</v>
      </c>
      <c r="C724" s="18">
        <v>3.3433329999999999</v>
      </c>
    </row>
    <row r="725" spans="2:3" x14ac:dyDescent="0.25">
      <c r="B725" s="12">
        <v>40350</v>
      </c>
      <c r="C725" s="18">
        <v>3.3108330000000001</v>
      </c>
    </row>
    <row r="726" spans="2:3" x14ac:dyDescent="0.25">
      <c r="B726" s="12">
        <v>40343</v>
      </c>
      <c r="C726" s="18">
        <v>3.2941669999999998</v>
      </c>
    </row>
    <row r="727" spans="2:3" x14ac:dyDescent="0.25">
      <c r="B727" s="12">
        <v>40336</v>
      </c>
      <c r="C727" s="18">
        <v>3.244167</v>
      </c>
    </row>
    <row r="728" spans="2:3" x14ac:dyDescent="0.25">
      <c r="B728" s="12">
        <v>40329</v>
      </c>
      <c r="C728" s="18">
        <v>3.3008329999999999</v>
      </c>
    </row>
    <row r="729" spans="2:3" x14ac:dyDescent="0.25">
      <c r="B729" s="12">
        <v>40322</v>
      </c>
      <c r="C729" s="18">
        <v>3.2541669999999998</v>
      </c>
    </row>
    <row r="730" spans="2:3" x14ac:dyDescent="0.25">
      <c r="B730" s="12">
        <v>40315</v>
      </c>
      <c r="C730" s="18">
        <v>3.190833</v>
      </c>
    </row>
    <row r="731" spans="2:3" x14ac:dyDescent="0.25">
      <c r="B731" s="12">
        <v>40308</v>
      </c>
      <c r="C731" s="18">
        <v>3.25</v>
      </c>
    </row>
    <row r="732" spans="2:3" x14ac:dyDescent="0.25">
      <c r="B732" s="12">
        <v>40301</v>
      </c>
      <c r="C732" s="18">
        <v>3.1124999999999998</v>
      </c>
    </row>
    <row r="733" spans="2:3" x14ac:dyDescent="0.25">
      <c r="B733" s="12">
        <v>40294</v>
      </c>
      <c r="C733" s="18">
        <v>3.6791670000000001</v>
      </c>
    </row>
    <row r="734" spans="2:3" x14ac:dyDescent="0.25">
      <c r="B734" s="12">
        <v>40287</v>
      </c>
      <c r="C734" s="18">
        <v>3.59</v>
      </c>
    </row>
    <row r="735" spans="2:3" x14ac:dyDescent="0.25">
      <c r="B735" s="12">
        <v>40280</v>
      </c>
      <c r="C735" s="18">
        <v>3.4683329999999999</v>
      </c>
    </row>
    <row r="736" spans="2:3" x14ac:dyDescent="0.25">
      <c r="B736" s="12">
        <v>40273</v>
      </c>
      <c r="C736" s="18">
        <v>3.5383330000000002</v>
      </c>
    </row>
    <row r="737" spans="2:3" x14ac:dyDescent="0.25">
      <c r="B737" s="12">
        <v>40266</v>
      </c>
      <c r="C737" s="18">
        <v>3.625</v>
      </c>
    </row>
    <row r="738" spans="2:3" x14ac:dyDescent="0.25">
      <c r="B738" s="12">
        <v>40259</v>
      </c>
      <c r="C738" s="18">
        <v>3.599167</v>
      </c>
    </row>
    <row r="739" spans="2:3" x14ac:dyDescent="0.25">
      <c r="B739" s="12">
        <v>40252</v>
      </c>
      <c r="C739" s="18">
        <v>3.5775000000000001</v>
      </c>
    </row>
    <row r="740" spans="2:3" x14ac:dyDescent="0.25">
      <c r="B740" s="12">
        <v>40245</v>
      </c>
      <c r="C740" s="18">
        <v>3.5024999999999999</v>
      </c>
    </row>
    <row r="741" spans="2:3" x14ac:dyDescent="0.25">
      <c r="B741" s="12">
        <v>40238</v>
      </c>
      <c r="C741" s="18">
        <v>3.4508329999999998</v>
      </c>
    </row>
    <row r="742" spans="2:3" x14ac:dyDescent="0.25">
      <c r="B742" s="12">
        <v>40231</v>
      </c>
      <c r="C742" s="18">
        <v>3.4649999999999999</v>
      </c>
    </row>
    <row r="743" spans="2:3" x14ac:dyDescent="0.25">
      <c r="B743" s="12">
        <v>40224</v>
      </c>
      <c r="C743" s="18">
        <v>3.4041670000000002</v>
      </c>
    </row>
    <row r="744" spans="2:3" x14ac:dyDescent="0.25">
      <c r="B744" s="12">
        <v>40217</v>
      </c>
      <c r="C744" s="18">
        <v>3.2691669999999999</v>
      </c>
    </row>
    <row r="745" spans="2:3" x14ac:dyDescent="0.25">
      <c r="B745" s="12">
        <v>40210</v>
      </c>
      <c r="C745" s="18">
        <v>3.2316669999999998</v>
      </c>
    </row>
    <row r="746" spans="2:3" x14ac:dyDescent="0.25">
      <c r="B746" s="12">
        <v>40203</v>
      </c>
      <c r="C746" s="18">
        <v>3.204167</v>
      </c>
    </row>
    <row r="747" spans="2:3" x14ac:dyDescent="0.25">
      <c r="B747" s="12">
        <v>40196</v>
      </c>
      <c r="C747" s="18">
        <v>3.3025000000000002</v>
      </c>
    </row>
    <row r="748" spans="2:3" x14ac:dyDescent="0.25">
      <c r="B748" s="12">
        <v>40189</v>
      </c>
      <c r="C748" s="18">
        <v>3.3708330000000002</v>
      </c>
    </row>
    <row r="749" spans="2:3" x14ac:dyDescent="0.25">
      <c r="B749" s="12">
        <v>40182</v>
      </c>
      <c r="C749" s="18">
        <v>3.3574999999999999</v>
      </c>
    </row>
    <row r="750" spans="2:3" x14ac:dyDescent="0.25">
      <c r="B750" s="12">
        <v>40175</v>
      </c>
      <c r="C750" s="18">
        <v>3.2</v>
      </c>
    </row>
    <row r="751" spans="2:3" x14ac:dyDescent="0.25">
      <c r="B751" s="12">
        <v>40168</v>
      </c>
      <c r="C751" s="18">
        <v>3.210833</v>
      </c>
    </row>
    <row r="752" spans="2:3" x14ac:dyDescent="0.25">
      <c r="B752" s="12">
        <v>40161</v>
      </c>
      <c r="C752" s="18">
        <v>3.0833330000000001</v>
      </c>
    </row>
    <row r="753" spans="2:3" x14ac:dyDescent="0.25">
      <c r="B753" s="12">
        <v>40154</v>
      </c>
      <c r="C753" s="18">
        <v>2.9458329999999999</v>
      </c>
    </row>
    <row r="754" spans="2:3" x14ac:dyDescent="0.25">
      <c r="B754" s="12">
        <v>40147</v>
      </c>
      <c r="C754" s="18">
        <v>2.9558330000000002</v>
      </c>
    </row>
    <row r="755" spans="2:3" x14ac:dyDescent="0.25">
      <c r="B755" s="12">
        <v>40140</v>
      </c>
      <c r="C755" s="18">
        <v>2.8966669999999999</v>
      </c>
    </row>
    <row r="756" spans="2:3" x14ac:dyDescent="0.25">
      <c r="B756" s="12">
        <v>40133</v>
      </c>
      <c r="C756" s="18">
        <v>2.951667</v>
      </c>
    </row>
    <row r="757" spans="2:3" x14ac:dyDescent="0.25">
      <c r="B757" s="12">
        <v>40126</v>
      </c>
      <c r="C757" s="18">
        <v>2.9291670000000001</v>
      </c>
    </row>
    <row r="758" spans="2:3" x14ac:dyDescent="0.25">
      <c r="B758" s="12">
        <v>40119</v>
      </c>
      <c r="C758" s="18">
        <v>2.871667</v>
      </c>
    </row>
    <row r="759" spans="2:3" x14ac:dyDescent="0.25">
      <c r="B759" s="12">
        <v>40112</v>
      </c>
      <c r="C759" s="18">
        <v>3.0125000000000002</v>
      </c>
    </row>
    <row r="760" spans="2:3" x14ac:dyDescent="0.25">
      <c r="B760" s="12">
        <v>40105</v>
      </c>
      <c r="C760" s="18">
        <v>3.1208330000000002</v>
      </c>
    </row>
    <row r="761" spans="2:3" x14ac:dyDescent="0.25">
      <c r="B761" s="12">
        <v>40098</v>
      </c>
      <c r="C761" s="18">
        <v>3.1375000000000002</v>
      </c>
    </row>
    <row r="762" spans="2:3" x14ac:dyDescent="0.25">
      <c r="B762" s="12">
        <v>40091</v>
      </c>
      <c r="C762" s="18">
        <v>3.08</v>
      </c>
    </row>
    <row r="763" spans="2:3" x14ac:dyDescent="0.25">
      <c r="B763" s="12">
        <v>40084</v>
      </c>
      <c r="C763" s="18">
        <v>3.0208330000000001</v>
      </c>
    </row>
    <row r="764" spans="2:3" x14ac:dyDescent="0.25">
      <c r="B764" s="12">
        <v>40077</v>
      </c>
      <c r="C764" s="18">
        <v>2.9958330000000002</v>
      </c>
    </row>
    <row r="765" spans="2:3" x14ac:dyDescent="0.25">
      <c r="B765" s="12">
        <v>40070</v>
      </c>
      <c r="C765" s="18">
        <v>2.914167</v>
      </c>
    </row>
    <row r="766" spans="2:3" x14ac:dyDescent="0.25">
      <c r="B766" s="12">
        <v>40063</v>
      </c>
      <c r="C766" s="18">
        <v>2.7475000000000001</v>
      </c>
    </row>
    <row r="767" spans="2:3" x14ac:dyDescent="0.25">
      <c r="B767" s="12">
        <v>40056</v>
      </c>
      <c r="C767" s="18">
        <v>2.673333</v>
      </c>
    </row>
    <row r="768" spans="2:3" x14ac:dyDescent="0.25">
      <c r="B768" s="12">
        <v>40049</v>
      </c>
      <c r="C768" s="18">
        <v>2.7349999999999999</v>
      </c>
    </row>
    <row r="769" spans="2:3" x14ac:dyDescent="0.25">
      <c r="B769" s="12">
        <v>40042</v>
      </c>
      <c r="C769" s="18">
        <v>2.7574999999999998</v>
      </c>
    </row>
    <row r="770" spans="2:3" x14ac:dyDescent="0.25">
      <c r="B770" s="12">
        <v>40035</v>
      </c>
      <c r="C770" s="18">
        <v>2.7174999999999998</v>
      </c>
    </row>
    <row r="771" spans="2:3" x14ac:dyDescent="0.25">
      <c r="B771" s="12">
        <v>40028</v>
      </c>
      <c r="C771" s="18">
        <v>3.0074999999999998</v>
      </c>
    </row>
    <row r="772" spans="2:3" x14ac:dyDescent="0.25">
      <c r="B772" s="12">
        <v>40021</v>
      </c>
      <c r="C772" s="18">
        <v>2.5841669999999999</v>
      </c>
    </row>
    <row r="773" spans="2:3" x14ac:dyDescent="0.25">
      <c r="B773" s="12">
        <v>40014</v>
      </c>
      <c r="C773" s="18">
        <v>2.4716670000000001</v>
      </c>
    </row>
    <row r="774" spans="2:3" x14ac:dyDescent="0.25">
      <c r="B774" s="12">
        <v>40007</v>
      </c>
      <c r="C774" s="18">
        <v>2.4566669999999999</v>
      </c>
    </row>
    <row r="775" spans="2:3" x14ac:dyDescent="0.25">
      <c r="B775" s="12">
        <v>40000</v>
      </c>
      <c r="C775" s="18">
        <v>2.380833</v>
      </c>
    </row>
    <row r="776" spans="2:3" x14ac:dyDescent="0.25">
      <c r="B776" s="12">
        <v>39993</v>
      </c>
      <c r="C776" s="18">
        <v>2.514167</v>
      </c>
    </row>
    <row r="777" spans="2:3" x14ac:dyDescent="0.25">
      <c r="B777" s="12">
        <v>39986</v>
      </c>
      <c r="C777" s="18">
        <v>2.6475</v>
      </c>
    </row>
    <row r="778" spans="2:3" x14ac:dyDescent="0.25">
      <c r="B778" s="12">
        <v>39979</v>
      </c>
      <c r="C778" s="18">
        <v>2.5641669999999999</v>
      </c>
    </row>
    <row r="779" spans="2:3" x14ac:dyDescent="0.25">
      <c r="B779" s="12">
        <v>39972</v>
      </c>
      <c r="C779" s="18">
        <v>2.6041669999999999</v>
      </c>
    </row>
    <row r="780" spans="2:3" x14ac:dyDescent="0.25">
      <c r="B780" s="12">
        <v>39965</v>
      </c>
      <c r="C780" s="18">
        <v>2.6966670000000001</v>
      </c>
    </row>
    <row r="781" spans="2:3" x14ac:dyDescent="0.25">
      <c r="B781" s="12">
        <v>39958</v>
      </c>
      <c r="C781" s="18">
        <v>3.056667</v>
      </c>
    </row>
    <row r="782" spans="2:3" x14ac:dyDescent="0.25">
      <c r="B782" s="12">
        <v>39951</v>
      </c>
      <c r="C782" s="18">
        <v>3.275833</v>
      </c>
    </row>
    <row r="783" spans="2:3" x14ac:dyDescent="0.25">
      <c r="B783" s="12">
        <v>39944</v>
      </c>
      <c r="C783" s="18">
        <v>3.5508329999999999</v>
      </c>
    </row>
    <row r="784" spans="2:3" x14ac:dyDescent="0.25">
      <c r="B784" s="12">
        <v>39937</v>
      </c>
      <c r="C784" s="18">
        <v>3.545833</v>
      </c>
    </row>
    <row r="785" spans="2:3" x14ac:dyDescent="0.25">
      <c r="B785" s="12">
        <v>39930</v>
      </c>
      <c r="C785" s="18">
        <v>3.4241670000000002</v>
      </c>
    </row>
    <row r="786" spans="2:3" x14ac:dyDescent="0.25">
      <c r="B786" s="12">
        <v>39923</v>
      </c>
      <c r="C786" s="18">
        <v>3.3241670000000001</v>
      </c>
    </row>
    <row r="787" spans="2:3" x14ac:dyDescent="0.25">
      <c r="B787" s="12">
        <v>39916</v>
      </c>
      <c r="C787" s="18">
        <v>3.09</v>
      </c>
    </row>
    <row r="788" spans="2:3" x14ac:dyDescent="0.25">
      <c r="B788" s="12">
        <v>39909</v>
      </c>
      <c r="C788" s="18">
        <v>3.0891670000000002</v>
      </c>
    </row>
    <row r="789" spans="2:3" x14ac:dyDescent="0.25">
      <c r="B789" s="12">
        <v>39902</v>
      </c>
      <c r="C789" s="18">
        <v>3.0983329999999998</v>
      </c>
    </row>
    <row r="790" spans="2:3" x14ac:dyDescent="0.25">
      <c r="B790" s="12">
        <v>39895</v>
      </c>
      <c r="C790" s="18">
        <v>2.9933329999999998</v>
      </c>
    </row>
    <row r="791" spans="2:3" x14ac:dyDescent="0.25">
      <c r="B791" s="12">
        <v>39888</v>
      </c>
      <c r="C791" s="18">
        <v>2.9166669999999999</v>
      </c>
    </row>
    <row r="792" spans="2:3" x14ac:dyDescent="0.25">
      <c r="B792" s="12">
        <v>39881</v>
      </c>
      <c r="C792" s="18">
        <v>3.0825</v>
      </c>
    </row>
    <row r="793" spans="2:3" x14ac:dyDescent="0.25">
      <c r="B793" s="12">
        <v>39874</v>
      </c>
      <c r="C793" s="18">
        <v>2.9458329999999999</v>
      </c>
    </row>
    <row r="794" spans="2:3" x14ac:dyDescent="0.25">
      <c r="B794" s="12">
        <v>39867</v>
      </c>
      <c r="C794" s="18">
        <v>2.773333</v>
      </c>
    </row>
    <row r="795" spans="2:3" x14ac:dyDescent="0.25">
      <c r="B795" s="12">
        <v>39860</v>
      </c>
      <c r="C795" s="18">
        <v>2.83</v>
      </c>
    </row>
    <row r="796" spans="2:3" x14ac:dyDescent="0.25">
      <c r="B796" s="12">
        <v>39853</v>
      </c>
      <c r="C796" s="18">
        <v>2.940833</v>
      </c>
    </row>
    <row r="797" spans="2:3" x14ac:dyDescent="0.25">
      <c r="B797" s="12">
        <v>39846</v>
      </c>
      <c r="C797" s="18">
        <v>3.0150000000000001</v>
      </c>
    </row>
    <row r="798" spans="2:3" x14ac:dyDescent="0.25">
      <c r="B798" s="12">
        <v>39839</v>
      </c>
      <c r="C798" s="18">
        <v>2.7916669999999999</v>
      </c>
    </row>
    <row r="799" spans="2:3" x14ac:dyDescent="0.25">
      <c r="B799" s="12">
        <v>39832</v>
      </c>
      <c r="C799" s="18">
        <v>2.746667</v>
      </c>
    </row>
    <row r="800" spans="2:3" x14ac:dyDescent="0.25">
      <c r="B800" s="12">
        <v>39825</v>
      </c>
      <c r="C800" s="18">
        <v>2.8050000000000002</v>
      </c>
    </row>
    <row r="801" spans="2:3" x14ac:dyDescent="0.25">
      <c r="B801" s="12">
        <v>39818</v>
      </c>
      <c r="C801" s="18">
        <v>2.6675</v>
      </c>
    </row>
    <row r="802" spans="2:3" x14ac:dyDescent="0.25">
      <c r="B802" s="12">
        <v>39811</v>
      </c>
      <c r="C802" s="18">
        <v>2.900833</v>
      </c>
    </row>
    <row r="803" spans="2:3" x14ac:dyDescent="0.25">
      <c r="B803" s="12">
        <v>39804</v>
      </c>
      <c r="C803" s="18">
        <v>2.8250000000000002</v>
      </c>
    </row>
    <row r="804" spans="2:3" x14ac:dyDescent="0.25">
      <c r="B804" s="12">
        <v>39797</v>
      </c>
      <c r="C804" s="18">
        <v>2.744167</v>
      </c>
    </row>
    <row r="805" spans="2:3" x14ac:dyDescent="0.25">
      <c r="B805" s="12">
        <v>39790</v>
      </c>
      <c r="C805" s="18">
        <v>2.4391669999999999</v>
      </c>
    </row>
    <row r="806" spans="2:3" x14ac:dyDescent="0.25">
      <c r="B806" s="12">
        <v>39783</v>
      </c>
      <c r="C806" s="18">
        <v>2.463333</v>
      </c>
    </row>
    <row r="807" spans="2:3" x14ac:dyDescent="0.25">
      <c r="B807" s="12">
        <v>39776</v>
      </c>
      <c r="C807" s="18">
        <v>2.4791669999999999</v>
      </c>
    </row>
    <row r="808" spans="2:3" x14ac:dyDescent="0.25">
      <c r="B808" s="12">
        <v>39769</v>
      </c>
      <c r="C808" s="18">
        <v>2.048333</v>
      </c>
    </row>
    <row r="809" spans="2:3" x14ac:dyDescent="0.25">
      <c r="B809" s="12">
        <v>39762</v>
      </c>
      <c r="C809" s="18">
        <v>2.1133329999999999</v>
      </c>
    </row>
    <row r="810" spans="2:3" x14ac:dyDescent="0.25">
      <c r="B810" s="12">
        <v>39755</v>
      </c>
      <c r="C810" s="18">
        <v>2.0750000000000002</v>
      </c>
    </row>
    <row r="811" spans="2:3" x14ac:dyDescent="0.25">
      <c r="B811" s="12">
        <v>39748</v>
      </c>
      <c r="C811" s="18">
        <v>2.11</v>
      </c>
    </row>
    <row r="812" spans="2:3" x14ac:dyDescent="0.25">
      <c r="B812" s="12">
        <v>39741</v>
      </c>
      <c r="C812" s="18">
        <v>1.76</v>
      </c>
    </row>
    <row r="813" spans="2:3" x14ac:dyDescent="0.25">
      <c r="B813" s="12">
        <v>39734</v>
      </c>
      <c r="C813" s="18">
        <v>1.885</v>
      </c>
    </row>
    <row r="814" spans="2:3" x14ac:dyDescent="0.25">
      <c r="B814" s="12">
        <v>39727</v>
      </c>
      <c r="C814" s="18">
        <v>2.068333</v>
      </c>
    </row>
    <row r="815" spans="2:3" x14ac:dyDescent="0.25">
      <c r="B815" s="12">
        <v>39720</v>
      </c>
      <c r="C815" s="18">
        <v>2.6633330000000002</v>
      </c>
    </row>
    <row r="816" spans="2:3" x14ac:dyDescent="0.25">
      <c r="B816" s="12">
        <v>39713</v>
      </c>
      <c r="C816" s="18">
        <v>2.62</v>
      </c>
    </row>
    <row r="817" spans="2:3" x14ac:dyDescent="0.25">
      <c r="B817" s="12">
        <v>39706</v>
      </c>
      <c r="C817" s="18">
        <v>2.5325000000000002</v>
      </c>
    </row>
    <row r="818" spans="2:3" x14ac:dyDescent="0.25">
      <c r="B818" s="12">
        <v>39699</v>
      </c>
      <c r="C818" s="18">
        <v>2.0249999999999999</v>
      </c>
    </row>
    <row r="819" spans="2:3" x14ac:dyDescent="0.25">
      <c r="B819" s="12">
        <v>39692</v>
      </c>
      <c r="C819" s="18">
        <v>2.1316670000000002</v>
      </c>
    </row>
    <row r="820" spans="2:3" x14ac:dyDescent="0.25">
      <c r="B820" s="12">
        <v>39685</v>
      </c>
      <c r="C820" s="18">
        <v>2.29</v>
      </c>
    </row>
    <row r="821" spans="2:3" x14ac:dyDescent="0.25">
      <c r="B821" s="12">
        <v>39678</v>
      </c>
      <c r="C821" s="18">
        <v>2.460833</v>
      </c>
    </row>
    <row r="822" spans="2:3" x14ac:dyDescent="0.25">
      <c r="B822" s="12">
        <v>39671</v>
      </c>
      <c r="C822" s="18">
        <v>2.3858329999999999</v>
      </c>
    </row>
    <row r="823" spans="2:3" x14ac:dyDescent="0.25">
      <c r="B823" s="12">
        <v>39664</v>
      </c>
      <c r="C823" s="18">
        <v>1.9358329999999999</v>
      </c>
    </row>
    <row r="824" spans="2:3" x14ac:dyDescent="0.25">
      <c r="B824" s="12">
        <v>39657</v>
      </c>
      <c r="C824" s="18">
        <v>1.8933329999999999</v>
      </c>
    </row>
    <row r="825" spans="2:3" x14ac:dyDescent="0.25">
      <c r="B825" s="12">
        <v>39650</v>
      </c>
      <c r="C825" s="18">
        <v>2.0241669999999998</v>
      </c>
    </row>
    <row r="826" spans="2:3" x14ac:dyDescent="0.25">
      <c r="B826" s="12">
        <v>39643</v>
      </c>
      <c r="C826" s="18">
        <v>2.0150000000000001</v>
      </c>
    </row>
    <row r="827" spans="2:3" x14ac:dyDescent="0.25">
      <c r="B827" s="12">
        <v>39636</v>
      </c>
      <c r="C827" s="18">
        <v>2.0425</v>
      </c>
    </row>
    <row r="828" spans="2:3" x14ac:dyDescent="0.25">
      <c r="B828" s="12">
        <v>39629</v>
      </c>
      <c r="C828" s="18">
        <v>2.1041669999999999</v>
      </c>
    </row>
    <row r="829" spans="2:3" x14ac:dyDescent="0.25">
      <c r="B829" s="12">
        <v>39622</v>
      </c>
      <c r="C829" s="18">
        <v>2.4291670000000001</v>
      </c>
    </row>
    <row r="830" spans="2:3" x14ac:dyDescent="0.25">
      <c r="B830" s="12">
        <v>39615</v>
      </c>
      <c r="C830" s="18">
        <v>2.8483329999999998</v>
      </c>
    </row>
    <row r="831" spans="2:3" x14ac:dyDescent="0.25">
      <c r="B831" s="12">
        <v>39608</v>
      </c>
      <c r="C831" s="18">
        <v>2.8566669999999998</v>
      </c>
    </row>
    <row r="832" spans="2:3" x14ac:dyDescent="0.25">
      <c r="B832" s="12">
        <v>39601</v>
      </c>
      <c r="C832" s="18">
        <v>2.8650000000000002</v>
      </c>
    </row>
    <row r="833" spans="2:3" x14ac:dyDescent="0.25">
      <c r="B833" s="12">
        <v>39594</v>
      </c>
      <c r="C833" s="18">
        <v>2.6033330000000001</v>
      </c>
    </row>
    <row r="834" spans="2:3" x14ac:dyDescent="0.25">
      <c r="B834" s="12">
        <v>39587</v>
      </c>
      <c r="C834" s="18">
        <v>2.4</v>
      </c>
    </row>
    <row r="835" spans="2:3" x14ac:dyDescent="0.25">
      <c r="B835" s="12">
        <v>39580</v>
      </c>
      <c r="C835" s="18">
        <v>2.4566669999999999</v>
      </c>
    </row>
    <row r="836" spans="2:3" x14ac:dyDescent="0.25">
      <c r="B836" s="12">
        <v>39573</v>
      </c>
      <c r="C836" s="18">
        <v>2.3833329999999999</v>
      </c>
    </row>
    <row r="837" spans="2:3" x14ac:dyDescent="0.25">
      <c r="B837" s="12">
        <v>39566</v>
      </c>
      <c r="C837" s="18">
        <v>2.9333330000000002</v>
      </c>
    </row>
    <row r="838" spans="2:3" x14ac:dyDescent="0.25">
      <c r="B838" s="12">
        <v>39559</v>
      </c>
      <c r="C838" s="18">
        <v>2.8058329999999998</v>
      </c>
    </row>
    <row r="839" spans="2:3" x14ac:dyDescent="0.25">
      <c r="B839" s="12">
        <v>39552</v>
      </c>
      <c r="C839" s="18">
        <v>2.684167</v>
      </c>
    </row>
    <row r="840" spans="2:3" x14ac:dyDescent="0.25">
      <c r="B840" s="12">
        <v>39545</v>
      </c>
      <c r="C840" s="18">
        <v>2.934167</v>
      </c>
    </row>
    <row r="841" spans="2:3" x14ac:dyDescent="0.25">
      <c r="B841" s="12">
        <v>39538</v>
      </c>
      <c r="C841" s="18">
        <v>3.1866669999999999</v>
      </c>
    </row>
    <row r="842" spans="2:3" x14ac:dyDescent="0.25">
      <c r="B842" s="12">
        <v>39531</v>
      </c>
      <c r="C842" s="18">
        <v>2.889167</v>
      </c>
    </row>
    <row r="843" spans="2:3" x14ac:dyDescent="0.25">
      <c r="B843" s="12">
        <v>39524</v>
      </c>
      <c r="C843" s="18">
        <v>3.2225000000000001</v>
      </c>
    </row>
    <row r="844" spans="2:3" x14ac:dyDescent="0.25">
      <c r="B844" s="12">
        <v>39517</v>
      </c>
      <c r="C844" s="18">
        <v>3.2341669999999998</v>
      </c>
    </row>
    <row r="845" spans="2:3" x14ac:dyDescent="0.25">
      <c r="B845" s="12">
        <v>39510</v>
      </c>
      <c r="C845" s="18">
        <v>3.38</v>
      </c>
    </row>
    <row r="846" spans="2:3" x14ac:dyDescent="0.25">
      <c r="B846" s="12">
        <v>39503</v>
      </c>
      <c r="C846" s="18">
        <v>3.4583330000000001</v>
      </c>
    </row>
    <row r="847" spans="2:3" x14ac:dyDescent="0.25">
      <c r="B847" s="12">
        <v>39496</v>
      </c>
      <c r="C847" s="18">
        <v>3.6516670000000002</v>
      </c>
    </row>
    <row r="848" spans="2:3" x14ac:dyDescent="0.25">
      <c r="B848" s="12">
        <v>39489</v>
      </c>
      <c r="C848" s="18">
        <v>3.3408329999999999</v>
      </c>
    </row>
    <row r="849" spans="2:3" x14ac:dyDescent="0.25">
      <c r="B849" s="12">
        <v>39482</v>
      </c>
      <c r="C849" s="18">
        <v>3.1875</v>
      </c>
    </row>
    <row r="850" spans="2:3" x14ac:dyDescent="0.25">
      <c r="B850" s="12">
        <v>39475</v>
      </c>
      <c r="C850" s="18">
        <v>3.2658330000000002</v>
      </c>
    </row>
    <row r="851" spans="2:3" x14ac:dyDescent="0.25">
      <c r="B851" s="12">
        <v>39468</v>
      </c>
      <c r="C851" s="18">
        <v>3.4158330000000001</v>
      </c>
    </row>
    <row r="852" spans="2:3" x14ac:dyDescent="0.25">
      <c r="B852" s="12">
        <v>39461</v>
      </c>
      <c r="C852" s="18">
        <v>3.414167</v>
      </c>
    </row>
    <row r="853" spans="2:3" x14ac:dyDescent="0.25">
      <c r="B853" s="12">
        <v>39454</v>
      </c>
      <c r="C853" s="18">
        <v>3.5941670000000001</v>
      </c>
    </row>
    <row r="854" spans="2:3" x14ac:dyDescent="0.25">
      <c r="B854" s="12">
        <v>39447</v>
      </c>
      <c r="C854" s="18">
        <v>3.4583330000000001</v>
      </c>
    </row>
    <row r="855" spans="2:3" x14ac:dyDescent="0.25">
      <c r="B855" s="12">
        <v>39440</v>
      </c>
      <c r="C855" s="18">
        <v>3.7066669999999999</v>
      </c>
    </row>
    <row r="856" spans="2:3" x14ac:dyDescent="0.25">
      <c r="B856" s="12">
        <v>39433</v>
      </c>
      <c r="C856" s="18">
        <v>3.9750000000000001</v>
      </c>
    </row>
    <row r="857" spans="2:3" x14ac:dyDescent="0.25">
      <c r="B857" s="12">
        <v>39426</v>
      </c>
      <c r="C857" s="18">
        <v>3.9750000000000001</v>
      </c>
    </row>
    <row r="858" spans="2:3" x14ac:dyDescent="0.25">
      <c r="B858" s="12">
        <v>39419</v>
      </c>
      <c r="C858" s="18">
        <v>4.0933330000000003</v>
      </c>
    </row>
    <row r="859" spans="2:3" x14ac:dyDescent="0.25">
      <c r="B859" s="12">
        <v>39412</v>
      </c>
      <c r="C859" s="18">
        <v>3.6175000000000002</v>
      </c>
    </row>
    <row r="860" spans="2:3" x14ac:dyDescent="0.25">
      <c r="B860" s="12">
        <v>39405</v>
      </c>
      <c r="C860" s="18">
        <v>3.4166669999999999</v>
      </c>
    </row>
    <row r="861" spans="2:3" x14ac:dyDescent="0.25">
      <c r="B861" s="12">
        <v>39398</v>
      </c>
      <c r="C861" s="18">
        <v>3.46</v>
      </c>
    </row>
    <row r="862" spans="2:3" x14ac:dyDescent="0.25">
      <c r="B862" s="12">
        <v>39391</v>
      </c>
      <c r="C862" s="18">
        <v>3.871667</v>
      </c>
    </row>
    <row r="863" spans="2:3" x14ac:dyDescent="0.25">
      <c r="B863" s="12">
        <v>39384</v>
      </c>
      <c r="C863" s="18">
        <v>5.4516669999999996</v>
      </c>
    </row>
    <row r="864" spans="2:3" x14ac:dyDescent="0.25">
      <c r="B864" s="12">
        <v>39377</v>
      </c>
      <c r="C864" s="18">
        <v>5.6550000000000002</v>
      </c>
    </row>
    <row r="865" spans="2:3" x14ac:dyDescent="0.25">
      <c r="B865" s="12">
        <v>39370</v>
      </c>
      <c r="C865" s="18">
        <v>5.1325000000000003</v>
      </c>
    </row>
    <row r="866" spans="2:3" x14ac:dyDescent="0.25">
      <c r="B866" s="12">
        <v>39363</v>
      </c>
      <c r="C866" s="18">
        <v>5.4066669999999997</v>
      </c>
    </row>
    <row r="867" spans="2:3" x14ac:dyDescent="0.25">
      <c r="B867" s="12">
        <v>39356</v>
      </c>
      <c r="C867" s="18">
        <v>5.2166670000000002</v>
      </c>
    </row>
    <row r="868" spans="2:3" x14ac:dyDescent="0.25">
      <c r="B868" s="12">
        <v>39349</v>
      </c>
      <c r="C868" s="18">
        <v>4.7233330000000002</v>
      </c>
    </row>
    <row r="869" spans="2:3" x14ac:dyDescent="0.25">
      <c r="B869" s="12">
        <v>39342</v>
      </c>
      <c r="C869" s="18">
        <v>4.3250000000000002</v>
      </c>
    </row>
    <row r="870" spans="2:3" x14ac:dyDescent="0.25">
      <c r="B870" s="12">
        <v>39335</v>
      </c>
      <c r="C870" s="18">
        <v>4.1333330000000004</v>
      </c>
    </row>
    <row r="871" spans="2:3" x14ac:dyDescent="0.25">
      <c r="B871" s="12">
        <v>39328</v>
      </c>
      <c r="C871" s="18">
        <v>3.891667</v>
      </c>
    </row>
    <row r="872" spans="2:3" x14ac:dyDescent="0.25">
      <c r="B872" s="12">
        <v>39321</v>
      </c>
      <c r="C872" s="18">
        <v>3.7425000000000002</v>
      </c>
    </row>
    <row r="873" spans="2:3" x14ac:dyDescent="0.25">
      <c r="B873" s="12">
        <v>39314</v>
      </c>
      <c r="C873" s="18">
        <v>3.6850000000000001</v>
      </c>
    </row>
    <row r="874" spans="2:3" x14ac:dyDescent="0.25">
      <c r="B874" s="12">
        <v>39307</v>
      </c>
      <c r="C874" s="18">
        <v>3.5108329999999999</v>
      </c>
    </row>
    <row r="875" spans="2:3" x14ac:dyDescent="0.25">
      <c r="B875" s="12">
        <v>39300</v>
      </c>
      <c r="C875" s="18">
        <v>3.798333</v>
      </c>
    </row>
    <row r="876" spans="2:3" x14ac:dyDescent="0.25">
      <c r="B876" s="12">
        <v>39293</v>
      </c>
      <c r="C876" s="18">
        <v>3.34</v>
      </c>
    </row>
    <row r="877" spans="2:3" x14ac:dyDescent="0.25">
      <c r="B877" s="12">
        <v>39286</v>
      </c>
      <c r="C877" s="18">
        <v>3.4191669999999998</v>
      </c>
    </row>
    <row r="878" spans="2:3" x14ac:dyDescent="0.25">
      <c r="B878" s="12">
        <v>39279</v>
      </c>
      <c r="C878" s="18">
        <v>3.5474999999999999</v>
      </c>
    </row>
    <row r="879" spans="2:3" x14ac:dyDescent="0.25">
      <c r="B879" s="12">
        <v>39272</v>
      </c>
      <c r="C879" s="18">
        <v>3.6775000000000002</v>
      </c>
    </row>
    <row r="880" spans="2:3" x14ac:dyDescent="0.25">
      <c r="B880" s="12">
        <v>39265</v>
      </c>
      <c r="C880" s="18">
        <v>3.8125</v>
      </c>
    </row>
    <row r="881" spans="2:3" x14ac:dyDescent="0.25">
      <c r="B881" s="12">
        <v>39258</v>
      </c>
      <c r="C881" s="18">
        <v>3.5816669999999999</v>
      </c>
    </row>
    <row r="882" spans="2:3" x14ac:dyDescent="0.25">
      <c r="B882" s="12">
        <v>39251</v>
      </c>
      <c r="C882" s="18">
        <v>3.6966670000000001</v>
      </c>
    </row>
    <row r="883" spans="2:3" x14ac:dyDescent="0.25">
      <c r="B883" s="12">
        <v>39244</v>
      </c>
      <c r="C883" s="18">
        <v>3.6583329999999998</v>
      </c>
    </row>
    <row r="884" spans="2:3" x14ac:dyDescent="0.25">
      <c r="B884" s="12">
        <v>39237</v>
      </c>
      <c r="C884" s="18">
        <v>3.2608329999999999</v>
      </c>
    </row>
    <row r="885" spans="2:3" x14ac:dyDescent="0.25">
      <c r="B885" s="12">
        <v>39230</v>
      </c>
      <c r="C885" s="18">
        <v>3.36</v>
      </c>
    </row>
    <row r="886" spans="2:3" x14ac:dyDescent="0.25">
      <c r="B886" s="12">
        <v>39223</v>
      </c>
      <c r="C886" s="18">
        <v>3.2916669999999999</v>
      </c>
    </row>
    <row r="887" spans="2:3" x14ac:dyDescent="0.25">
      <c r="B887" s="12">
        <v>39216</v>
      </c>
      <c r="C887" s="18">
        <v>3.273333</v>
      </c>
    </row>
    <row r="888" spans="2:3" x14ac:dyDescent="0.25">
      <c r="B888" s="12">
        <v>39209</v>
      </c>
      <c r="C888" s="18">
        <v>3.266667</v>
      </c>
    </row>
    <row r="889" spans="2:3" x14ac:dyDescent="0.25">
      <c r="B889" s="12">
        <v>39202</v>
      </c>
      <c r="C889" s="18">
        <v>3.2766670000000002</v>
      </c>
    </row>
    <row r="890" spans="2:3" x14ac:dyDescent="0.25">
      <c r="B890" s="12">
        <v>39195</v>
      </c>
      <c r="C890" s="18">
        <v>3.2208329999999998</v>
      </c>
    </row>
    <row r="891" spans="2:3" x14ac:dyDescent="0.25">
      <c r="B891" s="12">
        <v>39188</v>
      </c>
      <c r="C891" s="18">
        <v>3.2483330000000001</v>
      </c>
    </row>
    <row r="892" spans="2:3" x14ac:dyDescent="0.25">
      <c r="B892" s="12">
        <v>39181</v>
      </c>
      <c r="C892" s="18">
        <v>3.2158329999999999</v>
      </c>
    </row>
    <row r="893" spans="2:3" x14ac:dyDescent="0.25">
      <c r="B893" s="12">
        <v>39174</v>
      </c>
      <c r="C893" s="18">
        <v>3.1916669999999998</v>
      </c>
    </row>
    <row r="894" spans="2:3" x14ac:dyDescent="0.25">
      <c r="B894" s="12">
        <v>39167</v>
      </c>
      <c r="C894" s="18">
        <v>3.1566670000000001</v>
      </c>
    </row>
    <row r="895" spans="2:3" x14ac:dyDescent="0.25">
      <c r="B895" s="12">
        <v>39160</v>
      </c>
      <c r="C895" s="18">
        <v>3.0175000000000001</v>
      </c>
    </row>
    <row r="896" spans="2:3" x14ac:dyDescent="0.25">
      <c r="B896" s="12">
        <v>39153</v>
      </c>
      <c r="C896" s="18">
        <v>2.9733329999999998</v>
      </c>
    </row>
    <row r="897" spans="2:3" x14ac:dyDescent="0.25">
      <c r="B897" s="12">
        <v>39146</v>
      </c>
      <c r="C897" s="18">
        <v>2.88</v>
      </c>
    </row>
    <row r="898" spans="2:3" x14ac:dyDescent="0.25">
      <c r="B898" s="12">
        <v>39139</v>
      </c>
      <c r="C898" s="18">
        <v>2.8508330000000002</v>
      </c>
    </row>
    <row r="899" spans="2:3" x14ac:dyDescent="0.25">
      <c r="B899" s="12">
        <v>39132</v>
      </c>
      <c r="C899" s="18">
        <v>3.065833</v>
      </c>
    </row>
    <row r="900" spans="2:3" x14ac:dyDescent="0.25">
      <c r="B900" s="12">
        <v>39125</v>
      </c>
      <c r="C900" s="18">
        <v>3.0750000000000002</v>
      </c>
    </row>
    <row r="901" spans="2:3" x14ac:dyDescent="0.25">
      <c r="B901" s="12">
        <v>39118</v>
      </c>
      <c r="C901" s="18">
        <v>3.2933330000000001</v>
      </c>
    </row>
    <row r="902" spans="2:3" x14ac:dyDescent="0.25">
      <c r="B902" s="12">
        <v>39111</v>
      </c>
      <c r="C902" s="18">
        <v>3.3</v>
      </c>
    </row>
    <row r="903" spans="2:3" x14ac:dyDescent="0.25">
      <c r="B903" s="12">
        <v>39104</v>
      </c>
      <c r="C903" s="18">
        <v>3.0825</v>
      </c>
    </row>
    <row r="904" spans="2:3" x14ac:dyDescent="0.25">
      <c r="B904" s="12">
        <v>39097</v>
      </c>
      <c r="C904" s="18">
        <v>3.1008330000000002</v>
      </c>
    </row>
    <row r="905" spans="2:3" x14ac:dyDescent="0.25">
      <c r="B905" s="12">
        <v>39090</v>
      </c>
      <c r="C905" s="18">
        <v>3.1791670000000001</v>
      </c>
    </row>
    <row r="906" spans="2:3" x14ac:dyDescent="0.25">
      <c r="B906" s="12">
        <v>39083</v>
      </c>
      <c r="C906" s="18">
        <v>2.8566669999999998</v>
      </c>
    </row>
    <row r="907" spans="2:3" x14ac:dyDescent="0.25">
      <c r="B907" s="12">
        <v>39076</v>
      </c>
      <c r="C907" s="18">
        <v>2.806667</v>
      </c>
    </row>
    <row r="908" spans="2:3" x14ac:dyDescent="0.25">
      <c r="B908" s="12">
        <v>39069</v>
      </c>
      <c r="C908" s="18">
        <v>2.85</v>
      </c>
    </row>
    <row r="909" spans="2:3" x14ac:dyDescent="0.25">
      <c r="B909" s="12">
        <v>39062</v>
      </c>
      <c r="C909" s="18">
        <v>2.79</v>
      </c>
    </row>
    <row r="910" spans="2:3" x14ac:dyDescent="0.25">
      <c r="B910" s="12">
        <v>39055</v>
      </c>
      <c r="C910" s="18">
        <v>2.7524999999999999</v>
      </c>
    </row>
    <row r="911" spans="2:3" x14ac:dyDescent="0.25">
      <c r="B911" s="12">
        <v>39048</v>
      </c>
      <c r="C911" s="18">
        <v>2.3275000000000001</v>
      </c>
    </row>
    <row r="912" spans="2:3" x14ac:dyDescent="0.25">
      <c r="B912" s="12">
        <v>39041</v>
      </c>
      <c r="C912" s="18">
        <v>2.3675000000000002</v>
      </c>
    </row>
    <row r="913" spans="2:3" x14ac:dyDescent="0.25">
      <c r="B913" s="12">
        <v>39034</v>
      </c>
      <c r="C913" s="18">
        <v>2.2825000000000002</v>
      </c>
    </row>
    <row r="914" spans="2:3" x14ac:dyDescent="0.25">
      <c r="B914" s="12">
        <v>39027</v>
      </c>
      <c r="C914" s="18">
        <v>2.204167</v>
      </c>
    </row>
    <row r="915" spans="2:3" x14ac:dyDescent="0.25">
      <c r="B915" s="12">
        <v>39020</v>
      </c>
      <c r="C915" s="18">
        <v>2.523333</v>
      </c>
    </row>
    <row r="916" spans="2:3" x14ac:dyDescent="0.25">
      <c r="B916" s="12">
        <v>39013</v>
      </c>
      <c r="C916" s="18">
        <v>2.6983329999999999</v>
      </c>
    </row>
    <row r="917" spans="2:3" x14ac:dyDescent="0.25">
      <c r="B917" s="12">
        <v>39006</v>
      </c>
      <c r="C917" s="18">
        <v>2.7349999999999999</v>
      </c>
    </row>
    <row r="918" spans="2:3" x14ac:dyDescent="0.25">
      <c r="B918" s="12">
        <v>38999</v>
      </c>
      <c r="C918" s="18">
        <v>2.7324999999999999</v>
      </c>
    </row>
    <row r="919" spans="2:3" x14ac:dyDescent="0.25">
      <c r="B919" s="12">
        <v>38992</v>
      </c>
      <c r="C919" s="18">
        <v>2.6241669999999999</v>
      </c>
    </row>
    <row r="920" spans="2:3" x14ac:dyDescent="0.25">
      <c r="B920" s="12">
        <v>38985</v>
      </c>
      <c r="C920" s="18">
        <v>2.7066669999999999</v>
      </c>
    </row>
    <row r="921" spans="2:3" x14ac:dyDescent="0.25">
      <c r="B921" s="12">
        <v>38978</v>
      </c>
      <c r="C921" s="18">
        <v>2.7925</v>
      </c>
    </row>
    <row r="922" spans="2:3" x14ac:dyDescent="0.25">
      <c r="B922" s="12">
        <v>38971</v>
      </c>
      <c r="C922" s="18">
        <v>2.7191670000000001</v>
      </c>
    </row>
    <row r="923" spans="2:3" x14ac:dyDescent="0.25">
      <c r="B923" s="12">
        <v>38964</v>
      </c>
      <c r="C923" s="18">
        <v>2.2883330000000002</v>
      </c>
    </row>
    <row r="924" spans="2:3" x14ac:dyDescent="0.25">
      <c r="B924" s="12">
        <v>38957</v>
      </c>
      <c r="C924" s="18">
        <v>2.2908330000000001</v>
      </c>
    </row>
    <row r="925" spans="2:3" x14ac:dyDescent="0.25">
      <c r="B925" s="12">
        <v>38950</v>
      </c>
      <c r="C925" s="18">
        <v>2.4950000000000001</v>
      </c>
    </row>
    <row r="926" spans="2:3" x14ac:dyDescent="0.25">
      <c r="B926" s="12">
        <v>38943</v>
      </c>
      <c r="C926" s="18">
        <v>2.5125000000000002</v>
      </c>
    </row>
    <row r="927" spans="2:3" x14ac:dyDescent="0.25">
      <c r="B927" s="12">
        <v>38936</v>
      </c>
      <c r="C927" s="18">
        <v>2.420833</v>
      </c>
    </row>
    <row r="928" spans="2:3" x14ac:dyDescent="0.25">
      <c r="B928" s="12">
        <v>38929</v>
      </c>
      <c r="C928" s="18">
        <v>3.3541669999999999</v>
      </c>
    </row>
    <row r="929" spans="2:3" x14ac:dyDescent="0.25">
      <c r="B929" s="12">
        <v>38922</v>
      </c>
      <c r="C929" s="18">
        <v>3.7308330000000001</v>
      </c>
    </row>
    <row r="930" spans="2:3" x14ac:dyDescent="0.25">
      <c r="B930" s="12">
        <v>38915</v>
      </c>
      <c r="C930" s="18">
        <v>3.5891670000000002</v>
      </c>
    </row>
    <row r="931" spans="2:3" x14ac:dyDescent="0.25">
      <c r="B931" s="12">
        <v>38908</v>
      </c>
      <c r="C931" s="18">
        <v>3.8191670000000002</v>
      </c>
    </row>
    <row r="932" spans="2:3" x14ac:dyDescent="0.25">
      <c r="B932" s="12">
        <v>38901</v>
      </c>
      <c r="C932" s="18">
        <v>4.2458330000000002</v>
      </c>
    </row>
    <row r="933" spans="2:3" x14ac:dyDescent="0.25">
      <c r="B933" s="12">
        <v>38894</v>
      </c>
      <c r="C933" s="18">
        <v>3.9660419999999998</v>
      </c>
    </row>
    <row r="934" spans="2:3" x14ac:dyDescent="0.25">
      <c r="B934" s="12">
        <v>38887</v>
      </c>
      <c r="C934" s="18">
        <v>3.5822919999999998</v>
      </c>
    </row>
    <row r="935" spans="2:3" x14ac:dyDescent="0.25">
      <c r="B935" s="12">
        <v>38880</v>
      </c>
      <c r="C935" s="18">
        <v>3.375</v>
      </c>
    </row>
    <row r="936" spans="2:3" x14ac:dyDescent="0.25">
      <c r="B936" s="12">
        <v>38873</v>
      </c>
      <c r="C936" s="18">
        <v>3.4533330000000002</v>
      </c>
    </row>
    <row r="937" spans="2:3" x14ac:dyDescent="0.25">
      <c r="B937" s="12">
        <v>38866</v>
      </c>
      <c r="C937" s="18">
        <v>3.8391670000000002</v>
      </c>
    </row>
    <row r="938" spans="2:3" x14ac:dyDescent="0.25">
      <c r="B938" s="12">
        <v>38859</v>
      </c>
      <c r="C938" s="18">
        <v>3.8162500000000001</v>
      </c>
    </row>
    <row r="939" spans="2:3" x14ac:dyDescent="0.25">
      <c r="B939" s="12">
        <v>38852</v>
      </c>
      <c r="C939" s="18">
        <v>3.8229169999999999</v>
      </c>
    </row>
    <row r="940" spans="2:3" x14ac:dyDescent="0.25">
      <c r="B940" s="12">
        <v>38845</v>
      </c>
      <c r="C940" s="18">
        <v>3.6041669999999999</v>
      </c>
    </row>
    <row r="941" spans="2:3" x14ac:dyDescent="0.25">
      <c r="B941" s="12">
        <v>38838</v>
      </c>
      <c r="C941" s="18">
        <v>3.0874999999999999</v>
      </c>
    </row>
    <row r="942" spans="2:3" x14ac:dyDescent="0.25">
      <c r="B942" s="12">
        <v>38831</v>
      </c>
      <c r="C942" s="18">
        <v>2.6970830000000001</v>
      </c>
    </row>
    <row r="943" spans="2:3" x14ac:dyDescent="0.25">
      <c r="B943" s="12">
        <v>38824</v>
      </c>
      <c r="C943" s="18">
        <v>2.8260420000000002</v>
      </c>
    </row>
    <row r="944" spans="2:3" x14ac:dyDescent="0.25">
      <c r="B944" s="12">
        <v>38817</v>
      </c>
      <c r="C944" s="18">
        <v>2.6185420000000001</v>
      </c>
    </row>
    <row r="945" spans="2:3" x14ac:dyDescent="0.25">
      <c r="B945" s="12">
        <v>38810</v>
      </c>
      <c r="C945" s="18">
        <v>2.623958</v>
      </c>
    </row>
    <row r="946" spans="2:3" x14ac:dyDescent="0.25">
      <c r="B946" s="12">
        <v>38803</v>
      </c>
      <c r="C946" s="18">
        <v>2.626042</v>
      </c>
    </row>
    <row r="947" spans="2:3" x14ac:dyDescent="0.25">
      <c r="B947" s="12">
        <v>38796</v>
      </c>
      <c r="C947" s="18">
        <v>2.358333</v>
      </c>
    </row>
    <row r="948" spans="2:3" x14ac:dyDescent="0.25">
      <c r="B948" s="12">
        <v>38789</v>
      </c>
      <c r="C948" s="18">
        <v>2.4097919999999999</v>
      </c>
    </row>
    <row r="949" spans="2:3" x14ac:dyDescent="0.25">
      <c r="B949" s="12">
        <v>38782</v>
      </c>
      <c r="C949" s="18">
        <v>2.2093750000000001</v>
      </c>
    </row>
    <row r="950" spans="2:3" x14ac:dyDescent="0.25">
      <c r="B950" s="12">
        <v>38775</v>
      </c>
      <c r="C950" s="18">
        <v>2.058125</v>
      </c>
    </row>
    <row r="951" spans="2:3" x14ac:dyDescent="0.25">
      <c r="B951" s="12">
        <v>38768</v>
      </c>
      <c r="C951" s="18">
        <v>1.9683330000000001</v>
      </c>
    </row>
    <row r="952" spans="2:3" x14ac:dyDescent="0.25">
      <c r="B952" s="12">
        <v>38761</v>
      </c>
      <c r="C952" s="18">
        <v>1.9002079999999999</v>
      </c>
    </row>
    <row r="953" spans="2:3" x14ac:dyDescent="0.25">
      <c r="B953" s="12">
        <v>38754</v>
      </c>
      <c r="C953" s="18">
        <v>1.7452080000000001</v>
      </c>
    </row>
    <row r="954" spans="2:3" x14ac:dyDescent="0.25">
      <c r="B954" s="12">
        <v>38747</v>
      </c>
      <c r="C954" s="18">
        <v>1.812708</v>
      </c>
    </row>
    <row r="955" spans="2:3" x14ac:dyDescent="0.25">
      <c r="B955" s="12">
        <v>38740</v>
      </c>
      <c r="C955" s="18">
        <v>1.95</v>
      </c>
    </row>
    <row r="956" spans="2:3" x14ac:dyDescent="0.25">
      <c r="B956" s="12">
        <v>38733</v>
      </c>
      <c r="C956" s="18">
        <v>1.9895830000000001</v>
      </c>
    </row>
    <row r="957" spans="2:3" x14ac:dyDescent="0.25">
      <c r="B957" s="12">
        <v>38726</v>
      </c>
      <c r="C957" s="18">
        <v>2.1731250000000002</v>
      </c>
    </row>
    <row r="958" spans="2:3" x14ac:dyDescent="0.25">
      <c r="B958" s="12">
        <v>38719</v>
      </c>
      <c r="C958" s="18">
        <v>1.784583</v>
      </c>
    </row>
    <row r="959" spans="2:3" x14ac:dyDescent="0.25">
      <c r="B959" s="12">
        <v>38712</v>
      </c>
      <c r="C959" s="18">
        <v>1.641875</v>
      </c>
    </row>
    <row r="960" spans="2:3" x14ac:dyDescent="0.25">
      <c r="B960" s="12">
        <v>38705</v>
      </c>
      <c r="C960" s="18">
        <v>1.7831250000000001</v>
      </c>
    </row>
    <row r="961" spans="2:3" x14ac:dyDescent="0.25">
      <c r="B961" s="12">
        <v>38698</v>
      </c>
      <c r="C961" s="18">
        <v>1.6141669999999999</v>
      </c>
    </row>
    <row r="962" spans="2:3" x14ac:dyDescent="0.25">
      <c r="B962" s="12">
        <v>38691</v>
      </c>
      <c r="C962" s="18">
        <v>1.7635419999999999</v>
      </c>
    </row>
    <row r="963" spans="2:3" x14ac:dyDescent="0.25">
      <c r="B963" s="12">
        <v>38684</v>
      </c>
      <c r="C963" s="18">
        <v>1.724167</v>
      </c>
    </row>
    <row r="964" spans="2:3" x14ac:dyDescent="0.25">
      <c r="B964" s="12">
        <v>38677</v>
      </c>
      <c r="C964" s="18">
        <v>1.5364580000000001</v>
      </c>
    </row>
    <row r="965" spans="2:3" x14ac:dyDescent="0.25">
      <c r="B965" s="12">
        <v>38670</v>
      </c>
      <c r="C965" s="18">
        <v>1.49875</v>
      </c>
    </row>
    <row r="966" spans="2:3" x14ac:dyDescent="0.25">
      <c r="B966" s="12">
        <v>38663</v>
      </c>
      <c r="C966" s="18">
        <v>1.4058330000000001</v>
      </c>
    </row>
    <row r="967" spans="2:3" x14ac:dyDescent="0.25">
      <c r="B967" s="12">
        <v>38656</v>
      </c>
      <c r="C967" s="18">
        <v>1.2006250000000001</v>
      </c>
    </row>
    <row r="968" spans="2:3" x14ac:dyDescent="0.25">
      <c r="B968" s="12">
        <v>38649</v>
      </c>
      <c r="C968" s="18">
        <v>1.005625</v>
      </c>
    </row>
    <row r="969" spans="2:3" x14ac:dyDescent="0.25">
      <c r="B969" s="12">
        <v>38642</v>
      </c>
      <c r="C969" s="18">
        <v>0.98416700000000001</v>
      </c>
    </row>
    <row r="970" spans="2:3" x14ac:dyDescent="0.25">
      <c r="B970" s="12">
        <v>38635</v>
      </c>
      <c r="C970" s="18">
        <v>0.91666700000000001</v>
      </c>
    </row>
    <row r="971" spans="2:3" x14ac:dyDescent="0.25">
      <c r="B971" s="12">
        <v>38628</v>
      </c>
      <c r="C971" s="18">
        <v>0.95541699999999996</v>
      </c>
    </row>
    <row r="972" spans="2:3" x14ac:dyDescent="0.25">
      <c r="B972" s="12">
        <v>38621</v>
      </c>
      <c r="C972" s="18">
        <v>0.98083299999999995</v>
      </c>
    </row>
    <row r="973" spans="2:3" x14ac:dyDescent="0.25">
      <c r="B973" s="12">
        <v>38614</v>
      </c>
      <c r="C973" s="18">
        <v>0.84708300000000003</v>
      </c>
    </row>
    <row r="974" spans="2:3" x14ac:dyDescent="0.25">
      <c r="B974" s="12">
        <v>38607</v>
      </c>
      <c r="C974" s="18">
        <v>0.94895799999999997</v>
      </c>
    </row>
    <row r="975" spans="2:3" x14ac:dyDescent="0.25">
      <c r="B975" s="12">
        <v>38600</v>
      </c>
      <c r="C975" s="18">
        <v>1.023542</v>
      </c>
    </row>
    <row r="976" spans="2:3" x14ac:dyDescent="0.25">
      <c r="B976" s="12">
        <v>38593</v>
      </c>
      <c r="C976" s="18">
        <v>1.029792</v>
      </c>
    </row>
    <row r="977" spans="2:3" x14ac:dyDescent="0.25">
      <c r="B977" s="12">
        <v>38586</v>
      </c>
      <c r="C977" s="18">
        <v>0.94374999999999998</v>
      </c>
    </row>
    <row r="978" spans="2:3" x14ac:dyDescent="0.25">
      <c r="B978" s="12">
        <v>38579</v>
      </c>
      <c r="C978" s="18">
        <v>0.90500000000000003</v>
      </c>
    </row>
    <row r="979" spans="2:3" x14ac:dyDescent="0.25">
      <c r="B979" s="12">
        <v>38572</v>
      </c>
      <c r="C979" s="18">
        <v>0.91354199999999997</v>
      </c>
    </row>
    <row r="980" spans="2:3" x14ac:dyDescent="0.25">
      <c r="B980" s="12">
        <v>38565</v>
      </c>
      <c r="C980" s="18">
        <v>0.952708</v>
      </c>
    </row>
    <row r="981" spans="2:3" x14ac:dyDescent="0.25">
      <c r="B981" s="12">
        <v>38558</v>
      </c>
      <c r="C981" s="18">
        <v>0.96250000000000002</v>
      </c>
    </row>
    <row r="982" spans="2:3" x14ac:dyDescent="0.25">
      <c r="B982" s="12">
        <v>38551</v>
      </c>
      <c r="C982" s="18">
        <v>0.95937499999999998</v>
      </c>
    </row>
    <row r="983" spans="2:3" x14ac:dyDescent="0.25">
      <c r="B983" s="12">
        <v>38544</v>
      </c>
      <c r="C983" s="18">
        <v>1.01875</v>
      </c>
    </row>
    <row r="984" spans="2:3" x14ac:dyDescent="0.25">
      <c r="B984" s="12">
        <v>38537</v>
      </c>
      <c r="C984" s="18">
        <v>0.947604</v>
      </c>
    </row>
    <row r="985" spans="2:3" x14ac:dyDescent="0.25">
      <c r="B985" s="12">
        <v>38530</v>
      </c>
      <c r="C985" s="18">
        <v>0.88406300000000004</v>
      </c>
    </row>
    <row r="986" spans="2:3" x14ac:dyDescent="0.25">
      <c r="B986" s="12">
        <v>38523</v>
      </c>
      <c r="C986" s="18">
        <v>0.84302100000000002</v>
      </c>
    </row>
    <row r="987" spans="2:3" x14ac:dyDescent="0.25">
      <c r="B987" s="12">
        <v>38516</v>
      </c>
      <c r="C987" s="18">
        <v>0.84552099999999997</v>
      </c>
    </row>
    <row r="988" spans="2:3" x14ac:dyDescent="0.25">
      <c r="B988" s="12">
        <v>38509</v>
      </c>
      <c r="C988" s="18">
        <v>0.85208300000000003</v>
      </c>
    </row>
    <row r="989" spans="2:3" x14ac:dyDescent="0.25">
      <c r="B989" s="12">
        <v>38502</v>
      </c>
      <c r="C989" s="18">
        <v>0.77260399999999996</v>
      </c>
    </row>
    <row r="990" spans="2:3" x14ac:dyDescent="0.25">
      <c r="B990" s="12">
        <v>38495</v>
      </c>
      <c r="C990" s="18">
        <v>0.74062499999999998</v>
      </c>
    </row>
    <row r="991" spans="2:3" x14ac:dyDescent="0.25">
      <c r="B991" s="12">
        <v>38488</v>
      </c>
      <c r="C991" s="18">
        <v>0.72166699999999995</v>
      </c>
    </row>
    <row r="992" spans="2:3" x14ac:dyDescent="0.25">
      <c r="B992" s="12">
        <v>38481</v>
      </c>
      <c r="C992" s="18">
        <v>0.64895800000000003</v>
      </c>
    </row>
    <row r="993" spans="2:3" x14ac:dyDescent="0.25">
      <c r="B993" s="12">
        <v>38474</v>
      </c>
      <c r="C993" s="18">
        <v>0.69333299999999998</v>
      </c>
    </row>
    <row r="994" spans="2:3" x14ac:dyDescent="0.25">
      <c r="B994" s="12">
        <v>38467</v>
      </c>
      <c r="C994" s="18">
        <v>0.59041699999999997</v>
      </c>
    </row>
    <row r="995" spans="2:3" x14ac:dyDescent="0.25">
      <c r="B995" s="12">
        <v>38460</v>
      </c>
      <c r="C995" s="18">
        <v>0.567083</v>
      </c>
    </row>
    <row r="996" spans="2:3" x14ac:dyDescent="0.25">
      <c r="B996" s="12">
        <v>38453</v>
      </c>
      <c r="C996" s="18">
        <v>0.55833299999999997</v>
      </c>
    </row>
    <row r="997" spans="2:3" x14ac:dyDescent="0.25">
      <c r="B997" s="12">
        <v>38446</v>
      </c>
      <c r="C997" s="18">
        <v>0.61624999999999996</v>
      </c>
    </row>
    <row r="998" spans="2:3" x14ac:dyDescent="0.25">
      <c r="B998" s="12">
        <v>38439</v>
      </c>
      <c r="C998" s="18">
        <v>0.61218799999999995</v>
      </c>
    </row>
    <row r="999" spans="2:3" x14ac:dyDescent="0.25">
      <c r="B999" s="12">
        <v>38432</v>
      </c>
      <c r="C999" s="18">
        <v>0.62375000000000003</v>
      </c>
    </row>
    <row r="1000" spans="2:3" x14ac:dyDescent="0.25">
      <c r="B1000" s="12">
        <v>38425</v>
      </c>
      <c r="C1000" s="18">
        <v>0.57916699999999999</v>
      </c>
    </row>
    <row r="1001" spans="2:3" x14ac:dyDescent="0.25">
      <c r="B1001" s="12">
        <v>38418</v>
      </c>
      <c r="C1001" s="18">
        <v>0.450625</v>
      </c>
    </row>
    <row r="1002" spans="2:3" x14ac:dyDescent="0.25">
      <c r="B1002" s="12">
        <v>38411</v>
      </c>
      <c r="C1002" s="18">
        <v>0.48447899999999999</v>
      </c>
    </row>
    <row r="1003" spans="2:3" x14ac:dyDescent="0.25">
      <c r="B1003" s="12">
        <v>38404</v>
      </c>
      <c r="C1003" s="18">
        <v>0.45802100000000001</v>
      </c>
    </row>
    <row r="1004" spans="2:3" x14ac:dyDescent="0.25">
      <c r="B1004" s="12">
        <v>38397</v>
      </c>
      <c r="C1004" s="18">
        <v>0.41760399999999998</v>
      </c>
    </row>
    <row r="1005" spans="2:3" x14ac:dyDescent="0.25">
      <c r="B1005" s="12">
        <v>38390</v>
      </c>
      <c r="C1005" s="18">
        <v>0.41</v>
      </c>
    </row>
    <row r="1006" spans="2:3" x14ac:dyDescent="0.25">
      <c r="B1006" s="12">
        <v>38383</v>
      </c>
      <c r="C1006" s="18">
        <v>0.47802099999999997</v>
      </c>
    </row>
    <row r="1007" spans="2:3" x14ac:dyDescent="0.25">
      <c r="B1007" s="12">
        <v>38376</v>
      </c>
      <c r="C1007" s="18">
        <v>0.42343799999999998</v>
      </c>
    </row>
    <row r="1008" spans="2:3" x14ac:dyDescent="0.25">
      <c r="B1008" s="12">
        <v>38369</v>
      </c>
      <c r="C1008" s="18">
        <v>0.39072899999999999</v>
      </c>
    </row>
    <row r="1009" spans="2:3" x14ac:dyDescent="0.25">
      <c r="B1009" s="12">
        <v>38362</v>
      </c>
      <c r="C1009" s="18">
        <v>0.387604</v>
      </c>
    </row>
    <row r="1010" spans="2:3" x14ac:dyDescent="0.25">
      <c r="B1010" s="12">
        <v>38355</v>
      </c>
      <c r="C1010" s="18">
        <v>0.35270800000000002</v>
      </c>
    </row>
    <row r="1011" spans="2:3" x14ac:dyDescent="0.25">
      <c r="B1011" s="12">
        <v>38348</v>
      </c>
      <c r="C1011" s="18">
        <v>0.37927100000000002</v>
      </c>
    </row>
    <row r="1012" spans="2:3" x14ac:dyDescent="0.25">
      <c r="B1012" s="12">
        <v>38341</v>
      </c>
      <c r="C1012" s="18">
        <v>0.35</v>
      </c>
    </row>
    <row r="1013" spans="2:3" x14ac:dyDescent="0.25">
      <c r="B1013" s="12">
        <v>38334</v>
      </c>
      <c r="C1013" s="18">
        <v>0.34156300000000001</v>
      </c>
    </row>
    <row r="1014" spans="2:3" x14ac:dyDescent="0.25">
      <c r="B1014" s="12">
        <v>38327</v>
      </c>
      <c r="C1014" s="18">
        <v>0.33854200000000001</v>
      </c>
    </row>
    <row r="1015" spans="2:3" x14ac:dyDescent="0.25">
      <c r="B1015" s="12">
        <v>38320</v>
      </c>
      <c r="C1015" s="18">
        <v>0.361875</v>
      </c>
    </row>
    <row r="1016" spans="2:3" x14ac:dyDescent="0.25">
      <c r="B1016" s="12">
        <v>38313</v>
      </c>
      <c r="C1016" s="18">
        <v>0.35239599999999999</v>
      </c>
    </row>
    <row r="1017" spans="2:3" x14ac:dyDescent="0.25">
      <c r="B1017" s="12">
        <v>38306</v>
      </c>
      <c r="C1017" s="18">
        <v>0.328125</v>
      </c>
    </row>
    <row r="1018" spans="2:3" x14ac:dyDescent="0.25">
      <c r="B1018" s="12">
        <v>38299</v>
      </c>
      <c r="C1018" s="18">
        <v>0.333229</v>
      </c>
    </row>
    <row r="1019" spans="2:3" x14ac:dyDescent="0.25">
      <c r="B1019" s="12">
        <v>38292</v>
      </c>
      <c r="C1019" s="18">
        <v>0.26874999999999999</v>
      </c>
    </row>
    <row r="1020" spans="2:3" x14ac:dyDescent="0.25">
      <c r="B1020" s="12">
        <v>38285</v>
      </c>
      <c r="C1020" s="18">
        <v>0.27604200000000001</v>
      </c>
    </row>
    <row r="1021" spans="2:3" x14ac:dyDescent="0.25">
      <c r="B1021" s="12">
        <v>38278</v>
      </c>
      <c r="C1021" s="18">
        <v>0.260521</v>
      </c>
    </row>
    <row r="1022" spans="2:3" x14ac:dyDescent="0.25">
      <c r="B1022" s="12">
        <v>38271</v>
      </c>
      <c r="C1022" s="18">
        <v>0.249167</v>
      </c>
    </row>
    <row r="1023" spans="2:3" x14ac:dyDescent="0.25">
      <c r="B1023" s="12">
        <v>38264</v>
      </c>
      <c r="C1023" s="18">
        <v>0.26364599999999999</v>
      </c>
    </row>
    <row r="1024" spans="2:3" x14ac:dyDescent="0.25">
      <c r="B1024" s="12">
        <v>38257</v>
      </c>
      <c r="C1024" s="18">
        <v>0.26041700000000001</v>
      </c>
    </row>
    <row r="1025" spans="2:3" x14ac:dyDescent="0.25">
      <c r="B1025" s="12">
        <v>38250</v>
      </c>
      <c r="C1025" s="18">
        <v>0.252083</v>
      </c>
    </row>
    <row r="1026" spans="2:3" x14ac:dyDescent="0.25">
      <c r="B1026" s="12">
        <v>38243</v>
      </c>
      <c r="C1026" s="18">
        <v>0.244896</v>
      </c>
    </row>
    <row r="1027" spans="2:3" x14ac:dyDescent="0.25">
      <c r="B1027" s="12">
        <v>38236</v>
      </c>
      <c r="C1027" s="18">
        <v>0.29666700000000001</v>
      </c>
    </row>
    <row r="1028" spans="2:3" x14ac:dyDescent="0.25">
      <c r="B1028" s="12">
        <v>38229</v>
      </c>
      <c r="C1028" s="18">
        <v>0.28229199999999999</v>
      </c>
    </row>
    <row r="1029" spans="2:3" x14ac:dyDescent="0.25">
      <c r="B1029" s="12">
        <v>38222</v>
      </c>
      <c r="C1029" s="18">
        <v>0.23708299999999999</v>
      </c>
    </row>
    <row r="1030" spans="2:3" x14ac:dyDescent="0.25">
      <c r="B1030" s="12">
        <v>38215</v>
      </c>
      <c r="C1030" s="18">
        <v>0.23031299999999999</v>
      </c>
    </row>
    <row r="1031" spans="2:3" x14ac:dyDescent="0.25">
      <c r="B1031" s="12">
        <v>38208</v>
      </c>
      <c r="C1031" s="18">
        <v>0.23218800000000001</v>
      </c>
    </row>
    <row r="1032" spans="2:3" x14ac:dyDescent="0.25">
      <c r="B1032" s="12">
        <v>38201</v>
      </c>
      <c r="C1032" s="18">
        <v>0.242813</v>
      </c>
    </row>
    <row r="1033" spans="2:3" x14ac:dyDescent="0.25">
      <c r="B1033" s="12">
        <v>38194</v>
      </c>
      <c r="C1033" s="18">
        <v>0.21354200000000001</v>
      </c>
    </row>
    <row r="1034" spans="2:3" x14ac:dyDescent="0.25">
      <c r="B1034" s="12">
        <v>38187</v>
      </c>
      <c r="C1034" s="18">
        <v>0.19489600000000001</v>
      </c>
    </row>
    <row r="1035" spans="2:3" x14ac:dyDescent="0.25">
      <c r="B1035" s="12">
        <v>38180</v>
      </c>
      <c r="C1035" s="18">
        <v>0.21427099999999999</v>
      </c>
    </row>
    <row r="1036" spans="2:3" x14ac:dyDescent="0.25">
      <c r="B1036" s="12">
        <v>38173</v>
      </c>
      <c r="C1036" s="18">
        <v>0.214583</v>
      </c>
    </row>
    <row r="1037" spans="2:3" x14ac:dyDescent="0.25">
      <c r="B1037" s="12">
        <v>38166</v>
      </c>
      <c r="C1037" s="18">
        <v>0.25416699999999998</v>
      </c>
    </row>
    <row r="1038" spans="2:3" x14ac:dyDescent="0.25">
      <c r="B1038" s="12">
        <v>38159</v>
      </c>
      <c r="C1038" s="18">
        <v>0.26229200000000003</v>
      </c>
    </row>
    <row r="1039" spans="2:3" x14ac:dyDescent="0.25">
      <c r="B1039" s="12">
        <v>38152</v>
      </c>
      <c r="C1039" s="18">
        <v>0.283854</v>
      </c>
    </row>
    <row r="1040" spans="2:3" x14ac:dyDescent="0.25">
      <c r="B1040" s="12">
        <v>38145</v>
      </c>
      <c r="C1040" s="18">
        <v>0.23927100000000001</v>
      </c>
    </row>
    <row r="1041" spans="2:3" x14ac:dyDescent="0.25">
      <c r="B1041" s="12">
        <v>38138</v>
      </c>
      <c r="C1041" s="18">
        <v>0.22531300000000001</v>
      </c>
    </row>
    <row r="1042" spans="2:3" x14ac:dyDescent="0.25">
      <c r="B1042" s="12">
        <v>38131</v>
      </c>
      <c r="C1042" s="18">
        <v>0.27447899999999997</v>
      </c>
    </row>
    <row r="1043" spans="2:3" x14ac:dyDescent="0.25">
      <c r="B1043" s="12">
        <v>38124</v>
      </c>
      <c r="C1043" s="18">
        <v>0.24343799999999999</v>
      </c>
    </row>
    <row r="1044" spans="2:3" x14ac:dyDescent="0.25">
      <c r="B1044" s="12">
        <v>38117</v>
      </c>
      <c r="C1044" s="18">
        <v>0.209479</v>
      </c>
    </row>
    <row r="1045" spans="2:3" x14ac:dyDescent="0.25">
      <c r="B1045" s="12">
        <v>38110</v>
      </c>
      <c r="C1045" s="18">
        <v>0.20510400000000001</v>
      </c>
    </row>
    <row r="1046" spans="2:3" x14ac:dyDescent="0.25">
      <c r="B1046" s="12">
        <v>38103</v>
      </c>
      <c r="C1046" s="18">
        <v>0.14510400000000001</v>
      </c>
    </row>
    <row r="1047" spans="2:3" x14ac:dyDescent="0.25">
      <c r="B1047" s="12">
        <v>38096</v>
      </c>
      <c r="C1047" s="18">
        <v>0.14770800000000001</v>
      </c>
    </row>
    <row r="1048" spans="2:3" x14ac:dyDescent="0.25">
      <c r="B1048" s="12">
        <v>38089</v>
      </c>
      <c r="C1048" s="18">
        <v>0.1525</v>
      </c>
    </row>
    <row r="1049" spans="2:3" x14ac:dyDescent="0.25">
      <c r="B1049" s="12">
        <v>38082</v>
      </c>
      <c r="C1049" s="18">
        <v>0.15406300000000001</v>
      </c>
    </row>
    <row r="1050" spans="2:3" x14ac:dyDescent="0.25">
      <c r="B1050" s="12">
        <v>38075</v>
      </c>
      <c r="C1050" s="18">
        <v>0.151563</v>
      </c>
    </row>
    <row r="1051" spans="2:3" x14ac:dyDescent="0.25">
      <c r="B1051" s="12">
        <v>38068</v>
      </c>
      <c r="C1051" s="18">
        <v>0.127188</v>
      </c>
    </row>
    <row r="1052" spans="2:3" x14ac:dyDescent="0.25">
      <c r="B1052" s="12">
        <v>38061</v>
      </c>
      <c r="C1052" s="18">
        <v>0.14010400000000001</v>
      </c>
    </row>
    <row r="1053" spans="2:3" x14ac:dyDescent="0.25">
      <c r="B1053" s="12">
        <v>38054</v>
      </c>
      <c r="C1053" s="18">
        <v>0.138542</v>
      </c>
    </row>
    <row r="1054" spans="2:3" x14ac:dyDescent="0.25">
      <c r="B1054" s="12">
        <v>38047</v>
      </c>
      <c r="C1054" s="18">
        <v>0.14510400000000001</v>
      </c>
    </row>
    <row r="1055" spans="2:3" x14ac:dyDescent="0.25">
      <c r="B1055" s="12">
        <v>38040</v>
      </c>
      <c r="C1055" s="18">
        <v>0.12447900000000001</v>
      </c>
    </row>
    <row r="1056" spans="2:3" x14ac:dyDescent="0.25">
      <c r="B1056" s="12">
        <v>38033</v>
      </c>
      <c r="C1056" s="18">
        <v>0.12687499999999999</v>
      </c>
    </row>
    <row r="1057" spans="2:3" x14ac:dyDescent="0.25">
      <c r="B1057" s="12">
        <v>38026</v>
      </c>
      <c r="C1057" s="18">
        <v>0.117188</v>
      </c>
    </row>
    <row r="1058" spans="2:3" x14ac:dyDescent="0.25">
      <c r="B1058" s="12">
        <v>38019</v>
      </c>
      <c r="C1058" s="18">
        <v>0.10395799999999999</v>
      </c>
    </row>
    <row r="1059" spans="2:3" x14ac:dyDescent="0.25">
      <c r="B1059" s="12">
        <v>38012</v>
      </c>
      <c r="C1059" s="18">
        <v>9.375E-2</v>
      </c>
    </row>
    <row r="1060" spans="2:3" x14ac:dyDescent="0.25">
      <c r="B1060" s="12">
        <v>38005</v>
      </c>
      <c r="C1060" s="18">
        <v>9.6353999999999995E-2</v>
      </c>
    </row>
    <row r="1061" spans="2:3" x14ac:dyDescent="0.25">
      <c r="B1061" s="12">
        <v>37998</v>
      </c>
      <c r="C1061" s="18">
        <v>8.5833000000000007E-2</v>
      </c>
    </row>
    <row r="1062" spans="2:3" x14ac:dyDescent="0.25">
      <c r="B1062" s="12">
        <v>37991</v>
      </c>
      <c r="C1062" s="18">
        <v>8.4478999999999999E-2</v>
      </c>
    </row>
    <row r="1063" spans="2:3" x14ac:dyDescent="0.25">
      <c r="B1063" s="12">
        <v>37984</v>
      </c>
      <c r="C1063" s="18">
        <v>8.6249999999999993E-2</v>
      </c>
    </row>
    <row r="1064" spans="2:3" x14ac:dyDescent="0.25">
      <c r="B1064" s="12">
        <v>37977</v>
      </c>
      <c r="C1064" s="18">
        <v>8.6041999999999993E-2</v>
      </c>
    </row>
    <row r="1065" spans="2:3" x14ac:dyDescent="0.25">
      <c r="B1065" s="12">
        <v>37970</v>
      </c>
      <c r="C1065" s="18">
        <v>8.7916999999999995E-2</v>
      </c>
    </row>
    <row r="1066" spans="2:3" x14ac:dyDescent="0.25">
      <c r="B1066" s="12">
        <v>37963</v>
      </c>
      <c r="C1066" s="18">
        <v>9.0624999999999997E-2</v>
      </c>
    </row>
    <row r="1067" spans="2:3" x14ac:dyDescent="0.25">
      <c r="B1067" s="12">
        <v>37956</v>
      </c>
      <c r="C1067" s="18">
        <v>9.0521000000000004E-2</v>
      </c>
    </row>
    <row r="1068" spans="2:3" x14ac:dyDescent="0.25">
      <c r="B1068" s="12">
        <v>37949</v>
      </c>
      <c r="C1068" s="18">
        <v>9.2813000000000007E-2</v>
      </c>
    </row>
    <row r="1069" spans="2:3" x14ac:dyDescent="0.25">
      <c r="B1069" s="12">
        <v>37942</v>
      </c>
      <c r="C1069" s="18">
        <v>9.3332999999999999E-2</v>
      </c>
    </row>
    <row r="1070" spans="2:3" x14ac:dyDescent="0.25">
      <c r="B1070" s="12">
        <v>37935</v>
      </c>
      <c r="C1070" s="18">
        <v>9.1666999999999998E-2</v>
      </c>
    </row>
    <row r="1071" spans="2:3" x14ac:dyDescent="0.25">
      <c r="B1071" s="12">
        <v>37928</v>
      </c>
      <c r="C1071" s="18">
        <v>7.3957999999999996E-2</v>
      </c>
    </row>
    <row r="1072" spans="2:3" x14ac:dyDescent="0.25">
      <c r="B1072" s="12">
        <v>37921</v>
      </c>
      <c r="C1072" s="18">
        <v>6.9792000000000007E-2</v>
      </c>
    </row>
    <row r="1073" spans="2:3" x14ac:dyDescent="0.25">
      <c r="B1073" s="12">
        <v>37914</v>
      </c>
      <c r="C1073" s="18">
        <v>6.7083000000000004E-2</v>
      </c>
    </row>
    <row r="1074" spans="2:3" x14ac:dyDescent="0.25">
      <c r="B1074" s="12">
        <v>37907</v>
      </c>
      <c r="C1074" s="18">
        <v>7.0832999999999993E-2</v>
      </c>
    </row>
    <row r="1075" spans="2:3" x14ac:dyDescent="0.25">
      <c r="B1075" s="12">
        <v>37900</v>
      </c>
      <c r="C1075" s="18">
        <v>7.2082999999999994E-2</v>
      </c>
    </row>
    <row r="1076" spans="2:3" x14ac:dyDescent="0.25">
      <c r="B1076" s="12">
        <v>37893</v>
      </c>
      <c r="C1076" s="18">
        <v>6.2396E-2</v>
      </c>
    </row>
    <row r="1077" spans="2:3" x14ac:dyDescent="0.25">
      <c r="B1077" s="12">
        <v>37886</v>
      </c>
      <c r="C1077" s="18">
        <v>6.0416999999999998E-2</v>
      </c>
    </row>
    <row r="1078" spans="2:3" x14ac:dyDescent="0.25">
      <c r="B1078" s="12">
        <v>37879</v>
      </c>
      <c r="C1078" s="18">
        <v>6.1249999999999999E-2</v>
      </c>
    </row>
    <row r="1079" spans="2:3" x14ac:dyDescent="0.25">
      <c r="B1079" s="12">
        <v>37872</v>
      </c>
      <c r="C1079" s="18">
        <v>5.9478999999999997E-2</v>
      </c>
    </row>
    <row r="1080" spans="2:3" x14ac:dyDescent="0.25">
      <c r="B1080" s="12">
        <v>37865</v>
      </c>
      <c r="C1080" s="18">
        <v>6.0937999999999999E-2</v>
      </c>
    </row>
    <row r="1081" spans="2:3" x14ac:dyDescent="0.25">
      <c r="B1081" s="12">
        <v>37858</v>
      </c>
      <c r="C1081" s="18">
        <v>6.2082999999999999E-2</v>
      </c>
    </row>
    <row r="1082" spans="2:3" x14ac:dyDescent="0.25">
      <c r="B1082" s="12">
        <v>37851</v>
      </c>
      <c r="C1082" s="18">
        <v>6.3020999999999994E-2</v>
      </c>
    </row>
    <row r="1083" spans="2:3" x14ac:dyDescent="0.25">
      <c r="B1083" s="12">
        <v>37844</v>
      </c>
      <c r="C1083" s="18">
        <v>6.4583000000000002E-2</v>
      </c>
    </row>
    <row r="1084" spans="2:3" x14ac:dyDescent="0.25">
      <c r="B1084" s="12">
        <v>37837</v>
      </c>
      <c r="C1084" s="18">
        <v>5.1145999999999997E-2</v>
      </c>
    </row>
    <row r="1085" spans="2:3" x14ac:dyDescent="0.25">
      <c r="B1085" s="12">
        <v>37830</v>
      </c>
      <c r="C1085" s="18">
        <v>5.4479E-2</v>
      </c>
    </row>
    <row r="1086" spans="2:3" x14ac:dyDescent="0.25">
      <c r="B1086" s="12">
        <v>37823</v>
      </c>
      <c r="C1086" s="18">
        <v>5.2187999999999998E-2</v>
      </c>
    </row>
    <row r="1087" spans="2:3" x14ac:dyDescent="0.25">
      <c r="B1087" s="12">
        <v>37816</v>
      </c>
      <c r="C1087" s="18">
        <v>5.3437999999999999E-2</v>
      </c>
    </row>
    <row r="1088" spans="2:3" x14ac:dyDescent="0.25">
      <c r="B1088" s="12">
        <v>37809</v>
      </c>
      <c r="C1088" s="18">
        <v>4.8854000000000002E-2</v>
      </c>
    </row>
    <row r="1089" spans="2:3" x14ac:dyDescent="0.25">
      <c r="B1089" s="12">
        <v>37802</v>
      </c>
      <c r="C1089" s="18">
        <v>4.4895999999999998E-2</v>
      </c>
    </row>
    <row r="1090" spans="2:3" x14ac:dyDescent="0.25">
      <c r="B1090" s="12">
        <v>37795</v>
      </c>
      <c r="C1090" s="18">
        <v>4.3749999999999997E-2</v>
      </c>
    </row>
    <row r="1091" spans="2:3" x14ac:dyDescent="0.25">
      <c r="B1091" s="12">
        <v>37788</v>
      </c>
      <c r="C1091" s="18">
        <v>4.3749999999999997E-2</v>
      </c>
    </row>
    <row r="1092" spans="2:3" x14ac:dyDescent="0.25">
      <c r="B1092" s="12">
        <v>37781</v>
      </c>
      <c r="C1092" s="18">
        <v>4.6042E-2</v>
      </c>
    </row>
    <row r="1093" spans="2:3" x14ac:dyDescent="0.25">
      <c r="B1093" s="12">
        <v>37774</v>
      </c>
      <c r="C1093" s="18">
        <v>4.4374999999999998E-2</v>
      </c>
    </row>
    <row r="1094" spans="2:3" x14ac:dyDescent="0.25">
      <c r="B1094" s="12">
        <v>37767</v>
      </c>
      <c r="C1094" s="18">
        <v>4.4791999999999998E-2</v>
      </c>
    </row>
    <row r="1095" spans="2:3" x14ac:dyDescent="0.25">
      <c r="B1095" s="12">
        <v>37760</v>
      </c>
      <c r="C1095" s="18">
        <v>4.3749999999999997E-2</v>
      </c>
    </row>
    <row r="1096" spans="2:3" x14ac:dyDescent="0.25">
      <c r="B1096" s="12">
        <v>37753</v>
      </c>
      <c r="C1096" s="18">
        <v>4.3853999999999997E-2</v>
      </c>
    </row>
    <row r="1097" spans="2:3" x14ac:dyDescent="0.25">
      <c r="B1097" s="12">
        <v>37746</v>
      </c>
      <c r="C1097" s="18">
        <v>4.1875000000000002E-2</v>
      </c>
    </row>
    <row r="1098" spans="2:3" x14ac:dyDescent="0.25">
      <c r="B1098" s="12">
        <v>37739</v>
      </c>
      <c r="C1098" s="18">
        <v>4.1667000000000003E-2</v>
      </c>
    </row>
    <row r="1099" spans="2:3" x14ac:dyDescent="0.25">
      <c r="B1099" s="12">
        <v>37732</v>
      </c>
      <c r="C1099" s="18">
        <v>4.1667000000000003E-2</v>
      </c>
    </row>
    <row r="1100" spans="2:3" x14ac:dyDescent="0.25">
      <c r="B1100" s="12">
        <v>37725</v>
      </c>
      <c r="C1100" s="18">
        <v>4.4270999999999998E-2</v>
      </c>
    </row>
    <row r="1101" spans="2:3" x14ac:dyDescent="0.25">
      <c r="B1101" s="12">
        <v>37718</v>
      </c>
      <c r="C1101" s="18">
        <v>4.2292000000000003E-2</v>
      </c>
    </row>
    <row r="1102" spans="2:3" x14ac:dyDescent="0.25">
      <c r="B1102" s="12">
        <v>37711</v>
      </c>
      <c r="C1102" s="18">
        <v>4.2292000000000003E-2</v>
      </c>
    </row>
    <row r="1103" spans="2:3" x14ac:dyDescent="0.25">
      <c r="B1103" s="12">
        <v>37704</v>
      </c>
      <c r="C1103" s="18">
        <v>4.4270999999999998E-2</v>
      </c>
    </row>
    <row r="1104" spans="2:3" x14ac:dyDescent="0.25">
      <c r="B1104" s="12">
        <v>37697</v>
      </c>
      <c r="C1104" s="18">
        <v>4.1146000000000002E-2</v>
      </c>
    </row>
    <row r="1105" spans="2:3" x14ac:dyDescent="0.25">
      <c r="B1105" s="12">
        <v>37690</v>
      </c>
      <c r="C1105" s="18">
        <v>4.1979000000000002E-2</v>
      </c>
    </row>
    <row r="1106" spans="2:3" x14ac:dyDescent="0.25">
      <c r="B1106" s="12">
        <v>37683</v>
      </c>
      <c r="C1106" s="18">
        <v>4.1979000000000002E-2</v>
      </c>
    </row>
    <row r="1107" spans="2:3" x14ac:dyDescent="0.25">
      <c r="B1107" s="12">
        <v>37676</v>
      </c>
      <c r="C1107" s="18">
        <v>4.2188000000000003E-2</v>
      </c>
    </row>
    <row r="1108" spans="2:3" x14ac:dyDescent="0.25">
      <c r="B1108" s="12">
        <v>37669</v>
      </c>
      <c r="C1108" s="18">
        <v>3.8854E-2</v>
      </c>
    </row>
    <row r="1109" spans="2:3" x14ac:dyDescent="0.25">
      <c r="B1109" s="12">
        <v>37662</v>
      </c>
      <c r="C1109" s="18">
        <v>3.8332999999999999E-2</v>
      </c>
    </row>
    <row r="1110" spans="2:3" x14ac:dyDescent="0.25">
      <c r="B1110" s="12">
        <v>37655</v>
      </c>
      <c r="C1110" s="18">
        <v>4.1771000000000003E-2</v>
      </c>
    </row>
    <row r="1111" spans="2:3" x14ac:dyDescent="0.25">
      <c r="B1111" s="12">
        <v>37648</v>
      </c>
      <c r="C1111" s="18">
        <v>4.4791999999999998E-2</v>
      </c>
    </row>
    <row r="1112" spans="2:3" x14ac:dyDescent="0.25">
      <c r="B1112" s="12">
        <v>37641</v>
      </c>
      <c r="C1112" s="18">
        <v>4.5416999999999999E-2</v>
      </c>
    </row>
    <row r="1113" spans="2:3" x14ac:dyDescent="0.25">
      <c r="B1113" s="12">
        <v>37634</v>
      </c>
      <c r="C1113" s="18">
        <v>4.4791999999999998E-2</v>
      </c>
    </row>
    <row r="1114" spans="2:3" x14ac:dyDescent="0.25">
      <c r="B1114" s="12">
        <v>37627</v>
      </c>
      <c r="C1114" s="18">
        <v>4.4791999999999998E-2</v>
      </c>
    </row>
    <row r="1115" spans="2:3" x14ac:dyDescent="0.25">
      <c r="B1115" s="12">
        <v>37620</v>
      </c>
      <c r="C1115" s="18">
        <v>4.4895999999999998E-2</v>
      </c>
    </row>
    <row r="1116" spans="2:3" x14ac:dyDescent="0.25">
      <c r="B1116" s="12">
        <v>37613</v>
      </c>
      <c r="C1116" s="18">
        <v>4.4062999999999998E-2</v>
      </c>
    </row>
    <row r="1117" spans="2:3" x14ac:dyDescent="0.25">
      <c r="B1117" s="12">
        <v>37606</v>
      </c>
      <c r="C1117" s="18">
        <v>4.3957999999999997E-2</v>
      </c>
    </row>
    <row r="1118" spans="2:3" x14ac:dyDescent="0.25">
      <c r="B1118" s="12">
        <v>37599</v>
      </c>
      <c r="C1118" s="18">
        <v>4.4791999999999998E-2</v>
      </c>
    </row>
    <row r="1119" spans="2:3" x14ac:dyDescent="0.25">
      <c r="B1119" s="12">
        <v>37592</v>
      </c>
      <c r="C1119" s="18">
        <v>4.3853999999999997E-2</v>
      </c>
    </row>
    <row r="1120" spans="2:3" x14ac:dyDescent="0.25">
      <c r="B1120" s="12">
        <v>37585</v>
      </c>
      <c r="C1120" s="18">
        <v>4.3749999999999997E-2</v>
      </c>
    </row>
    <row r="1121" spans="2:3" x14ac:dyDescent="0.25">
      <c r="B1121" s="12">
        <v>37578</v>
      </c>
      <c r="C1121" s="18">
        <v>4.3333000000000003E-2</v>
      </c>
    </row>
    <row r="1122" spans="2:3" x14ac:dyDescent="0.25">
      <c r="B1122" s="12">
        <v>37571</v>
      </c>
      <c r="C1122" s="18">
        <v>4.3749999999999997E-2</v>
      </c>
    </row>
    <row r="1123" spans="2:3" x14ac:dyDescent="0.25">
      <c r="B1123" s="12">
        <v>37564</v>
      </c>
      <c r="C1123" s="18">
        <v>4.3853999999999997E-2</v>
      </c>
    </row>
    <row r="1124" spans="2:3" x14ac:dyDescent="0.25">
      <c r="B1124" s="12">
        <v>37557</v>
      </c>
      <c r="C1124" s="18">
        <v>4.3853999999999997E-2</v>
      </c>
    </row>
    <row r="1125" spans="2:3" x14ac:dyDescent="0.25">
      <c r="B1125" s="12">
        <v>37550</v>
      </c>
      <c r="C1125" s="18">
        <v>4.4791999999999998E-2</v>
      </c>
    </row>
    <row r="1126" spans="2:3" x14ac:dyDescent="0.25">
      <c r="B1126" s="12">
        <v>37543</v>
      </c>
      <c r="C1126" s="18">
        <v>4.3124999999999997E-2</v>
      </c>
    </row>
    <row r="1127" spans="2:3" x14ac:dyDescent="0.25">
      <c r="B1127" s="12">
        <v>37536</v>
      </c>
      <c r="C1127" s="18">
        <v>4.3541999999999997E-2</v>
      </c>
    </row>
    <row r="1128" spans="2:3" x14ac:dyDescent="0.25">
      <c r="B1128" s="12">
        <v>37529</v>
      </c>
      <c r="C1128" s="18">
        <v>4.4270999999999998E-2</v>
      </c>
    </row>
    <row r="1129" spans="2:3" x14ac:dyDescent="0.25">
      <c r="B1129" s="12">
        <v>37522</v>
      </c>
      <c r="C1129" s="18">
        <v>4.3749999999999997E-2</v>
      </c>
    </row>
    <row r="1130" spans="2:3" x14ac:dyDescent="0.25">
      <c r="B1130" s="12">
        <v>37515</v>
      </c>
      <c r="C1130" s="18">
        <v>4.4687999999999999E-2</v>
      </c>
    </row>
    <row r="1131" spans="2:3" x14ac:dyDescent="0.25">
      <c r="B1131" s="12">
        <v>37508</v>
      </c>
      <c r="C1131" s="18">
        <v>4.3228999999999997E-2</v>
      </c>
    </row>
    <row r="1132" spans="2:3" x14ac:dyDescent="0.25">
      <c r="B1132" s="12">
        <v>37501</v>
      </c>
      <c r="C1132" s="18">
        <v>4.2500000000000003E-2</v>
      </c>
    </row>
    <row r="1133" spans="2:3" x14ac:dyDescent="0.25">
      <c r="B1133" s="12">
        <v>37494</v>
      </c>
      <c r="C1133" s="18">
        <v>4.2708000000000003E-2</v>
      </c>
    </row>
    <row r="1134" spans="2:3" x14ac:dyDescent="0.25">
      <c r="B1134" s="12">
        <v>37487</v>
      </c>
      <c r="C1134" s="18">
        <v>4.1667000000000003E-2</v>
      </c>
    </row>
    <row r="1135" spans="2:3" x14ac:dyDescent="0.25">
      <c r="B1135" s="12">
        <v>37480</v>
      </c>
      <c r="C1135" s="18">
        <v>4.1771000000000003E-2</v>
      </c>
    </row>
    <row r="1136" spans="2:3" x14ac:dyDescent="0.25">
      <c r="B1136" s="12">
        <v>37473</v>
      </c>
      <c r="C1136" s="18">
        <v>4.0104000000000001E-2</v>
      </c>
    </row>
    <row r="1137" spans="2:3" x14ac:dyDescent="0.25">
      <c r="B1137" s="12">
        <v>37466</v>
      </c>
      <c r="C1137" s="18">
        <v>4.2396000000000003E-2</v>
      </c>
    </row>
    <row r="1138" spans="2:3" x14ac:dyDescent="0.25">
      <c r="B1138" s="12">
        <v>37459</v>
      </c>
      <c r="C1138" s="18">
        <v>3.8958E-2</v>
      </c>
    </row>
    <row r="1139" spans="2:3" x14ac:dyDescent="0.25">
      <c r="B1139" s="12">
        <v>37452</v>
      </c>
      <c r="C1139" s="18">
        <v>4.1667000000000003E-2</v>
      </c>
    </row>
    <row r="1140" spans="2:3" x14ac:dyDescent="0.25">
      <c r="B1140" s="12">
        <v>37445</v>
      </c>
      <c r="C1140" s="18">
        <v>3.7187999999999999E-2</v>
      </c>
    </row>
    <row r="1141" spans="2:3" x14ac:dyDescent="0.25">
      <c r="B1141" s="12">
        <v>37438</v>
      </c>
      <c r="C1141" s="18">
        <v>4.2083000000000002E-2</v>
      </c>
    </row>
    <row r="1142" spans="2:3" x14ac:dyDescent="0.25">
      <c r="B1142" s="12">
        <v>37431</v>
      </c>
      <c r="C1142" s="18">
        <v>4.4270999999999998E-2</v>
      </c>
    </row>
    <row r="1143" spans="2:3" x14ac:dyDescent="0.25">
      <c r="B1143" s="12">
        <v>37424</v>
      </c>
      <c r="C1143" s="18">
        <v>4.2292000000000003E-2</v>
      </c>
    </row>
    <row r="1144" spans="2:3" x14ac:dyDescent="0.25">
      <c r="B1144" s="12">
        <v>37417</v>
      </c>
      <c r="C1144" s="18">
        <v>4.2604000000000003E-2</v>
      </c>
    </row>
    <row r="1145" spans="2:3" x14ac:dyDescent="0.25">
      <c r="B1145" s="12">
        <v>37410</v>
      </c>
      <c r="C1145" s="18">
        <v>4.2708000000000003E-2</v>
      </c>
    </row>
    <row r="1146" spans="2:3" x14ac:dyDescent="0.25">
      <c r="B1146" s="12">
        <v>37403</v>
      </c>
      <c r="C1146" s="18">
        <v>4.4270999999999998E-2</v>
      </c>
    </row>
    <row r="1147" spans="2:3" x14ac:dyDescent="0.25">
      <c r="B1147" s="12">
        <v>37396</v>
      </c>
      <c r="C1147" s="18">
        <v>4.2604000000000003E-2</v>
      </c>
    </row>
    <row r="1148" spans="2:3" x14ac:dyDescent="0.25">
      <c r="B1148" s="12">
        <v>37389</v>
      </c>
      <c r="C1148" s="18">
        <v>4.2708000000000003E-2</v>
      </c>
    </row>
    <row r="1149" spans="2:3" x14ac:dyDescent="0.25">
      <c r="B1149" s="12">
        <v>37382</v>
      </c>
      <c r="C1149" s="18">
        <v>3.9063000000000001E-2</v>
      </c>
    </row>
    <row r="1150" spans="2:3" x14ac:dyDescent="0.25">
      <c r="B1150" s="12">
        <v>37375</v>
      </c>
      <c r="C1150" s="18">
        <v>4.1979000000000002E-2</v>
      </c>
    </row>
    <row r="1151" spans="2:3" x14ac:dyDescent="0.25">
      <c r="B1151" s="12">
        <v>37368</v>
      </c>
      <c r="C1151" s="18">
        <v>4.2708000000000003E-2</v>
      </c>
    </row>
    <row r="1152" spans="2:3" x14ac:dyDescent="0.25">
      <c r="B1152" s="12">
        <v>37361</v>
      </c>
      <c r="C1152" s="18">
        <v>4.1667000000000003E-2</v>
      </c>
    </row>
    <row r="1153" spans="2:3" x14ac:dyDescent="0.25">
      <c r="B1153" s="12">
        <v>37354</v>
      </c>
      <c r="C1153" s="18">
        <v>4.1667000000000003E-2</v>
      </c>
    </row>
    <row r="1154" spans="2:3" x14ac:dyDescent="0.25">
      <c r="B1154" s="12">
        <v>37347</v>
      </c>
      <c r="C1154" s="18">
        <v>4.3749999999999997E-2</v>
      </c>
    </row>
    <row r="1155" spans="2:3" x14ac:dyDescent="0.25">
      <c r="B1155" s="12">
        <v>37340</v>
      </c>
      <c r="C1155" s="18">
        <v>4.3957999999999997E-2</v>
      </c>
    </row>
    <row r="1156" spans="2:3" x14ac:dyDescent="0.25">
      <c r="B1156" s="12">
        <v>37333</v>
      </c>
      <c r="C1156" s="18">
        <v>4.2708000000000003E-2</v>
      </c>
    </row>
    <row r="1157" spans="2:3" x14ac:dyDescent="0.25">
      <c r="B1157" s="12">
        <v>37326</v>
      </c>
      <c r="C1157" s="18">
        <v>4.2188000000000003E-2</v>
      </c>
    </row>
    <row r="1158" spans="2:3" x14ac:dyDescent="0.25">
      <c r="B1158" s="12">
        <v>37319</v>
      </c>
      <c r="C1158" s="18">
        <v>4.0625000000000001E-2</v>
      </c>
    </row>
    <row r="1159" spans="2:3" x14ac:dyDescent="0.25">
      <c r="B1159" s="12">
        <v>37312</v>
      </c>
      <c r="C1159" s="18">
        <v>4.2188000000000003E-2</v>
      </c>
    </row>
    <row r="1160" spans="2:3" x14ac:dyDescent="0.25">
      <c r="B1160" s="12">
        <v>37305</v>
      </c>
      <c r="C1160" s="18">
        <v>4.1667000000000003E-2</v>
      </c>
    </row>
    <row r="1161" spans="2:3" x14ac:dyDescent="0.25">
      <c r="B1161" s="12">
        <v>37298</v>
      </c>
      <c r="C1161" s="18">
        <v>4.3124999999999997E-2</v>
      </c>
    </row>
    <row r="1162" spans="2:3" x14ac:dyDescent="0.25">
      <c r="B1162" s="12">
        <v>37291</v>
      </c>
      <c r="C1162" s="18">
        <v>4.3124999999999997E-2</v>
      </c>
    </row>
    <row r="1163" spans="2:3" x14ac:dyDescent="0.25">
      <c r="B1163" s="12">
        <v>37284</v>
      </c>
      <c r="C1163" s="18">
        <v>4.3228999999999997E-2</v>
      </c>
    </row>
    <row r="1164" spans="2:3" x14ac:dyDescent="0.25">
      <c r="B1164" s="12">
        <v>37277</v>
      </c>
      <c r="C1164" s="18">
        <v>4.3749999999999997E-2</v>
      </c>
    </row>
    <row r="1165" spans="2:3" x14ac:dyDescent="0.25">
      <c r="B1165" s="12">
        <v>37270</v>
      </c>
      <c r="C1165" s="18">
        <v>4.4999999999999998E-2</v>
      </c>
    </row>
    <row r="1166" spans="2:3" x14ac:dyDescent="0.25">
      <c r="B1166" s="12">
        <v>37263</v>
      </c>
      <c r="C1166" s="18">
        <v>4.4895999999999998E-2</v>
      </c>
    </row>
    <row r="1167" spans="2:3" x14ac:dyDescent="0.25">
      <c r="B1167" s="12">
        <v>37256</v>
      </c>
      <c r="C1167" s="18">
        <v>4.4791999999999998E-2</v>
      </c>
    </row>
    <row r="1168" spans="2:3" x14ac:dyDescent="0.25">
      <c r="B1168" s="12">
        <v>37249</v>
      </c>
      <c r="C1168" s="18">
        <v>4.2604000000000003E-2</v>
      </c>
    </row>
    <row r="1169" spans="2:3" x14ac:dyDescent="0.25">
      <c r="B1169" s="12">
        <v>37242</v>
      </c>
      <c r="C1169" s="18">
        <v>4.2188000000000003E-2</v>
      </c>
    </row>
    <row r="1170" spans="2:3" x14ac:dyDescent="0.25">
      <c r="B1170" s="12">
        <v>37235</v>
      </c>
      <c r="C1170" s="18">
        <v>4.3228999999999997E-2</v>
      </c>
    </row>
    <row r="1171" spans="2:3" x14ac:dyDescent="0.25">
      <c r="B1171" s="12">
        <v>37228</v>
      </c>
      <c r="C1171" s="18">
        <v>4.1667000000000003E-2</v>
      </c>
    </row>
    <row r="1172" spans="2:3" x14ac:dyDescent="0.25">
      <c r="B1172" s="12">
        <v>37221</v>
      </c>
      <c r="C1172" s="18">
        <v>4.1667000000000003E-2</v>
      </c>
    </row>
    <row r="1173" spans="2:3" x14ac:dyDescent="0.25">
      <c r="B1173" s="12">
        <v>37214</v>
      </c>
      <c r="C1173" s="18">
        <v>4.1146000000000002E-2</v>
      </c>
    </row>
    <row r="1174" spans="2:3" x14ac:dyDescent="0.25">
      <c r="B1174" s="12">
        <v>37207</v>
      </c>
      <c r="C1174" s="18">
        <v>4.1354000000000002E-2</v>
      </c>
    </row>
    <row r="1175" spans="2:3" x14ac:dyDescent="0.25">
      <c r="B1175" s="12">
        <v>37200</v>
      </c>
      <c r="C1175" s="18">
        <v>4.0104000000000001E-2</v>
      </c>
    </row>
    <row r="1176" spans="2:3" x14ac:dyDescent="0.25">
      <c r="B1176" s="12">
        <v>37193</v>
      </c>
      <c r="C1176" s="18">
        <v>4.1146000000000002E-2</v>
      </c>
    </row>
    <row r="1177" spans="2:3" x14ac:dyDescent="0.25">
      <c r="B1177" s="12">
        <v>37186</v>
      </c>
      <c r="C1177" s="18">
        <v>4.0625000000000001E-2</v>
      </c>
    </row>
    <row r="1178" spans="2:3" x14ac:dyDescent="0.25">
      <c r="B1178" s="12">
        <v>37179</v>
      </c>
      <c r="C1178" s="18">
        <v>3.5937999999999998E-2</v>
      </c>
    </row>
    <row r="1179" spans="2:3" x14ac:dyDescent="0.25">
      <c r="B1179" s="12">
        <v>37172</v>
      </c>
      <c r="C1179" s="18">
        <v>3.5416999999999997E-2</v>
      </c>
    </row>
    <row r="1180" spans="2:3" x14ac:dyDescent="0.25">
      <c r="B1180" s="12">
        <v>37165</v>
      </c>
      <c r="C1180" s="18">
        <v>3.7707999999999998E-2</v>
      </c>
    </row>
    <row r="1181" spans="2:3" x14ac:dyDescent="0.25">
      <c r="B1181" s="12">
        <v>37158</v>
      </c>
      <c r="C1181" s="18">
        <v>3.6457999999999997E-2</v>
      </c>
    </row>
    <row r="1182" spans="2:3" x14ac:dyDescent="0.25">
      <c r="B1182" s="12">
        <v>37151</v>
      </c>
      <c r="C1182" s="18">
        <v>3.5000000000000003E-2</v>
      </c>
    </row>
    <row r="1183" spans="2:3" x14ac:dyDescent="0.25">
      <c r="B1183" s="12">
        <v>37144</v>
      </c>
      <c r="C1183" s="18">
        <v>4.0625000000000001E-2</v>
      </c>
    </row>
    <row r="1184" spans="2:3" x14ac:dyDescent="0.25">
      <c r="B1184" s="12">
        <v>37137</v>
      </c>
      <c r="C1184" s="18">
        <v>3.9583E-2</v>
      </c>
    </row>
    <row r="1185" spans="2:3" x14ac:dyDescent="0.25">
      <c r="B1185" s="12">
        <v>37130</v>
      </c>
      <c r="C1185" s="18">
        <v>4.0417000000000002E-2</v>
      </c>
    </row>
    <row r="1186" spans="2:3" x14ac:dyDescent="0.25">
      <c r="B1186" s="12">
        <v>37123</v>
      </c>
      <c r="C1186" s="18">
        <v>4.0625000000000001E-2</v>
      </c>
    </row>
    <row r="1187" spans="2:3" x14ac:dyDescent="0.25">
      <c r="B1187" s="12">
        <v>37116</v>
      </c>
      <c r="C1187" s="18">
        <v>4.1354000000000002E-2</v>
      </c>
    </row>
    <row r="1188" spans="2:3" x14ac:dyDescent="0.25">
      <c r="B1188" s="12">
        <v>37109</v>
      </c>
      <c r="C1188" s="18">
        <v>4.0521000000000001E-2</v>
      </c>
    </row>
    <row r="1189" spans="2:3" x14ac:dyDescent="0.25">
      <c r="B1189" s="12">
        <v>37102</v>
      </c>
      <c r="C1189" s="18">
        <v>4.1458000000000002E-2</v>
      </c>
    </row>
    <row r="1190" spans="2:3" x14ac:dyDescent="0.25">
      <c r="B1190" s="12">
        <v>37095</v>
      </c>
      <c r="C1190" s="18">
        <v>4.0104000000000001E-2</v>
      </c>
    </row>
    <row r="1191" spans="2:3" x14ac:dyDescent="0.25">
      <c r="B1191" s="12">
        <v>37088</v>
      </c>
      <c r="C1191" s="18">
        <v>3.9792000000000001E-2</v>
      </c>
    </row>
    <row r="1192" spans="2:3" x14ac:dyDescent="0.25">
      <c r="B1192" s="12">
        <v>37081</v>
      </c>
      <c r="C1192" s="18">
        <v>3.9583E-2</v>
      </c>
    </row>
    <row r="1193" spans="2:3" x14ac:dyDescent="0.25">
      <c r="B1193" s="12">
        <v>37074</v>
      </c>
      <c r="C1193" s="18">
        <v>3.7499999999999999E-2</v>
      </c>
    </row>
    <row r="1194" spans="2:3" x14ac:dyDescent="0.25">
      <c r="B1194" s="12">
        <v>37067</v>
      </c>
      <c r="C1194" s="18">
        <v>3.5416999999999997E-2</v>
      </c>
    </row>
    <row r="1195" spans="2:3" x14ac:dyDescent="0.25">
      <c r="B1195" s="12">
        <v>37060</v>
      </c>
      <c r="C1195" s="18">
        <v>3.2917000000000002E-2</v>
      </c>
    </row>
    <row r="1196" spans="2:3" x14ac:dyDescent="0.25">
      <c r="B1196" s="12">
        <v>37053</v>
      </c>
      <c r="C1196" s="18">
        <v>3.2708000000000001E-2</v>
      </c>
    </row>
    <row r="1197" spans="2:3" x14ac:dyDescent="0.25">
      <c r="B1197" s="12">
        <v>37046</v>
      </c>
      <c r="C1197" s="18">
        <v>3.4271000000000003E-2</v>
      </c>
    </row>
    <row r="1198" spans="2:3" x14ac:dyDescent="0.25">
      <c r="B1198" s="12">
        <v>37039</v>
      </c>
      <c r="C1198" s="18">
        <v>3.2083E-2</v>
      </c>
    </row>
    <row r="1199" spans="2:3" x14ac:dyDescent="0.25">
      <c r="B1199" s="12">
        <v>37032</v>
      </c>
      <c r="C1199" s="18">
        <v>3.2292000000000001E-2</v>
      </c>
    </row>
    <row r="1200" spans="2:3" x14ac:dyDescent="0.25">
      <c r="B1200" s="12">
        <v>37025</v>
      </c>
      <c r="C1200" s="18">
        <v>3.2813000000000002E-2</v>
      </c>
    </row>
    <row r="1201" spans="2:3" x14ac:dyDescent="0.25">
      <c r="B1201" s="12">
        <v>37018</v>
      </c>
      <c r="C1201" s="18">
        <v>3.1354E-2</v>
      </c>
    </row>
    <row r="1202" spans="2:3" x14ac:dyDescent="0.25">
      <c r="B1202" s="12">
        <v>37011</v>
      </c>
      <c r="C1202" s="18">
        <v>3.1875000000000001E-2</v>
      </c>
    </row>
    <row r="1203" spans="2:3" x14ac:dyDescent="0.25">
      <c r="B1203" s="12">
        <v>37004</v>
      </c>
      <c r="C1203" s="18">
        <v>3.4479000000000003E-2</v>
      </c>
    </row>
    <row r="1204" spans="2:3" x14ac:dyDescent="0.25">
      <c r="B1204" s="12">
        <v>36997</v>
      </c>
      <c r="C1204" s="18">
        <v>3.3854000000000002E-2</v>
      </c>
    </row>
    <row r="1205" spans="2:3" x14ac:dyDescent="0.25">
      <c r="B1205" s="12">
        <v>36990</v>
      </c>
      <c r="C1205" s="18">
        <v>3.4375000000000003E-2</v>
      </c>
    </row>
    <row r="1206" spans="2:3" x14ac:dyDescent="0.25">
      <c r="B1206" s="12">
        <v>36983</v>
      </c>
      <c r="C1206" s="18">
        <v>3.4505000000000001E-2</v>
      </c>
    </row>
    <row r="1207" spans="2:3" x14ac:dyDescent="0.25">
      <c r="B1207" s="12">
        <v>36976</v>
      </c>
      <c r="C1207" s="18">
        <v>3.5156E-2</v>
      </c>
    </row>
    <row r="1208" spans="2:3" x14ac:dyDescent="0.25">
      <c r="B1208" s="12">
        <v>36969</v>
      </c>
      <c r="C1208" s="18">
        <v>3.6457999999999997E-2</v>
      </c>
    </row>
    <row r="1209" spans="2:3" x14ac:dyDescent="0.25">
      <c r="B1209" s="12">
        <v>36962</v>
      </c>
      <c r="C1209" s="18">
        <v>3.7760000000000002E-2</v>
      </c>
    </row>
    <row r="1210" spans="2:3" x14ac:dyDescent="0.25">
      <c r="B1210" s="12">
        <v>36955</v>
      </c>
      <c r="C1210" s="18">
        <v>3.7760000000000002E-2</v>
      </c>
    </row>
    <row r="1211" spans="2:3" x14ac:dyDescent="0.25">
      <c r="B1211" s="12">
        <v>36948</v>
      </c>
      <c r="C1211" s="18">
        <v>3.7760000000000002E-2</v>
      </c>
    </row>
    <row r="1212" spans="2:3" x14ac:dyDescent="0.25">
      <c r="B1212" s="12">
        <v>36941</v>
      </c>
      <c r="C1212" s="18">
        <v>4.1015999999999997E-2</v>
      </c>
    </row>
    <row r="1213" spans="2:3" x14ac:dyDescent="0.25">
      <c r="B1213" s="12">
        <v>36934</v>
      </c>
      <c r="C1213" s="18">
        <v>4.0364999999999998E-2</v>
      </c>
    </row>
    <row r="1214" spans="2:3" x14ac:dyDescent="0.25">
      <c r="B1214" s="12">
        <v>36927</v>
      </c>
      <c r="C1214" s="18">
        <v>3.9713999999999999E-2</v>
      </c>
    </row>
    <row r="1215" spans="2:3" x14ac:dyDescent="0.25">
      <c r="B1215" s="12">
        <v>36920</v>
      </c>
      <c r="C1215" s="18">
        <v>4.0364999999999998E-2</v>
      </c>
    </row>
    <row r="1216" spans="2:3" x14ac:dyDescent="0.25">
      <c r="B1216" s="12">
        <v>36913</v>
      </c>
      <c r="C1216" s="18">
        <v>4.1667000000000003E-2</v>
      </c>
    </row>
    <row r="1217" spans="2:3" x14ac:dyDescent="0.25">
      <c r="B1217" s="12">
        <v>36906</v>
      </c>
      <c r="C1217" s="18">
        <v>4.2969E-2</v>
      </c>
    </row>
    <row r="1218" spans="2:3" x14ac:dyDescent="0.25">
      <c r="B1218" s="12">
        <v>36899</v>
      </c>
      <c r="C1218" s="18">
        <v>4.4270999999999998E-2</v>
      </c>
    </row>
    <row r="1219" spans="2:3" x14ac:dyDescent="0.25">
      <c r="B1219" s="12">
        <v>36892</v>
      </c>
      <c r="C1219" s="18">
        <v>4.2318000000000001E-2</v>
      </c>
    </row>
    <row r="1220" spans="2:3" x14ac:dyDescent="0.25">
      <c r="B1220" s="12">
        <v>36885</v>
      </c>
      <c r="C1220" s="18">
        <v>4.0364999999999998E-2</v>
      </c>
    </row>
    <row r="1221" spans="2:3" x14ac:dyDescent="0.25">
      <c r="B1221" s="12">
        <v>36878</v>
      </c>
      <c r="C1221" s="18">
        <v>3.7109000000000003E-2</v>
      </c>
    </row>
    <row r="1222" spans="2:3" x14ac:dyDescent="0.25">
      <c r="B1222" s="12">
        <v>36871</v>
      </c>
      <c r="C1222" s="18">
        <v>4.0364999999999998E-2</v>
      </c>
    </row>
    <row r="1223" spans="2:3" x14ac:dyDescent="0.25">
      <c r="B1223" s="12">
        <v>36864</v>
      </c>
      <c r="C1223" s="18">
        <v>3.5156E-2</v>
      </c>
    </row>
    <row r="1224" spans="2:3" x14ac:dyDescent="0.25">
      <c r="B1224" s="12">
        <v>36857</v>
      </c>
      <c r="C1224" s="18">
        <v>3.7760000000000002E-2</v>
      </c>
    </row>
    <row r="1225" spans="2:3" x14ac:dyDescent="0.25">
      <c r="B1225" s="12">
        <v>36850</v>
      </c>
      <c r="C1225" s="18">
        <v>4.5898000000000001E-2</v>
      </c>
    </row>
    <row r="1226" spans="2:3" x14ac:dyDescent="0.25">
      <c r="B1226" s="12">
        <v>36843</v>
      </c>
      <c r="C1226" s="18">
        <v>4.4921999999999997E-2</v>
      </c>
    </row>
    <row r="1227" spans="2:3" x14ac:dyDescent="0.25">
      <c r="B1227" s="12">
        <v>36836</v>
      </c>
      <c r="C1227" s="18">
        <v>4.8176999999999998E-2</v>
      </c>
    </row>
    <row r="1228" spans="2:3" x14ac:dyDescent="0.25">
      <c r="B1228" s="12">
        <v>36829</v>
      </c>
      <c r="C1228" s="18">
        <v>4.8176999999999998E-2</v>
      </c>
    </row>
    <row r="1229" spans="2:3" x14ac:dyDescent="0.25">
      <c r="B1229" s="12">
        <v>36822</v>
      </c>
      <c r="C1229" s="18">
        <v>5.0781E-2</v>
      </c>
    </row>
    <row r="1230" spans="2:3" x14ac:dyDescent="0.25">
      <c r="B1230" s="12">
        <v>36815</v>
      </c>
      <c r="C1230" s="18">
        <v>5.2082999999999997E-2</v>
      </c>
    </row>
    <row r="1231" spans="2:3" x14ac:dyDescent="0.25">
      <c r="B1231" s="12">
        <v>36808</v>
      </c>
      <c r="C1231" s="18">
        <v>5.4688000000000001E-2</v>
      </c>
    </row>
    <row r="1232" spans="2:3" x14ac:dyDescent="0.25">
      <c r="B1232" s="12">
        <v>36801</v>
      </c>
      <c r="C1232" s="18">
        <v>5.3385000000000002E-2</v>
      </c>
    </row>
    <row r="1233" spans="2:3" x14ac:dyDescent="0.25">
      <c r="B1233" s="12">
        <v>36794</v>
      </c>
      <c r="C1233" s="18">
        <v>5.6640999999999997E-2</v>
      </c>
    </row>
    <row r="1234" spans="2:3" x14ac:dyDescent="0.25">
      <c r="B1234" s="12">
        <v>36787</v>
      </c>
      <c r="C1234" s="18">
        <v>6.1198000000000002E-2</v>
      </c>
    </row>
    <row r="1235" spans="2:3" x14ac:dyDescent="0.25">
      <c r="B1235" s="12">
        <v>36780</v>
      </c>
      <c r="C1235" s="18">
        <v>5.7292000000000003E-2</v>
      </c>
    </row>
    <row r="1236" spans="2:3" x14ac:dyDescent="0.25">
      <c r="B1236" s="12">
        <v>36773</v>
      </c>
      <c r="C1236" s="18">
        <v>5.3385000000000002E-2</v>
      </c>
    </row>
    <row r="1237" spans="2:3" x14ac:dyDescent="0.25">
      <c r="B1237" s="12">
        <v>36766</v>
      </c>
      <c r="C1237" s="18">
        <v>5.4688000000000001E-2</v>
      </c>
    </row>
    <row r="1238" spans="2:3" x14ac:dyDescent="0.25">
      <c r="B1238" s="12">
        <v>36759</v>
      </c>
      <c r="C1238" s="18">
        <v>5.0781E-2</v>
      </c>
    </row>
    <row r="1239" spans="2:3" x14ac:dyDescent="0.25">
      <c r="B1239" s="12">
        <v>36752</v>
      </c>
      <c r="C1239" s="18">
        <v>5.2082999999999997E-2</v>
      </c>
    </row>
    <row r="1240" spans="2:3" x14ac:dyDescent="0.25">
      <c r="B1240" s="12">
        <v>36745</v>
      </c>
      <c r="C1240" s="18">
        <v>5.0781E-2</v>
      </c>
    </row>
    <row r="1241" spans="2:3" x14ac:dyDescent="0.25">
      <c r="B1241" s="12">
        <v>36738</v>
      </c>
      <c r="C1241" s="18">
        <v>4.6875E-2</v>
      </c>
    </row>
    <row r="1242" spans="2:3" x14ac:dyDescent="0.25">
      <c r="B1242" s="12">
        <v>36731</v>
      </c>
      <c r="C1242" s="18">
        <v>4.6875E-2</v>
      </c>
    </row>
    <row r="1243" spans="2:3" x14ac:dyDescent="0.25">
      <c r="B1243" s="12">
        <v>36724</v>
      </c>
      <c r="C1243" s="18">
        <v>4.6875E-2</v>
      </c>
    </row>
    <row r="1244" spans="2:3" x14ac:dyDescent="0.25">
      <c r="B1244" s="12">
        <v>36717</v>
      </c>
      <c r="C1244" s="18">
        <v>4.6224000000000001E-2</v>
      </c>
    </row>
    <row r="1245" spans="2:3" x14ac:dyDescent="0.25">
      <c r="B1245" s="12">
        <v>36710</v>
      </c>
      <c r="C1245" s="18">
        <v>4.4270999999999998E-2</v>
      </c>
    </row>
    <row r="1246" spans="2:3" x14ac:dyDescent="0.25">
      <c r="B1246" s="12">
        <v>36703</v>
      </c>
      <c r="C1246" s="18">
        <v>4.2969E-2</v>
      </c>
    </row>
    <row r="1247" spans="2:3" x14ac:dyDescent="0.25">
      <c r="B1247" s="12">
        <v>36696</v>
      </c>
      <c r="C1247" s="18">
        <v>4.3619999999999999E-2</v>
      </c>
    </row>
    <row r="1248" spans="2:3" x14ac:dyDescent="0.25">
      <c r="B1248" s="12">
        <v>36689</v>
      </c>
      <c r="C1248" s="18">
        <v>4.5573000000000002E-2</v>
      </c>
    </row>
    <row r="1249" spans="2:3" x14ac:dyDescent="0.25">
      <c r="B1249" s="12">
        <v>36682</v>
      </c>
      <c r="C1249" s="18">
        <v>4.1667000000000003E-2</v>
      </c>
    </row>
    <row r="1250" spans="2:3" x14ac:dyDescent="0.25">
      <c r="B1250" s="12">
        <v>36675</v>
      </c>
      <c r="C1250" s="18">
        <v>4.3619999999999999E-2</v>
      </c>
    </row>
    <row r="1251" spans="2:3" x14ac:dyDescent="0.25">
      <c r="B1251" s="12">
        <v>36668</v>
      </c>
      <c r="C1251" s="18">
        <v>3.5482E-2</v>
      </c>
    </row>
    <row r="1252" spans="2:3" x14ac:dyDescent="0.25">
      <c r="B1252" s="12">
        <v>36661</v>
      </c>
      <c r="C1252" s="18">
        <v>3.8411000000000001E-2</v>
      </c>
    </row>
    <row r="1253" spans="2:3" x14ac:dyDescent="0.25">
      <c r="B1253" s="12">
        <v>36654</v>
      </c>
      <c r="C1253" s="18">
        <v>4.5573000000000002E-2</v>
      </c>
    </row>
    <row r="1254" spans="2:3" x14ac:dyDescent="0.25">
      <c r="B1254" s="12">
        <v>36647</v>
      </c>
      <c r="C1254" s="18">
        <v>4.6875E-2</v>
      </c>
    </row>
    <row r="1255" spans="2:3" x14ac:dyDescent="0.25">
      <c r="B1255" s="12">
        <v>36640</v>
      </c>
      <c r="C1255" s="18">
        <v>4.6549E-2</v>
      </c>
    </row>
    <row r="1256" spans="2:3" x14ac:dyDescent="0.25">
      <c r="B1256" s="12">
        <v>36633</v>
      </c>
      <c r="C1256" s="18">
        <v>4.6875E-2</v>
      </c>
    </row>
    <row r="1257" spans="2:3" x14ac:dyDescent="0.25">
      <c r="B1257" s="12">
        <v>36626</v>
      </c>
      <c r="C1257" s="18">
        <v>4.5573000000000002E-2</v>
      </c>
    </row>
    <row r="1258" spans="2:3" x14ac:dyDescent="0.25">
      <c r="B1258" s="12">
        <v>36619</v>
      </c>
      <c r="C1258" s="18">
        <v>4.4270999999999998E-2</v>
      </c>
    </row>
    <row r="1259" spans="2:3" x14ac:dyDescent="0.25">
      <c r="B1259" s="12">
        <v>36612</v>
      </c>
      <c r="C1259" s="18">
        <v>4.6875E-2</v>
      </c>
    </row>
    <row r="1260" spans="2:3" x14ac:dyDescent="0.25">
      <c r="B1260" s="12">
        <v>36605</v>
      </c>
      <c r="C1260" s="18">
        <v>4.4921999999999997E-2</v>
      </c>
    </row>
    <row r="1261" spans="2:3" x14ac:dyDescent="0.25">
      <c r="B1261" s="12">
        <v>36598</v>
      </c>
      <c r="C1261" s="18">
        <v>4.3944999999999998E-2</v>
      </c>
    </row>
    <row r="1262" spans="2:3" x14ac:dyDescent="0.25">
      <c r="B1262" s="12">
        <v>36591</v>
      </c>
      <c r="C1262" s="18">
        <v>4.4270999999999998E-2</v>
      </c>
    </row>
    <row r="1263" spans="2:3" x14ac:dyDescent="0.25">
      <c r="B1263" s="12">
        <v>36584</v>
      </c>
      <c r="C1263" s="18">
        <v>4.2969E-2</v>
      </c>
    </row>
    <row r="1264" spans="2:3" x14ac:dyDescent="0.25">
      <c r="B1264" s="12">
        <v>36577</v>
      </c>
      <c r="C1264" s="18">
        <v>4.4595999999999997E-2</v>
      </c>
    </row>
    <row r="1265" spans="2:3" x14ac:dyDescent="0.25">
      <c r="B1265" s="12">
        <v>36570</v>
      </c>
      <c r="C1265" s="18">
        <v>4.2643E-2</v>
      </c>
    </row>
    <row r="1266" spans="2:3" x14ac:dyDescent="0.25">
      <c r="B1266" s="12">
        <v>36563</v>
      </c>
      <c r="C1266" s="18">
        <v>4.4921999999999997E-2</v>
      </c>
    </row>
    <row r="1267" spans="2:3" x14ac:dyDescent="0.25">
      <c r="B1267" s="12">
        <v>36556</v>
      </c>
      <c r="C1267" s="18">
        <v>4.5573000000000002E-2</v>
      </c>
    </row>
    <row r="1268" spans="2:3" x14ac:dyDescent="0.25">
      <c r="B1268" s="12">
        <v>36549</v>
      </c>
      <c r="C1268" s="18">
        <v>4.5573000000000002E-2</v>
      </c>
    </row>
    <row r="1269" spans="2:3" x14ac:dyDescent="0.25">
      <c r="B1269" s="12">
        <v>36542</v>
      </c>
      <c r="C1269" s="18">
        <v>4.4270999999999998E-2</v>
      </c>
    </row>
    <row r="1270" spans="2:3" x14ac:dyDescent="0.25">
      <c r="B1270" s="12">
        <v>36535</v>
      </c>
      <c r="C1270" s="18">
        <v>4.4921999999999997E-2</v>
      </c>
    </row>
    <row r="1271" spans="2:3" x14ac:dyDescent="0.25">
      <c r="B1271" s="12">
        <v>36528</v>
      </c>
      <c r="C1271" s="18">
        <v>4.3293999999999999E-2</v>
      </c>
    </row>
    <row r="1272" spans="2:3" x14ac:dyDescent="0.25">
      <c r="B1272" s="12">
        <v>36521</v>
      </c>
      <c r="C1272" s="18">
        <v>4.4921999999999997E-2</v>
      </c>
    </row>
    <row r="1273" spans="2:3" x14ac:dyDescent="0.25">
      <c r="B1273" s="12">
        <v>36514</v>
      </c>
      <c r="C1273" s="18">
        <v>4.6875E-2</v>
      </c>
    </row>
    <row r="1274" spans="2:3" x14ac:dyDescent="0.25">
      <c r="B1274" s="12">
        <v>36507</v>
      </c>
      <c r="C1274" s="18">
        <v>4.6224000000000001E-2</v>
      </c>
    </row>
    <row r="1275" spans="2:3" x14ac:dyDescent="0.25">
      <c r="B1275" s="12">
        <v>36500</v>
      </c>
      <c r="C1275" s="18">
        <v>4.5573000000000002E-2</v>
      </c>
    </row>
    <row r="1276" spans="2:3" x14ac:dyDescent="0.25">
      <c r="B1276" s="12">
        <v>36493</v>
      </c>
      <c r="C1276" s="18">
        <v>4.8176999999999998E-2</v>
      </c>
    </row>
    <row r="1277" spans="2:3" x14ac:dyDescent="0.25">
      <c r="B1277" s="12">
        <v>36486</v>
      </c>
      <c r="C1277" s="18">
        <v>4.6875E-2</v>
      </c>
    </row>
    <row r="1278" spans="2:3" x14ac:dyDescent="0.25">
      <c r="B1278" s="12">
        <v>36479</v>
      </c>
      <c r="C1278" s="18">
        <v>4.2969E-2</v>
      </c>
    </row>
    <row r="1279" spans="2:3" x14ac:dyDescent="0.25">
      <c r="B1279" s="12">
        <v>36472</v>
      </c>
      <c r="C1279" s="18">
        <v>4.2318000000000001E-2</v>
      </c>
    </row>
    <row r="1280" spans="2:3" x14ac:dyDescent="0.25">
      <c r="B1280" s="12">
        <v>36465</v>
      </c>
      <c r="C1280" s="18">
        <v>4.4270999999999998E-2</v>
      </c>
    </row>
    <row r="1281" spans="2:3" x14ac:dyDescent="0.25">
      <c r="B1281" s="12">
        <v>36458</v>
      </c>
      <c r="C1281" s="18">
        <v>4.2318000000000001E-2</v>
      </c>
    </row>
    <row r="1282" spans="2:3" x14ac:dyDescent="0.25">
      <c r="B1282" s="12">
        <v>36451</v>
      </c>
      <c r="C1282" s="18">
        <v>4.8176999999999998E-2</v>
      </c>
    </row>
    <row r="1283" spans="2:3" x14ac:dyDescent="0.25">
      <c r="B1283" s="12">
        <v>36444</v>
      </c>
      <c r="C1283" s="18">
        <v>5.0781E-2</v>
      </c>
    </row>
    <row r="1284" spans="2:3" x14ac:dyDescent="0.25">
      <c r="B1284" s="12">
        <v>36437</v>
      </c>
      <c r="C1284" s="18">
        <v>5.1431999999999999E-2</v>
      </c>
    </row>
    <row r="1285" spans="2:3" x14ac:dyDescent="0.25">
      <c r="B1285" s="12">
        <v>36430</v>
      </c>
      <c r="C1285" s="18">
        <v>5.0781E-2</v>
      </c>
    </row>
    <row r="1286" spans="2:3" x14ac:dyDescent="0.25">
      <c r="B1286" s="12">
        <v>36423</v>
      </c>
      <c r="C1286" s="18">
        <v>5.0781E-2</v>
      </c>
    </row>
    <row r="1287" spans="2:3" x14ac:dyDescent="0.25">
      <c r="B1287" s="12">
        <v>36416</v>
      </c>
      <c r="C1287" s="18">
        <v>5.1757999999999998E-2</v>
      </c>
    </row>
    <row r="1288" spans="2:3" x14ac:dyDescent="0.25">
      <c r="B1288" s="12">
        <v>36409</v>
      </c>
      <c r="C1288" s="18">
        <v>5.3385000000000002E-2</v>
      </c>
    </row>
    <row r="1289" spans="2:3" x14ac:dyDescent="0.25">
      <c r="B1289" s="12">
        <v>36402</v>
      </c>
      <c r="C1289" s="18">
        <v>5.2734000000000003E-2</v>
      </c>
    </row>
    <row r="1290" spans="2:3" x14ac:dyDescent="0.25">
      <c r="B1290" s="12">
        <v>36395</v>
      </c>
      <c r="C1290" s="18">
        <v>5.1107E-2</v>
      </c>
    </row>
    <row r="1291" spans="2:3" x14ac:dyDescent="0.25">
      <c r="B1291" s="12">
        <v>36388</v>
      </c>
      <c r="C1291" s="18">
        <v>5.3385000000000002E-2</v>
      </c>
    </row>
    <row r="1292" spans="2:3" x14ac:dyDescent="0.25">
      <c r="B1292" s="12">
        <v>36381</v>
      </c>
      <c r="C1292" s="18">
        <v>5.2734000000000003E-2</v>
      </c>
    </row>
    <row r="1293" spans="2:3" x14ac:dyDescent="0.25">
      <c r="B1293" s="12">
        <v>36374</v>
      </c>
      <c r="C1293" s="18">
        <v>5.0130000000000001E-2</v>
      </c>
    </row>
    <row r="1294" spans="2:3" x14ac:dyDescent="0.25">
      <c r="B1294" s="12">
        <v>36367</v>
      </c>
      <c r="C1294" s="18">
        <v>5.5989999999999998E-2</v>
      </c>
    </row>
    <row r="1295" spans="2:3" x14ac:dyDescent="0.25">
      <c r="B1295" s="12">
        <v>36360</v>
      </c>
      <c r="C1295" s="18">
        <v>5.4688000000000001E-2</v>
      </c>
    </row>
    <row r="1296" spans="2:3" x14ac:dyDescent="0.25">
      <c r="B1296" s="12">
        <v>36353</v>
      </c>
      <c r="C1296" s="18">
        <v>5.3385000000000002E-2</v>
      </c>
    </row>
    <row r="1297" spans="2:3" x14ac:dyDescent="0.25">
      <c r="B1297" s="12">
        <v>36346</v>
      </c>
      <c r="C1297" s="18">
        <v>5.0130000000000001E-2</v>
      </c>
    </row>
    <row r="1298" spans="2:3" x14ac:dyDescent="0.25">
      <c r="B1298" s="12">
        <v>36339</v>
      </c>
      <c r="C1298" s="18">
        <v>4.7525999999999999E-2</v>
      </c>
    </row>
    <row r="1299" spans="2:3" x14ac:dyDescent="0.25">
      <c r="B1299" s="12">
        <v>36332</v>
      </c>
      <c r="C1299" s="18">
        <v>4.4921999999999997E-2</v>
      </c>
    </row>
    <row r="1300" spans="2:3" x14ac:dyDescent="0.25">
      <c r="B1300" s="12">
        <v>36325</v>
      </c>
      <c r="C1300" s="18">
        <v>4.6875E-2</v>
      </c>
    </row>
    <row r="1301" spans="2:3" x14ac:dyDescent="0.25">
      <c r="B1301" s="12">
        <v>36318</v>
      </c>
      <c r="C1301" s="18">
        <v>4.9479000000000002E-2</v>
      </c>
    </row>
    <row r="1302" spans="2:3" x14ac:dyDescent="0.25">
      <c r="B1302" s="12">
        <v>36311</v>
      </c>
      <c r="C1302" s="18">
        <v>4.7851999999999999E-2</v>
      </c>
    </row>
    <row r="1303" spans="2:3" x14ac:dyDescent="0.25">
      <c r="B1303" s="12">
        <v>36304</v>
      </c>
      <c r="C1303" s="18">
        <v>5.0130000000000001E-2</v>
      </c>
    </row>
    <row r="1304" spans="2:3" x14ac:dyDescent="0.25">
      <c r="B1304" s="12">
        <v>36297</v>
      </c>
      <c r="C1304" s="18">
        <v>4.7851999999999999E-2</v>
      </c>
    </row>
    <row r="1305" spans="2:3" x14ac:dyDescent="0.25">
      <c r="B1305" s="12">
        <v>36290</v>
      </c>
      <c r="C1305" s="18">
        <v>4.9479000000000002E-2</v>
      </c>
    </row>
    <row r="1306" spans="2:3" x14ac:dyDescent="0.25">
      <c r="B1306" s="12">
        <v>36283</v>
      </c>
      <c r="C1306" s="18">
        <v>5.2408999999999997E-2</v>
      </c>
    </row>
    <row r="1307" spans="2:3" x14ac:dyDescent="0.25">
      <c r="B1307" s="12">
        <v>36276</v>
      </c>
      <c r="C1307" s="18">
        <v>5.5989999999999998E-2</v>
      </c>
    </row>
    <row r="1308" spans="2:3" x14ac:dyDescent="0.25">
      <c r="B1308" s="12">
        <v>36269</v>
      </c>
      <c r="C1308" s="18">
        <v>4.8176999999999998E-2</v>
      </c>
    </row>
    <row r="1309" spans="2:3" x14ac:dyDescent="0.25">
      <c r="B1309" s="12">
        <v>36262</v>
      </c>
      <c r="C1309" s="18">
        <v>4.2969E-2</v>
      </c>
    </row>
    <row r="1310" spans="2:3" x14ac:dyDescent="0.25">
      <c r="B1310" s="12">
        <v>36255</v>
      </c>
      <c r="C1310" s="18">
        <v>3.8411000000000001E-2</v>
      </c>
    </row>
    <row r="1311" spans="2:3" x14ac:dyDescent="0.25">
      <c r="B1311" s="12">
        <v>36248</v>
      </c>
      <c r="C1311" s="18">
        <v>4.1015999999999997E-2</v>
      </c>
    </row>
    <row r="1312" spans="2:3" x14ac:dyDescent="0.25">
      <c r="B1312" s="12">
        <v>36241</v>
      </c>
      <c r="C1312" s="18">
        <v>4.1015999999999997E-2</v>
      </c>
    </row>
    <row r="1313" spans="2:3" x14ac:dyDescent="0.25">
      <c r="B1313" s="12">
        <v>36234</v>
      </c>
      <c r="C1313" s="18">
        <v>4.2318000000000001E-2</v>
      </c>
    </row>
    <row r="1314" spans="2:3" x14ac:dyDescent="0.25">
      <c r="B1314" s="12">
        <v>36227</v>
      </c>
      <c r="C1314" s="18">
        <v>4.4270999999999998E-2</v>
      </c>
    </row>
    <row r="1315" spans="2:3" x14ac:dyDescent="0.25">
      <c r="B1315" s="12">
        <v>36220</v>
      </c>
      <c r="C1315" s="18">
        <v>4.4270999999999998E-2</v>
      </c>
    </row>
    <row r="1316" spans="2:3" x14ac:dyDescent="0.25">
      <c r="B1316" s="12">
        <v>36213</v>
      </c>
      <c r="C1316" s="18">
        <v>4.2969E-2</v>
      </c>
    </row>
    <row r="1317" spans="2:3" x14ac:dyDescent="0.25">
      <c r="B1317" s="12">
        <v>36206</v>
      </c>
      <c r="C1317" s="18">
        <v>4.5573000000000002E-2</v>
      </c>
    </row>
    <row r="1318" spans="2:3" x14ac:dyDescent="0.25">
      <c r="B1318" s="12">
        <v>36199</v>
      </c>
      <c r="C1318" s="18">
        <v>5.0130000000000001E-2</v>
      </c>
    </row>
    <row r="1319" spans="2:3" x14ac:dyDescent="0.25">
      <c r="B1319" s="12">
        <v>36192</v>
      </c>
      <c r="C1319" s="18">
        <v>4.8176999999999998E-2</v>
      </c>
    </row>
    <row r="1320" spans="2:3" x14ac:dyDescent="0.25">
      <c r="B1320" s="12">
        <v>36185</v>
      </c>
      <c r="C1320" s="18">
        <v>4.7525999999999999E-2</v>
      </c>
    </row>
    <row r="1321" spans="2:3" x14ac:dyDescent="0.25">
      <c r="B1321" s="12">
        <v>36178</v>
      </c>
      <c r="C1321" s="18">
        <v>5.1431999999999999E-2</v>
      </c>
    </row>
    <row r="1322" spans="2:3" x14ac:dyDescent="0.25">
      <c r="B1322" s="12">
        <v>36171</v>
      </c>
      <c r="C1322" s="18">
        <v>4.6875E-2</v>
      </c>
    </row>
    <row r="1323" spans="2:3" x14ac:dyDescent="0.25">
      <c r="B1323" s="12">
        <v>36164</v>
      </c>
      <c r="C1323" s="18">
        <v>5.4036000000000001E-2</v>
      </c>
    </row>
    <row r="1324" spans="2:3" x14ac:dyDescent="0.25">
      <c r="B1324" s="12">
        <v>36157</v>
      </c>
      <c r="C1324" s="18">
        <v>5.5989999999999998E-2</v>
      </c>
    </row>
    <row r="1325" spans="2:3" x14ac:dyDescent="0.25">
      <c r="B1325" s="12">
        <v>36150</v>
      </c>
      <c r="C1325" s="18">
        <v>5.5338999999999999E-2</v>
      </c>
    </row>
    <row r="1326" spans="2:3" x14ac:dyDescent="0.25">
      <c r="B1326" s="12">
        <v>36143</v>
      </c>
      <c r="C1326" s="18">
        <v>5.2082999999999997E-2</v>
      </c>
    </row>
    <row r="1327" spans="2:3" x14ac:dyDescent="0.25">
      <c r="B1327" s="12">
        <v>36136</v>
      </c>
      <c r="C1327" s="18">
        <v>5.4688000000000001E-2</v>
      </c>
    </row>
    <row r="1328" spans="2:3" x14ac:dyDescent="0.25">
      <c r="B1328" s="12">
        <v>36129</v>
      </c>
      <c r="C1328" s="18">
        <v>4.8828000000000003E-2</v>
      </c>
    </row>
    <row r="1329" spans="2:3" x14ac:dyDescent="0.25">
      <c r="B1329" s="12">
        <v>36122</v>
      </c>
      <c r="C1329" s="18">
        <v>5.5989999999999998E-2</v>
      </c>
    </row>
    <row r="1330" spans="2:3" x14ac:dyDescent="0.25">
      <c r="B1330" s="12">
        <v>36115</v>
      </c>
      <c r="C1330" s="18">
        <v>5.7943000000000001E-2</v>
      </c>
    </row>
    <row r="1331" spans="2:3" x14ac:dyDescent="0.25">
      <c r="B1331" s="12">
        <v>36108</v>
      </c>
      <c r="C1331" s="18">
        <v>6.25E-2</v>
      </c>
    </row>
    <row r="1332" spans="2:3" x14ac:dyDescent="0.25">
      <c r="B1332" s="12">
        <v>36101</v>
      </c>
      <c r="C1332" s="18">
        <v>5.5989999999999998E-2</v>
      </c>
    </row>
    <row r="1333" spans="2:3" x14ac:dyDescent="0.25">
      <c r="B1333" s="12">
        <v>36094</v>
      </c>
      <c r="C1333" s="18">
        <v>5.5012999999999999E-2</v>
      </c>
    </row>
    <row r="1334" spans="2:3" x14ac:dyDescent="0.25">
      <c r="B1334" s="12">
        <v>36087</v>
      </c>
      <c r="C1334" s="18">
        <v>4.5573000000000002E-2</v>
      </c>
    </row>
    <row r="1335" spans="2:3" x14ac:dyDescent="0.25">
      <c r="B1335" s="12">
        <v>36080</v>
      </c>
      <c r="C1335" s="18">
        <v>4.4270999999999998E-2</v>
      </c>
    </row>
    <row r="1336" spans="2:3" x14ac:dyDescent="0.25">
      <c r="B1336" s="12">
        <v>36073</v>
      </c>
      <c r="C1336" s="18">
        <v>3.1576E-2</v>
      </c>
    </row>
    <row r="1337" spans="2:3" x14ac:dyDescent="0.25">
      <c r="B1337" s="12">
        <v>36066</v>
      </c>
      <c r="C1337" s="18">
        <v>3.9063000000000001E-2</v>
      </c>
    </row>
    <row r="1338" spans="2:3" x14ac:dyDescent="0.25">
      <c r="B1338" s="12">
        <v>36059</v>
      </c>
      <c r="C1338" s="18">
        <v>4.2318000000000001E-2</v>
      </c>
    </row>
    <row r="1339" spans="2:3" x14ac:dyDescent="0.25">
      <c r="B1339" s="12">
        <v>36052</v>
      </c>
      <c r="C1339" s="18">
        <v>4.4921999999999997E-2</v>
      </c>
    </row>
    <row r="1340" spans="2:3" x14ac:dyDescent="0.25">
      <c r="B1340" s="12">
        <v>36045</v>
      </c>
      <c r="C1340" s="18">
        <v>4.6224000000000001E-2</v>
      </c>
    </row>
    <row r="1341" spans="2:3" x14ac:dyDescent="0.25">
      <c r="B1341" s="12">
        <v>36038</v>
      </c>
      <c r="C1341" s="18">
        <v>4.8176999999999998E-2</v>
      </c>
    </row>
    <row r="1342" spans="2:3" x14ac:dyDescent="0.25">
      <c r="B1342" s="12">
        <v>36031</v>
      </c>
      <c r="C1342" s="18">
        <v>4.7525999999999999E-2</v>
      </c>
    </row>
    <row r="1343" spans="2:3" x14ac:dyDescent="0.25">
      <c r="B1343" s="12">
        <v>36024</v>
      </c>
      <c r="C1343" s="18">
        <v>6.6406000000000007E-2</v>
      </c>
    </row>
    <row r="1344" spans="2:3" x14ac:dyDescent="0.25">
      <c r="B1344" s="12">
        <v>36017</v>
      </c>
      <c r="C1344" s="18">
        <v>6.25E-2</v>
      </c>
    </row>
    <row r="1345" spans="2:3" x14ac:dyDescent="0.25">
      <c r="B1345" s="12">
        <v>36010</v>
      </c>
      <c r="C1345" s="18">
        <v>6.0546999999999997E-2</v>
      </c>
    </row>
    <row r="1346" spans="2:3" x14ac:dyDescent="0.25">
      <c r="B1346" s="12">
        <v>36003</v>
      </c>
      <c r="C1346" s="18">
        <v>6.1198000000000002E-2</v>
      </c>
    </row>
    <row r="1347" spans="2:3" x14ac:dyDescent="0.25">
      <c r="B1347" s="12">
        <v>35996</v>
      </c>
      <c r="C1347" s="18">
        <v>5.9244999999999999E-2</v>
      </c>
    </row>
    <row r="1348" spans="2:3" x14ac:dyDescent="0.25">
      <c r="B1348" s="12">
        <v>35989</v>
      </c>
      <c r="C1348" s="18">
        <v>5.2408999999999997E-2</v>
      </c>
    </row>
    <row r="1349" spans="2:3" x14ac:dyDescent="0.25">
      <c r="B1349" s="12">
        <v>35982</v>
      </c>
      <c r="C1349" s="18">
        <v>5.0781E-2</v>
      </c>
    </row>
    <row r="1350" spans="2:3" x14ac:dyDescent="0.25">
      <c r="B1350" s="12">
        <v>35975</v>
      </c>
      <c r="C1350" s="18">
        <v>5.2734000000000003E-2</v>
      </c>
    </row>
    <row r="1351" spans="2:3" x14ac:dyDescent="0.25">
      <c r="B1351" s="12">
        <v>35968</v>
      </c>
      <c r="C1351" s="18">
        <v>4.2969E-2</v>
      </c>
    </row>
    <row r="1352" spans="2:3" x14ac:dyDescent="0.25">
      <c r="B1352" s="12">
        <v>35961</v>
      </c>
      <c r="C1352" s="18">
        <v>3.7760000000000002E-2</v>
      </c>
    </row>
    <row r="1353" spans="2:3" x14ac:dyDescent="0.25">
      <c r="B1353" s="12">
        <v>35954</v>
      </c>
      <c r="C1353" s="18">
        <v>3.9713999999999999E-2</v>
      </c>
    </row>
    <row r="1354" spans="2:3" x14ac:dyDescent="0.25">
      <c r="B1354" s="12">
        <v>35947</v>
      </c>
      <c r="C1354" s="18">
        <v>4.1667000000000003E-2</v>
      </c>
    </row>
    <row r="1355" spans="2:3" x14ac:dyDescent="0.25">
      <c r="B1355" s="12">
        <v>35940</v>
      </c>
      <c r="C1355" s="18">
        <v>4.2318000000000001E-2</v>
      </c>
    </row>
    <row r="1356" spans="2:3" x14ac:dyDescent="0.25">
      <c r="B1356" s="12">
        <v>35933</v>
      </c>
      <c r="C1356" s="18">
        <v>4.1667000000000003E-2</v>
      </c>
    </row>
    <row r="1357" spans="2:3" x14ac:dyDescent="0.25">
      <c r="B1357" s="12">
        <v>35926</v>
      </c>
      <c r="C1357" s="18">
        <v>4.2318000000000001E-2</v>
      </c>
    </row>
    <row r="1358" spans="2:3" x14ac:dyDescent="0.25">
      <c r="B1358" s="12">
        <v>35919</v>
      </c>
      <c r="C1358" s="18">
        <v>3.1900999999999999E-2</v>
      </c>
    </row>
    <row r="1359" spans="2:3" x14ac:dyDescent="0.25">
      <c r="B1359" s="12">
        <v>35912</v>
      </c>
      <c r="C1359" s="18">
        <v>3.4505000000000001E-2</v>
      </c>
    </row>
    <row r="1360" spans="2:3" x14ac:dyDescent="0.25">
      <c r="B1360" s="12">
        <v>35905</v>
      </c>
      <c r="C1360" s="18">
        <v>2.5391E-2</v>
      </c>
    </row>
    <row r="1361" spans="2:3" x14ac:dyDescent="0.25">
      <c r="B1361" s="12">
        <v>35898</v>
      </c>
      <c r="C1361" s="18">
        <v>2.4740000000000002E-2</v>
      </c>
    </row>
    <row r="1362" spans="2:3" x14ac:dyDescent="0.25">
      <c r="B1362" s="12">
        <v>35891</v>
      </c>
      <c r="C1362" s="18">
        <v>2.6041999999999999E-2</v>
      </c>
    </row>
    <row r="1363" spans="2:3" x14ac:dyDescent="0.25">
      <c r="B1363" s="12">
        <v>35884</v>
      </c>
      <c r="C1363" s="18">
        <v>2.6367000000000002E-2</v>
      </c>
    </row>
    <row r="1364" spans="2:3" x14ac:dyDescent="0.25">
      <c r="B1364" s="12">
        <v>35877</v>
      </c>
      <c r="C1364" s="18">
        <v>2.5715999999999999E-2</v>
      </c>
    </row>
    <row r="1365" spans="2:3" x14ac:dyDescent="0.25">
      <c r="B1365" s="12">
        <v>35870</v>
      </c>
      <c r="C1365" s="18">
        <v>2.4740000000000002E-2</v>
      </c>
    </row>
    <row r="1366" spans="2:3" x14ac:dyDescent="0.25">
      <c r="B1366" s="12">
        <v>35863</v>
      </c>
      <c r="C1366" s="18">
        <v>2.3112000000000001E-2</v>
      </c>
    </row>
    <row r="1367" spans="2:3" x14ac:dyDescent="0.25">
      <c r="B1367" s="12">
        <v>35856</v>
      </c>
      <c r="C1367" s="18">
        <v>2.2134999999999998E-2</v>
      </c>
    </row>
    <row r="1368" spans="2:3" x14ac:dyDescent="0.25">
      <c r="B1368" s="12">
        <v>35849</v>
      </c>
      <c r="C1368" s="18">
        <v>2.3438000000000001E-2</v>
      </c>
    </row>
    <row r="1369" spans="2:3" x14ac:dyDescent="0.25">
      <c r="B1369" s="12">
        <v>35842</v>
      </c>
      <c r="C1369" s="18">
        <v>2.0833000000000001E-2</v>
      </c>
    </row>
    <row r="1370" spans="2:3" x14ac:dyDescent="0.25">
      <c r="B1370" s="12">
        <v>35835</v>
      </c>
      <c r="C1370" s="18">
        <v>1.9531E-2</v>
      </c>
    </row>
    <row r="1371" spans="2:3" x14ac:dyDescent="0.25">
      <c r="B1371" s="12">
        <v>35828</v>
      </c>
      <c r="C1371" s="18">
        <v>1.7253000000000001E-2</v>
      </c>
    </row>
    <row r="1372" spans="2:3" x14ac:dyDescent="0.25">
      <c r="B1372" s="12">
        <v>35821</v>
      </c>
      <c r="C1372" s="18">
        <v>1.6601999999999999E-2</v>
      </c>
    </row>
    <row r="1373" spans="2:3" x14ac:dyDescent="0.25">
      <c r="B1373" s="12">
        <v>35814</v>
      </c>
      <c r="C1373" s="18">
        <v>1.6275999999999999E-2</v>
      </c>
    </row>
    <row r="1374" spans="2:3" x14ac:dyDescent="0.25">
      <c r="B1374" s="12">
        <v>35807</v>
      </c>
      <c r="C1374" s="18">
        <v>1.7578E-2</v>
      </c>
    </row>
    <row r="1375" spans="2:3" x14ac:dyDescent="0.25">
      <c r="B1375" s="12">
        <v>35800</v>
      </c>
      <c r="C1375" s="18">
        <v>1.6927000000000001E-2</v>
      </c>
    </row>
    <row r="1376" spans="2:3" x14ac:dyDescent="0.25">
      <c r="B1376" s="12">
        <v>35793</v>
      </c>
      <c r="C1376" s="18">
        <v>1.8880000000000001E-2</v>
      </c>
    </row>
    <row r="1377" spans="2:3" x14ac:dyDescent="0.25">
      <c r="B1377" s="12">
        <v>35786</v>
      </c>
      <c r="C1377" s="18">
        <v>1.7904E-2</v>
      </c>
    </row>
    <row r="1378" spans="2:3" x14ac:dyDescent="0.25">
      <c r="B1378" s="12">
        <v>35779</v>
      </c>
      <c r="C1378" s="18">
        <v>1.8228999999999999E-2</v>
      </c>
    </row>
    <row r="1379" spans="2:3" x14ac:dyDescent="0.25">
      <c r="B1379" s="12">
        <v>35772</v>
      </c>
      <c r="C1379" s="18">
        <v>1.8228999999999999E-2</v>
      </c>
    </row>
    <row r="1380" spans="2:3" x14ac:dyDescent="0.25">
      <c r="B1380" s="12">
        <v>35765</v>
      </c>
      <c r="C1380" s="18">
        <v>2.2786000000000001E-2</v>
      </c>
    </row>
    <row r="1381" spans="2:3" x14ac:dyDescent="0.25">
      <c r="B1381" s="12">
        <v>35758</v>
      </c>
      <c r="C1381" s="18">
        <v>2.3112000000000001E-2</v>
      </c>
    </row>
    <row r="1382" spans="2:3" x14ac:dyDescent="0.25">
      <c r="B1382" s="12">
        <v>35751</v>
      </c>
      <c r="C1382" s="18">
        <v>2.2786000000000001E-2</v>
      </c>
    </row>
    <row r="1383" spans="2:3" x14ac:dyDescent="0.25">
      <c r="B1383" s="12">
        <v>35744</v>
      </c>
      <c r="C1383" s="18">
        <v>2.2134999999999998E-2</v>
      </c>
    </row>
    <row r="1384" spans="2:3" x14ac:dyDescent="0.25">
      <c r="B1384" s="12">
        <v>35737</v>
      </c>
      <c r="C1384" s="18">
        <v>1.9206000000000001E-2</v>
      </c>
    </row>
    <row r="1385" spans="2:3" x14ac:dyDescent="0.25">
      <c r="B1385" s="12">
        <v>35730</v>
      </c>
      <c r="C1385" s="18">
        <v>1.9531E-2</v>
      </c>
    </row>
    <row r="1386" spans="2:3" x14ac:dyDescent="0.25">
      <c r="B1386" s="12">
        <v>35723</v>
      </c>
      <c r="C1386" s="18">
        <v>2.0833000000000001E-2</v>
      </c>
    </row>
    <row r="1387" spans="2:3" x14ac:dyDescent="0.25">
      <c r="B1387" s="12">
        <v>35716</v>
      </c>
      <c r="C1387" s="18">
        <v>2.1159000000000001E-2</v>
      </c>
    </row>
    <row r="1388" spans="2:3" x14ac:dyDescent="0.25">
      <c r="B1388" s="12">
        <v>35709</v>
      </c>
      <c r="C1388" s="18">
        <v>1.9531E-2</v>
      </c>
    </row>
    <row r="1389" spans="2:3" x14ac:dyDescent="0.25">
      <c r="B1389" s="12">
        <v>35702</v>
      </c>
      <c r="C1389" s="18">
        <v>2.1159000000000001E-2</v>
      </c>
    </row>
    <row r="1390" spans="2:3" x14ac:dyDescent="0.25">
      <c r="B1390" s="12">
        <v>35695</v>
      </c>
      <c r="C1390" s="18">
        <v>1.8228999999999999E-2</v>
      </c>
    </row>
    <row r="1391" spans="2:3" x14ac:dyDescent="0.25">
      <c r="B1391" s="12">
        <v>35688</v>
      </c>
      <c r="C1391" s="18">
        <v>1.7904E-2</v>
      </c>
    </row>
    <row r="1392" spans="2:3" x14ac:dyDescent="0.25">
      <c r="B1392" s="12">
        <v>35681</v>
      </c>
      <c r="C1392" s="18">
        <v>1.8554999999999999E-2</v>
      </c>
    </row>
    <row r="1393" spans="2:3" x14ac:dyDescent="0.25">
      <c r="B1393" s="12">
        <v>35674</v>
      </c>
      <c r="C1393" s="18">
        <v>1.8228999999999999E-2</v>
      </c>
    </row>
    <row r="1394" spans="2:3" x14ac:dyDescent="0.25">
      <c r="B1394" s="12">
        <v>35667</v>
      </c>
      <c r="C1394" s="18">
        <v>1.4323000000000001E-2</v>
      </c>
    </row>
    <row r="1395" spans="2:3" x14ac:dyDescent="0.25">
      <c r="B1395" s="12">
        <v>35660</v>
      </c>
      <c r="C1395" s="18">
        <v>1.4323000000000001E-2</v>
      </c>
    </row>
    <row r="1396" spans="2:3" x14ac:dyDescent="0.25">
      <c r="B1396" s="12">
        <v>35653</v>
      </c>
      <c r="C1396" s="18">
        <v>1.5299E-2</v>
      </c>
    </row>
    <row r="1397" spans="2:3" x14ac:dyDescent="0.25">
      <c r="B1397" s="12">
        <v>35646</v>
      </c>
      <c r="C1397" s="18">
        <v>1.5625E-2</v>
      </c>
    </row>
    <row r="1398" spans="2:3" x14ac:dyDescent="0.25">
      <c r="B1398" s="12">
        <v>35639</v>
      </c>
      <c r="C1398" s="18">
        <v>1.4323000000000001E-2</v>
      </c>
    </row>
    <row r="1399" spans="2:3" x14ac:dyDescent="0.25">
      <c r="B1399" s="12">
        <v>35632</v>
      </c>
      <c r="C1399" s="18">
        <v>1.4973999999999999E-2</v>
      </c>
    </row>
    <row r="1400" spans="2:3" x14ac:dyDescent="0.25">
      <c r="B1400" s="12">
        <v>35625</v>
      </c>
      <c r="C1400" s="18">
        <v>1.3672E-2</v>
      </c>
    </row>
    <row r="1401" spans="2:3" x14ac:dyDescent="0.25">
      <c r="B1401" s="12">
        <v>35618</v>
      </c>
      <c r="C1401" s="18">
        <v>1.1393E-2</v>
      </c>
    </row>
    <row r="1402" spans="2:3" x14ac:dyDescent="0.25">
      <c r="B1402" s="12">
        <v>35611</v>
      </c>
      <c r="C1402" s="18">
        <v>1.1719E-2</v>
      </c>
    </row>
    <row r="1403" spans="2:3" x14ac:dyDescent="0.25">
      <c r="B1403" s="12">
        <v>35604</v>
      </c>
      <c r="C1403" s="18">
        <v>1.1719E-2</v>
      </c>
    </row>
    <row r="1404" spans="2:3" x14ac:dyDescent="0.25">
      <c r="B1404" s="12">
        <v>35597</v>
      </c>
      <c r="C1404" s="18">
        <v>1.2370000000000001E-2</v>
      </c>
    </row>
    <row r="1405" spans="2:3" x14ac:dyDescent="0.25">
      <c r="B1405" s="12">
        <v>35590</v>
      </c>
      <c r="C1405" s="18">
        <v>1.4323000000000001E-2</v>
      </c>
    </row>
    <row r="1406" spans="2:3" x14ac:dyDescent="0.25">
      <c r="B1406" s="12">
        <v>35583</v>
      </c>
      <c r="C1406" s="18">
        <v>1.1719E-2</v>
      </c>
    </row>
    <row r="1407" spans="2:3" x14ac:dyDescent="0.25">
      <c r="B1407" s="12">
        <v>35576</v>
      </c>
      <c r="C1407" s="18">
        <v>1.1719E-2</v>
      </c>
    </row>
    <row r="1408" spans="2:3" x14ac:dyDescent="0.25">
      <c r="B1408" s="12">
        <v>35569</v>
      </c>
      <c r="C1408" s="18">
        <v>1.2370000000000001E-2</v>
      </c>
    </row>
    <row r="1409" spans="2:3" x14ac:dyDescent="0.25">
      <c r="B1409" s="12">
        <v>35562</v>
      </c>
      <c r="C1409" s="18">
        <v>1.3672E-2</v>
      </c>
    </row>
    <row r="1410" spans="2:3" x14ac:dyDescent="0.25">
      <c r="B1410" s="12">
        <v>35555</v>
      </c>
      <c r="C1410" s="18">
        <v>1.2370000000000001E-2</v>
      </c>
    </row>
    <row r="1411" spans="2:3" x14ac:dyDescent="0.25">
      <c r="B1411" s="12">
        <v>35548</v>
      </c>
      <c r="C1411" s="18">
        <v>1.3021E-2</v>
      </c>
    </row>
    <row r="1412" spans="2:3" x14ac:dyDescent="0.25">
      <c r="B1412" s="12">
        <v>35541</v>
      </c>
      <c r="C1412" s="18">
        <v>1.1068E-2</v>
      </c>
    </row>
    <row r="1413" spans="2:3" x14ac:dyDescent="0.25">
      <c r="B1413" s="12">
        <v>35534</v>
      </c>
      <c r="C1413" s="18">
        <v>1.0416999999999999E-2</v>
      </c>
    </row>
    <row r="1414" spans="2:3" x14ac:dyDescent="0.25">
      <c r="B1414" s="12">
        <v>35527</v>
      </c>
      <c r="C1414" s="18">
        <v>1.1719E-2</v>
      </c>
    </row>
    <row r="1415" spans="2:3" x14ac:dyDescent="0.25">
      <c r="B1415" s="12">
        <v>35520</v>
      </c>
      <c r="C1415" s="18">
        <v>1.1719E-2</v>
      </c>
    </row>
    <row r="1416" spans="2:3" x14ac:dyDescent="0.25">
      <c r="B1416" s="12">
        <v>35513</v>
      </c>
      <c r="C1416" s="18">
        <v>1.0416999999999999E-2</v>
      </c>
    </row>
    <row r="1417" spans="2:3" x14ac:dyDescent="0.25">
      <c r="B1417" s="12">
        <v>35506</v>
      </c>
      <c r="C1417" s="18">
        <v>1.1068E-2</v>
      </c>
    </row>
    <row r="1418" spans="2:3" x14ac:dyDescent="0.25">
      <c r="B1418" s="12">
        <v>35499</v>
      </c>
      <c r="C1418" s="18">
        <v>1.1068E-2</v>
      </c>
    </row>
    <row r="1419" spans="2:3" x14ac:dyDescent="0.25">
      <c r="B1419" s="12">
        <v>35492</v>
      </c>
      <c r="C1419" s="18">
        <v>1.0416999999999999E-2</v>
      </c>
    </row>
    <row r="1420" spans="2:3" x14ac:dyDescent="0.25">
      <c r="B1420" s="12">
        <v>35485</v>
      </c>
      <c r="C1420" s="18">
        <v>1.2370000000000001E-2</v>
      </c>
    </row>
    <row r="1421" spans="2:3" x14ac:dyDescent="0.25">
      <c r="B1421" s="12">
        <v>35478</v>
      </c>
      <c r="C1421" s="18">
        <v>1.1719E-2</v>
      </c>
    </row>
    <row r="1422" spans="2:3" x14ac:dyDescent="0.25">
      <c r="B1422" s="12">
        <v>35471</v>
      </c>
      <c r="C1422" s="18">
        <v>1.2370000000000001E-2</v>
      </c>
    </row>
    <row r="1423" spans="2:3" x14ac:dyDescent="0.25">
      <c r="B1423" s="12">
        <v>35464</v>
      </c>
      <c r="C1423" s="18">
        <v>1.2207000000000001E-2</v>
      </c>
    </row>
    <row r="1424" spans="2:3" x14ac:dyDescent="0.25">
      <c r="B1424" s="12">
        <v>35457</v>
      </c>
      <c r="C1424" s="18">
        <v>1.1068E-2</v>
      </c>
    </row>
    <row r="1425" spans="2:3" x14ac:dyDescent="0.25">
      <c r="B1425" s="12">
        <v>35450</v>
      </c>
      <c r="C1425" s="18">
        <v>1.1068E-2</v>
      </c>
    </row>
    <row r="1426" spans="2:3" x14ac:dyDescent="0.25">
      <c r="B1426" s="12">
        <v>35443</v>
      </c>
      <c r="C1426" s="18">
        <v>1.2043999999999999E-2</v>
      </c>
    </row>
    <row r="1427" spans="2:3" x14ac:dyDescent="0.25">
      <c r="B1427" s="12">
        <v>35436</v>
      </c>
      <c r="C1427" s="18">
        <v>1.2695E-2</v>
      </c>
    </row>
    <row r="1428" spans="2:3" x14ac:dyDescent="0.25">
      <c r="B1428" s="12">
        <v>35429</v>
      </c>
      <c r="C1428" s="18">
        <v>1.1719E-2</v>
      </c>
    </row>
    <row r="1429" spans="2:3" x14ac:dyDescent="0.25">
      <c r="B1429" s="12">
        <v>35422</v>
      </c>
      <c r="C1429" s="18">
        <v>1.2695E-2</v>
      </c>
    </row>
    <row r="1430" spans="2:3" x14ac:dyDescent="0.25">
      <c r="B1430" s="12">
        <v>35415</v>
      </c>
      <c r="C1430" s="18">
        <v>1.1393E-2</v>
      </c>
    </row>
    <row r="1431" spans="2:3" x14ac:dyDescent="0.25">
      <c r="B1431" s="12">
        <v>35408</v>
      </c>
      <c r="C1431" s="18">
        <v>1.3021E-2</v>
      </c>
    </row>
    <row r="1432" spans="2:3" x14ac:dyDescent="0.25">
      <c r="B1432" s="12">
        <v>35401</v>
      </c>
      <c r="C1432" s="18">
        <v>1.3021E-2</v>
      </c>
    </row>
    <row r="1433" spans="2:3" x14ac:dyDescent="0.25">
      <c r="B1433" s="12">
        <v>35394</v>
      </c>
      <c r="C1433" s="18">
        <v>1.3021E-2</v>
      </c>
    </row>
    <row r="1434" spans="2:3" x14ac:dyDescent="0.25">
      <c r="B1434" s="12">
        <v>35387</v>
      </c>
      <c r="C1434" s="18">
        <v>1.2370000000000001E-2</v>
      </c>
    </row>
    <row r="1435" spans="2:3" x14ac:dyDescent="0.25">
      <c r="B1435" s="12">
        <v>35380</v>
      </c>
      <c r="C1435" s="18">
        <v>1.3672E-2</v>
      </c>
    </row>
    <row r="1436" spans="2:3" x14ac:dyDescent="0.25">
      <c r="B1436" s="12">
        <v>35373</v>
      </c>
      <c r="C1436" s="18">
        <v>1.4323000000000001E-2</v>
      </c>
    </row>
    <row r="1437" spans="2:3" x14ac:dyDescent="0.25">
      <c r="B1437" s="12">
        <v>35366</v>
      </c>
      <c r="C1437" s="18">
        <v>1.3021E-2</v>
      </c>
    </row>
    <row r="1438" spans="2:3" x14ac:dyDescent="0.25">
      <c r="B1438" s="12">
        <v>35359</v>
      </c>
      <c r="C1438" s="18">
        <v>1.3672E-2</v>
      </c>
    </row>
    <row r="1439" spans="2:3" x14ac:dyDescent="0.25">
      <c r="B1439" s="12">
        <v>35352</v>
      </c>
      <c r="C1439" s="18">
        <v>1.4973999999999999E-2</v>
      </c>
    </row>
    <row r="1440" spans="2:3" x14ac:dyDescent="0.25">
      <c r="B1440" s="12">
        <v>35345</v>
      </c>
      <c r="C1440" s="18">
        <v>1.7578E-2</v>
      </c>
    </row>
    <row r="1441" spans="2:3" x14ac:dyDescent="0.25">
      <c r="B1441" s="12">
        <v>35338</v>
      </c>
      <c r="C1441" s="18">
        <v>1.8554999999999999E-2</v>
      </c>
    </row>
    <row r="1442" spans="2:3" x14ac:dyDescent="0.25">
      <c r="B1442" s="12">
        <v>35331</v>
      </c>
      <c r="C1442" s="18">
        <v>1.6927000000000001E-2</v>
      </c>
    </row>
    <row r="1443" spans="2:3" x14ac:dyDescent="0.25">
      <c r="B1443" s="12">
        <v>35324</v>
      </c>
      <c r="C1443" s="18">
        <v>1.7578E-2</v>
      </c>
    </row>
    <row r="1444" spans="2:3" x14ac:dyDescent="0.25">
      <c r="B1444" s="12">
        <v>35317</v>
      </c>
      <c r="C1444" s="18">
        <v>1.7578E-2</v>
      </c>
    </row>
    <row r="1445" spans="2:3" x14ac:dyDescent="0.25">
      <c r="B1445" s="12">
        <v>35310</v>
      </c>
      <c r="C1445" s="18">
        <v>2.0181999999999999E-2</v>
      </c>
    </row>
    <row r="1446" spans="2:3" x14ac:dyDescent="0.25">
      <c r="B1446" s="12">
        <v>35303</v>
      </c>
      <c r="C1446" s="18">
        <v>2.0833000000000001E-2</v>
      </c>
    </row>
    <row r="1447" spans="2:3" x14ac:dyDescent="0.25">
      <c r="B1447" s="12">
        <v>35296</v>
      </c>
      <c r="C1447" s="18">
        <v>2.0833000000000001E-2</v>
      </c>
    </row>
    <row r="1448" spans="2:3" x14ac:dyDescent="0.25">
      <c r="B1448" s="12">
        <v>35289</v>
      </c>
      <c r="C1448" s="18">
        <v>2.0833000000000001E-2</v>
      </c>
    </row>
    <row r="1449" spans="2:3" x14ac:dyDescent="0.25">
      <c r="B1449" s="12">
        <v>35282</v>
      </c>
      <c r="C1449" s="18">
        <v>2.0181999999999999E-2</v>
      </c>
    </row>
    <row r="1450" spans="2:3" x14ac:dyDescent="0.25">
      <c r="B1450" s="12">
        <v>35275</v>
      </c>
      <c r="C1450" s="18">
        <v>2.1484E-2</v>
      </c>
    </row>
    <row r="1451" spans="2:3" x14ac:dyDescent="0.25">
      <c r="B1451" s="12">
        <v>35268</v>
      </c>
      <c r="C1451" s="18">
        <v>2.0833000000000001E-2</v>
      </c>
    </row>
    <row r="1452" spans="2:3" x14ac:dyDescent="0.25">
      <c r="B1452" s="12">
        <v>35261</v>
      </c>
      <c r="C1452" s="18">
        <v>2.1484E-2</v>
      </c>
    </row>
    <row r="1453" spans="2:3" x14ac:dyDescent="0.25">
      <c r="B1453" s="12">
        <v>35254</v>
      </c>
      <c r="C1453" s="18">
        <v>2.3112000000000001E-2</v>
      </c>
    </row>
    <row r="1454" spans="2:3" x14ac:dyDescent="0.25">
      <c r="B1454" s="12">
        <v>35247</v>
      </c>
      <c r="C1454" s="18">
        <v>2.1484E-2</v>
      </c>
    </row>
    <row r="1455" spans="2:3" x14ac:dyDescent="0.25">
      <c r="B1455" s="12">
        <v>35240</v>
      </c>
      <c r="C1455" s="18">
        <v>2.1484E-2</v>
      </c>
    </row>
    <row r="1456" spans="2:3" x14ac:dyDescent="0.25">
      <c r="B1456" s="12">
        <v>35233</v>
      </c>
      <c r="C1456" s="18">
        <v>1.5625E-2</v>
      </c>
    </row>
    <row r="1457" spans="2:3" x14ac:dyDescent="0.25">
      <c r="B1457" s="12">
        <v>35226</v>
      </c>
      <c r="C1457" s="18">
        <v>1.3021E-2</v>
      </c>
    </row>
    <row r="1458" spans="2:3" x14ac:dyDescent="0.25">
      <c r="B1458" s="12">
        <v>35219</v>
      </c>
      <c r="C1458" s="18">
        <v>1.4973999999999999E-2</v>
      </c>
    </row>
    <row r="1459" spans="2:3" x14ac:dyDescent="0.25">
      <c r="B1459" s="12">
        <v>35212</v>
      </c>
      <c r="C1459" s="18">
        <v>1.6927000000000001E-2</v>
      </c>
    </row>
    <row r="1460" spans="2:3" x14ac:dyDescent="0.25">
      <c r="B1460" s="12">
        <v>35205</v>
      </c>
      <c r="C1460" s="18">
        <v>1.6927000000000001E-2</v>
      </c>
    </row>
    <row r="1461" spans="2:3" x14ac:dyDescent="0.25">
      <c r="B1461" s="12">
        <v>35198</v>
      </c>
      <c r="C1461" s="18">
        <v>1.4973999999999999E-2</v>
      </c>
    </row>
    <row r="1462" spans="2:3" x14ac:dyDescent="0.25">
      <c r="B1462" s="12">
        <v>35191</v>
      </c>
      <c r="C1462" s="18">
        <v>2.0833000000000001E-2</v>
      </c>
    </row>
    <row r="1463" spans="2:3" x14ac:dyDescent="0.25">
      <c r="B1463" s="12">
        <v>35184</v>
      </c>
      <c r="C1463" s="18">
        <v>1.0742E-2</v>
      </c>
    </row>
    <row r="1464" spans="2:3" x14ac:dyDescent="0.25">
      <c r="B1464" s="12">
        <v>35177</v>
      </c>
      <c r="C1464" s="18">
        <v>9.4400000000000005E-3</v>
      </c>
    </row>
    <row r="1465" spans="2:3" x14ac:dyDescent="0.25">
      <c r="B1465" s="12">
        <v>35170</v>
      </c>
      <c r="C1465" s="18">
        <v>6.8360000000000001E-3</v>
      </c>
    </row>
    <row r="1466" spans="2:3" x14ac:dyDescent="0.25">
      <c r="B1466" s="12">
        <v>35163</v>
      </c>
      <c r="C1466" s="18">
        <v>7.4869999999999997E-3</v>
      </c>
    </row>
    <row r="1467" spans="2:3" x14ac:dyDescent="0.25">
      <c r="B1467" s="12">
        <v>35156</v>
      </c>
      <c r="C1467" s="18">
        <v>6.5100000000000002E-3</v>
      </c>
    </row>
    <row r="1468" spans="2:3" x14ac:dyDescent="0.25">
      <c r="B1468" s="12">
        <v>35149</v>
      </c>
      <c r="C1468" s="18">
        <v>7.4869999999999997E-3</v>
      </c>
    </row>
    <row r="1469" spans="2:3" x14ac:dyDescent="0.25">
      <c r="B1469" s="12">
        <v>35142</v>
      </c>
      <c r="C1469" s="18">
        <v>7.1609999999999998E-3</v>
      </c>
    </row>
    <row r="1470" spans="2:3" x14ac:dyDescent="0.25">
      <c r="B1470" s="12">
        <v>35135</v>
      </c>
      <c r="C1470" s="18">
        <v>7.1609999999999998E-3</v>
      </c>
    </row>
    <row r="1471" spans="2:3" x14ac:dyDescent="0.25">
      <c r="B1471" s="12">
        <v>35128</v>
      </c>
      <c r="C1471" s="18">
        <v>7.8130000000000005E-3</v>
      </c>
    </row>
    <row r="1472" spans="2:3" x14ac:dyDescent="0.25">
      <c r="B1472" s="12">
        <v>35121</v>
      </c>
      <c r="C1472" s="18">
        <v>6.5100000000000002E-3</v>
      </c>
    </row>
    <row r="1473" spans="2:3" x14ac:dyDescent="0.25">
      <c r="B1473" s="12">
        <v>35114</v>
      </c>
      <c r="C1473" s="18">
        <v>7.8130000000000005E-3</v>
      </c>
    </row>
    <row r="1474" spans="2:3" x14ac:dyDescent="0.25">
      <c r="B1474" s="12">
        <v>35107</v>
      </c>
      <c r="C1474" s="18">
        <v>8.4639999999999993E-3</v>
      </c>
    </row>
    <row r="1475" spans="2:3" x14ac:dyDescent="0.25">
      <c r="B1475" s="12">
        <v>35100</v>
      </c>
      <c r="C1475" s="18">
        <v>7.1609999999999998E-3</v>
      </c>
    </row>
    <row r="1476" spans="2:3" x14ac:dyDescent="0.25">
      <c r="B1476" s="12">
        <v>35093</v>
      </c>
      <c r="C1476" s="18">
        <v>7.1609999999999998E-3</v>
      </c>
    </row>
    <row r="1477" spans="2:3" x14ac:dyDescent="0.25">
      <c r="B1477" s="12">
        <v>35086</v>
      </c>
      <c r="C1477" s="18">
        <v>8.4639999999999993E-3</v>
      </c>
    </row>
    <row r="1478" spans="2:3" x14ac:dyDescent="0.25">
      <c r="B1478" s="12">
        <v>35079</v>
      </c>
      <c r="C1478" s="18">
        <v>7.1609999999999998E-3</v>
      </c>
    </row>
    <row r="1479" spans="2:3" x14ac:dyDescent="0.25">
      <c r="B1479" s="12">
        <v>35072</v>
      </c>
      <c r="C1479" s="18">
        <v>6.5100000000000002E-3</v>
      </c>
    </row>
    <row r="1480" spans="2:3" x14ac:dyDescent="0.25">
      <c r="B1480" s="12">
        <v>35065</v>
      </c>
      <c r="C1480" s="18">
        <v>9.1149999999999998E-3</v>
      </c>
    </row>
    <row r="1481" spans="2:3" x14ac:dyDescent="0.25">
      <c r="B1481" s="12">
        <v>35058</v>
      </c>
      <c r="C1481" s="18">
        <v>7.1609999999999998E-3</v>
      </c>
    </row>
    <row r="1482" spans="2:3" x14ac:dyDescent="0.25">
      <c r="B1482" s="12">
        <v>35051</v>
      </c>
      <c r="C1482" s="18">
        <v>7.8130000000000005E-3</v>
      </c>
    </row>
    <row r="1483" spans="2:3" x14ac:dyDescent="0.25">
      <c r="B1483" s="12">
        <v>35044</v>
      </c>
      <c r="C1483" s="18">
        <v>6.5100000000000002E-3</v>
      </c>
    </row>
    <row r="1484" spans="2:3" x14ac:dyDescent="0.25">
      <c r="B1484" s="12">
        <v>35037</v>
      </c>
      <c r="C1484" s="18">
        <v>9.1149999999999998E-3</v>
      </c>
    </row>
    <row r="1485" spans="2:3" x14ac:dyDescent="0.25">
      <c r="B1485" s="12">
        <v>35030</v>
      </c>
      <c r="C1485" s="18">
        <v>9.1149999999999998E-3</v>
      </c>
    </row>
    <row r="1486" spans="2:3" x14ac:dyDescent="0.25">
      <c r="B1486" s="12">
        <v>35023</v>
      </c>
      <c r="C1486" s="18">
        <v>1.0416999999999999E-2</v>
      </c>
    </row>
    <row r="1487" spans="2:3" x14ac:dyDescent="0.25">
      <c r="B1487" s="12">
        <v>35016</v>
      </c>
      <c r="C1487" s="18">
        <v>9.1149999999999998E-3</v>
      </c>
    </row>
    <row r="1488" spans="2:3" x14ac:dyDescent="0.25">
      <c r="B1488" s="12">
        <v>35009</v>
      </c>
      <c r="C1488" s="18">
        <v>9.7660000000000004E-3</v>
      </c>
    </row>
    <row r="1489" spans="2:3" x14ac:dyDescent="0.25">
      <c r="B1489" s="12">
        <v>35002</v>
      </c>
      <c r="C1489" s="18">
        <v>1.1719E-2</v>
      </c>
    </row>
    <row r="1490" spans="2:3" x14ac:dyDescent="0.25">
      <c r="B1490" s="12">
        <v>34995</v>
      </c>
      <c r="C1490" s="18">
        <v>1.1719E-2</v>
      </c>
    </row>
    <row r="1491" spans="2:3" x14ac:dyDescent="0.25">
      <c r="B1491" s="12">
        <v>34988</v>
      </c>
      <c r="C1491" s="18">
        <v>1.0416999999999999E-2</v>
      </c>
    </row>
    <row r="1492" spans="2:3" x14ac:dyDescent="0.25">
      <c r="B1492" s="12">
        <v>34981</v>
      </c>
      <c r="C1492" s="18">
        <v>1.3021E-2</v>
      </c>
    </row>
    <row r="1493" spans="2:3" x14ac:dyDescent="0.25">
      <c r="B1493" s="12">
        <v>34974</v>
      </c>
      <c r="C1493" s="18">
        <v>1.2370000000000001E-2</v>
      </c>
    </row>
    <row r="1494" spans="2:3" x14ac:dyDescent="0.25">
      <c r="B1494" s="12">
        <v>34967</v>
      </c>
      <c r="C1494" s="18">
        <v>1.2043999999999999E-2</v>
      </c>
    </row>
    <row r="1495" spans="2:3" x14ac:dyDescent="0.25">
      <c r="B1495" s="12">
        <v>34960</v>
      </c>
      <c r="C1495" s="18">
        <v>1.4323000000000001E-2</v>
      </c>
    </row>
    <row r="1496" spans="2:3" x14ac:dyDescent="0.25">
      <c r="B1496" s="12">
        <v>34953</v>
      </c>
      <c r="C1496" s="18">
        <v>1.5299E-2</v>
      </c>
    </row>
    <row r="1497" spans="2:3" x14ac:dyDescent="0.25">
      <c r="B1497" s="12">
        <v>34946</v>
      </c>
      <c r="C1497" s="18">
        <v>1.4973999999999999E-2</v>
      </c>
    </row>
    <row r="1498" spans="2:3" x14ac:dyDescent="0.25">
      <c r="B1498" s="12">
        <v>34939</v>
      </c>
      <c r="C1498" s="18">
        <v>1.4323000000000001E-2</v>
      </c>
    </row>
    <row r="1499" spans="2:3" x14ac:dyDescent="0.25">
      <c r="B1499" s="12">
        <v>34932</v>
      </c>
      <c r="C1499" s="18">
        <v>1.2370000000000001E-2</v>
      </c>
    </row>
    <row r="1500" spans="2:3" x14ac:dyDescent="0.25">
      <c r="B1500" s="12">
        <v>34925</v>
      </c>
      <c r="C1500" s="18">
        <v>1.2370000000000001E-2</v>
      </c>
    </row>
    <row r="1501" spans="2:3" x14ac:dyDescent="0.25">
      <c r="B1501" s="12">
        <v>34918</v>
      </c>
      <c r="C1501" s="18">
        <v>1.3021E-2</v>
      </c>
    </row>
    <row r="1502" spans="2:3" x14ac:dyDescent="0.25">
      <c r="B1502" s="12">
        <v>34911</v>
      </c>
      <c r="C1502" s="18">
        <v>1.3021E-2</v>
      </c>
    </row>
    <row r="1503" spans="2:3" x14ac:dyDescent="0.25">
      <c r="B1503" s="12">
        <v>34904</v>
      </c>
      <c r="C1503" s="18">
        <v>1.5625E-2</v>
      </c>
    </row>
    <row r="1504" spans="2:3" x14ac:dyDescent="0.25">
      <c r="B1504" s="12">
        <v>34897</v>
      </c>
      <c r="C1504" s="18">
        <v>1.6275999999999999E-2</v>
      </c>
    </row>
    <row r="1505" spans="2:3" x14ac:dyDescent="0.25">
      <c r="B1505" s="12">
        <v>34890</v>
      </c>
      <c r="C1505" s="18">
        <v>1.5625E-2</v>
      </c>
    </row>
    <row r="1506" spans="2:3" x14ac:dyDescent="0.25">
      <c r="B1506" s="12">
        <v>34883</v>
      </c>
      <c r="C1506" s="18">
        <v>1.6275999999999999E-2</v>
      </c>
    </row>
    <row r="1507" spans="2:3" x14ac:dyDescent="0.25">
      <c r="B1507" s="12">
        <v>34876</v>
      </c>
      <c r="C1507" s="18">
        <v>1.3021E-2</v>
      </c>
    </row>
    <row r="1508" spans="2:3" x14ac:dyDescent="0.25">
      <c r="B1508" s="12">
        <v>34869</v>
      </c>
      <c r="C1508" s="18">
        <v>1.3672E-2</v>
      </c>
    </row>
    <row r="1509" spans="2:3" x14ac:dyDescent="0.25">
      <c r="B1509" s="12">
        <v>34862</v>
      </c>
      <c r="C1509" s="18">
        <v>1.3672E-2</v>
      </c>
    </row>
    <row r="1510" spans="2:3" x14ac:dyDescent="0.25">
      <c r="B1510" s="12">
        <v>34855</v>
      </c>
      <c r="C1510" s="18">
        <v>1.3672E-2</v>
      </c>
    </row>
    <row r="1511" spans="2:3" x14ac:dyDescent="0.25">
      <c r="B1511" s="12">
        <v>34848</v>
      </c>
      <c r="C1511" s="18">
        <v>1.4323000000000001E-2</v>
      </c>
    </row>
    <row r="1512" spans="2:3" x14ac:dyDescent="0.25">
      <c r="B1512" s="12">
        <v>34841</v>
      </c>
      <c r="C1512" s="18">
        <v>1.4323000000000001E-2</v>
      </c>
    </row>
    <row r="1513" spans="2:3" x14ac:dyDescent="0.25">
      <c r="B1513" s="12">
        <v>34834</v>
      </c>
      <c r="C1513" s="18">
        <v>1.6927000000000001E-2</v>
      </c>
    </row>
    <row r="1514" spans="2:3" x14ac:dyDescent="0.25">
      <c r="B1514" s="12">
        <v>34827</v>
      </c>
      <c r="C1514" s="18">
        <v>1.6927000000000001E-2</v>
      </c>
    </row>
    <row r="1515" spans="2:3" x14ac:dyDescent="0.25">
      <c r="B1515" s="12">
        <v>34820</v>
      </c>
      <c r="C1515" s="18">
        <v>1.6275999999999999E-2</v>
      </c>
    </row>
    <row r="1516" spans="2:3" x14ac:dyDescent="0.25">
      <c r="B1516" s="12">
        <v>34813</v>
      </c>
      <c r="C1516" s="18">
        <v>1.5625E-2</v>
      </c>
    </row>
    <row r="1517" spans="2:3" x14ac:dyDescent="0.25">
      <c r="B1517" s="12">
        <v>34806</v>
      </c>
      <c r="C1517" s="18">
        <v>1.4323000000000001E-2</v>
      </c>
    </row>
    <row r="1518" spans="2:3" x14ac:dyDescent="0.25">
      <c r="B1518" s="12">
        <v>34799</v>
      </c>
      <c r="C1518" s="18">
        <v>1.3672E-2</v>
      </c>
    </row>
    <row r="1519" spans="2:3" x14ac:dyDescent="0.25">
      <c r="B1519" s="12">
        <v>34792</v>
      </c>
      <c r="C1519" s="18">
        <v>1.3672E-2</v>
      </c>
    </row>
    <row r="1520" spans="2:3" x14ac:dyDescent="0.25">
      <c r="B1520" s="12">
        <v>34785</v>
      </c>
      <c r="C1520" s="18">
        <v>1.6927000000000001E-2</v>
      </c>
    </row>
    <row r="1521" spans="2:3" x14ac:dyDescent="0.25">
      <c r="B1521" s="12">
        <v>34778</v>
      </c>
      <c r="C1521" s="18">
        <v>1.6927000000000001E-2</v>
      </c>
    </row>
    <row r="1522" spans="2:3" x14ac:dyDescent="0.25">
      <c r="B1522" s="12">
        <v>34771</v>
      </c>
      <c r="C1522" s="18">
        <v>1.6275999999999999E-2</v>
      </c>
    </row>
    <row r="1523" spans="2:3" x14ac:dyDescent="0.25">
      <c r="B1523" s="12">
        <v>34764</v>
      </c>
      <c r="C1523" s="18">
        <v>1.8228999999999999E-2</v>
      </c>
    </row>
    <row r="1524" spans="2:3" x14ac:dyDescent="0.25">
      <c r="B1524" s="12">
        <v>34757</v>
      </c>
      <c r="C1524" s="18">
        <v>1.8880000000000001E-2</v>
      </c>
    </row>
    <row r="1525" spans="2:3" x14ac:dyDescent="0.25">
      <c r="B1525" s="12">
        <v>34750</v>
      </c>
      <c r="C1525" s="18">
        <v>1.9531E-2</v>
      </c>
    </row>
    <row r="1526" spans="2:3" x14ac:dyDescent="0.25">
      <c r="B1526" s="12">
        <v>34743</v>
      </c>
      <c r="C1526" s="18">
        <v>1.8228999999999999E-2</v>
      </c>
    </row>
    <row r="1527" spans="2:3" x14ac:dyDescent="0.25">
      <c r="B1527" s="12">
        <v>34736</v>
      </c>
      <c r="C1527" s="18">
        <v>1.9531E-2</v>
      </c>
    </row>
    <row r="1528" spans="2:3" x14ac:dyDescent="0.25">
      <c r="B1528" s="12">
        <v>34729</v>
      </c>
      <c r="C1528" s="18">
        <v>1.9531E-2</v>
      </c>
    </row>
    <row r="1529" spans="2:3" x14ac:dyDescent="0.25">
      <c r="B1529" s="12">
        <v>34722</v>
      </c>
      <c r="C1529" s="18">
        <v>1.6927000000000001E-2</v>
      </c>
    </row>
    <row r="1530" spans="2:3" x14ac:dyDescent="0.25">
      <c r="B1530" s="12">
        <v>34715</v>
      </c>
      <c r="C1530" s="18">
        <v>1.7578E-2</v>
      </c>
    </row>
    <row r="1531" spans="2:3" x14ac:dyDescent="0.25">
      <c r="B1531" s="12">
        <v>34708</v>
      </c>
      <c r="C1531" s="18">
        <v>1.8880000000000001E-2</v>
      </c>
    </row>
    <row r="1532" spans="2:3" x14ac:dyDescent="0.25">
      <c r="B1532" s="12">
        <v>34701</v>
      </c>
      <c r="C1532" s="18">
        <v>1.8880000000000001E-2</v>
      </c>
    </row>
    <row r="1533" spans="2:3" x14ac:dyDescent="0.25">
      <c r="B1533" s="12">
        <v>34694</v>
      </c>
      <c r="C1533" s="18">
        <v>1.9531E-2</v>
      </c>
    </row>
    <row r="1534" spans="2:3" x14ac:dyDescent="0.25">
      <c r="B1534" s="12">
        <v>34687</v>
      </c>
      <c r="C1534" s="18">
        <v>2.0181999999999999E-2</v>
      </c>
    </row>
    <row r="1535" spans="2:3" x14ac:dyDescent="0.25">
      <c r="B1535" s="12">
        <v>34680</v>
      </c>
      <c r="C1535" s="18">
        <v>1.8228999999999999E-2</v>
      </c>
    </row>
    <row r="1536" spans="2:3" x14ac:dyDescent="0.25">
      <c r="B1536" s="12">
        <v>34673</v>
      </c>
      <c r="C1536" s="18">
        <v>1.8880000000000001E-2</v>
      </c>
    </row>
    <row r="1537" spans="2:3" x14ac:dyDescent="0.25">
      <c r="B1537" s="12">
        <v>34666</v>
      </c>
      <c r="C1537" s="18">
        <v>2.2134999999999998E-2</v>
      </c>
    </row>
    <row r="1538" spans="2:3" x14ac:dyDescent="0.25">
      <c r="B1538" s="12">
        <v>34659</v>
      </c>
      <c r="C1538" s="18">
        <v>1.9531E-2</v>
      </c>
    </row>
    <row r="1539" spans="2:3" x14ac:dyDescent="0.25">
      <c r="B1539" s="12">
        <v>34652</v>
      </c>
      <c r="C1539" s="18">
        <v>2.3438000000000001E-2</v>
      </c>
    </row>
    <row r="1540" spans="2:3" x14ac:dyDescent="0.25">
      <c r="B1540" s="12">
        <v>34645</v>
      </c>
      <c r="C1540" s="18">
        <v>1.9531E-2</v>
      </c>
    </row>
    <row r="1541" spans="2:3" x14ac:dyDescent="0.25">
      <c r="B1541" s="12">
        <v>34638</v>
      </c>
      <c r="C1541" s="18">
        <v>2.0833000000000001E-2</v>
      </c>
    </row>
    <row r="1542" spans="2:3" x14ac:dyDescent="0.25">
      <c r="B1542" s="12">
        <v>34631</v>
      </c>
      <c r="C1542" s="18">
        <v>2.2786000000000001E-2</v>
      </c>
    </row>
    <row r="1543" spans="2:3" x14ac:dyDescent="0.25">
      <c r="B1543" s="12">
        <v>34624</v>
      </c>
      <c r="C1543" s="18">
        <v>2.7344E-2</v>
      </c>
    </row>
    <row r="1544" spans="2:3" x14ac:dyDescent="0.25">
      <c r="B1544" s="12">
        <v>34617</v>
      </c>
      <c r="C1544" s="18">
        <v>2.6041999999999999E-2</v>
      </c>
    </row>
    <row r="1545" spans="2:3" x14ac:dyDescent="0.25">
      <c r="B1545" s="12">
        <v>34610</v>
      </c>
      <c r="C1545" s="18">
        <v>2.7344E-2</v>
      </c>
    </row>
    <row r="1546" spans="2:3" x14ac:dyDescent="0.25">
      <c r="B1546" s="12">
        <v>34603</v>
      </c>
      <c r="C1546" s="18">
        <v>2.7994999999999999E-2</v>
      </c>
    </row>
    <row r="1547" spans="2:3" x14ac:dyDescent="0.25">
      <c r="B1547" s="12">
        <v>34596</v>
      </c>
      <c r="C1547" s="18">
        <v>2.8646000000000001E-2</v>
      </c>
    </row>
    <row r="1548" spans="2:3" x14ac:dyDescent="0.25">
      <c r="B1548" s="12">
        <v>34589</v>
      </c>
      <c r="C1548" s="18">
        <v>2.8646000000000001E-2</v>
      </c>
    </row>
    <row r="1549" spans="2:3" x14ac:dyDescent="0.25">
      <c r="B1549" s="12">
        <v>34582</v>
      </c>
      <c r="C1549" s="18">
        <v>2.8646000000000001E-2</v>
      </c>
    </row>
    <row r="1550" spans="2:3" x14ac:dyDescent="0.25">
      <c r="B1550" s="12">
        <v>34575</v>
      </c>
      <c r="C1550" s="18">
        <v>2.8646000000000001E-2</v>
      </c>
    </row>
    <row r="1551" spans="2:3" x14ac:dyDescent="0.25">
      <c r="B1551" s="12">
        <v>34568</v>
      </c>
      <c r="C1551" s="18">
        <v>2.8646000000000001E-2</v>
      </c>
    </row>
    <row r="1552" spans="2:3" x14ac:dyDescent="0.25">
      <c r="B1552" s="12">
        <v>34561</v>
      </c>
      <c r="C1552" s="18">
        <v>2.9947999999999999E-2</v>
      </c>
    </row>
    <row r="1553" spans="2:3" x14ac:dyDescent="0.25">
      <c r="B1553" s="12">
        <v>34554</v>
      </c>
      <c r="C1553" s="18">
        <v>3.2551999999999998E-2</v>
      </c>
    </row>
    <row r="1554" spans="2:3" x14ac:dyDescent="0.25">
      <c r="B1554" s="12">
        <v>34547</v>
      </c>
      <c r="C1554" s="18">
        <v>2.7344E-2</v>
      </c>
    </row>
    <row r="1555" spans="2:3" x14ac:dyDescent="0.25">
      <c r="B1555" s="12">
        <v>34540</v>
      </c>
      <c r="C1555" s="18">
        <v>3.125E-2</v>
      </c>
    </row>
    <row r="1556" spans="2:3" x14ac:dyDescent="0.25">
      <c r="B1556" s="12">
        <v>34533</v>
      </c>
      <c r="C1556" s="18">
        <v>2.8646000000000001E-2</v>
      </c>
    </row>
    <row r="1557" spans="2:3" x14ac:dyDescent="0.25">
      <c r="B1557" s="12">
        <v>34526</v>
      </c>
      <c r="C1557" s="18">
        <v>2.9947999999999999E-2</v>
      </c>
    </row>
    <row r="1558" spans="2:3" x14ac:dyDescent="0.25">
      <c r="B1558" s="12">
        <v>34519</v>
      </c>
      <c r="C1558" s="18">
        <v>2.9947999999999999E-2</v>
      </c>
    </row>
    <row r="1559" spans="2:3" x14ac:dyDescent="0.25">
      <c r="B1559" s="12">
        <v>34512</v>
      </c>
      <c r="C1559" s="18">
        <v>2.7344E-2</v>
      </c>
    </row>
    <row r="1560" spans="2:3" x14ac:dyDescent="0.25">
      <c r="B1560" s="12">
        <v>34505</v>
      </c>
      <c r="C1560" s="18">
        <v>2.4740000000000002E-2</v>
      </c>
    </row>
    <row r="1561" spans="2:3" x14ac:dyDescent="0.25">
      <c r="B1561" s="12">
        <v>34498</v>
      </c>
      <c r="C1561" s="18">
        <v>2.2134999999999998E-2</v>
      </c>
    </row>
    <row r="1562" spans="2:3" x14ac:dyDescent="0.25">
      <c r="B1562" s="12">
        <v>34491</v>
      </c>
      <c r="C1562" s="18">
        <v>2.7344E-2</v>
      </c>
    </row>
    <row r="1563" spans="2:3" x14ac:dyDescent="0.25">
      <c r="B1563" s="12">
        <v>34484</v>
      </c>
      <c r="C1563" s="18">
        <v>2.7344E-2</v>
      </c>
    </row>
    <row r="1564" spans="2:3" x14ac:dyDescent="0.25">
      <c r="B1564" s="12">
        <v>34477</v>
      </c>
      <c r="C1564" s="18">
        <v>2.5391E-2</v>
      </c>
    </row>
    <row r="1565" spans="2:3" x14ac:dyDescent="0.25">
      <c r="B1565" s="12">
        <v>34470</v>
      </c>
      <c r="C1565" s="18">
        <v>2.6693000000000001E-2</v>
      </c>
    </row>
    <row r="1566" spans="2:3" x14ac:dyDescent="0.25">
      <c r="B1566" s="12">
        <v>34463</v>
      </c>
      <c r="C1566" s="18">
        <v>2.7994999999999999E-2</v>
      </c>
    </row>
    <row r="1567" spans="2:3" x14ac:dyDescent="0.25">
      <c r="B1567" s="12">
        <v>34456</v>
      </c>
      <c r="C1567" s="18">
        <v>2.7994999999999999E-2</v>
      </c>
    </row>
    <row r="1568" spans="2:3" x14ac:dyDescent="0.25">
      <c r="B1568" s="12">
        <v>34449</v>
      </c>
      <c r="C1568" s="18">
        <v>2.9297E-2</v>
      </c>
    </row>
    <row r="1569" spans="2:3" x14ac:dyDescent="0.25">
      <c r="B1569" s="12">
        <v>34442</v>
      </c>
      <c r="C1569" s="18">
        <v>2.9297E-2</v>
      </c>
    </row>
    <row r="1570" spans="2:3" x14ac:dyDescent="0.25">
      <c r="B1570" s="12">
        <v>34435</v>
      </c>
      <c r="C1570" s="18">
        <v>2.8646000000000001E-2</v>
      </c>
    </row>
    <row r="1571" spans="2:3" x14ac:dyDescent="0.25">
      <c r="B1571" s="12">
        <v>34428</v>
      </c>
      <c r="C1571" s="18">
        <v>2.8646000000000001E-2</v>
      </c>
    </row>
    <row r="1572" spans="2:3" x14ac:dyDescent="0.25">
      <c r="B1572" s="12">
        <v>34421</v>
      </c>
      <c r="C1572" s="18">
        <v>2.8646000000000001E-2</v>
      </c>
    </row>
    <row r="1573" spans="2:3" x14ac:dyDescent="0.25">
      <c r="B1573" s="12">
        <v>34414</v>
      </c>
      <c r="C1573" s="18">
        <v>3.2551999999999998E-2</v>
      </c>
    </row>
    <row r="1574" spans="2:3" x14ac:dyDescent="0.25">
      <c r="B1574" s="12">
        <v>34407</v>
      </c>
      <c r="C1574" s="18">
        <v>3.1900999999999999E-2</v>
      </c>
    </row>
    <row r="1575" spans="2:3" x14ac:dyDescent="0.25">
      <c r="B1575" s="12">
        <v>34400</v>
      </c>
      <c r="C1575" s="18">
        <v>3.125E-2</v>
      </c>
    </row>
    <row r="1576" spans="2:3" x14ac:dyDescent="0.25">
      <c r="B1576" s="12">
        <v>34393</v>
      </c>
      <c r="C1576" s="18">
        <v>2.7344E-2</v>
      </c>
    </row>
    <row r="1577" spans="2:3" x14ac:dyDescent="0.25">
      <c r="B1577" s="12">
        <v>34386</v>
      </c>
      <c r="C1577" s="18">
        <v>2.7344E-2</v>
      </c>
    </row>
    <row r="1578" spans="2:3" x14ac:dyDescent="0.25">
      <c r="B1578" s="12">
        <v>34379</v>
      </c>
      <c r="C1578" s="18">
        <v>2.6693000000000001E-2</v>
      </c>
    </row>
    <row r="1579" spans="2:3" x14ac:dyDescent="0.25">
      <c r="B1579" s="12">
        <v>34372</v>
      </c>
      <c r="C1579" s="18">
        <v>2.6041999999999999E-2</v>
      </c>
    </row>
    <row r="1580" spans="2:3" x14ac:dyDescent="0.25">
      <c r="B1580" s="12">
        <v>34365</v>
      </c>
      <c r="C1580" s="18">
        <v>2.6693000000000001E-2</v>
      </c>
    </row>
    <row r="1581" spans="2:3" x14ac:dyDescent="0.25">
      <c r="B1581" s="12">
        <v>34358</v>
      </c>
      <c r="C1581" s="18">
        <v>2.6693000000000001E-2</v>
      </c>
    </row>
    <row r="1582" spans="2:3" x14ac:dyDescent="0.25">
      <c r="B1582" s="12">
        <v>34351</v>
      </c>
      <c r="C1582" s="18">
        <v>2.7344E-2</v>
      </c>
    </row>
    <row r="1583" spans="2:3" x14ac:dyDescent="0.25">
      <c r="B1583" s="12">
        <v>34344</v>
      </c>
      <c r="C1583" s="18">
        <v>2.7344E-2</v>
      </c>
    </row>
    <row r="1584" spans="2:3" x14ac:dyDescent="0.25">
      <c r="B1584" s="12">
        <v>34337</v>
      </c>
      <c r="C1584" s="18">
        <v>2.6041999999999999E-2</v>
      </c>
    </row>
    <row r="1585" spans="2:3" x14ac:dyDescent="0.25">
      <c r="B1585" s="12">
        <v>34330</v>
      </c>
      <c r="C1585" s="18">
        <v>2.7344E-2</v>
      </c>
    </row>
    <row r="1586" spans="2:3" x14ac:dyDescent="0.25">
      <c r="B1586" s="12">
        <v>34323</v>
      </c>
      <c r="C1586" s="18">
        <v>2.7994999999999999E-2</v>
      </c>
    </row>
    <row r="1587" spans="2:3" x14ac:dyDescent="0.25">
      <c r="B1587" s="12">
        <v>34316</v>
      </c>
      <c r="C1587" s="18">
        <v>2.8646000000000001E-2</v>
      </c>
    </row>
    <row r="1588" spans="2:3" x14ac:dyDescent="0.25">
      <c r="B1588" s="12">
        <v>34309</v>
      </c>
      <c r="C1588" s="18">
        <v>3.0599000000000001E-2</v>
      </c>
    </row>
    <row r="1589" spans="2:3" x14ac:dyDescent="0.25">
      <c r="B1589" s="12">
        <v>34302</v>
      </c>
      <c r="C1589" s="18">
        <v>3.2551999999999998E-2</v>
      </c>
    </row>
    <row r="1590" spans="2:3" x14ac:dyDescent="0.25">
      <c r="B1590" s="12">
        <v>34295</v>
      </c>
      <c r="C1590" s="18">
        <v>3.2551999999999998E-2</v>
      </c>
    </row>
    <row r="1591" spans="2:3" x14ac:dyDescent="0.25">
      <c r="B1591" s="12">
        <v>34288</v>
      </c>
      <c r="C1591" s="18">
        <v>3.2551999999999998E-2</v>
      </c>
    </row>
    <row r="1592" spans="2:3" x14ac:dyDescent="0.25">
      <c r="B1592" s="12">
        <v>34281</v>
      </c>
      <c r="C1592" s="18">
        <v>2.7344E-2</v>
      </c>
    </row>
    <row r="1593" spans="2:3" x14ac:dyDescent="0.25">
      <c r="B1593" s="12">
        <v>34274</v>
      </c>
      <c r="C1593" s="18">
        <v>2.6041999999999999E-2</v>
      </c>
    </row>
    <row r="1594" spans="2:3" x14ac:dyDescent="0.25">
      <c r="B1594" s="12">
        <v>34267</v>
      </c>
      <c r="C1594" s="18">
        <v>2.4740000000000002E-2</v>
      </c>
    </row>
    <row r="1595" spans="2:3" x14ac:dyDescent="0.25">
      <c r="B1595" s="12">
        <v>34260</v>
      </c>
      <c r="C1595" s="18">
        <v>2.3438000000000001E-2</v>
      </c>
    </row>
    <row r="1596" spans="2:3" x14ac:dyDescent="0.25">
      <c r="B1596" s="12">
        <v>34253</v>
      </c>
      <c r="C1596" s="18">
        <v>2.6041999999999999E-2</v>
      </c>
    </row>
    <row r="1597" spans="2:3" x14ac:dyDescent="0.25">
      <c r="B1597" s="12">
        <v>34246</v>
      </c>
      <c r="C1597" s="18">
        <v>2.4740000000000002E-2</v>
      </c>
    </row>
    <row r="1598" spans="2:3" x14ac:dyDescent="0.25">
      <c r="B1598" s="12">
        <v>34239</v>
      </c>
      <c r="C1598" s="18">
        <v>2.7344E-2</v>
      </c>
    </row>
    <row r="1599" spans="2:3" x14ac:dyDescent="0.25">
      <c r="B1599" s="12">
        <v>34232</v>
      </c>
      <c r="C1599" s="18">
        <v>2.8646000000000001E-2</v>
      </c>
    </row>
    <row r="1600" spans="2:3" x14ac:dyDescent="0.25">
      <c r="B1600" s="12">
        <v>34225</v>
      </c>
      <c r="C1600" s="18">
        <v>2.9947999999999999E-2</v>
      </c>
    </row>
    <row r="1601" spans="2:3" x14ac:dyDescent="0.25">
      <c r="B1601" s="12">
        <v>34218</v>
      </c>
      <c r="C1601" s="18">
        <v>2.8646000000000001E-2</v>
      </c>
    </row>
    <row r="1602" spans="2:3" x14ac:dyDescent="0.25">
      <c r="B1602" s="12">
        <v>34211</v>
      </c>
      <c r="C1602" s="18">
        <v>3.125E-2</v>
      </c>
    </row>
    <row r="1603" spans="2:3" x14ac:dyDescent="0.25">
      <c r="B1603" s="12">
        <v>34204</v>
      </c>
      <c r="C1603" s="18">
        <v>2.8646000000000001E-2</v>
      </c>
    </row>
    <row r="1604" spans="2:3" x14ac:dyDescent="0.25">
      <c r="B1604" s="12">
        <v>34197</v>
      </c>
      <c r="C1604" s="18">
        <v>3.125E-2</v>
      </c>
    </row>
    <row r="1605" spans="2:3" x14ac:dyDescent="0.25">
      <c r="B1605" s="12">
        <v>34190</v>
      </c>
      <c r="C1605" s="18">
        <v>3.5806999999999999E-2</v>
      </c>
    </row>
    <row r="1606" spans="2:3" x14ac:dyDescent="0.25">
      <c r="B1606" s="12">
        <v>34183</v>
      </c>
      <c r="C1606" s="18">
        <v>3.5806999999999999E-2</v>
      </c>
    </row>
    <row r="1607" spans="2:3" x14ac:dyDescent="0.25">
      <c r="B1607" s="12">
        <v>34176</v>
      </c>
      <c r="C1607" s="18">
        <v>2.9947999999999999E-2</v>
      </c>
    </row>
    <row r="1608" spans="2:3" x14ac:dyDescent="0.25">
      <c r="B1608" s="12">
        <v>34169</v>
      </c>
      <c r="C1608" s="18">
        <v>3.2551999999999998E-2</v>
      </c>
    </row>
    <row r="1609" spans="2:3" x14ac:dyDescent="0.25">
      <c r="B1609" s="12">
        <v>34162</v>
      </c>
      <c r="C1609" s="18">
        <v>3.3854000000000002E-2</v>
      </c>
    </row>
    <row r="1610" spans="2:3" x14ac:dyDescent="0.25">
      <c r="B1610" s="12">
        <v>34155</v>
      </c>
      <c r="C1610" s="18">
        <v>2.8646000000000001E-2</v>
      </c>
    </row>
    <row r="1611" spans="2:3" x14ac:dyDescent="0.25">
      <c r="B1611" s="12">
        <v>34148</v>
      </c>
      <c r="C1611" s="18">
        <v>2.9947999999999999E-2</v>
      </c>
    </row>
    <row r="1612" spans="2:3" x14ac:dyDescent="0.25">
      <c r="B1612" s="12">
        <v>34141</v>
      </c>
      <c r="C1612" s="18">
        <v>3.3854000000000002E-2</v>
      </c>
    </row>
    <row r="1613" spans="2:3" x14ac:dyDescent="0.25">
      <c r="B1613" s="12">
        <v>34134</v>
      </c>
      <c r="C1613" s="18">
        <v>3.5806999999999999E-2</v>
      </c>
    </row>
    <row r="1614" spans="2:3" x14ac:dyDescent="0.25">
      <c r="B1614" s="12">
        <v>34127</v>
      </c>
      <c r="C1614" s="18">
        <v>3.7760000000000002E-2</v>
      </c>
    </row>
    <row r="1615" spans="2:3" x14ac:dyDescent="0.25">
      <c r="B1615" s="12">
        <v>34120</v>
      </c>
      <c r="C1615" s="18">
        <v>3.7760000000000002E-2</v>
      </c>
    </row>
    <row r="1616" spans="2:3" x14ac:dyDescent="0.25">
      <c r="B1616" s="12">
        <v>34113</v>
      </c>
      <c r="C1616" s="18">
        <v>2.9947999999999999E-2</v>
      </c>
    </row>
    <row r="1617" spans="2:3" x14ac:dyDescent="0.25">
      <c r="B1617" s="12">
        <v>34106</v>
      </c>
      <c r="C1617" s="18">
        <v>2.6041999999999999E-2</v>
      </c>
    </row>
    <row r="1618" spans="2:3" x14ac:dyDescent="0.25">
      <c r="B1618" s="12">
        <v>34099</v>
      </c>
      <c r="C1618" s="18">
        <v>3.125E-2</v>
      </c>
    </row>
    <row r="1619" spans="2:3" x14ac:dyDescent="0.25">
      <c r="B1619" s="12">
        <v>34092</v>
      </c>
      <c r="C1619" s="18">
        <v>2.7344E-2</v>
      </c>
    </row>
    <row r="1620" spans="2:3" x14ac:dyDescent="0.25">
      <c r="B1620" s="12">
        <v>34085</v>
      </c>
      <c r="C1620" s="18">
        <v>2.9947999999999999E-2</v>
      </c>
    </row>
    <row r="1621" spans="2:3" x14ac:dyDescent="0.25">
      <c r="B1621" s="12">
        <v>34078</v>
      </c>
      <c r="C1621" s="18">
        <v>3.2551999999999998E-2</v>
      </c>
    </row>
    <row r="1622" spans="2:3" x14ac:dyDescent="0.25">
      <c r="B1622" s="12">
        <v>34071</v>
      </c>
      <c r="C1622" s="18">
        <v>3.2551999999999998E-2</v>
      </c>
    </row>
    <row r="1623" spans="2:3" x14ac:dyDescent="0.25">
      <c r="B1623" s="12">
        <v>34064</v>
      </c>
      <c r="C1623" s="18">
        <v>3.125E-2</v>
      </c>
    </row>
    <row r="1624" spans="2:3" x14ac:dyDescent="0.25">
      <c r="B1624" s="12">
        <v>34057</v>
      </c>
      <c r="C1624" s="18">
        <v>3.125E-2</v>
      </c>
    </row>
    <row r="1625" spans="2:3" x14ac:dyDescent="0.25">
      <c r="B1625" s="12">
        <v>34050</v>
      </c>
      <c r="C1625" s="18">
        <v>3.125E-2</v>
      </c>
    </row>
    <row r="1626" spans="2:3" x14ac:dyDescent="0.25">
      <c r="B1626" s="12">
        <v>34043</v>
      </c>
      <c r="C1626" s="18">
        <v>3.3854000000000002E-2</v>
      </c>
    </row>
    <row r="1627" spans="2:3" x14ac:dyDescent="0.25">
      <c r="B1627" s="12">
        <v>34036</v>
      </c>
      <c r="C1627" s="18">
        <v>3.3854000000000002E-2</v>
      </c>
    </row>
    <row r="1628" spans="2:3" x14ac:dyDescent="0.25">
      <c r="B1628" s="12">
        <v>34029</v>
      </c>
      <c r="C1628" s="18">
        <v>3.5156E-2</v>
      </c>
    </row>
    <row r="1629" spans="2:3" x14ac:dyDescent="0.25">
      <c r="B1629" s="12">
        <v>34022</v>
      </c>
      <c r="C1629" s="18">
        <v>3.3854000000000002E-2</v>
      </c>
    </row>
    <row r="1630" spans="2:3" x14ac:dyDescent="0.25">
      <c r="B1630" s="12">
        <v>34015</v>
      </c>
      <c r="C1630" s="18">
        <v>4.2969E-2</v>
      </c>
    </row>
    <row r="1631" spans="2:3" x14ac:dyDescent="0.25">
      <c r="B1631" s="12">
        <v>34008</v>
      </c>
      <c r="C1631" s="18">
        <v>4.2969E-2</v>
      </c>
    </row>
    <row r="1632" spans="2:3" x14ac:dyDescent="0.25">
      <c r="B1632" s="12">
        <v>34001</v>
      </c>
      <c r="C1632" s="18">
        <v>4.2969E-2</v>
      </c>
    </row>
    <row r="1633" spans="2:3" x14ac:dyDescent="0.25">
      <c r="B1633" s="12">
        <v>33994</v>
      </c>
      <c r="C1633" s="18">
        <v>4.4270999999999998E-2</v>
      </c>
    </row>
    <row r="1634" spans="2:3" x14ac:dyDescent="0.25">
      <c r="B1634" s="12">
        <v>33987</v>
      </c>
      <c r="C1634" s="18">
        <v>3.9063000000000001E-2</v>
      </c>
    </row>
    <row r="1635" spans="2:3" x14ac:dyDescent="0.25">
      <c r="B1635" s="12">
        <v>33980</v>
      </c>
      <c r="C1635" s="18">
        <v>4.1667000000000003E-2</v>
      </c>
    </row>
    <row r="1636" spans="2:3" x14ac:dyDescent="0.25">
      <c r="B1636" s="12">
        <v>33973</v>
      </c>
      <c r="C1636" s="18">
        <v>4.2969E-2</v>
      </c>
    </row>
    <row r="1637" spans="2:3" x14ac:dyDescent="0.25">
      <c r="B1637" s="12">
        <v>33966</v>
      </c>
      <c r="C1637" s="18">
        <v>4.6224000000000001E-2</v>
      </c>
    </row>
    <row r="1638" spans="2:3" x14ac:dyDescent="0.25">
      <c r="B1638" s="12">
        <v>33959</v>
      </c>
      <c r="C1638" s="18">
        <v>4.4270999999999998E-2</v>
      </c>
    </row>
    <row r="1639" spans="2:3" x14ac:dyDescent="0.25">
      <c r="B1639" s="12">
        <v>33952</v>
      </c>
      <c r="C1639" s="18">
        <v>4.6875E-2</v>
      </c>
    </row>
    <row r="1640" spans="2:3" x14ac:dyDescent="0.25">
      <c r="B1640" s="12">
        <v>33945</v>
      </c>
      <c r="C1640" s="18">
        <v>4.5573000000000002E-2</v>
      </c>
    </row>
    <row r="1641" spans="2:3" x14ac:dyDescent="0.25">
      <c r="B1641" s="12">
        <v>33938</v>
      </c>
      <c r="C1641" s="18">
        <v>5.2082999999999997E-2</v>
      </c>
    </row>
    <row r="1642" spans="2:3" x14ac:dyDescent="0.25">
      <c r="B1642" s="12">
        <v>33931</v>
      </c>
      <c r="C1642" s="18">
        <v>4.9479000000000002E-2</v>
      </c>
    </row>
    <row r="1643" spans="2:3" x14ac:dyDescent="0.25">
      <c r="B1643" s="12">
        <v>33924</v>
      </c>
      <c r="C1643" s="18">
        <v>5.3385000000000002E-2</v>
      </c>
    </row>
    <row r="1644" spans="2:3" x14ac:dyDescent="0.25">
      <c r="B1644" s="12">
        <v>33917</v>
      </c>
      <c r="C1644" s="18">
        <v>5.0781E-2</v>
      </c>
    </row>
    <row r="1645" spans="2:3" x14ac:dyDescent="0.25">
      <c r="B1645" s="12">
        <v>33910</v>
      </c>
      <c r="C1645" s="18">
        <v>3.2551999999999998E-2</v>
      </c>
    </row>
    <row r="1646" spans="2:3" x14ac:dyDescent="0.25">
      <c r="B1646" s="12">
        <v>33903</v>
      </c>
      <c r="C1646" s="18">
        <v>2.9947999999999999E-2</v>
      </c>
    </row>
    <row r="1647" spans="2:3" x14ac:dyDescent="0.25">
      <c r="B1647" s="12">
        <v>33896</v>
      </c>
      <c r="C1647" s="18">
        <v>2.4740000000000002E-2</v>
      </c>
    </row>
    <row r="1648" spans="2:3" x14ac:dyDescent="0.25">
      <c r="B1648" s="12">
        <v>33889</v>
      </c>
      <c r="C1648" s="18">
        <v>2.6041999999999999E-2</v>
      </c>
    </row>
    <row r="1649" spans="2:3" x14ac:dyDescent="0.25">
      <c r="B1649" s="12">
        <v>33882</v>
      </c>
      <c r="C1649" s="18">
        <v>2.6041999999999999E-2</v>
      </c>
    </row>
    <row r="1650" spans="2:3" x14ac:dyDescent="0.25">
      <c r="B1650" s="12">
        <v>33875</v>
      </c>
      <c r="C1650" s="18">
        <v>2.9947999999999999E-2</v>
      </c>
    </row>
    <row r="1651" spans="2:3" x14ac:dyDescent="0.25">
      <c r="B1651" s="12">
        <v>33868</v>
      </c>
      <c r="C1651" s="18">
        <v>2.8646000000000001E-2</v>
      </c>
    </row>
    <row r="1652" spans="2:3" x14ac:dyDescent="0.25">
      <c r="B1652" s="12">
        <v>33861</v>
      </c>
      <c r="C1652" s="18">
        <v>2.7344E-2</v>
      </c>
    </row>
    <row r="1653" spans="2:3" x14ac:dyDescent="0.25">
      <c r="B1653" s="12">
        <v>33854</v>
      </c>
      <c r="C1653" s="18">
        <v>2.7344E-2</v>
      </c>
    </row>
    <row r="1654" spans="2:3" x14ac:dyDescent="0.25">
      <c r="B1654" s="12">
        <v>33847</v>
      </c>
      <c r="C1654" s="18">
        <v>2.3438000000000001E-2</v>
      </c>
    </row>
    <row r="1655" spans="2:3" x14ac:dyDescent="0.25">
      <c r="B1655" s="12">
        <v>33840</v>
      </c>
      <c r="C1655" s="18">
        <v>2.6041999999999999E-2</v>
      </c>
    </row>
    <row r="1656" spans="2:3" x14ac:dyDescent="0.25">
      <c r="B1656" s="12">
        <v>33833</v>
      </c>
      <c r="C1656" s="18">
        <v>2.9947999999999999E-2</v>
      </c>
    </row>
    <row r="1657" spans="2:3" x14ac:dyDescent="0.25">
      <c r="B1657" s="12">
        <v>33826</v>
      </c>
      <c r="C1657" s="18">
        <v>3.2551999999999998E-2</v>
      </c>
    </row>
    <row r="1658" spans="2:3" x14ac:dyDescent="0.25">
      <c r="B1658" s="12">
        <v>33819</v>
      </c>
      <c r="C1658" s="18">
        <v>3.125E-2</v>
      </c>
    </row>
    <row r="1659" spans="2:3" x14ac:dyDescent="0.25">
      <c r="B1659" s="12">
        <v>33812</v>
      </c>
      <c r="C1659" s="18">
        <v>2.9947999999999999E-2</v>
      </c>
    </row>
    <row r="1660" spans="2:3" x14ac:dyDescent="0.25">
      <c r="B1660" s="12">
        <v>33805</v>
      </c>
      <c r="C1660" s="18">
        <v>2.6041999999999999E-2</v>
      </c>
    </row>
    <row r="1661" spans="2:3" x14ac:dyDescent="0.25">
      <c r="B1661" s="12">
        <v>33798</v>
      </c>
      <c r="C1661" s="18">
        <v>2.9947999999999999E-2</v>
      </c>
    </row>
    <row r="1662" spans="2:3" x14ac:dyDescent="0.25">
      <c r="B1662" s="12">
        <v>33791</v>
      </c>
      <c r="C1662" s="18">
        <v>1.5625E-2</v>
      </c>
    </row>
    <row r="1663" spans="2:3" x14ac:dyDescent="0.25">
      <c r="B1663" s="12">
        <v>33784</v>
      </c>
      <c r="C1663" s="18">
        <v>1.8228999999999999E-2</v>
      </c>
    </row>
    <row r="1664" spans="2:3" x14ac:dyDescent="0.25">
      <c r="B1664" s="12">
        <v>33777</v>
      </c>
      <c r="C1664" s="18">
        <v>1.5625E-2</v>
      </c>
    </row>
    <row r="1665" spans="2:3" x14ac:dyDescent="0.25">
      <c r="B1665" s="12">
        <v>33770</v>
      </c>
      <c r="C1665" s="18">
        <v>1.9531E-2</v>
      </c>
    </row>
    <row r="1666" spans="2:3" x14ac:dyDescent="0.25">
      <c r="B1666" s="12">
        <v>33763</v>
      </c>
      <c r="C1666" s="18">
        <v>1.5625E-2</v>
      </c>
    </row>
    <row r="1667" spans="2:3" x14ac:dyDescent="0.25">
      <c r="B1667" s="12">
        <v>33756</v>
      </c>
      <c r="C1667" s="18">
        <v>1.6927000000000001E-2</v>
      </c>
    </row>
    <row r="1668" spans="2:3" x14ac:dyDescent="0.25">
      <c r="B1668" s="12">
        <v>33749</v>
      </c>
      <c r="C1668" s="18">
        <v>1.6927000000000001E-2</v>
      </c>
    </row>
    <row r="1669" spans="2:3" x14ac:dyDescent="0.25">
      <c r="B1669" s="12">
        <v>33742</v>
      </c>
      <c r="C1669" s="18">
        <v>1.6927000000000001E-2</v>
      </c>
    </row>
    <row r="1670" spans="2:3" x14ac:dyDescent="0.25">
      <c r="B1670" s="12">
        <v>33735</v>
      </c>
      <c r="C1670" s="18">
        <v>2.0833000000000001E-2</v>
      </c>
    </row>
    <row r="1671" spans="2:3" x14ac:dyDescent="0.25">
      <c r="B1671" s="12">
        <v>33728</v>
      </c>
      <c r="C1671" s="18">
        <v>2.0833000000000001E-2</v>
      </c>
    </row>
    <row r="1672" spans="2:3" x14ac:dyDescent="0.25">
      <c r="B1672" s="12">
        <v>33721</v>
      </c>
      <c r="C1672" s="18">
        <v>2.0833000000000001E-2</v>
      </c>
    </row>
    <row r="1673" spans="2:3" x14ac:dyDescent="0.25">
      <c r="B1673" s="12">
        <v>33714</v>
      </c>
      <c r="C1673" s="18">
        <v>2.3438000000000001E-2</v>
      </c>
    </row>
    <row r="1674" spans="2:3" x14ac:dyDescent="0.25">
      <c r="B1674" s="12">
        <v>33707</v>
      </c>
      <c r="C1674" s="18">
        <v>2.3438000000000001E-2</v>
      </c>
    </row>
    <row r="1675" spans="2:3" x14ac:dyDescent="0.25">
      <c r="B1675" s="12">
        <v>33700</v>
      </c>
      <c r="C1675" s="18">
        <v>2.7344E-2</v>
      </c>
    </row>
    <row r="1676" spans="2:3" x14ac:dyDescent="0.25">
      <c r="B1676" s="12">
        <v>33693</v>
      </c>
      <c r="C1676" s="18">
        <v>2.7344E-2</v>
      </c>
    </row>
    <row r="1677" spans="2:3" x14ac:dyDescent="0.25">
      <c r="B1677" s="12">
        <v>33686</v>
      </c>
      <c r="C1677" s="18">
        <v>2.8646000000000001E-2</v>
      </c>
    </row>
    <row r="1678" spans="2:3" x14ac:dyDescent="0.25">
      <c r="B1678" s="12">
        <v>33679</v>
      </c>
      <c r="C1678" s="18">
        <v>2.8646000000000001E-2</v>
      </c>
    </row>
    <row r="1679" spans="2:3" x14ac:dyDescent="0.25">
      <c r="B1679" s="12">
        <v>33672</v>
      </c>
      <c r="C1679" s="18">
        <v>2.7344E-2</v>
      </c>
    </row>
    <row r="1680" spans="2:3" x14ac:dyDescent="0.25">
      <c r="B1680" s="12">
        <v>33665</v>
      </c>
      <c r="C1680" s="18">
        <v>2.7344E-2</v>
      </c>
    </row>
    <row r="1681" spans="2:3" x14ac:dyDescent="0.25">
      <c r="B1681" s="12">
        <v>33658</v>
      </c>
      <c r="C1681" s="18">
        <v>2.7344E-2</v>
      </c>
    </row>
    <row r="1682" spans="2:3" x14ac:dyDescent="0.25">
      <c r="B1682" s="12">
        <v>33651</v>
      </c>
      <c r="C1682" s="18">
        <v>2.6041999999999999E-2</v>
      </c>
    </row>
    <row r="1683" spans="2:3" x14ac:dyDescent="0.25">
      <c r="B1683" s="12">
        <v>33644</v>
      </c>
      <c r="C1683" s="18">
        <v>1.9531E-2</v>
      </c>
    </row>
    <row r="1684" spans="2:3" x14ac:dyDescent="0.25">
      <c r="B1684" s="12">
        <v>33637</v>
      </c>
      <c r="C1684" s="18">
        <v>1.9531E-2</v>
      </c>
    </row>
    <row r="1685" spans="2:3" x14ac:dyDescent="0.25">
      <c r="B1685" s="12">
        <v>33630</v>
      </c>
      <c r="C1685" s="18">
        <v>2.0833000000000001E-2</v>
      </c>
    </row>
    <row r="1686" spans="2:3" x14ac:dyDescent="0.25">
      <c r="B1686" s="12">
        <v>33623</v>
      </c>
      <c r="C1686" s="18">
        <v>2.2134999999999998E-2</v>
      </c>
    </row>
    <row r="1687" spans="2:3" x14ac:dyDescent="0.25">
      <c r="B1687" s="12">
        <v>33616</v>
      </c>
      <c r="C1687" s="18">
        <v>2.2134999999999998E-2</v>
      </c>
    </row>
    <row r="1688" spans="2:3" x14ac:dyDescent="0.25">
      <c r="B1688" s="12">
        <v>33609</v>
      </c>
      <c r="C1688" s="18">
        <v>2.2134999999999998E-2</v>
      </c>
    </row>
    <row r="1689" spans="2:3" x14ac:dyDescent="0.25">
      <c r="B1689" s="12">
        <v>33602</v>
      </c>
      <c r="C1689" s="18">
        <v>2.2134999999999998E-2</v>
      </c>
    </row>
    <row r="1690" spans="2:3" x14ac:dyDescent="0.25">
      <c r="B1690" s="12">
        <v>33595</v>
      </c>
      <c r="C1690" s="18">
        <v>2.3438000000000001E-2</v>
      </c>
    </row>
    <row r="1691" spans="2:3" x14ac:dyDescent="0.25">
      <c r="B1691" s="12">
        <v>33588</v>
      </c>
      <c r="C1691" s="18">
        <v>2.3438000000000001E-2</v>
      </c>
    </row>
    <row r="1692" spans="2:3" x14ac:dyDescent="0.25">
      <c r="B1692" s="12">
        <v>33581</v>
      </c>
      <c r="C1692" s="18">
        <v>2.3438000000000001E-2</v>
      </c>
    </row>
    <row r="1693" spans="2:3" x14ac:dyDescent="0.25">
      <c r="B1693" s="12">
        <v>33574</v>
      </c>
      <c r="C1693" s="18">
        <v>2.3438000000000001E-2</v>
      </c>
    </row>
    <row r="1694" spans="2:3" x14ac:dyDescent="0.25">
      <c r="B1694" s="12">
        <v>33567</v>
      </c>
      <c r="C1694" s="18">
        <v>2.3438000000000001E-2</v>
      </c>
    </row>
    <row r="1695" spans="2:3" x14ac:dyDescent="0.25">
      <c r="B1695" s="12">
        <v>33560</v>
      </c>
      <c r="C1695" s="18">
        <v>2.3438000000000001E-2</v>
      </c>
    </row>
    <row r="1696" spans="2:3" x14ac:dyDescent="0.25">
      <c r="B1696" s="12">
        <v>33553</v>
      </c>
      <c r="C1696" s="18">
        <v>2.4740000000000002E-2</v>
      </c>
    </row>
    <row r="1697" spans="2:3" x14ac:dyDescent="0.25">
      <c r="B1697" s="12">
        <v>33546</v>
      </c>
      <c r="C1697" s="18">
        <v>1.8228999999999999E-2</v>
      </c>
    </row>
    <row r="1698" spans="2:3" x14ac:dyDescent="0.25">
      <c r="B1698" s="12">
        <v>33539</v>
      </c>
      <c r="C1698" s="18">
        <v>1.6927000000000001E-2</v>
      </c>
    </row>
    <row r="1699" spans="2:3" x14ac:dyDescent="0.25">
      <c r="B1699" s="12">
        <v>33532</v>
      </c>
      <c r="C1699" s="18">
        <v>1.6927000000000001E-2</v>
      </c>
    </row>
    <row r="1700" spans="2:3" x14ac:dyDescent="0.25">
      <c r="B1700" s="12">
        <v>33525</v>
      </c>
      <c r="C1700" s="18">
        <v>1.6927000000000001E-2</v>
      </c>
    </row>
    <row r="1701" spans="2:3" x14ac:dyDescent="0.25">
      <c r="B1701" s="12">
        <v>33518</v>
      </c>
      <c r="C1701" s="18">
        <v>1.6927000000000001E-2</v>
      </c>
    </row>
    <row r="1702" spans="2:3" x14ac:dyDescent="0.25">
      <c r="B1702" s="12">
        <v>33511</v>
      </c>
      <c r="C1702" s="18">
        <v>1.6927000000000001E-2</v>
      </c>
    </row>
    <row r="1703" spans="2:3" x14ac:dyDescent="0.25">
      <c r="B1703" s="12">
        <v>33504</v>
      </c>
      <c r="C1703" s="18">
        <v>1.9531E-2</v>
      </c>
    </row>
    <row r="1704" spans="2:3" x14ac:dyDescent="0.25">
      <c r="B1704" s="12">
        <v>33497</v>
      </c>
      <c r="C1704" s="18">
        <v>1.9531E-2</v>
      </c>
    </row>
    <row r="1705" spans="2:3" x14ac:dyDescent="0.25">
      <c r="B1705" s="12">
        <v>33490</v>
      </c>
      <c r="C1705" s="18">
        <v>1.9531E-2</v>
      </c>
    </row>
    <row r="1706" spans="2:3" x14ac:dyDescent="0.25">
      <c r="B1706" s="12">
        <v>33483</v>
      </c>
      <c r="C1706" s="18">
        <v>1.9531E-2</v>
      </c>
    </row>
    <row r="1707" spans="2:3" x14ac:dyDescent="0.25">
      <c r="B1707" s="12">
        <v>33476</v>
      </c>
      <c r="C1707" s="18">
        <v>1.9531E-2</v>
      </c>
    </row>
    <row r="1708" spans="2:3" x14ac:dyDescent="0.25">
      <c r="B1708" s="12">
        <v>33469</v>
      </c>
      <c r="C1708" s="18">
        <v>1.9531E-2</v>
      </c>
    </row>
    <row r="1709" spans="2:3" x14ac:dyDescent="0.25">
      <c r="B1709" s="12">
        <v>33462</v>
      </c>
      <c r="C1709" s="18">
        <v>1.8228999999999999E-2</v>
      </c>
    </row>
    <row r="1710" spans="2:3" x14ac:dyDescent="0.25">
      <c r="B1710" s="12">
        <v>33455</v>
      </c>
      <c r="C1710" s="18">
        <v>1.8228999999999999E-2</v>
      </c>
    </row>
    <row r="1711" spans="2:3" x14ac:dyDescent="0.25">
      <c r="B1711" s="12">
        <v>33448</v>
      </c>
      <c r="C1711" s="18">
        <v>1.8228999999999999E-2</v>
      </c>
    </row>
    <row r="1712" spans="2:3" x14ac:dyDescent="0.25">
      <c r="B1712" s="12">
        <v>33441</v>
      </c>
      <c r="C1712" s="18">
        <v>1.8228999999999999E-2</v>
      </c>
    </row>
    <row r="1713" spans="2:3" x14ac:dyDescent="0.25">
      <c r="B1713" s="12">
        <v>33434</v>
      </c>
      <c r="C1713" s="18">
        <v>1.8228999999999999E-2</v>
      </c>
    </row>
    <row r="1714" spans="2:3" x14ac:dyDescent="0.25">
      <c r="B1714" s="12">
        <v>33427</v>
      </c>
      <c r="C1714" s="18">
        <v>1.8228999999999999E-2</v>
      </c>
    </row>
    <row r="1715" spans="2:3" x14ac:dyDescent="0.25">
      <c r="B1715" s="12">
        <v>33420</v>
      </c>
      <c r="C1715" s="18">
        <v>1.8228999999999999E-2</v>
      </c>
    </row>
    <row r="1716" spans="2:3" x14ac:dyDescent="0.25">
      <c r="B1716" s="12">
        <v>33413</v>
      </c>
      <c r="C1716" s="18">
        <v>1.8228999999999999E-2</v>
      </c>
    </row>
    <row r="1717" spans="2:3" x14ac:dyDescent="0.25">
      <c r="B1717" s="12">
        <v>33406</v>
      </c>
      <c r="C1717" s="18">
        <v>1.8228999999999999E-2</v>
      </c>
    </row>
    <row r="1718" spans="2:3" x14ac:dyDescent="0.25">
      <c r="B1718" s="12">
        <v>33399</v>
      </c>
      <c r="C1718" s="18">
        <v>1.8228999999999999E-2</v>
      </c>
    </row>
    <row r="1719" spans="2:3" x14ac:dyDescent="0.25">
      <c r="B1719" s="12">
        <v>33392</v>
      </c>
      <c r="C1719" s="18">
        <v>1.5625E-2</v>
      </c>
    </row>
    <row r="1720" spans="2:3" x14ac:dyDescent="0.25">
      <c r="B1720" s="12">
        <v>33385</v>
      </c>
      <c r="C1720" s="18">
        <v>1.5625E-2</v>
      </c>
    </row>
    <row r="1721" spans="2:3" x14ac:dyDescent="0.25">
      <c r="B1721" s="12">
        <v>33378</v>
      </c>
      <c r="C1721" s="18">
        <v>1.5625E-2</v>
      </c>
    </row>
    <row r="1722" spans="2:3" x14ac:dyDescent="0.25">
      <c r="B1722" s="12">
        <v>33371</v>
      </c>
      <c r="C1722" s="18">
        <v>1.5625E-2</v>
      </c>
    </row>
    <row r="1723" spans="2:3" x14ac:dyDescent="0.25">
      <c r="B1723" s="12">
        <v>33364</v>
      </c>
      <c r="C1723" s="18">
        <v>1.5625E-2</v>
      </c>
    </row>
    <row r="1724" spans="2:3" x14ac:dyDescent="0.25">
      <c r="B1724" s="12">
        <v>33357</v>
      </c>
      <c r="C1724" s="18">
        <v>1.4323000000000001E-2</v>
      </c>
    </row>
    <row r="1725" spans="2:3" x14ac:dyDescent="0.25">
      <c r="B1725" s="12">
        <v>33350</v>
      </c>
      <c r="C1725" s="18">
        <v>1.4323000000000001E-2</v>
      </c>
    </row>
    <row r="1726" spans="2:3" x14ac:dyDescent="0.25">
      <c r="B1726" s="12">
        <v>33343</v>
      </c>
      <c r="C1726" s="18">
        <v>1.5625E-2</v>
      </c>
    </row>
    <row r="1727" spans="2:3" x14ac:dyDescent="0.25">
      <c r="B1727" s="12">
        <v>33336</v>
      </c>
      <c r="C1727" s="18">
        <v>1.5625E-2</v>
      </c>
    </row>
    <row r="1728" spans="2:3" x14ac:dyDescent="0.25">
      <c r="B1728" s="12">
        <v>33329</v>
      </c>
      <c r="C1728" s="18">
        <v>1.9531E-2</v>
      </c>
    </row>
    <row r="1729" spans="2:3" x14ac:dyDescent="0.25">
      <c r="B1729" s="12">
        <v>33322</v>
      </c>
      <c r="C1729" s="18">
        <v>1.9531E-2</v>
      </c>
    </row>
    <row r="1730" spans="2:3" x14ac:dyDescent="0.25">
      <c r="B1730" s="12">
        <v>33315</v>
      </c>
      <c r="C1730" s="18">
        <v>2.0833000000000001E-2</v>
      </c>
    </row>
    <row r="1731" spans="2:3" x14ac:dyDescent="0.25">
      <c r="B1731" s="12">
        <v>33308</v>
      </c>
      <c r="C1731" s="18">
        <v>2.0833000000000001E-2</v>
      </c>
    </row>
    <row r="1732" spans="2:3" x14ac:dyDescent="0.25">
      <c r="B1732" s="12">
        <v>33301</v>
      </c>
      <c r="C1732" s="18">
        <v>1.6927000000000001E-2</v>
      </c>
    </row>
    <row r="1733" spans="2:3" x14ac:dyDescent="0.25">
      <c r="B1733" s="12">
        <v>33294</v>
      </c>
      <c r="C1733" s="18">
        <v>1.6927000000000001E-2</v>
      </c>
    </row>
    <row r="1734" spans="2:3" x14ac:dyDescent="0.25">
      <c r="B1734" s="12">
        <v>33287</v>
      </c>
      <c r="C1734" s="18">
        <v>1.5625E-2</v>
      </c>
    </row>
    <row r="1735" spans="2:3" x14ac:dyDescent="0.25">
      <c r="B1735" s="12">
        <v>33280</v>
      </c>
      <c r="C1735" s="18">
        <v>1.4323000000000001E-2</v>
      </c>
    </row>
    <row r="1736" spans="2:3" x14ac:dyDescent="0.25">
      <c r="B1736" s="12">
        <v>33273</v>
      </c>
      <c r="C1736" s="18">
        <v>1.5625E-2</v>
      </c>
    </row>
    <row r="1737" spans="2:3" x14ac:dyDescent="0.25">
      <c r="B1737" s="12">
        <v>33266</v>
      </c>
      <c r="C1737" s="18">
        <v>1.8228999999999999E-2</v>
      </c>
    </row>
    <row r="1738" spans="2:3" x14ac:dyDescent="0.25">
      <c r="B1738" s="12">
        <v>33259</v>
      </c>
      <c r="C1738" s="18">
        <v>1.8228999999999999E-2</v>
      </c>
    </row>
    <row r="1739" spans="2:3" x14ac:dyDescent="0.25">
      <c r="B1739" s="12">
        <v>33252</v>
      </c>
      <c r="C1739" s="18">
        <v>1.9531E-2</v>
      </c>
    </row>
    <row r="1740" spans="2:3" x14ac:dyDescent="0.25">
      <c r="B1740" s="12">
        <v>33245</v>
      </c>
      <c r="C1740" s="18">
        <v>1.8228999999999999E-2</v>
      </c>
    </row>
    <row r="1741" spans="2:3" x14ac:dyDescent="0.25">
      <c r="B1741" s="12">
        <v>33238</v>
      </c>
      <c r="C1741" s="18">
        <v>1.9531E-2</v>
      </c>
    </row>
    <row r="1742" spans="2:3" x14ac:dyDescent="0.25">
      <c r="B1742" s="12">
        <v>33231</v>
      </c>
      <c r="C1742" s="18">
        <v>1.9531E-2</v>
      </c>
    </row>
    <row r="1743" spans="2:3" x14ac:dyDescent="0.25">
      <c r="B1743" s="12">
        <v>33224</v>
      </c>
      <c r="C1743" s="18">
        <v>1.9531E-2</v>
      </c>
    </row>
    <row r="1744" spans="2:3" x14ac:dyDescent="0.25">
      <c r="B1744" s="12">
        <v>33217</v>
      </c>
      <c r="C1744" s="18">
        <v>1.9531E-2</v>
      </c>
    </row>
    <row r="1745" spans="2:3" x14ac:dyDescent="0.25">
      <c r="B1745" s="12">
        <v>33210</v>
      </c>
      <c r="C1745" s="18">
        <v>1.9531E-2</v>
      </c>
    </row>
    <row r="1746" spans="2:3" x14ac:dyDescent="0.25">
      <c r="B1746" s="12">
        <v>33203</v>
      </c>
      <c r="C1746" s="18">
        <v>2.4740000000000002E-2</v>
      </c>
    </row>
    <row r="1747" spans="2:3" x14ac:dyDescent="0.25">
      <c r="B1747" s="12">
        <v>33196</v>
      </c>
      <c r="C1747" s="18">
        <v>2.6041999999999999E-2</v>
      </c>
    </row>
    <row r="1748" spans="2:3" x14ac:dyDescent="0.25">
      <c r="B1748" s="12">
        <v>33189</v>
      </c>
      <c r="C1748" s="18">
        <v>2.9947999999999999E-2</v>
      </c>
    </row>
    <row r="1749" spans="2:3" x14ac:dyDescent="0.25">
      <c r="B1749" s="12">
        <v>33182</v>
      </c>
      <c r="C1749" s="18">
        <v>2.9829999999999999E-2</v>
      </c>
    </row>
    <row r="1750" spans="2:3" x14ac:dyDescent="0.25">
      <c r="B1750" s="12">
        <v>33175</v>
      </c>
      <c r="C1750" s="18">
        <v>2.5569000000000001E-2</v>
      </c>
    </row>
    <row r="1751" spans="2:3" x14ac:dyDescent="0.25">
      <c r="B1751" s="12">
        <v>33168</v>
      </c>
      <c r="C1751" s="18">
        <v>1.8110999999999999E-2</v>
      </c>
    </row>
    <row r="1752" spans="2:3" x14ac:dyDescent="0.25">
      <c r="B1752" s="12">
        <v>33161</v>
      </c>
      <c r="C1752" s="18">
        <v>1.8110999999999999E-2</v>
      </c>
    </row>
    <row r="1753" spans="2:3" x14ac:dyDescent="0.25">
      <c r="B1753" s="12">
        <v>33154</v>
      </c>
      <c r="C1753" s="18">
        <v>2.3438000000000001E-2</v>
      </c>
    </row>
    <row r="1754" spans="2:3" x14ac:dyDescent="0.25">
      <c r="B1754" s="12">
        <v>33147</v>
      </c>
      <c r="C1754" s="18">
        <v>2.3438000000000001E-2</v>
      </c>
    </row>
    <row r="1755" spans="2:3" x14ac:dyDescent="0.25">
      <c r="B1755" s="12">
        <v>33140</v>
      </c>
      <c r="C1755" s="18">
        <v>2.3438000000000001E-2</v>
      </c>
    </row>
    <row r="1756" spans="2:3" x14ac:dyDescent="0.25">
      <c r="B1756" s="12">
        <v>33133</v>
      </c>
      <c r="C1756" s="18">
        <v>2.5569000000000001E-2</v>
      </c>
    </row>
    <row r="1757" spans="2:3" x14ac:dyDescent="0.25">
      <c r="B1757" s="12">
        <v>33126</v>
      </c>
      <c r="C1757" s="18">
        <v>2.7699000000000001E-2</v>
      </c>
    </row>
    <row r="1758" spans="2:3" x14ac:dyDescent="0.25">
      <c r="B1758" s="12">
        <v>33119</v>
      </c>
      <c r="C1758" s="18">
        <v>2.7699000000000001E-2</v>
      </c>
    </row>
    <row r="1759" spans="2:3" x14ac:dyDescent="0.25">
      <c r="B1759" s="12">
        <v>33112</v>
      </c>
      <c r="C1759" s="18">
        <v>2.7699000000000001E-2</v>
      </c>
    </row>
    <row r="1760" spans="2:3" x14ac:dyDescent="0.25">
      <c r="B1760" s="12">
        <v>33105</v>
      </c>
      <c r="C1760" s="18">
        <v>2.7699000000000001E-2</v>
      </c>
    </row>
    <row r="1761" spans="2:3" x14ac:dyDescent="0.25">
      <c r="B1761" s="12">
        <v>33098</v>
      </c>
      <c r="C1761" s="18">
        <v>2.8764000000000001E-2</v>
      </c>
    </row>
    <row r="1762" spans="2:3" x14ac:dyDescent="0.25">
      <c r="B1762" s="12">
        <v>33091</v>
      </c>
      <c r="C1762" s="18">
        <v>2.8764000000000001E-2</v>
      </c>
    </row>
    <row r="1763" spans="2:3" x14ac:dyDescent="0.25">
      <c r="B1763" s="12">
        <v>33084</v>
      </c>
      <c r="C1763" s="18">
        <v>2.8764000000000001E-2</v>
      </c>
    </row>
    <row r="1764" spans="2:3" x14ac:dyDescent="0.25">
      <c r="B1764" s="12">
        <v>33077</v>
      </c>
      <c r="C1764" s="18">
        <v>3.1961000000000003E-2</v>
      </c>
    </row>
    <row r="1765" spans="2:3" x14ac:dyDescent="0.25">
      <c r="B1765" s="12">
        <v>33070</v>
      </c>
      <c r="C1765" s="18">
        <v>3.1961000000000003E-2</v>
      </c>
    </row>
    <row r="1766" spans="2:3" x14ac:dyDescent="0.25">
      <c r="B1766" s="12">
        <v>33063</v>
      </c>
      <c r="C1766" s="18">
        <v>3.3026E-2</v>
      </c>
    </row>
    <row r="1767" spans="2:3" x14ac:dyDescent="0.25">
      <c r="B1767" s="12">
        <v>33056</v>
      </c>
      <c r="C1767" s="18">
        <v>3.3026E-2</v>
      </c>
    </row>
    <row r="1768" spans="2:3" x14ac:dyDescent="0.25">
      <c r="B1768" s="12">
        <v>33049</v>
      </c>
      <c r="C1768" s="18">
        <v>3.3026E-2</v>
      </c>
    </row>
    <row r="1769" spans="2:3" x14ac:dyDescent="0.25">
      <c r="B1769" s="12">
        <v>33042</v>
      </c>
      <c r="C1769" s="18">
        <v>3.4091999999999997E-2</v>
      </c>
    </row>
    <row r="1770" spans="2:3" x14ac:dyDescent="0.25">
      <c r="B1770" s="12">
        <v>33035</v>
      </c>
      <c r="C1770" s="18">
        <v>3.4091999999999997E-2</v>
      </c>
    </row>
    <row r="1771" spans="2:3" x14ac:dyDescent="0.25">
      <c r="B1771" s="12">
        <v>33028</v>
      </c>
      <c r="C1771" s="18">
        <v>4.2613999999999999E-2</v>
      </c>
    </row>
    <row r="1772" spans="2:3" x14ac:dyDescent="0.25">
      <c r="B1772" s="12">
        <v>33021</v>
      </c>
      <c r="C1772" s="18">
        <v>4.4745E-2</v>
      </c>
    </row>
    <row r="1773" spans="2:3" x14ac:dyDescent="0.25">
      <c r="B1773" s="12">
        <v>33014</v>
      </c>
      <c r="C1773" s="18">
        <v>3.4091999999999997E-2</v>
      </c>
    </row>
    <row r="1774" spans="2:3" x14ac:dyDescent="0.25">
      <c r="B1774" s="12">
        <v>33007</v>
      </c>
      <c r="C1774" s="18">
        <v>3.4091999999999997E-2</v>
      </c>
    </row>
    <row r="1775" spans="2:3" x14ac:dyDescent="0.25">
      <c r="B1775" s="12">
        <v>33000</v>
      </c>
      <c r="C1775" s="18">
        <v>3.4091999999999997E-2</v>
      </c>
    </row>
    <row r="1776" spans="2:3" x14ac:dyDescent="0.25">
      <c r="B1776" s="12">
        <v>32993</v>
      </c>
      <c r="C1776" s="18">
        <v>3.4091999999999997E-2</v>
      </c>
    </row>
    <row r="1777" spans="2:3" x14ac:dyDescent="0.25">
      <c r="B1777" s="12">
        <v>32986</v>
      </c>
      <c r="C1777" s="18">
        <v>3.4091999999999997E-2</v>
      </c>
    </row>
    <row r="1778" spans="2:3" x14ac:dyDescent="0.25">
      <c r="B1778" s="12">
        <v>32979</v>
      </c>
      <c r="C1778" s="18">
        <v>3.4091999999999997E-2</v>
      </c>
    </row>
    <row r="1779" spans="2:3" x14ac:dyDescent="0.25">
      <c r="B1779" s="12">
        <v>32972</v>
      </c>
      <c r="C1779" s="18">
        <v>3.6221999999999997E-2</v>
      </c>
    </row>
    <row r="1780" spans="2:3" x14ac:dyDescent="0.25">
      <c r="B1780" s="12">
        <v>32965</v>
      </c>
      <c r="C1780" s="18">
        <v>3.6221999999999997E-2</v>
      </c>
    </row>
    <row r="1781" spans="2:3" x14ac:dyDescent="0.25">
      <c r="B1781" s="12">
        <v>32958</v>
      </c>
      <c r="C1781" s="18">
        <v>3.6221999999999997E-2</v>
      </c>
    </row>
    <row r="1782" spans="2:3" x14ac:dyDescent="0.25">
      <c r="B1782" s="12">
        <v>32951</v>
      </c>
      <c r="C1782" s="18">
        <v>3.6221999999999997E-2</v>
      </c>
    </row>
    <row r="1783" spans="2:3" x14ac:dyDescent="0.25">
      <c r="B1783" s="12">
        <v>32944</v>
      </c>
      <c r="C1783" s="18">
        <v>3.8352999999999998E-2</v>
      </c>
    </row>
    <row r="1784" spans="2:3" x14ac:dyDescent="0.25">
      <c r="B1784" s="12">
        <v>32937</v>
      </c>
      <c r="C1784" s="18">
        <v>3.7288000000000002E-2</v>
      </c>
    </row>
    <row r="1785" spans="2:3" x14ac:dyDescent="0.25">
      <c r="B1785" s="12">
        <v>32930</v>
      </c>
      <c r="C1785" s="18">
        <v>1.9177E-2</v>
      </c>
    </row>
    <row r="1786" spans="2:3" x14ac:dyDescent="0.25">
      <c r="B1786" s="12">
        <v>32923</v>
      </c>
      <c r="C1786" s="18">
        <v>2.2373000000000001E-2</v>
      </c>
    </row>
    <row r="1787" spans="2:3" x14ac:dyDescent="0.25">
      <c r="B1787" s="12">
        <v>32916</v>
      </c>
      <c r="C1787" s="18">
        <v>2.3438000000000001E-2</v>
      </c>
    </row>
    <row r="1788" spans="2:3" x14ac:dyDescent="0.25">
      <c r="B1788" s="12">
        <v>32909</v>
      </c>
      <c r="C1788" s="18">
        <v>1.9177E-2</v>
      </c>
    </row>
    <row r="1789" spans="2:3" x14ac:dyDescent="0.25">
      <c r="B1789" s="12">
        <v>32902</v>
      </c>
      <c r="C1789" s="18">
        <v>1.5980000000000001E-2</v>
      </c>
    </row>
    <row r="1790" spans="2:3" x14ac:dyDescent="0.25">
      <c r="B1790" s="12">
        <v>32895</v>
      </c>
      <c r="C1790" s="18">
        <v>1.5980000000000001E-2</v>
      </c>
    </row>
    <row r="1791" spans="2:3" x14ac:dyDescent="0.25">
      <c r="B1791" s="12">
        <v>32888</v>
      </c>
      <c r="C1791" s="18">
        <v>1.7045000000000001E-2</v>
      </c>
    </row>
    <row r="1792" spans="2:3" x14ac:dyDescent="0.25">
      <c r="B1792" s="12">
        <v>32881</v>
      </c>
      <c r="C1792" s="18">
        <v>1.7045000000000001E-2</v>
      </c>
    </row>
    <row r="1793" spans="2:3" x14ac:dyDescent="0.25">
      <c r="B1793" s="12">
        <v>32874</v>
      </c>
      <c r="C1793" s="18">
        <v>1.7045000000000001E-2</v>
      </c>
    </row>
    <row r="1794" spans="2:3" x14ac:dyDescent="0.25">
      <c r="B1794" s="12">
        <v>32867</v>
      </c>
      <c r="C1794" s="18">
        <v>1.5980000000000001E-2</v>
      </c>
    </row>
    <row r="1795" spans="2:3" x14ac:dyDescent="0.25">
      <c r="B1795" s="12">
        <v>32860</v>
      </c>
      <c r="C1795" s="18">
        <v>1.5980000000000001E-2</v>
      </c>
    </row>
    <row r="1796" spans="2:3" x14ac:dyDescent="0.25">
      <c r="B1796" s="12">
        <v>32853</v>
      </c>
      <c r="C1796" s="18">
        <v>1.5980000000000001E-2</v>
      </c>
    </row>
    <row r="1797" spans="2:3" x14ac:dyDescent="0.25">
      <c r="B1797" s="12">
        <v>32846</v>
      </c>
      <c r="C1797" s="18">
        <v>1.5980000000000001E-2</v>
      </c>
    </row>
    <row r="1798" spans="2:3" x14ac:dyDescent="0.25">
      <c r="B1798" s="12">
        <v>32839</v>
      </c>
      <c r="C1798" s="18">
        <v>1.5980000000000001E-2</v>
      </c>
    </row>
    <row r="1799" spans="2:3" x14ac:dyDescent="0.25">
      <c r="B1799" s="12">
        <v>32832</v>
      </c>
      <c r="C1799" s="18">
        <v>1.7045000000000001E-2</v>
      </c>
    </row>
    <row r="1800" spans="2:3" x14ac:dyDescent="0.25">
      <c r="B1800" s="12">
        <v>32825</v>
      </c>
      <c r="C1800" s="18">
        <v>1.8110999999999999E-2</v>
      </c>
    </row>
    <row r="1801" spans="2:3" x14ac:dyDescent="0.25">
      <c r="B1801" s="12">
        <v>32818</v>
      </c>
      <c r="C1801" s="18">
        <v>1.8110999999999999E-2</v>
      </c>
    </row>
    <row r="1802" spans="2:3" x14ac:dyDescent="0.25">
      <c r="B1802" s="12">
        <v>32811</v>
      </c>
      <c r="C1802" s="18">
        <v>1.9177E-2</v>
      </c>
    </row>
    <row r="1803" spans="2:3" x14ac:dyDescent="0.25">
      <c r="B1803" s="12">
        <v>32804</v>
      </c>
      <c r="C1803" s="18">
        <v>1.9177E-2</v>
      </c>
    </row>
    <row r="1804" spans="2:3" x14ac:dyDescent="0.25">
      <c r="B1804" s="12">
        <v>32797</v>
      </c>
      <c r="C1804" s="18">
        <v>2.0242E-2</v>
      </c>
    </row>
    <row r="1805" spans="2:3" x14ac:dyDescent="0.25">
      <c r="B1805" s="12">
        <v>32790</v>
      </c>
      <c r="C1805" s="18">
        <v>2.0242E-2</v>
      </c>
    </row>
    <row r="1806" spans="2:3" x14ac:dyDescent="0.25">
      <c r="B1806" s="12">
        <v>32783</v>
      </c>
      <c r="C1806" s="18">
        <v>2.1307E-2</v>
      </c>
    </row>
    <row r="1807" spans="2:3" x14ac:dyDescent="0.25">
      <c r="B1807" s="12">
        <v>32776</v>
      </c>
      <c r="C1807" s="18">
        <v>2.3438000000000001E-2</v>
      </c>
    </row>
    <row r="1808" spans="2:3" x14ac:dyDescent="0.25">
      <c r="B1808" s="12">
        <v>32769</v>
      </c>
      <c r="C1808" s="18">
        <v>2.4503E-2</v>
      </c>
    </row>
    <row r="1809" spans="2:3" x14ac:dyDescent="0.25">
      <c r="B1809" s="12">
        <v>32762</v>
      </c>
      <c r="C1809" s="18">
        <v>2.0242E-2</v>
      </c>
    </row>
    <row r="1810" spans="2:3" x14ac:dyDescent="0.25">
      <c r="B1810" s="12">
        <v>32755</v>
      </c>
      <c r="C1810" s="18">
        <v>1.9177E-2</v>
      </c>
    </row>
    <row r="1811" spans="2:3" x14ac:dyDescent="0.25">
      <c r="B1811" s="12">
        <v>32748</v>
      </c>
      <c r="C1811" s="18">
        <v>2.0242E-2</v>
      </c>
    </row>
    <row r="1812" spans="2:3" x14ac:dyDescent="0.25">
      <c r="B1812" s="12">
        <v>32741</v>
      </c>
      <c r="C1812" s="18">
        <v>2.1307E-2</v>
      </c>
    </row>
    <row r="1813" spans="2:3" x14ac:dyDescent="0.25">
      <c r="B1813" s="12">
        <v>32734</v>
      </c>
      <c r="C1813" s="18">
        <v>2.1307E-2</v>
      </c>
    </row>
    <row r="1814" spans="2:3" x14ac:dyDescent="0.25">
      <c r="B1814" s="12">
        <v>32727</v>
      </c>
      <c r="C1814" s="18">
        <v>2.3438000000000001E-2</v>
      </c>
    </row>
    <row r="1815" spans="2:3" x14ac:dyDescent="0.25">
      <c r="B1815" s="12">
        <v>32720</v>
      </c>
      <c r="C1815" s="18">
        <v>2.4503E-2</v>
      </c>
    </row>
    <row r="1816" spans="2:3" x14ac:dyDescent="0.25">
      <c r="B1816" s="12">
        <v>32713</v>
      </c>
      <c r="C1816" s="18">
        <v>2.5569000000000001E-2</v>
      </c>
    </row>
    <row r="1817" spans="2:3" x14ac:dyDescent="0.25">
      <c r="B1817" s="12">
        <v>32706</v>
      </c>
      <c r="C1817" s="18">
        <v>2.5569000000000001E-2</v>
      </c>
    </row>
    <row r="1818" spans="2:3" x14ac:dyDescent="0.25">
      <c r="B1818" s="12">
        <v>32699</v>
      </c>
      <c r="C1818" s="18">
        <v>2.5569000000000001E-2</v>
      </c>
    </row>
    <row r="1819" spans="2:3" x14ac:dyDescent="0.25">
      <c r="B1819" s="12">
        <v>32692</v>
      </c>
      <c r="C1819" s="18">
        <v>2.6634000000000001E-2</v>
      </c>
    </row>
    <row r="1820" spans="2:3" x14ac:dyDescent="0.25">
      <c r="B1820" s="12">
        <v>32685</v>
      </c>
      <c r="C1820" s="18">
        <v>2.6634000000000001E-2</v>
      </c>
    </row>
    <row r="1821" spans="2:3" x14ac:dyDescent="0.25">
      <c r="B1821" s="12">
        <v>32678</v>
      </c>
      <c r="C1821" s="18">
        <v>2.6634000000000001E-2</v>
      </c>
    </row>
    <row r="1822" spans="2:3" x14ac:dyDescent="0.25">
      <c r="B1822" s="12">
        <v>32671</v>
      </c>
      <c r="C1822" s="18">
        <v>2.7699000000000001E-2</v>
      </c>
    </row>
    <row r="1823" spans="2:3" x14ac:dyDescent="0.25">
      <c r="B1823" s="12">
        <v>32664</v>
      </c>
      <c r="C1823" s="18">
        <v>2.8764000000000001E-2</v>
      </c>
    </row>
    <row r="1824" spans="2:3" x14ac:dyDescent="0.25">
      <c r="B1824" s="12">
        <v>32657</v>
      </c>
      <c r="C1824" s="18">
        <v>2.8764000000000001E-2</v>
      </c>
    </row>
    <row r="1825" spans="2:3" x14ac:dyDescent="0.25">
      <c r="B1825" s="12">
        <v>32650</v>
      </c>
      <c r="C1825" s="18">
        <v>2.5569000000000001E-2</v>
      </c>
    </row>
    <row r="1826" spans="2:3" x14ac:dyDescent="0.25">
      <c r="B1826" s="12">
        <v>32643</v>
      </c>
      <c r="C1826" s="18">
        <v>2.7699000000000001E-2</v>
      </c>
    </row>
    <row r="1827" spans="2:3" x14ac:dyDescent="0.25">
      <c r="B1827" s="12">
        <v>32636</v>
      </c>
      <c r="C1827" s="18">
        <v>2.8764000000000001E-2</v>
      </c>
    </row>
    <row r="1828" spans="2:3" x14ac:dyDescent="0.25">
      <c r="B1828" s="12">
        <v>32629</v>
      </c>
      <c r="C1828" s="18">
        <v>2.9829999999999999E-2</v>
      </c>
    </row>
    <row r="1829" spans="2:3" x14ac:dyDescent="0.25">
      <c r="B1829" s="12">
        <v>32622</v>
      </c>
      <c r="C1829" s="18">
        <v>3.0894999999999999E-2</v>
      </c>
    </row>
    <row r="1830" spans="2:3" x14ac:dyDescent="0.25">
      <c r="B1830" s="12">
        <v>32615</v>
      </c>
      <c r="C1830" s="18">
        <v>3.0894999999999999E-2</v>
      </c>
    </row>
    <row r="1831" spans="2:3" x14ac:dyDescent="0.25">
      <c r="B1831" s="12">
        <v>32608</v>
      </c>
      <c r="C1831" s="18">
        <v>3.4091999999999997E-2</v>
      </c>
    </row>
    <row r="1832" spans="2:3" x14ac:dyDescent="0.25">
      <c r="B1832" s="12">
        <v>32601</v>
      </c>
      <c r="C1832" s="18">
        <v>3.5157000000000001E-2</v>
      </c>
    </row>
    <row r="1833" spans="2:3" x14ac:dyDescent="0.25">
      <c r="B1833" s="12">
        <v>32594</v>
      </c>
      <c r="C1833" s="18">
        <v>3.7288000000000002E-2</v>
      </c>
    </row>
    <row r="1834" spans="2:3" x14ac:dyDescent="0.25">
      <c r="B1834" s="12">
        <v>32587</v>
      </c>
      <c r="C1834" s="18">
        <v>3.9418000000000002E-2</v>
      </c>
    </row>
    <row r="1835" spans="2:3" x14ac:dyDescent="0.25">
      <c r="B1835" s="12">
        <v>32580</v>
      </c>
      <c r="C1835" s="18">
        <v>4.1549000000000003E-2</v>
      </c>
    </row>
    <row r="1836" spans="2:3" x14ac:dyDescent="0.25">
      <c r="B1836" s="12">
        <v>32573</v>
      </c>
      <c r="C1836" s="18">
        <v>4.1549000000000003E-2</v>
      </c>
    </row>
    <row r="1837" spans="2:3" x14ac:dyDescent="0.25">
      <c r="B1837" s="12">
        <v>32566</v>
      </c>
      <c r="C1837" s="18">
        <v>3.9418000000000002E-2</v>
      </c>
    </row>
    <row r="1838" spans="2:3" x14ac:dyDescent="0.25">
      <c r="B1838" s="12">
        <v>32559</v>
      </c>
      <c r="C1838" s="18">
        <v>4.0482999999999998E-2</v>
      </c>
    </row>
    <row r="1839" spans="2:3" x14ac:dyDescent="0.25">
      <c r="B1839" s="12">
        <v>32552</v>
      </c>
      <c r="C1839" s="18">
        <v>4.2613999999999999E-2</v>
      </c>
    </row>
    <row r="1840" spans="2:3" x14ac:dyDescent="0.25">
      <c r="B1840" s="12">
        <v>32545</v>
      </c>
      <c r="C1840" s="18">
        <v>4.1549000000000003E-2</v>
      </c>
    </row>
    <row r="1841" spans="2:3" x14ac:dyDescent="0.25">
      <c r="B1841" s="12">
        <v>32538</v>
      </c>
      <c r="C1841" s="18">
        <v>4.1549000000000003E-2</v>
      </c>
    </row>
    <row r="1842" spans="2:3" x14ac:dyDescent="0.25">
      <c r="B1842" s="12">
        <v>32531</v>
      </c>
      <c r="C1842" s="18">
        <v>3.4091999999999997E-2</v>
      </c>
    </row>
    <row r="1843" spans="2:3" x14ac:dyDescent="0.25">
      <c r="B1843" s="12">
        <v>32524</v>
      </c>
      <c r="C1843" s="18">
        <v>3.4091999999999997E-2</v>
      </c>
    </row>
    <row r="1844" spans="2:3" x14ac:dyDescent="0.25">
      <c r="B1844" s="12">
        <v>32517</v>
      </c>
      <c r="C1844" s="18">
        <v>3.4091999999999997E-2</v>
      </c>
    </row>
    <row r="1845" spans="2:3" x14ac:dyDescent="0.25">
      <c r="B1845" s="12">
        <v>32510</v>
      </c>
      <c r="C1845" s="18">
        <v>3.5157000000000001E-2</v>
      </c>
    </row>
    <row r="1846" spans="2:3" x14ac:dyDescent="0.25">
      <c r="B1846" s="12">
        <v>32503</v>
      </c>
      <c r="C1846" s="18">
        <v>3.9418000000000002E-2</v>
      </c>
    </row>
    <row r="1847" spans="2:3" x14ac:dyDescent="0.25">
      <c r="B1847" s="12">
        <v>32496</v>
      </c>
      <c r="C1847" s="18">
        <v>3.9418000000000002E-2</v>
      </c>
    </row>
    <row r="1848" spans="2:3" x14ac:dyDescent="0.25">
      <c r="B1848" s="12">
        <v>32489</v>
      </c>
      <c r="C1848" s="18">
        <v>4.5810999999999998E-2</v>
      </c>
    </row>
    <row r="1849" spans="2:3" x14ac:dyDescent="0.25">
      <c r="B1849" s="12">
        <v>32482</v>
      </c>
      <c r="C1849" s="18">
        <v>4.9007000000000002E-2</v>
      </c>
    </row>
    <row r="1850" spans="2:3" x14ac:dyDescent="0.25">
      <c r="B1850" s="12">
        <v>32475</v>
      </c>
      <c r="C1850" s="18">
        <v>5.4332999999999999E-2</v>
      </c>
    </row>
    <row r="1851" spans="2:3" x14ac:dyDescent="0.25">
      <c r="B1851" s="12">
        <v>32468</v>
      </c>
      <c r="C1851" s="18">
        <v>5.7529999999999998E-2</v>
      </c>
    </row>
    <row r="1852" spans="2:3" x14ac:dyDescent="0.25">
      <c r="B1852" s="12">
        <v>32461</v>
      </c>
      <c r="C1852" s="18">
        <v>5.7529999999999998E-2</v>
      </c>
    </row>
    <row r="1853" spans="2:3" x14ac:dyDescent="0.25">
      <c r="B1853" s="12">
        <v>32454</v>
      </c>
      <c r="C1853" s="18">
        <v>5.6464E-2</v>
      </c>
    </row>
    <row r="1854" spans="2:3" x14ac:dyDescent="0.25">
      <c r="B1854" s="12">
        <v>32447</v>
      </c>
      <c r="C1854" s="18">
        <v>5.7529999999999998E-2</v>
      </c>
    </row>
    <row r="1855" spans="2:3" x14ac:dyDescent="0.25">
      <c r="B1855" s="12">
        <v>32440</v>
      </c>
      <c r="C1855" s="18">
        <v>5.7529999999999998E-2</v>
      </c>
    </row>
    <row r="1856" spans="2:3" x14ac:dyDescent="0.25">
      <c r="B1856" s="12">
        <v>32433</v>
      </c>
      <c r="C1856" s="18">
        <v>4.4745E-2</v>
      </c>
    </row>
    <row r="1857" spans="2:3" x14ac:dyDescent="0.25">
      <c r="B1857" s="12">
        <v>32426</v>
      </c>
      <c r="C1857" s="18">
        <v>3.6221999999999997E-2</v>
      </c>
    </row>
    <row r="1858" spans="2:3" x14ac:dyDescent="0.25">
      <c r="B1858" s="12">
        <v>32419</v>
      </c>
      <c r="C1858" s="18">
        <v>3.5157000000000001E-2</v>
      </c>
    </row>
    <row r="1859" spans="2:3" x14ac:dyDescent="0.25">
      <c r="B1859" s="12">
        <v>32412</v>
      </c>
      <c r="C1859" s="18">
        <v>3.7288000000000002E-2</v>
      </c>
    </row>
    <row r="1860" spans="2:3" x14ac:dyDescent="0.25">
      <c r="B1860" s="12">
        <v>32405</v>
      </c>
      <c r="C1860" s="18">
        <v>3.8352999999999998E-2</v>
      </c>
    </row>
    <row r="1861" spans="2:3" x14ac:dyDescent="0.25">
      <c r="B1861" s="12">
        <v>32398</v>
      </c>
      <c r="C1861" s="18">
        <v>3.7288000000000002E-2</v>
      </c>
    </row>
    <row r="1862" spans="2:3" x14ac:dyDescent="0.25">
      <c r="B1862" s="12">
        <v>32391</v>
      </c>
      <c r="C1862" s="18">
        <v>3.9418000000000002E-2</v>
      </c>
    </row>
    <row r="1863" spans="2:3" x14ac:dyDescent="0.25">
      <c r="B1863" s="12">
        <v>32384</v>
      </c>
      <c r="C1863" s="18">
        <v>3.9418000000000002E-2</v>
      </c>
    </row>
    <row r="1864" spans="2:3" x14ac:dyDescent="0.25">
      <c r="B1864" s="12">
        <v>32377</v>
      </c>
      <c r="C1864" s="18">
        <v>4.2613999999999999E-2</v>
      </c>
    </row>
    <row r="1865" spans="2:3" x14ac:dyDescent="0.25">
      <c r="B1865" s="12">
        <v>32370</v>
      </c>
      <c r="C1865" s="18">
        <v>4.2613999999999999E-2</v>
      </c>
    </row>
    <row r="1866" spans="2:3" x14ac:dyDescent="0.25">
      <c r="B1866" s="12">
        <v>32363</v>
      </c>
      <c r="C1866" s="18">
        <v>4.2613999999999999E-2</v>
      </c>
    </row>
    <row r="1867" spans="2:3" x14ac:dyDescent="0.25">
      <c r="B1867" s="12">
        <v>32356</v>
      </c>
      <c r="C1867" s="18">
        <v>4.2613999999999999E-2</v>
      </c>
    </row>
    <row r="1868" spans="2:3" x14ac:dyDescent="0.25">
      <c r="B1868" s="12">
        <v>32349</v>
      </c>
      <c r="C1868" s="18">
        <v>4.2613999999999999E-2</v>
      </c>
    </row>
    <row r="1869" spans="2:3" x14ac:dyDescent="0.25">
      <c r="B1869" s="12">
        <v>32342</v>
      </c>
      <c r="C1869" s="18">
        <v>4.2613999999999999E-2</v>
      </c>
    </row>
    <row r="1870" spans="2:3" x14ac:dyDescent="0.25">
      <c r="B1870" s="12">
        <v>32335</v>
      </c>
      <c r="C1870" s="18">
        <v>4.2613999999999999E-2</v>
      </c>
    </row>
    <row r="1871" spans="2:3" x14ac:dyDescent="0.25">
      <c r="B1871" s="12">
        <v>32328</v>
      </c>
      <c r="C1871" s="18">
        <v>4.2613999999999999E-2</v>
      </c>
    </row>
    <row r="1872" spans="2:3" x14ac:dyDescent="0.25">
      <c r="B1872" s="12">
        <v>32321</v>
      </c>
      <c r="C1872" s="18">
        <v>4.0482999999999998E-2</v>
      </c>
    </row>
    <row r="1873" spans="2:3" x14ac:dyDescent="0.25">
      <c r="B1873" s="12">
        <v>32314</v>
      </c>
      <c r="C1873" s="18">
        <v>4.0482999999999998E-2</v>
      </c>
    </row>
    <row r="1874" spans="2:3" x14ac:dyDescent="0.25">
      <c r="B1874" s="12">
        <v>32307</v>
      </c>
      <c r="C1874" s="18">
        <v>4.2613999999999999E-2</v>
      </c>
    </row>
    <row r="1875" spans="2:3" x14ac:dyDescent="0.25">
      <c r="B1875" s="12">
        <v>32300</v>
      </c>
      <c r="C1875" s="18">
        <v>3.9418000000000002E-2</v>
      </c>
    </row>
    <row r="1876" spans="2:3" x14ac:dyDescent="0.25">
      <c r="B1876" s="12">
        <v>32293</v>
      </c>
      <c r="C1876" s="18">
        <v>3.9418000000000002E-2</v>
      </c>
    </row>
    <row r="1877" spans="2:3" x14ac:dyDescent="0.25">
      <c r="B1877" s="12">
        <v>32286</v>
      </c>
      <c r="C1877" s="18">
        <v>4.0482999999999998E-2</v>
      </c>
    </row>
    <row r="1878" spans="2:3" x14ac:dyDescent="0.25">
      <c r="B1878" s="12">
        <v>32279</v>
      </c>
      <c r="C1878" s="18">
        <v>4.0482999999999998E-2</v>
      </c>
    </row>
    <row r="1879" spans="2:3" x14ac:dyDescent="0.25">
      <c r="B1879" s="12">
        <v>32272</v>
      </c>
      <c r="C1879" s="18">
        <v>4.4745E-2</v>
      </c>
    </row>
    <row r="1880" spans="2:3" x14ac:dyDescent="0.25">
      <c r="B1880" s="12">
        <v>32265</v>
      </c>
      <c r="C1880" s="18">
        <v>4.3679000000000003E-2</v>
      </c>
    </row>
    <row r="1881" spans="2:3" x14ac:dyDescent="0.25">
      <c r="B1881" s="12">
        <v>32258</v>
      </c>
      <c r="C1881" s="18">
        <v>4.5810999999999998E-2</v>
      </c>
    </row>
    <row r="1882" spans="2:3" x14ac:dyDescent="0.25">
      <c r="B1882" s="12">
        <v>32251</v>
      </c>
      <c r="C1882" s="18">
        <v>4.4745E-2</v>
      </c>
    </row>
    <row r="1883" spans="2:3" x14ac:dyDescent="0.25">
      <c r="B1883" s="12">
        <v>32244</v>
      </c>
      <c r="C1883" s="18">
        <v>3.9418000000000002E-2</v>
      </c>
    </row>
    <row r="1884" spans="2:3" x14ac:dyDescent="0.25">
      <c r="B1884" s="12">
        <v>32237</v>
      </c>
      <c r="C1884" s="18">
        <v>3.1961000000000003E-2</v>
      </c>
    </row>
    <row r="1885" spans="2:3" x14ac:dyDescent="0.25">
      <c r="B1885" s="12">
        <v>32230</v>
      </c>
      <c r="C1885" s="18">
        <v>3.8352999999999998E-2</v>
      </c>
    </row>
    <row r="1886" spans="2:3" x14ac:dyDescent="0.25">
      <c r="B1886" s="12">
        <v>32223</v>
      </c>
      <c r="C1886" s="18">
        <v>3.9418000000000002E-2</v>
      </c>
    </row>
    <row r="1887" spans="2:3" x14ac:dyDescent="0.25">
      <c r="B1887" s="12">
        <v>32216</v>
      </c>
      <c r="C1887" s="18">
        <v>3.9418000000000002E-2</v>
      </c>
    </row>
    <row r="1888" spans="2:3" x14ac:dyDescent="0.25">
      <c r="B1888" s="12">
        <v>32209</v>
      </c>
      <c r="C1888" s="18">
        <v>4.2613999999999999E-2</v>
      </c>
    </row>
    <row r="1889" spans="2:3" x14ac:dyDescent="0.25">
      <c r="B1889" s="12">
        <v>32202</v>
      </c>
      <c r="C1889" s="18">
        <v>3.9418000000000002E-2</v>
      </c>
    </row>
    <row r="1890" spans="2:3" x14ac:dyDescent="0.25">
      <c r="B1890" s="12">
        <v>32195</v>
      </c>
      <c r="C1890" s="18">
        <v>2.6634000000000001E-2</v>
      </c>
    </row>
    <row r="1891" spans="2:3" x14ac:dyDescent="0.25">
      <c r="B1891" s="12">
        <v>32188</v>
      </c>
      <c r="C1891" s="18">
        <v>2.6634000000000001E-2</v>
      </c>
    </row>
    <row r="1892" spans="2:3" x14ac:dyDescent="0.25">
      <c r="B1892" s="12">
        <v>32181</v>
      </c>
      <c r="C1892" s="18">
        <v>2.6634000000000001E-2</v>
      </c>
    </row>
    <row r="1893" spans="2:3" x14ac:dyDescent="0.25">
      <c r="B1893" s="12">
        <v>32174</v>
      </c>
      <c r="C1893" s="18">
        <v>2.6634000000000001E-2</v>
      </c>
    </row>
    <row r="1894" spans="2:3" x14ac:dyDescent="0.25">
      <c r="B1894" s="12">
        <v>32167</v>
      </c>
      <c r="C1894" s="18">
        <v>2.6634000000000001E-2</v>
      </c>
    </row>
    <row r="1895" spans="2:3" x14ac:dyDescent="0.25">
      <c r="B1895" s="12">
        <v>32160</v>
      </c>
      <c r="C1895" s="18">
        <v>3.9951E-2</v>
      </c>
    </row>
    <row r="1896" spans="2:3" x14ac:dyDescent="0.25">
      <c r="B1896" s="12">
        <v>32153</v>
      </c>
      <c r="C1896" s="18">
        <v>2.6634000000000001E-2</v>
      </c>
    </row>
    <row r="1897" spans="2:3" x14ac:dyDescent="0.25">
      <c r="B1897" s="12">
        <v>32146</v>
      </c>
      <c r="C1897" s="18">
        <v>2.6634000000000001E-2</v>
      </c>
    </row>
    <row r="1898" spans="2:3" x14ac:dyDescent="0.25">
      <c r="B1898" s="12">
        <v>32139</v>
      </c>
      <c r="C1898" s="18">
        <v>1.3317000000000001E-2</v>
      </c>
    </row>
    <row r="1899" spans="2:3" x14ac:dyDescent="0.25">
      <c r="B1899" s="12">
        <v>32132</v>
      </c>
      <c r="C1899" s="18">
        <v>2.6634000000000001E-2</v>
      </c>
    </row>
    <row r="1900" spans="2:3" x14ac:dyDescent="0.25">
      <c r="B1900" s="12">
        <v>32125</v>
      </c>
      <c r="C1900" s="18">
        <v>1.3317000000000001E-2</v>
      </c>
    </row>
    <row r="1901" spans="2:3" x14ac:dyDescent="0.25">
      <c r="B1901" s="12">
        <v>32118</v>
      </c>
      <c r="C1901" s="18">
        <v>1.3317000000000001E-2</v>
      </c>
    </row>
    <row r="1902" spans="2:3" x14ac:dyDescent="0.25">
      <c r="B1902" s="12">
        <v>32111</v>
      </c>
      <c r="C1902" s="18">
        <v>1.3317000000000001E-2</v>
      </c>
    </row>
    <row r="1903" spans="2:3" x14ac:dyDescent="0.25">
      <c r="B1903" s="12">
        <v>32104</v>
      </c>
      <c r="C1903" s="18">
        <v>2.6634000000000001E-2</v>
      </c>
    </row>
    <row r="1904" spans="2:3" x14ac:dyDescent="0.25">
      <c r="B1904" s="12">
        <v>32097</v>
      </c>
      <c r="C1904" s="18">
        <v>2.6634000000000001E-2</v>
      </c>
    </row>
    <row r="1905" spans="2:3" x14ac:dyDescent="0.25">
      <c r="B1905" s="12">
        <v>32090</v>
      </c>
      <c r="C1905" s="18">
        <v>1.3317000000000001E-2</v>
      </c>
    </row>
    <row r="1906" spans="2:3" x14ac:dyDescent="0.25">
      <c r="B1906" s="12">
        <v>32083</v>
      </c>
      <c r="C1906" s="18">
        <v>1.3317000000000001E-2</v>
      </c>
    </row>
    <row r="1907" spans="2:3" x14ac:dyDescent="0.25">
      <c r="B1907" s="12">
        <v>32076</v>
      </c>
      <c r="C1907" s="18">
        <v>1.3317000000000001E-2</v>
      </c>
    </row>
    <row r="1908" spans="2:3" x14ac:dyDescent="0.25">
      <c r="B1908" s="12">
        <v>32069</v>
      </c>
      <c r="C1908" s="18">
        <v>1.3317000000000001E-2</v>
      </c>
    </row>
    <row r="1909" spans="2:3" x14ac:dyDescent="0.25">
      <c r="B1909" s="12">
        <v>32062</v>
      </c>
      <c r="C1909" s="18">
        <v>2.6634000000000001E-2</v>
      </c>
    </row>
    <row r="1910" spans="2:3" x14ac:dyDescent="0.25">
      <c r="B1910" s="12">
        <v>32055</v>
      </c>
      <c r="C1910" s="18">
        <v>2.6634000000000001E-2</v>
      </c>
    </row>
    <row r="1911" spans="2:3" x14ac:dyDescent="0.25">
      <c r="B1911" s="12">
        <v>32048</v>
      </c>
      <c r="C1911" s="18">
        <v>3.9951E-2</v>
      </c>
    </row>
    <row r="1912" spans="2:3" x14ac:dyDescent="0.25">
      <c r="B1912" s="12">
        <v>32041</v>
      </c>
      <c r="C1912" s="18">
        <v>2.6634000000000001E-2</v>
      </c>
    </row>
    <row r="1913" spans="2:3" x14ac:dyDescent="0.25">
      <c r="B1913" s="12">
        <v>32034</v>
      </c>
      <c r="C1913" s="18">
        <v>3.9951E-2</v>
      </c>
    </row>
    <row r="1914" spans="2:3" x14ac:dyDescent="0.25">
      <c r="B1914" s="12">
        <v>32027</v>
      </c>
      <c r="C1914" s="18">
        <v>5.3268000000000003E-2</v>
      </c>
    </row>
    <row r="1915" spans="2:3" x14ac:dyDescent="0.25">
      <c r="B1915" s="12">
        <v>32020</v>
      </c>
      <c r="C1915" s="18">
        <v>5.3268000000000003E-2</v>
      </c>
    </row>
    <row r="1916" spans="2:3" x14ac:dyDescent="0.25">
      <c r="B1916" s="12">
        <v>32013</v>
      </c>
      <c r="C1916" s="18">
        <v>6.6585000000000005E-2</v>
      </c>
    </row>
    <row r="1917" spans="2:3" x14ac:dyDescent="0.25">
      <c r="B1917" s="12">
        <v>32006</v>
      </c>
      <c r="C1917" s="18">
        <v>6.6585000000000005E-2</v>
      </c>
    </row>
    <row r="1918" spans="2:3" x14ac:dyDescent="0.25">
      <c r="B1918" s="12">
        <v>31999</v>
      </c>
      <c r="C1918" s="18">
        <v>6.6585000000000005E-2</v>
      </c>
    </row>
    <row r="1919" spans="2:3" x14ac:dyDescent="0.25">
      <c r="B1919" s="12">
        <v>31992</v>
      </c>
      <c r="C1919" s="18">
        <v>5.3268000000000003E-2</v>
      </c>
    </row>
    <row r="1920" spans="2:3" x14ac:dyDescent="0.25">
      <c r="B1920" s="12">
        <v>31985</v>
      </c>
      <c r="C1920" s="18">
        <v>5.3268000000000003E-2</v>
      </c>
    </row>
    <row r="1921" spans="2:3" x14ac:dyDescent="0.25">
      <c r="B1921" s="12">
        <v>31978</v>
      </c>
      <c r="C1921" s="18">
        <v>5.3268000000000003E-2</v>
      </c>
    </row>
    <row r="1922" spans="2:3" x14ac:dyDescent="0.25">
      <c r="B1922" s="12">
        <v>31971</v>
      </c>
      <c r="C1922" s="18">
        <v>5.3268000000000003E-2</v>
      </c>
    </row>
    <row r="1923" spans="2:3" x14ac:dyDescent="0.25">
      <c r="B1923" s="12">
        <v>31964</v>
      </c>
      <c r="C1923" s="18">
        <v>5.3268000000000003E-2</v>
      </c>
    </row>
    <row r="1924" spans="2:3" x14ac:dyDescent="0.25">
      <c r="B1924" s="12">
        <v>31957</v>
      </c>
      <c r="C1924" s="18">
        <v>5.3268000000000003E-2</v>
      </c>
    </row>
    <row r="1925" spans="2:3" x14ac:dyDescent="0.25">
      <c r="B1925" s="12">
        <v>31950</v>
      </c>
      <c r="C1925" s="18">
        <v>5.3268000000000003E-2</v>
      </c>
    </row>
    <row r="1926" spans="2:3" x14ac:dyDescent="0.25">
      <c r="B1926" s="12">
        <v>31943</v>
      </c>
      <c r="C1926" s="18">
        <v>5.3268000000000003E-2</v>
      </c>
    </row>
    <row r="1927" spans="2:3" x14ac:dyDescent="0.25">
      <c r="B1927" s="12">
        <v>31936</v>
      </c>
      <c r="C1927" s="18">
        <v>5.3268000000000003E-2</v>
      </c>
    </row>
    <row r="1928" spans="2:3" x14ac:dyDescent="0.25">
      <c r="B1928" s="12">
        <v>31929</v>
      </c>
      <c r="C1928" s="18">
        <v>5.3268000000000003E-2</v>
      </c>
    </row>
    <row r="1929" spans="2:3" x14ac:dyDescent="0.25">
      <c r="B1929" s="12">
        <v>31922</v>
      </c>
      <c r="C1929" s="18">
        <v>6.6585000000000005E-2</v>
      </c>
    </row>
    <row r="1930" spans="2:3" x14ac:dyDescent="0.25">
      <c r="B1930" s="12">
        <v>31915</v>
      </c>
      <c r="C1930" s="18">
        <v>6.6585000000000005E-2</v>
      </c>
    </row>
    <row r="1931" spans="2:3" x14ac:dyDescent="0.25">
      <c r="B1931" s="12">
        <v>31908</v>
      </c>
      <c r="C1931" s="18">
        <v>6.6585000000000005E-2</v>
      </c>
    </row>
    <row r="1932" spans="2:3" x14ac:dyDescent="0.25">
      <c r="B1932" s="12">
        <v>31901</v>
      </c>
      <c r="C1932" s="18">
        <v>6.6585000000000005E-2</v>
      </c>
    </row>
    <row r="1933" spans="2:3" x14ac:dyDescent="0.25">
      <c r="B1933" s="12">
        <v>31894</v>
      </c>
      <c r="C1933" s="18">
        <v>6.6585000000000005E-2</v>
      </c>
    </row>
    <row r="1934" spans="2:3" x14ac:dyDescent="0.25">
      <c r="B1934" s="12">
        <v>31887</v>
      </c>
      <c r="C1934" s="18">
        <v>6.6585000000000005E-2</v>
      </c>
    </row>
    <row r="1935" spans="2:3" x14ac:dyDescent="0.25">
      <c r="B1935" s="12">
        <v>31880</v>
      </c>
      <c r="C1935" s="18">
        <v>6.6585000000000005E-2</v>
      </c>
    </row>
    <row r="1936" spans="2:3" x14ac:dyDescent="0.25">
      <c r="B1936" s="12">
        <v>31873</v>
      </c>
      <c r="C1936" s="18">
        <v>6.6585000000000005E-2</v>
      </c>
    </row>
    <row r="1937" spans="2:3" x14ac:dyDescent="0.25">
      <c r="B1937" s="12">
        <v>31866</v>
      </c>
      <c r="C1937" s="18">
        <v>6.6585000000000005E-2</v>
      </c>
    </row>
    <row r="1938" spans="2:3" x14ac:dyDescent="0.25">
      <c r="B1938" s="12">
        <v>31859</v>
      </c>
      <c r="C1938" s="18">
        <v>6.6585000000000005E-2</v>
      </c>
    </row>
    <row r="1939" spans="2:3" x14ac:dyDescent="0.25">
      <c r="B1939" s="12">
        <v>31852</v>
      </c>
      <c r="C1939" s="18">
        <v>6.6585000000000005E-2</v>
      </c>
    </row>
    <row r="1940" spans="2:3" x14ac:dyDescent="0.25">
      <c r="B1940" s="12">
        <v>31845</v>
      </c>
      <c r="C1940" s="18">
        <v>6.6585000000000005E-2</v>
      </c>
    </row>
    <row r="1941" spans="2:3" x14ac:dyDescent="0.25">
      <c r="B1941" s="12">
        <v>31838</v>
      </c>
      <c r="C1941" s="18">
        <v>6.6585000000000005E-2</v>
      </c>
    </row>
    <row r="1942" spans="2:3" x14ac:dyDescent="0.25">
      <c r="B1942" s="12">
        <v>31831</v>
      </c>
      <c r="C1942" s="18">
        <v>6.6585000000000005E-2</v>
      </c>
    </row>
    <row r="1943" spans="2:3" x14ac:dyDescent="0.25">
      <c r="B1943" s="12">
        <v>31824</v>
      </c>
      <c r="C1943" s="18">
        <v>6.6585000000000005E-2</v>
      </c>
    </row>
    <row r="1944" spans="2:3" x14ac:dyDescent="0.25">
      <c r="B1944" s="12">
        <v>31817</v>
      </c>
      <c r="C1944" s="18">
        <v>6.6585000000000005E-2</v>
      </c>
    </row>
    <row r="1945" spans="2:3" x14ac:dyDescent="0.25">
      <c r="B1945" s="12">
        <v>31810</v>
      </c>
      <c r="C1945" s="18">
        <v>5.3268000000000003E-2</v>
      </c>
    </row>
    <row r="1946" spans="2:3" x14ac:dyDescent="0.25">
      <c r="B1946" s="12">
        <v>31803</v>
      </c>
      <c r="C1946" s="18">
        <v>5.3268000000000003E-2</v>
      </c>
    </row>
    <row r="1947" spans="2:3" x14ac:dyDescent="0.25">
      <c r="B1947" s="12">
        <v>31796</v>
      </c>
      <c r="C1947" s="18">
        <v>5.3268000000000003E-2</v>
      </c>
    </row>
    <row r="1948" spans="2:3" x14ac:dyDescent="0.25">
      <c r="B1948" s="12">
        <v>31789</v>
      </c>
      <c r="C1948" s="18">
        <v>5.3268000000000003E-2</v>
      </c>
    </row>
    <row r="1949" spans="2:3" x14ac:dyDescent="0.25">
      <c r="B1949" s="12">
        <v>31782</v>
      </c>
      <c r="C1949" s="18">
        <v>5.3268000000000003E-2</v>
      </c>
    </row>
    <row r="1950" spans="2:3" x14ac:dyDescent="0.25">
      <c r="B1950" s="12">
        <v>31775</v>
      </c>
      <c r="C1950" s="18">
        <v>3.9951E-2</v>
      </c>
    </row>
    <row r="1951" spans="2:3" x14ac:dyDescent="0.25">
      <c r="B1951" s="12">
        <v>31768</v>
      </c>
      <c r="C1951" s="18">
        <v>3.9951E-2</v>
      </c>
    </row>
    <row r="1952" spans="2:3" x14ac:dyDescent="0.25">
      <c r="B1952" s="12">
        <v>31761</v>
      </c>
      <c r="C1952" s="18">
        <v>5.3268000000000003E-2</v>
      </c>
    </row>
    <row r="1953" spans="2:3" x14ac:dyDescent="0.25">
      <c r="B1953" s="12">
        <v>31754</v>
      </c>
      <c r="C1953" s="18">
        <v>5.3268000000000003E-2</v>
      </c>
    </row>
    <row r="1954" spans="2:3" x14ac:dyDescent="0.25">
      <c r="B1954" s="12">
        <v>31747</v>
      </c>
      <c r="C1954" s="18">
        <v>5.3268000000000003E-2</v>
      </c>
    </row>
    <row r="1955" spans="2:3" x14ac:dyDescent="0.25">
      <c r="B1955" s="12">
        <v>31740</v>
      </c>
      <c r="C1955" s="18">
        <v>6.6585000000000005E-2</v>
      </c>
    </row>
    <row r="1956" spans="2:3" x14ac:dyDescent="0.25">
      <c r="B1956" s="12">
        <v>31733</v>
      </c>
      <c r="C1956" s="18">
        <v>6.6585000000000005E-2</v>
      </c>
    </row>
    <row r="1957" spans="2:3" x14ac:dyDescent="0.25">
      <c r="B1957" s="12">
        <v>31726</v>
      </c>
      <c r="C1957" s="18">
        <v>6.6585000000000005E-2</v>
      </c>
    </row>
    <row r="1958" spans="2:3" x14ac:dyDescent="0.25">
      <c r="B1958" s="12">
        <v>31719</v>
      </c>
      <c r="C1958" s="18">
        <v>6.6585000000000005E-2</v>
      </c>
    </row>
    <row r="1959" spans="2:3" x14ac:dyDescent="0.25">
      <c r="B1959" s="12">
        <v>31712</v>
      </c>
      <c r="C1959" s="18">
        <v>6.6585000000000005E-2</v>
      </c>
    </row>
    <row r="1960" spans="2:3" x14ac:dyDescent="0.25">
      <c r="B1960" s="12">
        <v>31705</v>
      </c>
      <c r="C1960" s="18">
        <v>6.6585000000000005E-2</v>
      </c>
    </row>
    <row r="1961" spans="2:3" x14ac:dyDescent="0.25">
      <c r="B1961" s="12">
        <v>31698</v>
      </c>
      <c r="C1961" s="18">
        <v>7.9902000000000001E-2</v>
      </c>
    </row>
    <row r="1962" spans="2:3" x14ac:dyDescent="0.25">
      <c r="B1962" s="12">
        <v>31691</v>
      </c>
      <c r="C1962" s="18">
        <v>9.3218999999999996E-2</v>
      </c>
    </row>
    <row r="1963" spans="2:3" x14ac:dyDescent="0.25">
      <c r="B1963" s="12">
        <v>31684</v>
      </c>
      <c r="C1963" s="18">
        <v>9.3218999999999996E-2</v>
      </c>
    </row>
    <row r="1964" spans="2:3" x14ac:dyDescent="0.25">
      <c r="B1964" s="12">
        <v>31677</v>
      </c>
      <c r="C1964" s="18">
        <v>9.3218999999999996E-2</v>
      </c>
    </row>
    <row r="1965" spans="2:3" x14ac:dyDescent="0.25">
      <c r="B1965" s="12">
        <v>31670</v>
      </c>
      <c r="C1965" s="18">
        <v>9.3218999999999996E-2</v>
      </c>
    </row>
    <row r="1966" spans="2:3" x14ac:dyDescent="0.25">
      <c r="B1966" s="12">
        <v>31663</v>
      </c>
      <c r="C1966" s="18">
        <v>9.3218999999999996E-2</v>
      </c>
    </row>
    <row r="1967" spans="2:3" x14ac:dyDescent="0.25">
      <c r="B1967" s="12">
        <v>31656</v>
      </c>
      <c r="C1967" s="18">
        <v>9.3218999999999996E-2</v>
      </c>
    </row>
    <row r="1968" spans="2:3" x14ac:dyDescent="0.25">
      <c r="B1968" s="12">
        <v>31649</v>
      </c>
      <c r="C1968" s="18">
        <v>9.3218999999999996E-2</v>
      </c>
    </row>
    <row r="1969" spans="2:3" x14ac:dyDescent="0.25">
      <c r="B1969" s="12">
        <v>31642</v>
      </c>
      <c r="C1969" s="18">
        <v>0.106535</v>
      </c>
    </row>
    <row r="1970" spans="2:3" x14ac:dyDescent="0.25">
      <c r="B1970" s="12">
        <v>31635</v>
      </c>
      <c r="C1970" s="18">
        <v>9.3218999999999996E-2</v>
      </c>
    </row>
    <row r="1971" spans="2:3" x14ac:dyDescent="0.25">
      <c r="B1971" s="12">
        <v>31628</v>
      </c>
      <c r="C1971" s="18">
        <v>0.14648600000000001</v>
      </c>
    </row>
    <row r="1972" spans="2:3" x14ac:dyDescent="0.25">
      <c r="B1972" s="12">
        <v>31621</v>
      </c>
      <c r="C1972" s="18">
        <v>0.13316900000000001</v>
      </c>
    </row>
    <row r="1973" spans="2:3" x14ac:dyDescent="0.25">
      <c r="B1973" s="12">
        <v>31614</v>
      </c>
      <c r="C1973" s="18">
        <v>0.13316900000000001</v>
      </c>
    </row>
    <row r="1974" spans="2:3" x14ac:dyDescent="0.25">
      <c r="B1974" s="12">
        <v>31607</v>
      </c>
      <c r="C1974" s="18">
        <v>0.13316900000000001</v>
      </c>
    </row>
    <row r="1975" spans="2:3" x14ac:dyDescent="0.25">
      <c r="B1975" s="12">
        <v>31600</v>
      </c>
      <c r="C1975" s="18">
        <v>0.13316900000000001</v>
      </c>
    </row>
    <row r="1976" spans="2:3" x14ac:dyDescent="0.25">
      <c r="B1976" s="12">
        <v>31593</v>
      </c>
      <c r="C1976" s="18">
        <v>0.13316900000000001</v>
      </c>
    </row>
    <row r="1977" spans="2:3" x14ac:dyDescent="0.25">
      <c r="B1977" s="12">
        <v>31586</v>
      </c>
      <c r="C1977" s="18">
        <v>0.13316900000000001</v>
      </c>
    </row>
    <row r="1978" spans="2:3" x14ac:dyDescent="0.25">
      <c r="B1978" s="12">
        <v>31579</v>
      </c>
      <c r="C1978" s="18">
        <v>0.13316900000000001</v>
      </c>
    </row>
    <row r="1979" spans="2:3" x14ac:dyDescent="0.25">
      <c r="B1979" s="12">
        <v>31572</v>
      </c>
      <c r="C1979" s="18">
        <v>0.13316900000000001</v>
      </c>
    </row>
    <row r="1980" spans="2:3" x14ac:dyDescent="0.25">
      <c r="B1980" s="12">
        <v>31565</v>
      </c>
      <c r="C1980" s="18">
        <v>0.13316900000000001</v>
      </c>
    </row>
    <row r="1981" spans="2:3" x14ac:dyDescent="0.25">
      <c r="B1981" s="12">
        <v>31558</v>
      </c>
      <c r="C1981" s="18">
        <v>0.13316900000000001</v>
      </c>
    </row>
    <row r="1982" spans="2:3" x14ac:dyDescent="0.25">
      <c r="B1982" s="12">
        <v>31551</v>
      </c>
      <c r="C1982" s="18">
        <v>0.13316900000000001</v>
      </c>
    </row>
    <row r="1983" spans="2:3" x14ac:dyDescent="0.25">
      <c r="B1983" s="12">
        <v>31544</v>
      </c>
      <c r="C1983" s="18">
        <v>0.13316900000000001</v>
      </c>
    </row>
    <row r="1984" spans="2:3" x14ac:dyDescent="0.25">
      <c r="B1984" s="12">
        <v>31537</v>
      </c>
      <c r="C1984" s="18">
        <v>0.13316900000000001</v>
      </c>
    </row>
    <row r="1985" spans="2:3" x14ac:dyDescent="0.25">
      <c r="B1985" s="12">
        <v>31530</v>
      </c>
      <c r="C1985" s="18">
        <v>0.13316900000000001</v>
      </c>
    </row>
    <row r="1986" spans="2:3" x14ac:dyDescent="0.25">
      <c r="B1986" s="12">
        <v>31523</v>
      </c>
      <c r="C1986" s="18">
        <v>0.13316900000000001</v>
      </c>
    </row>
    <row r="1987" spans="2:3" x14ac:dyDescent="0.25">
      <c r="B1987" s="12">
        <v>31516</v>
      </c>
      <c r="C1987" s="18">
        <v>0.13316900000000001</v>
      </c>
    </row>
    <row r="1988" spans="2:3" x14ac:dyDescent="0.25">
      <c r="B1988" s="12">
        <v>31509</v>
      </c>
      <c r="C1988" s="18">
        <v>0.13316900000000001</v>
      </c>
    </row>
    <row r="1989" spans="2:3" x14ac:dyDescent="0.25">
      <c r="B1989" s="12">
        <v>31502</v>
      </c>
      <c r="C1989" s="18">
        <v>0.13316900000000001</v>
      </c>
    </row>
    <row r="1990" spans="2:3" x14ac:dyDescent="0.25">
      <c r="B1990" s="12">
        <v>31495</v>
      </c>
      <c r="C1990" s="18">
        <v>0.13316900000000001</v>
      </c>
    </row>
    <row r="1991" spans="2:3" x14ac:dyDescent="0.25">
      <c r="B1991" s="12">
        <v>31488</v>
      </c>
      <c r="C1991" s="18">
        <v>0.13316900000000001</v>
      </c>
    </row>
    <row r="1992" spans="2:3" x14ac:dyDescent="0.25">
      <c r="B1992" s="12">
        <v>31481</v>
      </c>
      <c r="C1992" s="18">
        <v>0.119852</v>
      </c>
    </row>
    <row r="1993" spans="2:3" x14ac:dyDescent="0.25">
      <c r="B1993" s="12">
        <v>31474</v>
      </c>
      <c r="C1993" s="18">
        <v>0.106535</v>
      </c>
    </row>
    <row r="1994" spans="2:3" x14ac:dyDescent="0.25">
      <c r="B1994" s="12">
        <v>31467</v>
      </c>
      <c r="C1994" s="18">
        <v>0.106535</v>
      </c>
    </row>
    <row r="1995" spans="2:3" x14ac:dyDescent="0.25">
      <c r="B1995" s="12">
        <v>31460</v>
      </c>
      <c r="C1995" s="18">
        <v>0.106535</v>
      </c>
    </row>
    <row r="1996" spans="2:3" x14ac:dyDescent="0.25">
      <c r="B1996" s="12">
        <v>31453</v>
      </c>
      <c r="C1996" s="18">
        <v>0.106535</v>
      </c>
    </row>
    <row r="1997" spans="2:3" x14ac:dyDescent="0.25">
      <c r="B1997" s="12">
        <v>31446</v>
      </c>
      <c r="C1997" s="18">
        <v>9.3218999999999996E-2</v>
      </c>
    </row>
    <row r="1998" spans="2:3" x14ac:dyDescent="0.25">
      <c r="B1998" s="12">
        <v>31439</v>
      </c>
      <c r="C1998" s="18">
        <v>9.3218999999999996E-2</v>
      </c>
    </row>
    <row r="1999" spans="2:3" x14ac:dyDescent="0.25">
      <c r="B1999" s="12">
        <v>31432</v>
      </c>
      <c r="C1999" s="18">
        <v>7.9902000000000001E-2</v>
      </c>
    </row>
    <row r="2000" spans="2:3" x14ac:dyDescent="0.25">
      <c r="B2000" s="12">
        <v>31425</v>
      </c>
      <c r="C2000" s="18">
        <v>9.3218999999999996E-2</v>
      </c>
    </row>
    <row r="2001" spans="2:3" x14ac:dyDescent="0.25">
      <c r="B2001" s="12">
        <v>31418</v>
      </c>
      <c r="C2001" s="18">
        <v>9.3218999999999996E-2</v>
      </c>
    </row>
    <row r="2002" spans="2:3" x14ac:dyDescent="0.25">
      <c r="B2002" s="12">
        <v>31411</v>
      </c>
      <c r="C2002" s="18">
        <v>7.9902000000000001E-2</v>
      </c>
    </row>
    <row r="2003" spans="2:3" x14ac:dyDescent="0.25">
      <c r="B2003" s="12">
        <v>31404</v>
      </c>
      <c r="C2003" s="18">
        <v>6.6585000000000005E-2</v>
      </c>
    </row>
    <row r="2004" spans="2:3" x14ac:dyDescent="0.25">
      <c r="B2004" s="12">
        <v>31397</v>
      </c>
      <c r="C2004" s="18">
        <v>6.6585000000000005E-2</v>
      </c>
    </row>
    <row r="2005" spans="2:3" x14ac:dyDescent="0.25">
      <c r="B2005" s="12">
        <v>31390</v>
      </c>
      <c r="C2005" s="18">
        <v>6.6585000000000005E-2</v>
      </c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005"/>
  <sheetViews>
    <sheetView workbookViewId="0">
      <selection activeCell="D2" sqref="D2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90</v>
      </c>
      <c r="H1" s="132" t="s">
        <v>91</v>
      </c>
      <c r="I1" s="133"/>
      <c r="J1" s="133"/>
      <c r="K1" s="133"/>
      <c r="L1" s="133"/>
      <c r="M1" s="134"/>
    </row>
    <row r="2" spans="1:13" ht="15.75" thickBot="1" x14ac:dyDescent="0.3">
      <c r="B2" s="12">
        <v>45411</v>
      </c>
      <c r="C2" s="18">
        <v>53.389999000000003</v>
      </c>
      <c r="D2" s="174">
        <f>C2/C3-1</f>
        <v>3.7474237164603075E-4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45404</v>
      </c>
      <c r="C3" s="18">
        <v>53.369999</v>
      </c>
      <c r="D3" s="174">
        <f t="shared" ref="D3:D66" si="0">C3/C4-1</f>
        <v>4.3281897690663484E-3</v>
      </c>
      <c r="H3" s="63" t="s">
        <v>92</v>
      </c>
      <c r="I3" s="64" t="s">
        <v>93</v>
      </c>
      <c r="J3" s="65" t="s">
        <v>94</v>
      </c>
      <c r="K3" s="66" t="s">
        <v>95</v>
      </c>
      <c r="L3" s="66" t="s">
        <v>96</v>
      </c>
      <c r="M3" s="67" t="s">
        <v>97</v>
      </c>
    </row>
    <row r="4" spans="1:13" x14ac:dyDescent="0.25">
      <c r="B4" s="12">
        <v>45397</v>
      </c>
      <c r="C4" s="18">
        <v>53.139999000000003</v>
      </c>
      <c r="D4" s="174">
        <f t="shared" si="0"/>
        <v>-3.3993802362981329E-2</v>
      </c>
      <c r="H4" s="68">
        <f>$I$19-3*$I$23</f>
        <v>-0.15536892781301875</v>
      </c>
      <c r="I4" s="69">
        <f>H4</f>
        <v>-0.15536892781301875</v>
      </c>
      <c r="J4" s="70">
        <f>COUNTIF(D:D,"&lt;="&amp;H4)</f>
        <v>7</v>
      </c>
      <c r="K4" s="70" t="str">
        <f>"Less than "&amp;TEXT(H4,"0,00%")</f>
        <v>Less than -15,54%</v>
      </c>
      <c r="L4" s="71">
        <f>J4/$I$31</f>
        <v>6.965174129353234E-3</v>
      </c>
      <c r="M4" s="72">
        <f>L4</f>
        <v>6.965174129353234E-3</v>
      </c>
    </row>
    <row r="5" spans="1:13" x14ac:dyDescent="0.25">
      <c r="B5" s="12">
        <v>45390</v>
      </c>
      <c r="C5" s="18">
        <v>55.009998000000003</v>
      </c>
      <c r="D5" s="174">
        <f t="shared" si="0"/>
        <v>-1.5921359001024649E-2</v>
      </c>
      <c r="H5" s="73">
        <f>$I$19-2.4*$I$23</f>
        <v>-0.12304298763874109</v>
      </c>
      <c r="I5" s="74">
        <f>H5</f>
        <v>-0.12304298763874109</v>
      </c>
      <c r="J5" s="75">
        <f>COUNTIFS(D:D,"&lt;="&amp;H5,D:D,"&gt;"&amp;H4)</f>
        <v>6</v>
      </c>
      <c r="K5" s="76" t="str">
        <f t="shared" ref="K5:K14" si="1">TEXT(H4,"0,00%")&amp;" to "&amp;TEXT(H5,"0,00%")</f>
        <v>-15,54% to -12,30%</v>
      </c>
      <c r="L5" s="77">
        <f>J5/$I$31</f>
        <v>5.9701492537313433E-3</v>
      </c>
      <c r="M5" s="78">
        <f>M4+L5</f>
        <v>1.2935323383084577E-2</v>
      </c>
    </row>
    <row r="6" spans="1:13" x14ac:dyDescent="0.25">
      <c r="B6" s="12">
        <v>45383</v>
      </c>
      <c r="C6" s="18">
        <v>55.900002000000001</v>
      </c>
      <c r="D6" s="174">
        <f t="shared" si="0"/>
        <v>-5.7017494214195219E-2</v>
      </c>
      <c r="H6" s="73">
        <f>$I$19-1.8*$I$23</f>
        <v>-9.0717047464463435E-2</v>
      </c>
      <c r="I6" s="74">
        <f t="shared" ref="I6:I14" si="2">H6</f>
        <v>-9.0717047464463435E-2</v>
      </c>
      <c r="J6" s="75">
        <f t="shared" ref="J6:J14" si="3">COUNTIFS(D:D,"&lt;="&amp;H6,D:D,"&gt;"&amp;H5)</f>
        <v>13</v>
      </c>
      <c r="K6" s="76" t="str">
        <f t="shared" si="1"/>
        <v>-12,30% to -9,07%</v>
      </c>
      <c r="L6" s="77">
        <f t="shared" ref="L6:L15" si="4">J6/$I$31</f>
        <v>1.2935323383084577E-2</v>
      </c>
      <c r="M6" s="78">
        <f t="shared" ref="M6:M15" si="5">M5+L6</f>
        <v>2.5870646766169153E-2</v>
      </c>
    </row>
    <row r="7" spans="1:13" x14ac:dyDescent="0.25">
      <c r="B7" s="12">
        <v>45376</v>
      </c>
      <c r="C7" s="18">
        <v>59.279998999999997</v>
      </c>
      <c r="D7" s="174">
        <f t="shared" si="0"/>
        <v>-3.6974957983193502E-3</v>
      </c>
      <c r="H7" s="73">
        <f>$I$19-1.2*$I$23</f>
        <v>-5.8391107290185776E-2</v>
      </c>
      <c r="I7" s="74">
        <f t="shared" si="2"/>
        <v>-5.8391107290185776E-2</v>
      </c>
      <c r="J7" s="75">
        <f t="shared" si="3"/>
        <v>49</v>
      </c>
      <c r="K7" s="76" t="str">
        <f t="shared" si="1"/>
        <v>-9,07% to -5,84%</v>
      </c>
      <c r="L7" s="77">
        <f t="shared" si="4"/>
        <v>4.8756218905472638E-2</v>
      </c>
      <c r="M7" s="78">
        <f t="shared" si="5"/>
        <v>7.4626865671641784E-2</v>
      </c>
    </row>
    <row r="8" spans="1:13" x14ac:dyDescent="0.25">
      <c r="B8" s="12">
        <v>45369</v>
      </c>
      <c r="C8" s="18">
        <v>59.5</v>
      </c>
      <c r="D8" s="174">
        <f t="shared" si="0"/>
        <v>-1.5715483610992842E-2</v>
      </c>
      <c r="H8" s="73">
        <f>$I$19-0.6*$I$23</f>
        <v>-2.6065167115908117E-2</v>
      </c>
      <c r="I8" s="74">
        <f t="shared" si="2"/>
        <v>-2.6065167115908117E-2</v>
      </c>
      <c r="J8" s="75">
        <f t="shared" si="3"/>
        <v>123</v>
      </c>
      <c r="K8" s="76" t="str">
        <f t="shared" si="1"/>
        <v>-5,84% to -2,61%</v>
      </c>
      <c r="L8" s="77">
        <f t="shared" si="4"/>
        <v>0.12238805970149254</v>
      </c>
      <c r="M8" s="78">
        <f t="shared" si="5"/>
        <v>0.19701492537313431</v>
      </c>
    </row>
    <row r="9" spans="1:13" x14ac:dyDescent="0.25">
      <c r="B9" s="12">
        <v>45362</v>
      </c>
      <c r="C9" s="18">
        <v>60.450001</v>
      </c>
      <c r="D9" s="174">
        <f t="shared" si="0"/>
        <v>2.145996958431895E-2</v>
      </c>
      <c r="H9" s="73">
        <f>$I$19</f>
        <v>6.2607730583695417E-3</v>
      </c>
      <c r="I9" s="74">
        <f t="shared" si="2"/>
        <v>6.2607730583695417E-3</v>
      </c>
      <c r="J9" s="75">
        <f t="shared" si="3"/>
        <v>340</v>
      </c>
      <c r="K9" s="76" t="str">
        <f t="shared" si="1"/>
        <v>-2,61% to 0,63%</v>
      </c>
      <c r="L9" s="77">
        <f t="shared" si="4"/>
        <v>0.3383084577114428</v>
      </c>
      <c r="M9" s="78">
        <f t="shared" si="5"/>
        <v>0.53532338308457716</v>
      </c>
    </row>
    <row r="10" spans="1:13" x14ac:dyDescent="0.25">
      <c r="B10" s="12">
        <v>45355</v>
      </c>
      <c r="C10" s="18">
        <v>59.18</v>
      </c>
      <c r="D10" s="174">
        <f t="shared" si="0"/>
        <v>6.6337641327818275E-3</v>
      </c>
      <c r="H10" s="73">
        <f>$I$19+0.6*$I$23</f>
        <v>3.8586713232647202E-2</v>
      </c>
      <c r="I10" s="74">
        <f t="shared" si="2"/>
        <v>3.8586713232647202E-2</v>
      </c>
      <c r="J10" s="75">
        <f t="shared" si="3"/>
        <v>278</v>
      </c>
      <c r="K10" s="76" t="str">
        <f t="shared" si="1"/>
        <v>0,63% to 3,86%</v>
      </c>
      <c r="L10" s="77">
        <f t="shared" si="4"/>
        <v>0.27661691542288558</v>
      </c>
      <c r="M10" s="78">
        <f t="shared" si="5"/>
        <v>0.81194029850746274</v>
      </c>
    </row>
    <row r="11" spans="1:13" x14ac:dyDescent="0.25">
      <c r="B11" s="12">
        <v>45348</v>
      </c>
      <c r="C11" s="18">
        <v>58.790000999999997</v>
      </c>
      <c r="D11" s="174">
        <f t="shared" si="0"/>
        <v>6.3302585217895002E-2</v>
      </c>
      <c r="H11" s="73">
        <f>$I$19+1.2*$I$23</f>
        <v>7.0912653406924861E-2</v>
      </c>
      <c r="I11" s="74">
        <f t="shared" si="2"/>
        <v>7.0912653406924861E-2</v>
      </c>
      <c r="J11" s="75">
        <f t="shared" si="3"/>
        <v>104</v>
      </c>
      <c r="K11" s="76" t="str">
        <f t="shared" si="1"/>
        <v>3,86% to 7,09%</v>
      </c>
      <c r="L11" s="77">
        <f t="shared" si="4"/>
        <v>0.10348258706467661</v>
      </c>
      <c r="M11" s="78">
        <f t="shared" si="5"/>
        <v>0.91542288557213936</v>
      </c>
    </row>
    <row r="12" spans="1:13" x14ac:dyDescent="0.25">
      <c r="B12" s="12">
        <v>45341</v>
      </c>
      <c r="C12" s="18">
        <v>55.290000999999997</v>
      </c>
      <c r="D12" s="174">
        <f t="shared" si="0"/>
        <v>4.9073246092328215E-3</v>
      </c>
      <c r="H12" s="73">
        <f>$I$19+1.8*$I$23</f>
        <v>0.10323859358120252</v>
      </c>
      <c r="I12" s="74">
        <f t="shared" si="2"/>
        <v>0.10323859358120252</v>
      </c>
      <c r="J12" s="75">
        <f t="shared" si="3"/>
        <v>46</v>
      </c>
      <c r="K12" s="76" t="str">
        <f t="shared" si="1"/>
        <v>7,09% to 10,32%</v>
      </c>
      <c r="L12" s="77">
        <f t="shared" si="4"/>
        <v>4.5771144278606964E-2</v>
      </c>
      <c r="M12" s="78">
        <f t="shared" si="5"/>
        <v>0.96119402985074631</v>
      </c>
    </row>
    <row r="13" spans="1:13" x14ac:dyDescent="0.25">
      <c r="B13" s="12">
        <v>45334</v>
      </c>
      <c r="C13" s="18">
        <v>55.02</v>
      </c>
      <c r="D13" s="174">
        <f t="shared" si="0"/>
        <v>-1.149838303988493E-2</v>
      </c>
      <c r="H13" s="73">
        <f>$I$19+2.4*$I$23</f>
        <v>0.13556453375548017</v>
      </c>
      <c r="I13" s="74">
        <f t="shared" si="2"/>
        <v>0.13556453375548017</v>
      </c>
      <c r="J13" s="75">
        <f t="shared" si="3"/>
        <v>19</v>
      </c>
      <c r="K13" s="76" t="str">
        <f t="shared" si="1"/>
        <v>10,32% to 13,56%</v>
      </c>
      <c r="L13" s="77">
        <f t="shared" si="4"/>
        <v>1.8905472636815919E-2</v>
      </c>
      <c r="M13" s="78">
        <f t="shared" si="5"/>
        <v>0.98009950248756228</v>
      </c>
    </row>
    <row r="14" spans="1:13" x14ac:dyDescent="0.25">
      <c r="B14" s="12">
        <v>45327</v>
      </c>
      <c r="C14" s="18">
        <v>55.66</v>
      </c>
      <c r="D14" s="174">
        <f t="shared" si="0"/>
        <v>5.6007590099640403E-3</v>
      </c>
      <c r="H14" s="73">
        <f>$I$19+3*$I$23</f>
        <v>0.16789047392975781</v>
      </c>
      <c r="I14" s="74">
        <f t="shared" si="2"/>
        <v>0.16789047392975781</v>
      </c>
      <c r="J14" s="75">
        <f t="shared" si="3"/>
        <v>7</v>
      </c>
      <c r="K14" s="76" t="str">
        <f t="shared" si="1"/>
        <v>13,56% to 16,79%</v>
      </c>
      <c r="L14" s="77">
        <f t="shared" si="4"/>
        <v>6.965174129353234E-3</v>
      </c>
      <c r="M14" s="78">
        <f t="shared" si="5"/>
        <v>0.98706467661691555</v>
      </c>
    </row>
    <row r="15" spans="1:13" ht="15.75" thickBot="1" x14ac:dyDescent="0.3">
      <c r="B15" s="12">
        <v>45320</v>
      </c>
      <c r="C15" s="18">
        <v>55.349997999999999</v>
      </c>
      <c r="D15" s="174">
        <f t="shared" si="0"/>
        <v>-1.6233946901766938E-3</v>
      </c>
      <c r="H15" s="79"/>
      <c r="I15" s="80" t="s">
        <v>98</v>
      </c>
      <c r="J15" s="80">
        <f>COUNTIF(D:D,"&gt;"&amp;H14)</f>
        <v>13</v>
      </c>
      <c r="K15" s="80" t="str">
        <f>"Greater than "&amp;TEXT(H14,"0,00%")</f>
        <v>Greater than 16,79%</v>
      </c>
      <c r="L15" s="81">
        <f t="shared" si="4"/>
        <v>1.2935323383084577E-2</v>
      </c>
      <c r="M15" s="81">
        <f t="shared" si="5"/>
        <v>1.0000000000000002</v>
      </c>
    </row>
    <row r="16" spans="1:13" ht="15.75" thickBot="1" x14ac:dyDescent="0.3">
      <c r="B16" s="12">
        <v>45313</v>
      </c>
      <c r="C16" s="18">
        <v>55.439999</v>
      </c>
      <c r="D16" s="174">
        <f t="shared" si="0"/>
        <v>-3.0430237845400443E-2</v>
      </c>
      <c r="H16" s="82"/>
      <c r="M16" s="83"/>
    </row>
    <row r="17" spans="2:13" x14ac:dyDescent="0.25">
      <c r="B17" s="12">
        <v>45306</v>
      </c>
      <c r="C17" s="18">
        <v>57.18</v>
      </c>
      <c r="D17" s="174">
        <f t="shared" si="0"/>
        <v>-3.1668061501575973E-2</v>
      </c>
      <c r="H17" s="135" t="s">
        <v>129</v>
      </c>
      <c r="I17" s="136"/>
      <c r="M17" s="83"/>
    </row>
    <row r="18" spans="2:13" x14ac:dyDescent="0.25">
      <c r="B18" s="12">
        <v>45299</v>
      </c>
      <c r="C18" s="18">
        <v>59.049999</v>
      </c>
      <c r="D18" s="174">
        <f t="shared" si="0"/>
        <v>2.6242578619350532E-2</v>
      </c>
      <c r="H18" s="137"/>
      <c r="I18" s="138"/>
      <c r="M18" s="83"/>
    </row>
    <row r="19" spans="2:13" x14ac:dyDescent="0.25">
      <c r="B19" s="12">
        <v>45292</v>
      </c>
      <c r="C19" s="18">
        <v>57.540000999999997</v>
      </c>
      <c r="D19" s="174">
        <f t="shared" si="0"/>
        <v>-1.2150668075843196E-3</v>
      </c>
      <c r="H19" s="84" t="s">
        <v>99</v>
      </c>
      <c r="I19" s="121">
        <f>AVERAGE(D:D)</f>
        <v>6.2607730583695417E-3</v>
      </c>
      <c r="M19" s="83"/>
    </row>
    <row r="20" spans="2:13" x14ac:dyDescent="0.25">
      <c r="B20" s="12">
        <v>45285</v>
      </c>
      <c r="C20" s="18">
        <v>57.610000999999997</v>
      </c>
      <c r="D20" s="174">
        <f t="shared" si="0"/>
        <v>2.8566382023437864E-2</v>
      </c>
      <c r="H20" s="84" t="s">
        <v>100</v>
      </c>
      <c r="I20" s="121">
        <f>_xlfn.STDEV.S(D:D)/SQRT(COUNT(D:D))</f>
        <v>1.6994832305238824E-3</v>
      </c>
      <c r="M20" s="83"/>
    </row>
    <row r="21" spans="2:13" x14ac:dyDescent="0.25">
      <c r="B21" s="12">
        <v>45278</v>
      </c>
      <c r="C21" s="18">
        <v>56.009998000000003</v>
      </c>
      <c r="D21" s="174">
        <f t="shared" si="0"/>
        <v>1.6699909239426436E-2</v>
      </c>
      <c r="H21" s="84" t="s">
        <v>101</v>
      </c>
      <c r="I21" s="121">
        <f>MEDIAN(D:D)</f>
        <v>3.9232780313147586E-3</v>
      </c>
      <c r="M21" s="83"/>
    </row>
    <row r="22" spans="2:13" x14ac:dyDescent="0.25">
      <c r="B22" s="12">
        <v>45271</v>
      </c>
      <c r="C22" s="18">
        <v>55.09</v>
      </c>
      <c r="D22" s="174">
        <f t="shared" si="0"/>
        <v>2.1698850953221438E-2</v>
      </c>
      <c r="H22" s="84" t="s">
        <v>102</v>
      </c>
      <c r="I22" s="121">
        <f>MODE(D:D)</f>
        <v>0</v>
      </c>
      <c r="M22" s="83"/>
    </row>
    <row r="23" spans="2:13" x14ac:dyDescent="0.25">
      <c r="B23" s="12">
        <v>45264</v>
      </c>
      <c r="C23" s="18">
        <v>53.919998</v>
      </c>
      <c r="D23" s="174">
        <f t="shared" si="0"/>
        <v>-2.3542248758742446E-2</v>
      </c>
      <c r="H23" s="84" t="s">
        <v>103</v>
      </c>
      <c r="I23" s="121">
        <f>_xlfn.STDEV.S(D:D)</f>
        <v>5.3876566957129432E-2</v>
      </c>
      <c r="M23" s="83"/>
    </row>
    <row r="24" spans="2:13" x14ac:dyDescent="0.25">
      <c r="B24" s="12">
        <v>45257</v>
      </c>
      <c r="C24" s="18">
        <v>55.220001000000003</v>
      </c>
      <c r="D24" s="174">
        <f t="shared" si="0"/>
        <v>9.0634406040779325E-4</v>
      </c>
      <c r="H24" s="84" t="s">
        <v>104</v>
      </c>
      <c r="I24" s="121">
        <f>_xlfn.VAR.S(D:D)</f>
        <v>2.9026844670860513E-3</v>
      </c>
      <c r="M24" s="83"/>
    </row>
    <row r="25" spans="2:13" x14ac:dyDescent="0.25">
      <c r="B25" s="12">
        <v>45250</v>
      </c>
      <c r="C25" s="18">
        <v>55.169998</v>
      </c>
      <c r="D25" s="174">
        <f t="shared" si="0"/>
        <v>6.9355173036043105E-3</v>
      </c>
      <c r="H25" s="84" t="s">
        <v>105</v>
      </c>
      <c r="I25" s="122">
        <f>KURT(D:D)</f>
        <v>5.8710836056640598</v>
      </c>
      <c r="M25" s="83"/>
    </row>
    <row r="26" spans="2:13" x14ac:dyDescent="0.25">
      <c r="B26" s="12">
        <v>45243</v>
      </c>
      <c r="C26" s="18">
        <v>54.790000999999997</v>
      </c>
      <c r="D26" s="174">
        <f t="shared" si="0"/>
        <v>-8.8639292486238919E-3</v>
      </c>
      <c r="H26" s="84" t="s">
        <v>106</v>
      </c>
      <c r="I26" s="122">
        <f>SKEW(D:D)</f>
        <v>0.42289679420390058</v>
      </c>
      <c r="M26" s="83"/>
    </row>
    <row r="27" spans="2:13" x14ac:dyDescent="0.25">
      <c r="B27" s="12">
        <v>45236</v>
      </c>
      <c r="C27" s="18">
        <v>55.279998999999997</v>
      </c>
      <c r="D27" s="174">
        <f t="shared" si="0"/>
        <v>-5.0396327386675877E-3</v>
      </c>
      <c r="H27" s="84" t="s">
        <v>95</v>
      </c>
      <c r="I27" s="121">
        <f>I29-I28</f>
        <v>0.63596794623786901</v>
      </c>
      <c r="M27" s="83"/>
    </row>
    <row r="28" spans="2:13" x14ac:dyDescent="0.25">
      <c r="B28" s="12">
        <v>45229</v>
      </c>
      <c r="C28" s="18">
        <v>55.560001</v>
      </c>
      <c r="D28" s="174">
        <f t="shared" si="0"/>
        <v>0.11342682912116908</v>
      </c>
      <c r="H28" s="84" t="s">
        <v>107</v>
      </c>
      <c r="I28" s="121">
        <f>MIN(D:D)</f>
        <v>-0.28981960930482364</v>
      </c>
      <c r="M28" s="83"/>
    </row>
    <row r="29" spans="2:13" x14ac:dyDescent="0.25">
      <c r="B29" s="12">
        <v>45222</v>
      </c>
      <c r="C29" s="18">
        <v>49.900002000000001</v>
      </c>
      <c r="D29" s="174">
        <f t="shared" si="0"/>
        <v>-1.6006002400960062E-3</v>
      </c>
      <c r="H29" s="84" t="s">
        <v>108</v>
      </c>
      <c r="I29" s="121">
        <f>MAX(D:D)</f>
        <v>0.34614833693304536</v>
      </c>
      <c r="M29" s="83"/>
    </row>
    <row r="30" spans="2:13" x14ac:dyDescent="0.25">
      <c r="B30" s="12">
        <v>45215</v>
      </c>
      <c r="C30" s="18">
        <v>49.98</v>
      </c>
      <c r="D30" s="174">
        <f t="shared" si="0"/>
        <v>4.7359575704954304E-2</v>
      </c>
      <c r="H30" s="84" t="s">
        <v>109</v>
      </c>
      <c r="I30" s="122">
        <f>SUM(D:D)</f>
        <v>6.2920769236613898</v>
      </c>
      <c r="M30" s="83"/>
    </row>
    <row r="31" spans="2:13" ht="15.75" thickBot="1" x14ac:dyDescent="0.3">
      <c r="B31" s="12">
        <v>45208</v>
      </c>
      <c r="C31" s="18">
        <v>47.720001000000003</v>
      </c>
      <c r="D31" s="174">
        <f t="shared" si="0"/>
        <v>-4.5027015308644835E-2</v>
      </c>
      <c r="H31" s="85" t="s">
        <v>110</v>
      </c>
      <c r="I31" s="62">
        <f>COUNT(D:D)</f>
        <v>1005</v>
      </c>
      <c r="M31" s="83"/>
    </row>
    <row r="32" spans="2:13" ht="15.75" thickBot="1" x14ac:dyDescent="0.3">
      <c r="B32" s="12">
        <v>45201</v>
      </c>
      <c r="C32" s="18">
        <v>49.970001000000003</v>
      </c>
      <c r="D32" s="174">
        <f t="shared" si="0"/>
        <v>-5.627950790784686E-2</v>
      </c>
      <c r="H32" s="87"/>
      <c r="M32" s="83"/>
    </row>
    <row r="33" spans="2:13" x14ac:dyDescent="0.25">
      <c r="B33" s="12">
        <v>45194</v>
      </c>
      <c r="C33" s="18">
        <v>52.950001</v>
      </c>
      <c r="D33" s="174">
        <f t="shared" si="0"/>
        <v>-2.8796753484959692E-2</v>
      </c>
      <c r="H33" s="88"/>
      <c r="I33" s="89" t="s">
        <v>111</v>
      </c>
      <c r="J33" s="89" t="s">
        <v>110</v>
      </c>
      <c r="K33" s="89" t="s">
        <v>112</v>
      </c>
      <c r="L33" s="90" t="s">
        <v>113</v>
      </c>
      <c r="M33" s="83"/>
    </row>
    <row r="34" spans="2:13" x14ac:dyDescent="0.25">
      <c r="B34" s="12">
        <v>45187</v>
      </c>
      <c r="C34" s="18">
        <v>54.52</v>
      </c>
      <c r="D34" s="174">
        <f t="shared" si="0"/>
        <v>-2.8856413054086483E-2</v>
      </c>
      <c r="H34" s="91" t="s">
        <v>114</v>
      </c>
      <c r="I34" s="77">
        <f>AVERAGEIF(D:D,"&gt;0")</f>
        <v>3.9469389004717949E-2</v>
      </c>
      <c r="J34" s="75">
        <f>COUNTIF(D:D,"&gt;0")</f>
        <v>544</v>
      </c>
      <c r="K34" s="77">
        <f>J34/$I$31</f>
        <v>0.54129353233830846</v>
      </c>
      <c r="L34" s="78">
        <f>K34*I34</f>
        <v>2.1364524993598571E-2</v>
      </c>
      <c r="M34" s="83"/>
    </row>
    <row r="35" spans="2:13" x14ac:dyDescent="0.25">
      <c r="B35" s="12">
        <v>45180</v>
      </c>
      <c r="C35" s="18">
        <v>56.139999000000003</v>
      </c>
      <c r="D35" s="174">
        <f t="shared" si="0"/>
        <v>-4.080184567681111E-3</v>
      </c>
      <c r="H35" s="91" t="s">
        <v>115</v>
      </c>
      <c r="I35" s="77">
        <f>AVERAGEIF(D:D,"&lt;0")</f>
        <v>-3.3070306524847895E-2</v>
      </c>
      <c r="J35" s="75">
        <f>COUNTIF(D:D,"&lt;0")</f>
        <v>459</v>
      </c>
      <c r="K35" s="77">
        <f>J35/$I$31</f>
        <v>0.45671641791044776</v>
      </c>
      <c r="L35" s="78">
        <f t="shared" ref="L35:L36" si="6">K35*I35</f>
        <v>-1.5103751935229039E-2</v>
      </c>
      <c r="M35" s="83"/>
    </row>
    <row r="36" spans="2:13" ht="15.75" thickBot="1" x14ac:dyDescent="0.3">
      <c r="B36" s="12">
        <v>45173</v>
      </c>
      <c r="C36" s="18">
        <v>56.369999</v>
      </c>
      <c r="D36" s="174">
        <f t="shared" si="0"/>
        <v>-3.1830239289659668E-3</v>
      </c>
      <c r="H36" s="92" t="s">
        <v>116</v>
      </c>
      <c r="I36" s="80">
        <v>0</v>
      </c>
      <c r="J36" s="80">
        <f>COUNTIF(D:D,"0")</f>
        <v>2</v>
      </c>
      <c r="K36" s="93">
        <f>J36/$I$31</f>
        <v>1.990049751243781E-3</v>
      </c>
      <c r="L36" s="81">
        <f t="shared" si="6"/>
        <v>0</v>
      </c>
      <c r="M36" s="83"/>
    </row>
    <row r="37" spans="2:13" ht="15.75" thickBot="1" x14ac:dyDescent="0.3">
      <c r="B37" s="12">
        <v>45166</v>
      </c>
      <c r="C37" s="18">
        <v>56.549999</v>
      </c>
      <c r="D37" s="174">
        <f t="shared" si="0"/>
        <v>-1.3777485176142412E-2</v>
      </c>
      <c r="H37" s="87"/>
      <c r="I37" s="94"/>
      <c r="J37" s="94"/>
      <c r="K37" s="94"/>
      <c r="L37" s="94"/>
      <c r="M37" s="83"/>
    </row>
    <row r="38" spans="2:13" x14ac:dyDescent="0.25">
      <c r="B38" s="12">
        <v>45159</v>
      </c>
      <c r="C38" s="18">
        <v>57.34</v>
      </c>
      <c r="D38" s="174">
        <f t="shared" si="0"/>
        <v>-3.4869246254010111E-4</v>
      </c>
      <c r="H38" s="68" t="s">
        <v>117</v>
      </c>
      <c r="I38" s="89" t="s">
        <v>118</v>
      </c>
      <c r="J38" s="89" t="s">
        <v>119</v>
      </c>
      <c r="K38" s="89" t="s">
        <v>120</v>
      </c>
      <c r="L38" s="89" t="s">
        <v>121</v>
      </c>
      <c r="M38" s="90" t="s">
        <v>122</v>
      </c>
    </row>
    <row r="39" spans="2:13" x14ac:dyDescent="0.25">
      <c r="B39" s="12">
        <v>45152</v>
      </c>
      <c r="C39" s="18">
        <v>57.360000999999997</v>
      </c>
      <c r="D39" s="174">
        <f t="shared" si="0"/>
        <v>-1.4094173255414288E-2</v>
      </c>
      <c r="H39" s="95">
        <v>1</v>
      </c>
      <c r="I39" s="77">
        <f>$I$19+($H39*$I$23)</f>
        <v>6.0137340015498975E-2</v>
      </c>
      <c r="J39" s="77">
        <f>$I$19-($H39*$I$23)</f>
        <v>-4.7615793898759889E-2</v>
      </c>
      <c r="K39" s="75">
        <f>COUNTIFS(D:D,"&lt;"&amp;I39,D:D,"&gt;"&amp;J39)</f>
        <v>789</v>
      </c>
      <c r="L39" s="77">
        <f>K39/$I$31</f>
        <v>0.78507462686567164</v>
      </c>
      <c r="M39" s="78">
        <v>0.68269999999999997</v>
      </c>
    </row>
    <row r="40" spans="2:13" x14ac:dyDescent="0.25">
      <c r="B40" s="12">
        <v>45145</v>
      </c>
      <c r="C40" s="18">
        <v>58.18</v>
      </c>
      <c r="D40" s="174">
        <f t="shared" si="0"/>
        <v>5.5706749125263189E-2</v>
      </c>
      <c r="H40" s="95">
        <v>2</v>
      </c>
      <c r="I40" s="77">
        <f>$I$19+($H40*$I$23)</f>
        <v>0.11401390697262841</v>
      </c>
      <c r="J40" s="77">
        <f>$I$19-($H40*$I$23)</f>
        <v>-0.10149236085588932</v>
      </c>
      <c r="K40" s="75">
        <f>COUNTIFS(D:D,"&lt;"&amp;I40,D:D,"&gt;"&amp;J40)</f>
        <v>956</v>
      </c>
      <c r="L40" s="77">
        <f>K40/$I$31</f>
        <v>0.95124378109452734</v>
      </c>
      <c r="M40" s="78">
        <v>0.95450000000000002</v>
      </c>
    </row>
    <row r="41" spans="2:13" x14ac:dyDescent="0.25">
      <c r="B41" s="12">
        <v>45138</v>
      </c>
      <c r="C41" s="18">
        <v>55.110000999999997</v>
      </c>
      <c r="D41" s="174">
        <f t="shared" si="0"/>
        <v>-5.2278605252670585E-2</v>
      </c>
      <c r="H41" s="95">
        <v>3</v>
      </c>
      <c r="I41" s="77">
        <f>$I$19+($H41*$I$23)</f>
        <v>0.16789047392975781</v>
      </c>
      <c r="J41" s="77">
        <f>$I$19-($H41*$I$23)</f>
        <v>-0.15536892781301875</v>
      </c>
      <c r="K41" s="75">
        <f>COUNTIFS(D:D,"&lt;"&amp;I41,D:D,"&gt;"&amp;J41)</f>
        <v>985</v>
      </c>
      <c r="L41" s="77">
        <f>K41/$I$31</f>
        <v>0.98009950248756217</v>
      </c>
      <c r="M41" s="96">
        <v>0.99729999999999996</v>
      </c>
    </row>
    <row r="42" spans="2:13" ht="15.75" thickBot="1" x14ac:dyDescent="0.3">
      <c r="B42" s="12">
        <v>45131</v>
      </c>
      <c r="C42" s="18">
        <v>58.150002000000001</v>
      </c>
      <c r="D42" s="174">
        <f t="shared" si="0"/>
        <v>8.6065407437718733E-4</v>
      </c>
      <c r="H42" s="73"/>
      <c r="M42" s="96"/>
    </row>
    <row r="43" spans="2:13" ht="15.75" thickBot="1" x14ac:dyDescent="0.3">
      <c r="B43" s="12">
        <v>45124</v>
      </c>
      <c r="C43" s="18">
        <v>58.099997999999999</v>
      </c>
      <c r="D43" s="174">
        <f t="shared" si="0"/>
        <v>1.3784627224138424E-2</v>
      </c>
      <c r="H43" s="139" t="s">
        <v>123</v>
      </c>
      <c r="I43" s="140"/>
      <c r="J43" s="140"/>
      <c r="K43" s="140"/>
      <c r="L43" s="140"/>
      <c r="M43" s="141"/>
    </row>
    <row r="44" spans="2:13" x14ac:dyDescent="0.25">
      <c r="B44" s="12">
        <v>45117</v>
      </c>
      <c r="C44" s="18">
        <v>57.310001</v>
      </c>
      <c r="D44" s="174">
        <f t="shared" si="0"/>
        <v>2.5774154748060774E-2</v>
      </c>
      <c r="H44" s="97">
        <v>0.01</v>
      </c>
      <c r="I44" s="98">
        <f t="shared" ref="I44:I58" si="7">_xlfn.PERCENTILE.INC(D:D,H44)</f>
        <v>-0.13966527414279745</v>
      </c>
      <c r="J44" s="99">
        <v>0.2</v>
      </c>
      <c r="K44" s="98">
        <f t="shared" ref="K44:K56" si="8">_xlfn.PERCENTILE.INC(D:D,J44)</f>
        <v>-2.5635917649658953E-2</v>
      </c>
      <c r="L44" s="99">
        <v>0.85</v>
      </c>
      <c r="M44" s="100">
        <f t="shared" ref="M44:M58" si="9">_xlfn.PERCENTILE.INC(D:D,L44)</f>
        <v>4.6145560056304588E-2</v>
      </c>
    </row>
    <row r="45" spans="2:13" x14ac:dyDescent="0.25">
      <c r="B45" s="12">
        <v>45110</v>
      </c>
      <c r="C45" s="18">
        <v>55.869999</v>
      </c>
      <c r="D45" s="174">
        <f t="shared" si="0"/>
        <v>-2.7332869556630723E-2</v>
      </c>
      <c r="H45" s="101">
        <v>0.02</v>
      </c>
      <c r="I45" s="102">
        <f t="shared" si="7"/>
        <v>-0.10092342374876674</v>
      </c>
      <c r="J45" s="103">
        <v>0.25</v>
      </c>
      <c r="K45" s="102">
        <f t="shared" si="8"/>
        <v>-2.0150871999304765E-2</v>
      </c>
      <c r="L45" s="103">
        <v>0.86</v>
      </c>
      <c r="M45" s="104">
        <f t="shared" si="9"/>
        <v>4.7955198058150246E-2</v>
      </c>
    </row>
    <row r="46" spans="2:13" x14ac:dyDescent="0.25">
      <c r="B46" s="12">
        <v>45103</v>
      </c>
      <c r="C46" s="18">
        <v>57.439999</v>
      </c>
      <c r="D46" s="174">
        <f t="shared" si="0"/>
        <v>-2.8252444116859343E-2</v>
      </c>
      <c r="H46" s="101">
        <v>0.03</v>
      </c>
      <c r="I46" s="102">
        <f t="shared" si="7"/>
        <v>-8.4695014272444899E-2</v>
      </c>
      <c r="J46" s="103">
        <v>0.3</v>
      </c>
      <c r="K46" s="102">
        <f t="shared" si="8"/>
        <v>-1.4753316506500028E-2</v>
      </c>
      <c r="L46" s="103">
        <v>0.87</v>
      </c>
      <c r="M46" s="104">
        <f t="shared" si="9"/>
        <v>5.1078702286576759E-2</v>
      </c>
    </row>
    <row r="47" spans="2:13" x14ac:dyDescent="0.25">
      <c r="B47" s="12">
        <v>45096</v>
      </c>
      <c r="C47" s="18">
        <v>59.110000999999997</v>
      </c>
      <c r="D47" s="174">
        <f t="shared" si="0"/>
        <v>1.1291702116480673E-2</v>
      </c>
      <c r="H47" s="101">
        <v>0.04</v>
      </c>
      <c r="I47" s="102">
        <f t="shared" si="7"/>
        <v>-7.7284621314695337E-2</v>
      </c>
      <c r="J47" s="103">
        <v>0.35</v>
      </c>
      <c r="K47" s="102">
        <f t="shared" si="8"/>
        <v>-9.0697751181791041E-3</v>
      </c>
      <c r="L47" s="103">
        <v>0.88</v>
      </c>
      <c r="M47" s="104">
        <f t="shared" si="9"/>
        <v>5.8408196999539447E-2</v>
      </c>
    </row>
    <row r="48" spans="2:13" x14ac:dyDescent="0.25">
      <c r="B48" s="12">
        <v>45089</v>
      </c>
      <c r="C48" s="18">
        <v>58.450001</v>
      </c>
      <c r="D48" s="174">
        <f t="shared" si="0"/>
        <v>2.0960716157205184E-2</v>
      </c>
      <c r="H48" s="101">
        <v>0.05</v>
      </c>
      <c r="I48" s="102">
        <f t="shared" si="7"/>
        <v>-6.9736268605706545E-2</v>
      </c>
      <c r="J48" s="103">
        <v>0.4</v>
      </c>
      <c r="K48" s="102">
        <f t="shared" si="8"/>
        <v>-4.4264775018335312E-3</v>
      </c>
      <c r="L48" s="103">
        <v>0.89</v>
      </c>
      <c r="M48" s="104">
        <f t="shared" si="9"/>
        <v>6.1761688382257658E-2</v>
      </c>
    </row>
    <row r="49" spans="2:13" x14ac:dyDescent="0.25">
      <c r="B49" s="12">
        <v>45082</v>
      </c>
      <c r="C49" s="18">
        <v>57.25</v>
      </c>
      <c r="D49" s="174">
        <f t="shared" si="0"/>
        <v>-3.7491593813046342E-2</v>
      </c>
      <c r="H49" s="101">
        <v>0.06</v>
      </c>
      <c r="I49" s="102">
        <f t="shared" si="7"/>
        <v>-6.5859094092232714E-2</v>
      </c>
      <c r="J49" s="103">
        <v>0.45</v>
      </c>
      <c r="K49" s="102">
        <f t="shared" si="8"/>
        <v>-8.4194686036384862E-4</v>
      </c>
      <c r="L49" s="103">
        <v>0.9</v>
      </c>
      <c r="M49" s="104">
        <f t="shared" si="9"/>
        <v>6.5041199191968865E-2</v>
      </c>
    </row>
    <row r="50" spans="2:13" x14ac:dyDescent="0.25">
      <c r="B50" s="12">
        <v>45075</v>
      </c>
      <c r="C50" s="18">
        <v>59.48</v>
      </c>
      <c r="D50" s="174">
        <f t="shared" si="0"/>
        <v>3.2459624501655515E-2</v>
      </c>
      <c r="H50" s="101">
        <v>7.0000000000000007E-2</v>
      </c>
      <c r="I50" s="102">
        <f t="shared" si="7"/>
        <v>-6.0997240043456087E-2</v>
      </c>
      <c r="J50" s="103">
        <v>0.5</v>
      </c>
      <c r="K50" s="102">
        <f t="shared" si="8"/>
        <v>3.9232780313147586E-3</v>
      </c>
      <c r="L50" s="103">
        <v>0.91</v>
      </c>
      <c r="M50" s="104">
        <f t="shared" si="9"/>
        <v>6.7623344948208222E-2</v>
      </c>
    </row>
    <row r="51" spans="2:13" x14ac:dyDescent="0.25">
      <c r="B51" s="12">
        <v>45068</v>
      </c>
      <c r="C51" s="18">
        <v>57.610000999999997</v>
      </c>
      <c r="D51" s="174">
        <f t="shared" si="0"/>
        <v>-3.4684969839142155E-2</v>
      </c>
      <c r="H51" s="101">
        <v>0.08</v>
      </c>
      <c r="I51" s="102">
        <f t="shared" si="7"/>
        <v>-5.6051982659806932E-2</v>
      </c>
      <c r="J51" s="103">
        <v>0.55000000000000004</v>
      </c>
      <c r="K51" s="102">
        <f t="shared" si="8"/>
        <v>7.5812855691505662E-3</v>
      </c>
      <c r="L51" s="103">
        <v>0.92</v>
      </c>
      <c r="M51" s="104">
        <f t="shared" si="9"/>
        <v>7.2912844521846751E-2</v>
      </c>
    </row>
    <row r="52" spans="2:13" x14ac:dyDescent="0.25">
      <c r="B52" s="12">
        <v>45061</v>
      </c>
      <c r="C52" s="18">
        <v>59.68</v>
      </c>
      <c r="D52" s="174">
        <f t="shared" si="0"/>
        <v>2.3513435950395234E-3</v>
      </c>
      <c r="H52" s="101">
        <v>0.09</v>
      </c>
      <c r="I52" s="102">
        <f t="shared" si="7"/>
        <v>-5.0687489542440511E-2</v>
      </c>
      <c r="J52" s="103">
        <v>0.6</v>
      </c>
      <c r="K52" s="102">
        <f t="shared" si="8"/>
        <v>1.2219692310791246E-2</v>
      </c>
      <c r="L52" s="103">
        <v>0.93</v>
      </c>
      <c r="M52" s="104">
        <f t="shared" si="9"/>
        <v>7.7196501725000047E-2</v>
      </c>
    </row>
    <row r="53" spans="2:13" x14ac:dyDescent="0.25">
      <c r="B53" s="12">
        <v>45054</v>
      </c>
      <c r="C53" s="18">
        <v>59.540000999999997</v>
      </c>
      <c r="D53" s="174">
        <f t="shared" si="0"/>
        <v>-2.8470608415184229E-3</v>
      </c>
      <c r="H53" s="101">
        <v>0.1</v>
      </c>
      <c r="I53" s="102">
        <f t="shared" si="7"/>
        <v>-4.747417390697841E-2</v>
      </c>
      <c r="J53" s="103">
        <v>0.65</v>
      </c>
      <c r="K53" s="102">
        <f t="shared" si="8"/>
        <v>1.7237691866207699E-2</v>
      </c>
      <c r="L53" s="103">
        <v>0.94</v>
      </c>
      <c r="M53" s="104">
        <f t="shared" si="9"/>
        <v>8.2076227094974655E-2</v>
      </c>
    </row>
    <row r="54" spans="2:13" x14ac:dyDescent="0.25">
      <c r="B54" s="12">
        <v>45047</v>
      </c>
      <c r="C54" s="18">
        <v>59.709999000000003</v>
      </c>
      <c r="D54" s="174">
        <f t="shared" si="0"/>
        <v>6.6249982142857267E-2</v>
      </c>
      <c r="H54" s="101">
        <v>0.11</v>
      </c>
      <c r="I54" s="102">
        <f t="shared" si="7"/>
        <v>-4.428611832017499E-2</v>
      </c>
      <c r="J54" s="103">
        <v>0.7</v>
      </c>
      <c r="K54" s="102">
        <f t="shared" si="8"/>
        <v>2.2793792547621761E-2</v>
      </c>
      <c r="L54" s="103">
        <v>0.95</v>
      </c>
      <c r="M54" s="104">
        <f t="shared" si="9"/>
        <v>9.2077352979624161E-2</v>
      </c>
    </row>
    <row r="55" spans="2:13" x14ac:dyDescent="0.25">
      <c r="B55" s="12">
        <v>45040</v>
      </c>
      <c r="C55" s="18">
        <v>56</v>
      </c>
      <c r="D55" s="174">
        <f t="shared" si="0"/>
        <v>5.5210099868098661E-2</v>
      </c>
      <c r="H55" s="101">
        <v>0.12</v>
      </c>
      <c r="I55" s="102">
        <f t="shared" si="7"/>
        <v>-4.1032785440667019E-2</v>
      </c>
      <c r="J55" s="103">
        <v>0.75</v>
      </c>
      <c r="K55" s="102">
        <f t="shared" si="8"/>
        <v>2.9560994562217724E-2</v>
      </c>
      <c r="L55" s="103">
        <v>0.96</v>
      </c>
      <c r="M55" s="104">
        <f t="shared" si="9"/>
        <v>0.1029549732990476</v>
      </c>
    </row>
    <row r="56" spans="2:13" x14ac:dyDescent="0.25">
      <c r="B56" s="12">
        <v>45033</v>
      </c>
      <c r="C56" s="18">
        <v>53.07</v>
      </c>
      <c r="D56" s="174">
        <f t="shared" si="0"/>
        <v>9.7031771365454489E-3</v>
      </c>
      <c r="H56" s="101">
        <v>0.13</v>
      </c>
      <c r="I56" s="102">
        <f t="shared" si="7"/>
        <v>-3.84040370801682E-2</v>
      </c>
      <c r="J56" s="103">
        <v>0.8</v>
      </c>
      <c r="K56" s="102">
        <f t="shared" si="8"/>
        <v>3.592355888219171E-2</v>
      </c>
      <c r="L56" s="103">
        <v>0.97</v>
      </c>
      <c r="M56" s="104">
        <f t="shared" si="9"/>
        <v>0.11336286592216482</v>
      </c>
    </row>
    <row r="57" spans="2:13" x14ac:dyDescent="0.25">
      <c r="B57" s="12">
        <v>45026</v>
      </c>
      <c r="C57" s="18">
        <v>52.560001</v>
      </c>
      <c r="D57" s="174">
        <f t="shared" si="0"/>
        <v>0</v>
      </c>
      <c r="H57" s="101">
        <v>0.14000000000000001</v>
      </c>
      <c r="I57" s="102">
        <f t="shared" si="7"/>
        <v>-3.7112030911846332E-2</v>
      </c>
      <c r="J57" s="103"/>
      <c r="K57" s="102"/>
      <c r="L57" s="103">
        <v>0.98</v>
      </c>
      <c r="M57" s="104">
        <f t="shared" si="9"/>
        <v>0.1328824677127832</v>
      </c>
    </row>
    <row r="58" spans="2:13" ht="15.75" thickBot="1" x14ac:dyDescent="0.3">
      <c r="B58" s="12">
        <v>45019</v>
      </c>
      <c r="C58" s="18">
        <v>52.560001</v>
      </c>
      <c r="D58" s="174">
        <f t="shared" si="0"/>
        <v>-2.6846825656242412E-2</v>
      </c>
      <c r="H58" s="105">
        <v>0.15</v>
      </c>
      <c r="I58" s="106">
        <f t="shared" si="7"/>
        <v>-3.4425297249998078E-2</v>
      </c>
      <c r="J58" s="107"/>
      <c r="K58" s="86"/>
      <c r="L58" s="108">
        <v>0.99</v>
      </c>
      <c r="M58" s="109">
        <f t="shared" si="9"/>
        <v>0.17424289889195585</v>
      </c>
    </row>
    <row r="59" spans="2:13" ht="15.75" thickBot="1" x14ac:dyDescent="0.3">
      <c r="B59" s="12">
        <v>45012</v>
      </c>
      <c r="C59" s="18">
        <v>54.009998000000003</v>
      </c>
      <c r="D59" s="174">
        <f t="shared" si="0"/>
        <v>3.7855437397090075E-2</v>
      </c>
    </row>
    <row r="60" spans="2:13" x14ac:dyDescent="0.25">
      <c r="B60" s="12">
        <v>45005</v>
      </c>
      <c r="C60" s="18">
        <v>52.040000999999997</v>
      </c>
      <c r="D60" s="174">
        <f t="shared" si="0"/>
        <v>1.0583590845394397E-2</v>
      </c>
      <c r="H60" s="110" t="s">
        <v>124</v>
      </c>
      <c r="I60" s="111"/>
    </row>
    <row r="61" spans="2:13" ht="15.75" thickBot="1" x14ac:dyDescent="0.3">
      <c r="B61" s="12">
        <v>44998</v>
      </c>
      <c r="C61" s="18">
        <v>51.494999</v>
      </c>
      <c r="D61" s="174">
        <f t="shared" si="0"/>
        <v>2.8152141921775842E-2</v>
      </c>
      <c r="H61" s="112" t="s">
        <v>125</v>
      </c>
      <c r="I61" s="113"/>
    </row>
    <row r="62" spans="2:13" ht="15.75" thickBot="1" x14ac:dyDescent="0.3">
      <c r="B62" s="12">
        <v>44991</v>
      </c>
      <c r="C62" s="18">
        <v>50.084999000000003</v>
      </c>
      <c r="D62" s="174">
        <f t="shared" si="0"/>
        <v>-1.8037486167287731E-2</v>
      </c>
      <c r="H62" s="114"/>
    </row>
    <row r="63" spans="2:13" x14ac:dyDescent="0.25">
      <c r="B63" s="12">
        <v>44984</v>
      </c>
      <c r="C63" s="18">
        <v>51.005001</v>
      </c>
      <c r="D63" s="174">
        <f t="shared" si="0"/>
        <v>7.7052056621473852E-3</v>
      </c>
      <c r="H63" s="110" t="s">
        <v>126</v>
      </c>
      <c r="I63" s="115"/>
    </row>
    <row r="64" spans="2:13" x14ac:dyDescent="0.25">
      <c r="B64" s="12">
        <v>44977</v>
      </c>
      <c r="C64" s="18">
        <v>50.615001999999997</v>
      </c>
      <c r="D64" s="174">
        <f t="shared" si="0"/>
        <v>-2.8316337108850176E-2</v>
      </c>
      <c r="H64" s="116" t="s">
        <v>127</v>
      </c>
      <c r="I64" s="117">
        <f>I63*(1-I60)</f>
        <v>0</v>
      </c>
    </row>
    <row r="65" spans="2:9" ht="15.75" thickBot="1" x14ac:dyDescent="0.3">
      <c r="B65" s="12">
        <v>44970</v>
      </c>
      <c r="C65" s="18">
        <v>52.09</v>
      </c>
      <c r="D65" s="174">
        <f t="shared" si="0"/>
        <v>1.3424085080774972E-2</v>
      </c>
      <c r="H65" s="112" t="s">
        <v>128</v>
      </c>
      <c r="I65" s="118">
        <f>I63*(1+I61)</f>
        <v>0</v>
      </c>
    </row>
    <row r="66" spans="2:9" x14ac:dyDescent="0.25">
      <c r="B66" s="12">
        <v>44963</v>
      </c>
      <c r="C66" s="18">
        <v>51.400002000000001</v>
      </c>
      <c r="D66" s="174">
        <f t="shared" si="0"/>
        <v>9.8231823252188377E-3</v>
      </c>
    </row>
    <row r="67" spans="2:9" x14ac:dyDescent="0.25">
      <c r="B67" s="12">
        <v>44956</v>
      </c>
      <c r="C67" s="18">
        <v>50.900002000000001</v>
      </c>
      <c r="D67" s="174">
        <f t="shared" ref="D67:D130" si="10">C67/C68-1</f>
        <v>-9.6312481758926705E-3</v>
      </c>
    </row>
    <row r="68" spans="2:9" x14ac:dyDescent="0.25">
      <c r="B68" s="12">
        <v>44949</v>
      </c>
      <c r="C68" s="18">
        <v>51.395000000000003</v>
      </c>
      <c r="D68" s="174">
        <f t="shared" si="10"/>
        <v>2.7900000000000036E-2</v>
      </c>
    </row>
    <row r="69" spans="2:9" x14ac:dyDescent="0.25">
      <c r="B69" s="12">
        <v>44942</v>
      </c>
      <c r="C69" s="18">
        <v>50</v>
      </c>
      <c r="D69" s="174">
        <f t="shared" si="10"/>
        <v>-2.0376194741845599E-2</v>
      </c>
    </row>
    <row r="70" spans="2:9" x14ac:dyDescent="0.25">
      <c r="B70" s="12">
        <v>44935</v>
      </c>
      <c r="C70" s="18">
        <v>51.040000999999997</v>
      </c>
      <c r="D70" s="174">
        <f t="shared" si="10"/>
        <v>-3.4169481597189355E-3</v>
      </c>
    </row>
    <row r="71" spans="2:9" x14ac:dyDescent="0.25">
      <c r="B71" s="12">
        <v>44928</v>
      </c>
      <c r="C71" s="18">
        <v>51.215000000000003</v>
      </c>
      <c r="D71" s="174">
        <f t="shared" si="10"/>
        <v>8.8643949347857465E-3</v>
      </c>
    </row>
    <row r="72" spans="2:9" x14ac:dyDescent="0.25">
      <c r="B72" s="12">
        <v>44921</v>
      </c>
      <c r="C72" s="18">
        <v>50.764999000000003</v>
      </c>
      <c r="D72" s="174">
        <f t="shared" si="10"/>
        <v>2.6663637632557968E-3</v>
      </c>
    </row>
    <row r="73" spans="2:9" x14ac:dyDescent="0.25">
      <c r="B73" s="12">
        <v>44914</v>
      </c>
      <c r="C73" s="18">
        <v>50.630001</v>
      </c>
      <c r="D73" s="174">
        <f t="shared" si="10"/>
        <v>4.7628895567153329E-3</v>
      </c>
    </row>
    <row r="74" spans="2:9" x14ac:dyDescent="0.25">
      <c r="B74" s="12">
        <v>44907</v>
      </c>
      <c r="C74" s="18">
        <v>50.389999000000003</v>
      </c>
      <c r="D74" s="174">
        <f t="shared" si="10"/>
        <v>7.3970211915233008E-3</v>
      </c>
    </row>
    <row r="75" spans="2:9" x14ac:dyDescent="0.25">
      <c r="B75" s="12">
        <v>44900</v>
      </c>
      <c r="C75" s="18">
        <v>50.02</v>
      </c>
      <c r="D75" s="174">
        <f t="shared" si="10"/>
        <v>-3.8446751249519462E-2</v>
      </c>
    </row>
    <row r="76" spans="2:9" x14ac:dyDescent="0.25">
      <c r="B76" s="12">
        <v>44893</v>
      </c>
      <c r="C76" s="18">
        <v>52.02</v>
      </c>
      <c r="D76" s="174">
        <f t="shared" si="10"/>
        <v>6.4815515820537684E-3</v>
      </c>
    </row>
    <row r="77" spans="2:9" x14ac:dyDescent="0.25">
      <c r="B77" s="12">
        <v>44886</v>
      </c>
      <c r="C77" s="18">
        <v>51.685001</v>
      </c>
      <c r="D77" s="174">
        <f t="shared" si="10"/>
        <v>3.6810492951273588E-2</v>
      </c>
    </row>
    <row r="78" spans="2:9" x14ac:dyDescent="0.25">
      <c r="B78" s="12">
        <v>44879</v>
      </c>
      <c r="C78" s="18">
        <v>49.849997999999999</v>
      </c>
      <c r="D78" s="174">
        <f t="shared" si="10"/>
        <v>1.6102669871531416E-2</v>
      </c>
    </row>
    <row r="79" spans="2:9" x14ac:dyDescent="0.25">
      <c r="B79" s="12">
        <v>44872</v>
      </c>
      <c r="C79" s="18">
        <v>49.060001</v>
      </c>
      <c r="D79" s="174">
        <f t="shared" si="10"/>
        <v>1.8378598767028187E-3</v>
      </c>
    </row>
    <row r="80" spans="2:9" x14ac:dyDescent="0.25">
      <c r="B80" s="12">
        <v>44865</v>
      </c>
      <c r="C80" s="18">
        <v>48.970001000000003</v>
      </c>
      <c r="D80" s="174">
        <f t="shared" si="10"/>
        <v>4.7038721402608452E-2</v>
      </c>
    </row>
    <row r="81" spans="2:4" x14ac:dyDescent="0.25">
      <c r="B81" s="12">
        <v>44858</v>
      </c>
      <c r="C81" s="18">
        <v>46.77</v>
      </c>
      <c r="D81" s="174">
        <f t="shared" si="10"/>
        <v>6.7930177779663481E-2</v>
      </c>
    </row>
    <row r="82" spans="2:4" x14ac:dyDescent="0.25">
      <c r="B82" s="12">
        <v>44851</v>
      </c>
      <c r="C82" s="18">
        <v>43.794998</v>
      </c>
      <c r="D82" s="174">
        <f t="shared" si="10"/>
        <v>2.1738443438479305E-3</v>
      </c>
    </row>
    <row r="83" spans="2:4" x14ac:dyDescent="0.25">
      <c r="B83" s="12">
        <v>44844</v>
      </c>
      <c r="C83" s="18">
        <v>43.700001</v>
      </c>
      <c r="D83" s="174">
        <f t="shared" si="10"/>
        <v>-3.2007952154169961E-2</v>
      </c>
    </row>
    <row r="84" spans="2:4" x14ac:dyDescent="0.25">
      <c r="B84" s="12">
        <v>44837</v>
      </c>
      <c r="C84" s="18">
        <v>45.145000000000003</v>
      </c>
      <c r="D84" s="174">
        <f t="shared" si="10"/>
        <v>3.829346826126967E-2</v>
      </c>
    </row>
    <row r="85" spans="2:4" x14ac:dyDescent="0.25">
      <c r="B85" s="12">
        <v>44830</v>
      </c>
      <c r="C85" s="18">
        <v>43.48</v>
      </c>
      <c r="D85" s="174">
        <f t="shared" si="10"/>
        <v>-1.492662831216629E-3</v>
      </c>
    </row>
    <row r="86" spans="2:4" x14ac:dyDescent="0.25">
      <c r="B86" s="12">
        <v>44823</v>
      </c>
      <c r="C86" s="18">
        <v>43.544998</v>
      </c>
      <c r="D86" s="174">
        <f t="shared" si="10"/>
        <v>-1.7194177377216624E-3</v>
      </c>
    </row>
    <row r="87" spans="2:4" x14ac:dyDescent="0.25">
      <c r="B87" s="12">
        <v>44816</v>
      </c>
      <c r="C87" s="18">
        <v>43.619999</v>
      </c>
      <c r="D87" s="174">
        <f t="shared" si="10"/>
        <v>-5.6150622092394298E-2</v>
      </c>
    </row>
    <row r="88" spans="2:4" x14ac:dyDescent="0.25">
      <c r="B88" s="12">
        <v>44809</v>
      </c>
      <c r="C88" s="18">
        <v>46.215000000000003</v>
      </c>
      <c r="D88" s="174">
        <f t="shared" si="10"/>
        <v>4.5706527887770187E-2</v>
      </c>
    </row>
    <row r="89" spans="2:4" x14ac:dyDescent="0.25">
      <c r="B89" s="12">
        <v>44802</v>
      </c>
      <c r="C89" s="18">
        <v>44.195</v>
      </c>
      <c r="D89" s="174">
        <f t="shared" si="10"/>
        <v>-8.5249801789123447E-3</v>
      </c>
    </row>
    <row r="90" spans="2:4" x14ac:dyDescent="0.25">
      <c r="B90" s="12">
        <v>44795</v>
      </c>
      <c r="C90" s="18">
        <v>44.575001</v>
      </c>
      <c r="D90" s="174">
        <f t="shared" si="10"/>
        <v>-1.5895728707174261E-2</v>
      </c>
    </row>
    <row r="91" spans="2:4" x14ac:dyDescent="0.25">
      <c r="B91" s="12">
        <v>44788</v>
      </c>
      <c r="C91" s="18">
        <v>45.294998</v>
      </c>
      <c r="D91" s="174">
        <f t="shared" si="10"/>
        <v>6.3319265199699437E-3</v>
      </c>
    </row>
    <row r="92" spans="2:4" x14ac:dyDescent="0.25">
      <c r="B92" s="12">
        <v>44781</v>
      </c>
      <c r="C92" s="18">
        <v>45.009998000000003</v>
      </c>
      <c r="D92" s="174">
        <f t="shared" si="10"/>
        <v>-1.4882928756465907E-2</v>
      </c>
    </row>
    <row r="93" spans="2:4" x14ac:dyDescent="0.25">
      <c r="B93" s="12">
        <v>44774</v>
      </c>
      <c r="C93" s="18">
        <v>45.689999</v>
      </c>
      <c r="D93" s="174">
        <f t="shared" si="10"/>
        <v>-8.2714352886682274E-2</v>
      </c>
    </row>
    <row r="94" spans="2:4" x14ac:dyDescent="0.25">
      <c r="B94" s="12">
        <v>44767</v>
      </c>
      <c r="C94" s="18">
        <v>49.810001</v>
      </c>
      <c r="D94" s="174">
        <f t="shared" si="10"/>
        <v>4.785949300515413E-2</v>
      </c>
    </row>
    <row r="95" spans="2:4" x14ac:dyDescent="0.25">
      <c r="B95" s="12">
        <v>44760</v>
      </c>
      <c r="C95" s="18">
        <v>47.534999999999997</v>
      </c>
      <c r="D95" s="174">
        <f t="shared" si="10"/>
        <v>-2.1410210573130084E-2</v>
      </c>
    </row>
    <row r="96" spans="2:4" x14ac:dyDescent="0.25">
      <c r="B96" s="12">
        <v>44753</v>
      </c>
      <c r="C96" s="18">
        <v>48.575001</v>
      </c>
      <c r="D96" s="174">
        <f t="shared" si="10"/>
        <v>-3.3853301852551088E-3</v>
      </c>
    </row>
    <row r="97" spans="2:4" x14ac:dyDescent="0.25">
      <c r="B97" s="12">
        <v>44746</v>
      </c>
      <c r="C97" s="18">
        <v>48.740001999999997</v>
      </c>
      <c r="D97" s="174">
        <f t="shared" si="10"/>
        <v>3.0552998437593626E-2</v>
      </c>
    </row>
    <row r="98" spans="2:4" x14ac:dyDescent="0.25">
      <c r="B98" s="12">
        <v>44739</v>
      </c>
      <c r="C98" s="18">
        <v>47.294998</v>
      </c>
      <c r="D98" s="174">
        <f t="shared" si="10"/>
        <v>1.0566715784166014E-4</v>
      </c>
    </row>
    <row r="99" spans="2:4" x14ac:dyDescent="0.25">
      <c r="B99" s="12">
        <v>44732</v>
      </c>
      <c r="C99" s="18">
        <v>47.290000999999997</v>
      </c>
      <c r="D99" s="174">
        <f t="shared" si="10"/>
        <v>7.3309122258077064E-2</v>
      </c>
    </row>
    <row r="100" spans="2:4" x14ac:dyDescent="0.25">
      <c r="B100" s="12">
        <v>44725</v>
      </c>
      <c r="C100" s="18">
        <v>44.060001</v>
      </c>
      <c r="D100" s="174">
        <f t="shared" si="10"/>
        <v>1.2408111213235262E-2</v>
      </c>
    </row>
    <row r="101" spans="2:4" x14ac:dyDescent="0.25">
      <c r="B101" s="12">
        <v>44718</v>
      </c>
      <c r="C101" s="18">
        <v>43.52</v>
      </c>
      <c r="D101" s="174">
        <f t="shared" si="10"/>
        <v>-2.0150871999304765E-2</v>
      </c>
    </row>
    <row r="102" spans="2:4" x14ac:dyDescent="0.25">
      <c r="B102" s="12">
        <v>44711</v>
      </c>
      <c r="C102" s="18">
        <v>44.415000999999997</v>
      </c>
      <c r="D102" s="174">
        <f t="shared" si="10"/>
        <v>-9.3676370997578529E-3</v>
      </c>
    </row>
    <row r="103" spans="2:4" x14ac:dyDescent="0.25">
      <c r="B103" s="12">
        <v>44704</v>
      </c>
      <c r="C103" s="18">
        <v>44.834999000000003</v>
      </c>
      <c r="D103" s="174">
        <f t="shared" si="10"/>
        <v>2.3279699264628695E-2</v>
      </c>
    </row>
    <row r="104" spans="2:4" x14ac:dyDescent="0.25">
      <c r="B104" s="12">
        <v>44697</v>
      </c>
      <c r="C104" s="18">
        <v>43.814999</v>
      </c>
      <c r="D104" s="174">
        <f t="shared" si="10"/>
        <v>-1.4174845314433582E-2</v>
      </c>
    </row>
    <row r="105" spans="2:4" x14ac:dyDescent="0.25">
      <c r="B105" s="12">
        <v>44690</v>
      </c>
      <c r="C105" s="18">
        <v>44.445</v>
      </c>
      <c r="D105" s="174">
        <f t="shared" si="10"/>
        <v>2.5614423113289986E-2</v>
      </c>
    </row>
    <row r="106" spans="2:4" x14ac:dyDescent="0.25">
      <c r="B106" s="12">
        <v>44683</v>
      </c>
      <c r="C106" s="18">
        <v>43.334999000000003</v>
      </c>
      <c r="D106" s="174">
        <f t="shared" si="10"/>
        <v>1.1554598506068992E-2</v>
      </c>
    </row>
    <row r="107" spans="2:4" x14ac:dyDescent="0.25">
      <c r="B107" s="12">
        <v>44676</v>
      </c>
      <c r="C107" s="18">
        <v>42.84</v>
      </c>
      <c r="D107" s="174">
        <f t="shared" si="10"/>
        <v>3.5023933799793738E-4</v>
      </c>
    </row>
    <row r="108" spans="2:4" x14ac:dyDescent="0.25">
      <c r="B108" s="12">
        <v>44669</v>
      </c>
      <c r="C108" s="18">
        <v>42.825001</v>
      </c>
      <c r="D108" s="174">
        <f t="shared" si="10"/>
        <v>3.7050564816591081E-2</v>
      </c>
    </row>
    <row r="109" spans="2:4" x14ac:dyDescent="0.25">
      <c r="B109" s="12">
        <v>44662</v>
      </c>
      <c r="C109" s="18">
        <v>41.294998</v>
      </c>
      <c r="D109" s="174">
        <f t="shared" si="10"/>
        <v>1.1884268270417442E-2</v>
      </c>
    </row>
    <row r="110" spans="2:4" x14ac:dyDescent="0.25">
      <c r="B110" s="12">
        <v>44655</v>
      </c>
      <c r="C110" s="18">
        <v>40.810001</v>
      </c>
      <c r="D110" s="174">
        <f t="shared" si="10"/>
        <v>-6.4516127461566875E-3</v>
      </c>
    </row>
    <row r="111" spans="2:4" x14ac:dyDescent="0.25">
      <c r="B111" s="12">
        <v>44648</v>
      </c>
      <c r="C111" s="18">
        <v>41.075001</v>
      </c>
      <c r="D111" s="174">
        <f t="shared" si="10"/>
        <v>4.38374355190565E-2</v>
      </c>
    </row>
    <row r="112" spans="2:4" x14ac:dyDescent="0.25">
      <c r="B112" s="12">
        <v>44641</v>
      </c>
      <c r="C112" s="18">
        <v>39.349997999999999</v>
      </c>
      <c r="D112" s="174">
        <f t="shared" si="10"/>
        <v>-2.3452042360195713E-2</v>
      </c>
    </row>
    <row r="113" spans="2:4" x14ac:dyDescent="0.25">
      <c r="B113" s="12">
        <v>44634</v>
      </c>
      <c r="C113" s="18">
        <v>40.294998</v>
      </c>
      <c r="D113" s="174">
        <f t="shared" si="10"/>
        <v>0.10065547389632701</v>
      </c>
    </row>
    <row r="114" spans="2:4" x14ac:dyDescent="0.25">
      <c r="B114" s="12">
        <v>44627</v>
      </c>
      <c r="C114" s="18">
        <v>36.610000999999997</v>
      </c>
      <c r="D114" s="174">
        <f t="shared" si="10"/>
        <v>-9.9606468273487403E-2</v>
      </c>
    </row>
    <row r="115" spans="2:4" x14ac:dyDescent="0.25">
      <c r="B115" s="12">
        <v>44620</v>
      </c>
      <c r="C115" s="18">
        <v>40.659999999999997</v>
      </c>
      <c r="D115" s="174">
        <f t="shared" si="10"/>
        <v>-3.8429703204446053E-2</v>
      </c>
    </row>
    <row r="116" spans="2:4" x14ac:dyDescent="0.25">
      <c r="B116" s="12">
        <v>44613</v>
      </c>
      <c r="C116" s="18">
        <v>42.284999999999997</v>
      </c>
      <c r="D116" s="174">
        <f t="shared" si="10"/>
        <v>4.0605440659797543E-2</v>
      </c>
    </row>
    <row r="117" spans="2:4" x14ac:dyDescent="0.25">
      <c r="B117" s="12">
        <v>44606</v>
      </c>
      <c r="C117" s="18">
        <v>40.634998000000003</v>
      </c>
      <c r="D117" s="174">
        <f t="shared" si="10"/>
        <v>-1.8478356595248435E-2</v>
      </c>
    </row>
    <row r="118" spans="2:4" x14ac:dyDescent="0.25">
      <c r="B118" s="12">
        <v>44599</v>
      </c>
      <c r="C118" s="18">
        <v>41.400002000000001</v>
      </c>
      <c r="D118" s="174">
        <f t="shared" si="10"/>
        <v>-1.7677019812551986E-2</v>
      </c>
    </row>
    <row r="119" spans="2:4" x14ac:dyDescent="0.25">
      <c r="B119" s="12">
        <v>44592</v>
      </c>
      <c r="C119" s="18">
        <v>42.145000000000003</v>
      </c>
      <c r="D119" s="174">
        <f t="shared" si="10"/>
        <v>-1.1956371162967216E-2</v>
      </c>
    </row>
    <row r="120" spans="2:4" x14ac:dyDescent="0.25">
      <c r="B120" s="12">
        <v>44585</v>
      </c>
      <c r="C120" s="18">
        <v>42.654998999999997</v>
      </c>
      <c r="D120" s="174">
        <f t="shared" si="10"/>
        <v>-3.6206960144664624E-3</v>
      </c>
    </row>
    <row r="121" spans="2:4" x14ac:dyDescent="0.25">
      <c r="B121" s="12">
        <v>44578</v>
      </c>
      <c r="C121" s="18">
        <v>42.810001</v>
      </c>
      <c r="D121" s="174">
        <f t="shared" si="10"/>
        <v>-4.7714401169418275E-2</v>
      </c>
    </row>
    <row r="122" spans="2:4" x14ac:dyDescent="0.25">
      <c r="B122" s="12">
        <v>44571</v>
      </c>
      <c r="C122" s="18">
        <v>44.955002</v>
      </c>
      <c r="D122" s="174">
        <f t="shared" si="10"/>
        <v>-4.4120711123127987E-2</v>
      </c>
    </row>
    <row r="123" spans="2:4" x14ac:dyDescent="0.25">
      <c r="B123" s="12">
        <v>44564</v>
      </c>
      <c r="C123" s="18">
        <v>47.029998999999997</v>
      </c>
      <c r="D123" s="174">
        <f t="shared" si="10"/>
        <v>-2.0616430653894291E-2</v>
      </c>
    </row>
    <row r="124" spans="2:4" x14ac:dyDescent="0.25">
      <c r="B124" s="12">
        <v>44557</v>
      </c>
      <c r="C124" s="18">
        <v>48.02</v>
      </c>
      <c r="D124" s="174">
        <f t="shared" si="10"/>
        <v>2.3444203897877491E-2</v>
      </c>
    </row>
    <row r="125" spans="2:4" x14ac:dyDescent="0.25">
      <c r="B125" s="12">
        <v>44550</v>
      </c>
      <c r="C125" s="18">
        <v>46.919998</v>
      </c>
      <c r="D125" s="174">
        <f t="shared" si="10"/>
        <v>2.4230451337471148E-2</v>
      </c>
    </row>
    <row r="126" spans="2:4" x14ac:dyDescent="0.25">
      <c r="B126" s="12">
        <v>44543</v>
      </c>
      <c r="C126" s="18">
        <v>45.810001</v>
      </c>
      <c r="D126" s="174">
        <f t="shared" si="10"/>
        <v>2.3115554523035042E-2</v>
      </c>
    </row>
    <row r="127" spans="2:4" x14ac:dyDescent="0.25">
      <c r="B127" s="12">
        <v>44536</v>
      </c>
      <c r="C127" s="18">
        <v>44.775002000000001</v>
      </c>
      <c r="D127" s="174">
        <f t="shared" si="10"/>
        <v>6.989257203787691E-2</v>
      </c>
    </row>
    <row r="128" spans="2:4" x14ac:dyDescent="0.25">
      <c r="B128" s="12">
        <v>44529</v>
      </c>
      <c r="C128" s="18">
        <v>41.849997999999999</v>
      </c>
      <c r="D128" s="174">
        <f t="shared" si="10"/>
        <v>-3.8483720230501062E-2</v>
      </c>
    </row>
    <row r="129" spans="2:4" x14ac:dyDescent="0.25">
      <c r="B129" s="12">
        <v>44522</v>
      </c>
      <c r="C129" s="18">
        <v>43.525002000000001</v>
      </c>
      <c r="D129" s="174">
        <f t="shared" si="10"/>
        <v>-2.5195967516418061E-2</v>
      </c>
    </row>
    <row r="130" spans="2:4" x14ac:dyDescent="0.25">
      <c r="B130" s="12">
        <v>44515</v>
      </c>
      <c r="C130" s="18">
        <v>44.650002000000001</v>
      </c>
      <c r="D130" s="174">
        <f t="shared" si="10"/>
        <v>-2.9980383010653422E-2</v>
      </c>
    </row>
    <row r="131" spans="2:4" x14ac:dyDescent="0.25">
      <c r="B131" s="12">
        <v>44508</v>
      </c>
      <c r="C131" s="18">
        <v>46.029998999999997</v>
      </c>
      <c r="D131" s="174">
        <f t="shared" ref="D131:D194" si="11">C131/C132-1</f>
        <v>4.6927863078201071E-3</v>
      </c>
    </row>
    <row r="132" spans="2:4" x14ac:dyDescent="0.25">
      <c r="B132" s="12">
        <v>44501</v>
      </c>
      <c r="C132" s="18">
        <v>45.814999</v>
      </c>
      <c r="D132" s="174">
        <f t="shared" si="11"/>
        <v>7.7999976470588317E-2</v>
      </c>
    </row>
    <row r="133" spans="2:4" x14ac:dyDescent="0.25">
      <c r="B133" s="12">
        <v>44494</v>
      </c>
      <c r="C133" s="18">
        <v>42.5</v>
      </c>
      <c r="D133" s="174">
        <f t="shared" si="11"/>
        <v>3.1865453470296679E-3</v>
      </c>
    </row>
    <row r="134" spans="2:4" x14ac:dyDescent="0.25">
      <c r="B134" s="12">
        <v>44487</v>
      </c>
      <c r="C134" s="18">
        <v>42.365001999999997</v>
      </c>
      <c r="D134" s="174">
        <f t="shared" si="11"/>
        <v>-9.9322035538161879E-3</v>
      </c>
    </row>
    <row r="135" spans="2:4" x14ac:dyDescent="0.25">
      <c r="B135" s="12">
        <v>44480</v>
      </c>
      <c r="C135" s="18">
        <v>42.790000999999997</v>
      </c>
      <c r="D135" s="174">
        <f t="shared" si="11"/>
        <v>-4.1335209648715732E-2</v>
      </c>
    </row>
    <row r="136" spans="2:4" x14ac:dyDescent="0.25">
      <c r="B136" s="12">
        <v>44473</v>
      </c>
      <c r="C136" s="18">
        <v>44.634998000000003</v>
      </c>
      <c r="D136" s="174">
        <f t="shared" si="11"/>
        <v>-6.7868492831963945E-3</v>
      </c>
    </row>
    <row r="137" spans="2:4" x14ac:dyDescent="0.25">
      <c r="B137" s="12">
        <v>44466</v>
      </c>
      <c r="C137" s="18">
        <v>44.939999</v>
      </c>
      <c r="D137" s="174">
        <f t="shared" si="11"/>
        <v>-3.083890512915477E-2</v>
      </c>
    </row>
    <row r="138" spans="2:4" x14ac:dyDescent="0.25">
      <c r="B138" s="12">
        <v>44459</v>
      </c>
      <c r="C138" s="18">
        <v>46.369999</v>
      </c>
      <c r="D138" s="174">
        <f t="shared" si="11"/>
        <v>-2.007609890109896E-2</v>
      </c>
    </row>
    <row r="139" spans="2:4" x14ac:dyDescent="0.25">
      <c r="B139" s="12">
        <v>44452</v>
      </c>
      <c r="C139" s="18">
        <v>47.32</v>
      </c>
      <c r="D139" s="174">
        <f t="shared" si="11"/>
        <v>-1.3344433138958167E-2</v>
      </c>
    </row>
    <row r="140" spans="2:4" x14ac:dyDescent="0.25">
      <c r="B140" s="12">
        <v>44445</v>
      </c>
      <c r="C140" s="18">
        <v>47.959999000000003</v>
      </c>
      <c r="D140" s="174">
        <f t="shared" si="11"/>
        <v>-1.7011723365203291E-2</v>
      </c>
    </row>
    <row r="141" spans="2:4" x14ac:dyDescent="0.25">
      <c r="B141" s="12">
        <v>44438</v>
      </c>
      <c r="C141" s="18">
        <v>48.790000999999997</v>
      </c>
      <c r="D141" s="174">
        <f t="shared" si="11"/>
        <v>2.568581063010722E-3</v>
      </c>
    </row>
    <row r="142" spans="2:4" x14ac:dyDescent="0.25">
      <c r="B142" s="12">
        <v>44431</v>
      </c>
      <c r="C142" s="18">
        <v>48.665000999999997</v>
      </c>
      <c r="D142" s="174">
        <f t="shared" si="11"/>
        <v>6.0988630576568337E-3</v>
      </c>
    </row>
    <row r="143" spans="2:4" x14ac:dyDescent="0.25">
      <c r="B143" s="12">
        <v>44424</v>
      </c>
      <c r="C143" s="18">
        <v>48.369999</v>
      </c>
      <c r="D143" s="174">
        <f t="shared" si="11"/>
        <v>-1.4064451405127354E-2</v>
      </c>
    </row>
    <row r="144" spans="2:4" x14ac:dyDescent="0.25">
      <c r="B144" s="12">
        <v>44417</v>
      </c>
      <c r="C144" s="18">
        <v>49.060001</v>
      </c>
      <c r="D144" s="174">
        <f t="shared" si="11"/>
        <v>1.1859337694970939E-2</v>
      </c>
    </row>
    <row r="145" spans="2:4" x14ac:dyDescent="0.25">
      <c r="B145" s="12">
        <v>44410</v>
      </c>
      <c r="C145" s="18">
        <v>48.485000999999997</v>
      </c>
      <c r="D145" s="174">
        <f t="shared" si="11"/>
        <v>2.8095865139949217E-2</v>
      </c>
    </row>
    <row r="146" spans="2:4" x14ac:dyDescent="0.25">
      <c r="B146" s="12">
        <v>44403</v>
      </c>
      <c r="C146" s="18">
        <v>47.16</v>
      </c>
      <c r="D146" s="174">
        <f t="shared" si="11"/>
        <v>-2.0459030013501023E-2</v>
      </c>
    </row>
    <row r="147" spans="2:4" x14ac:dyDescent="0.25">
      <c r="B147" s="12">
        <v>44396</v>
      </c>
      <c r="C147" s="18">
        <v>48.145000000000003</v>
      </c>
      <c r="D147" s="174">
        <f t="shared" si="11"/>
        <v>3.4597614698613999E-2</v>
      </c>
    </row>
    <row r="148" spans="2:4" x14ac:dyDescent="0.25">
      <c r="B148" s="12">
        <v>44389</v>
      </c>
      <c r="C148" s="18">
        <v>46.534999999999997</v>
      </c>
      <c r="D148" s="174">
        <f t="shared" si="11"/>
        <v>3.1360838461011342E-2</v>
      </c>
    </row>
    <row r="149" spans="2:4" x14ac:dyDescent="0.25">
      <c r="B149" s="12">
        <v>44382</v>
      </c>
      <c r="C149" s="18">
        <v>45.119999</v>
      </c>
      <c r="D149" s="174">
        <f t="shared" si="11"/>
        <v>-6.8237068016728797E-3</v>
      </c>
    </row>
    <row r="150" spans="2:4" x14ac:dyDescent="0.25">
      <c r="B150" s="12">
        <v>44375</v>
      </c>
      <c r="C150" s="18">
        <v>45.43</v>
      </c>
      <c r="D150" s="174">
        <f t="shared" si="11"/>
        <v>-1.3677832964007153E-2</v>
      </c>
    </row>
    <row r="151" spans="2:4" x14ac:dyDescent="0.25">
      <c r="B151" s="12">
        <v>44368</v>
      </c>
      <c r="C151" s="18">
        <v>46.060001</v>
      </c>
      <c r="D151" s="174">
        <f t="shared" si="11"/>
        <v>3.9232780313147586E-3</v>
      </c>
    </row>
    <row r="152" spans="2:4" x14ac:dyDescent="0.25">
      <c r="B152" s="12">
        <v>44361</v>
      </c>
      <c r="C152" s="18">
        <v>45.880001</v>
      </c>
      <c r="D152" s="174">
        <f t="shared" si="11"/>
        <v>-1.8609604278074898E-2</v>
      </c>
    </row>
    <row r="153" spans="2:4" x14ac:dyDescent="0.25">
      <c r="B153" s="12">
        <v>44354</v>
      </c>
      <c r="C153" s="18">
        <v>46.75</v>
      </c>
      <c r="D153" s="174">
        <f t="shared" si="11"/>
        <v>-1.9607863697014505E-2</v>
      </c>
    </row>
    <row r="154" spans="2:4" x14ac:dyDescent="0.25">
      <c r="B154" s="12">
        <v>44347</v>
      </c>
      <c r="C154" s="18">
        <v>47.685001</v>
      </c>
      <c r="D154" s="174">
        <f t="shared" si="11"/>
        <v>1.1668675577327869E-2</v>
      </c>
    </row>
    <row r="155" spans="2:4" x14ac:dyDescent="0.25">
      <c r="B155" s="12">
        <v>44340</v>
      </c>
      <c r="C155" s="18">
        <v>47.134998000000003</v>
      </c>
      <c r="D155" s="174">
        <f t="shared" si="11"/>
        <v>2.4562481804967229E-2</v>
      </c>
    </row>
    <row r="156" spans="2:4" x14ac:dyDescent="0.25">
      <c r="B156" s="12">
        <v>44333</v>
      </c>
      <c r="C156" s="18">
        <v>46.005001</v>
      </c>
      <c r="D156" s="174">
        <f t="shared" si="11"/>
        <v>-1.4108747558063683E-3</v>
      </c>
    </row>
    <row r="157" spans="2:4" x14ac:dyDescent="0.25">
      <c r="B157" s="12">
        <v>44326</v>
      </c>
      <c r="C157" s="18">
        <v>46.07</v>
      </c>
      <c r="D157" s="174">
        <f t="shared" si="11"/>
        <v>9.7534246575341488E-3</v>
      </c>
    </row>
    <row r="158" spans="2:4" x14ac:dyDescent="0.25">
      <c r="B158" s="12">
        <v>44319</v>
      </c>
      <c r="C158" s="18">
        <v>45.625</v>
      </c>
      <c r="D158" s="174">
        <f t="shared" si="11"/>
        <v>-5.9763047511054213E-2</v>
      </c>
    </row>
    <row r="159" spans="2:4" x14ac:dyDescent="0.25">
      <c r="B159" s="12">
        <v>44312</v>
      </c>
      <c r="C159" s="18">
        <v>48.525002000000001</v>
      </c>
      <c r="D159" s="174">
        <f t="shared" si="11"/>
        <v>-1.6517997567896292E-2</v>
      </c>
    </row>
    <row r="160" spans="2:4" x14ac:dyDescent="0.25">
      <c r="B160" s="12">
        <v>44305</v>
      </c>
      <c r="C160" s="18">
        <v>49.34</v>
      </c>
      <c r="D160" s="174">
        <f t="shared" si="11"/>
        <v>5.1950902555788492E-3</v>
      </c>
    </row>
    <row r="161" spans="2:4" x14ac:dyDescent="0.25">
      <c r="B161" s="12">
        <v>44298</v>
      </c>
      <c r="C161" s="18">
        <v>49.084999000000003</v>
      </c>
      <c r="D161" s="174">
        <f t="shared" si="11"/>
        <v>3.0223507188582133E-2</v>
      </c>
    </row>
    <row r="162" spans="2:4" x14ac:dyDescent="0.25">
      <c r="B162" s="12">
        <v>44291</v>
      </c>
      <c r="C162" s="18">
        <v>47.645000000000003</v>
      </c>
      <c r="D162" s="174">
        <f t="shared" si="11"/>
        <v>4.3016637478108688E-2</v>
      </c>
    </row>
    <row r="163" spans="2:4" x14ac:dyDescent="0.25">
      <c r="B163" s="12">
        <v>44284</v>
      </c>
      <c r="C163" s="18">
        <v>45.68</v>
      </c>
      <c r="D163" s="174">
        <f t="shared" si="11"/>
        <v>-3.1642334279491369E-3</v>
      </c>
    </row>
    <row r="164" spans="2:4" x14ac:dyDescent="0.25">
      <c r="B164" s="12">
        <v>44277</v>
      </c>
      <c r="C164" s="18">
        <v>45.825001</v>
      </c>
      <c r="D164" s="174">
        <f t="shared" si="11"/>
        <v>4.242497821712865E-2</v>
      </c>
    </row>
    <row r="165" spans="2:4" x14ac:dyDescent="0.25">
      <c r="B165" s="12">
        <v>44270</v>
      </c>
      <c r="C165" s="18">
        <v>43.959999000000003</v>
      </c>
      <c r="D165" s="174">
        <f t="shared" si="11"/>
        <v>-1.1468450382989603E-2</v>
      </c>
    </row>
    <row r="166" spans="2:4" x14ac:dyDescent="0.25">
      <c r="B166" s="12">
        <v>44263</v>
      </c>
      <c r="C166" s="18">
        <v>44.470001000000003</v>
      </c>
      <c r="D166" s="174">
        <f t="shared" si="11"/>
        <v>2.9159963646377296E-2</v>
      </c>
    </row>
    <row r="167" spans="2:4" x14ac:dyDescent="0.25">
      <c r="B167" s="12">
        <v>44256</v>
      </c>
      <c r="C167" s="18">
        <v>43.209999000000003</v>
      </c>
      <c r="D167" s="174">
        <f t="shared" si="11"/>
        <v>-1.5044449852848141E-2</v>
      </c>
    </row>
    <row r="168" spans="2:4" x14ac:dyDescent="0.25">
      <c r="B168" s="12">
        <v>44249</v>
      </c>
      <c r="C168" s="18">
        <v>43.869999</v>
      </c>
      <c r="D168" s="174">
        <f t="shared" si="11"/>
        <v>-2.1305119435468645E-2</v>
      </c>
    </row>
    <row r="169" spans="2:4" x14ac:dyDescent="0.25">
      <c r="B169" s="12">
        <v>44242</v>
      </c>
      <c r="C169" s="18">
        <v>44.825001</v>
      </c>
      <c r="D169" s="174">
        <f t="shared" si="11"/>
        <v>-2.2675263374020926E-2</v>
      </c>
    </row>
    <row r="170" spans="2:4" x14ac:dyDescent="0.25">
      <c r="B170" s="12">
        <v>44235</v>
      </c>
      <c r="C170" s="18">
        <v>45.865001999999997</v>
      </c>
      <c r="D170" s="174">
        <f t="shared" si="11"/>
        <v>6.9155435107692842E-3</v>
      </c>
    </row>
    <row r="171" spans="2:4" x14ac:dyDescent="0.25">
      <c r="B171" s="12">
        <v>44228</v>
      </c>
      <c r="C171" s="18">
        <v>45.549999</v>
      </c>
      <c r="D171" s="174">
        <f t="shared" si="11"/>
        <v>4.9176504683254629E-2</v>
      </c>
    </row>
    <row r="172" spans="2:4" x14ac:dyDescent="0.25">
      <c r="B172" s="12">
        <v>44221</v>
      </c>
      <c r="C172" s="18">
        <v>43.415000999999997</v>
      </c>
      <c r="D172" s="174">
        <f t="shared" si="11"/>
        <v>-1.553281249581917E-2</v>
      </c>
    </row>
    <row r="173" spans="2:4" x14ac:dyDescent="0.25">
      <c r="B173" s="12">
        <v>44214</v>
      </c>
      <c r="C173" s="18">
        <v>44.099997999999999</v>
      </c>
      <c r="D173" s="174">
        <f t="shared" si="11"/>
        <v>-3.7643272500965108E-2</v>
      </c>
    </row>
    <row r="174" spans="2:4" x14ac:dyDescent="0.25">
      <c r="B174" s="12">
        <v>44207</v>
      </c>
      <c r="C174" s="18">
        <v>45.825001</v>
      </c>
      <c r="D174" s="174">
        <f t="shared" si="11"/>
        <v>-3.5161554588094668E-2</v>
      </c>
    </row>
    <row r="175" spans="2:4" x14ac:dyDescent="0.25">
      <c r="B175" s="12">
        <v>44200</v>
      </c>
      <c r="C175" s="18">
        <v>47.494999</v>
      </c>
      <c r="D175" s="174">
        <f t="shared" si="11"/>
        <v>2.714093740739898E-2</v>
      </c>
    </row>
    <row r="176" spans="2:4" x14ac:dyDescent="0.25">
      <c r="B176" s="12">
        <v>44193</v>
      </c>
      <c r="C176" s="18">
        <v>46.240001999999997</v>
      </c>
      <c r="D176" s="174">
        <f t="shared" si="11"/>
        <v>2.9729496263879218E-2</v>
      </c>
    </row>
    <row r="177" spans="2:4" x14ac:dyDescent="0.25">
      <c r="B177" s="12">
        <v>44186</v>
      </c>
      <c r="C177" s="18">
        <v>44.904998999999997</v>
      </c>
      <c r="D177" s="174">
        <f t="shared" si="11"/>
        <v>-3.5504272395524561E-3</v>
      </c>
    </row>
    <row r="178" spans="2:4" x14ac:dyDescent="0.25">
      <c r="B178" s="12">
        <v>44179</v>
      </c>
      <c r="C178" s="18">
        <v>45.064999</v>
      </c>
      <c r="D178" s="174">
        <f t="shared" si="11"/>
        <v>2.3971848396811879E-2</v>
      </c>
    </row>
    <row r="179" spans="2:4" x14ac:dyDescent="0.25">
      <c r="B179" s="12">
        <v>44172</v>
      </c>
      <c r="C179" s="18">
        <v>44.009998000000003</v>
      </c>
      <c r="D179" s="174">
        <f t="shared" si="11"/>
        <v>6.6330510834160528E-3</v>
      </c>
    </row>
    <row r="180" spans="2:4" x14ac:dyDescent="0.25">
      <c r="B180" s="12">
        <v>44165</v>
      </c>
      <c r="C180" s="18">
        <v>43.720001000000003</v>
      </c>
      <c r="D180" s="174">
        <f t="shared" si="11"/>
        <v>3.9096849932338751E-2</v>
      </c>
    </row>
    <row r="181" spans="2:4" x14ac:dyDescent="0.25">
      <c r="B181" s="12">
        <v>44158</v>
      </c>
      <c r="C181" s="18">
        <v>42.075001</v>
      </c>
      <c r="D181" s="174">
        <f t="shared" si="11"/>
        <v>7.5431756486195045E-3</v>
      </c>
    </row>
    <row r="182" spans="2:4" x14ac:dyDescent="0.25">
      <c r="B182" s="12">
        <v>44151</v>
      </c>
      <c r="C182" s="18">
        <v>41.759998000000003</v>
      </c>
      <c r="D182" s="174">
        <f t="shared" si="11"/>
        <v>-5.95096433948894E-3</v>
      </c>
    </row>
    <row r="183" spans="2:4" x14ac:dyDescent="0.25">
      <c r="B183" s="12">
        <v>44144</v>
      </c>
      <c r="C183" s="18">
        <v>42.009998000000003</v>
      </c>
      <c r="D183" s="174">
        <f t="shared" si="11"/>
        <v>9.1279603860687786E-3</v>
      </c>
    </row>
    <row r="184" spans="2:4" x14ac:dyDescent="0.25">
      <c r="B184" s="12">
        <v>44137</v>
      </c>
      <c r="C184" s="18">
        <v>41.630001</v>
      </c>
      <c r="D184" s="174">
        <f t="shared" si="11"/>
        <v>8.7371059161551523E-2</v>
      </c>
    </row>
    <row r="185" spans="2:4" x14ac:dyDescent="0.25">
      <c r="B185" s="12">
        <v>44130</v>
      </c>
      <c r="C185" s="18">
        <v>38.284999999999997</v>
      </c>
      <c r="D185" s="174">
        <f t="shared" si="11"/>
        <v>-4.7518348053240511E-2</v>
      </c>
    </row>
    <row r="186" spans="2:4" x14ac:dyDescent="0.25">
      <c r="B186" s="12">
        <v>44123</v>
      </c>
      <c r="C186" s="18">
        <v>40.195</v>
      </c>
      <c r="D186" s="174">
        <f t="shared" si="11"/>
        <v>-4.5815006294823712E-3</v>
      </c>
    </row>
    <row r="187" spans="2:4" x14ac:dyDescent="0.25">
      <c r="B187" s="12">
        <v>44116</v>
      </c>
      <c r="C187" s="18">
        <v>40.380001</v>
      </c>
      <c r="D187" s="174">
        <f t="shared" si="11"/>
        <v>-2.3470538528500562E-3</v>
      </c>
    </row>
    <row r="188" spans="2:4" x14ac:dyDescent="0.25">
      <c r="B188" s="12">
        <v>44109</v>
      </c>
      <c r="C188" s="18">
        <v>40.474997999999999</v>
      </c>
      <c r="D188" s="174">
        <f t="shared" si="11"/>
        <v>1.7598892892576101E-2</v>
      </c>
    </row>
    <row r="189" spans="2:4" x14ac:dyDescent="0.25">
      <c r="B189" s="12">
        <v>44102</v>
      </c>
      <c r="C189" s="18">
        <v>39.775002000000001</v>
      </c>
      <c r="D189" s="174">
        <f t="shared" si="11"/>
        <v>9.6459449168675437E-3</v>
      </c>
    </row>
    <row r="190" spans="2:4" x14ac:dyDescent="0.25">
      <c r="B190" s="12">
        <v>44095</v>
      </c>
      <c r="C190" s="18">
        <v>39.395000000000003</v>
      </c>
      <c r="D190" s="174">
        <f t="shared" si="11"/>
        <v>-2.531940816101752E-3</v>
      </c>
    </row>
    <row r="191" spans="2:4" x14ac:dyDescent="0.25">
      <c r="B191" s="12">
        <v>44088</v>
      </c>
      <c r="C191" s="18">
        <v>39.494999</v>
      </c>
      <c r="D191" s="174">
        <f t="shared" si="11"/>
        <v>-2.8891051334696383E-2</v>
      </c>
    </row>
    <row r="192" spans="2:4" x14ac:dyDescent="0.25">
      <c r="B192" s="12">
        <v>44081</v>
      </c>
      <c r="C192" s="18">
        <v>40.669998</v>
      </c>
      <c r="D192" s="174">
        <f t="shared" si="11"/>
        <v>-1.1304242679190168E-2</v>
      </c>
    </row>
    <row r="193" spans="2:4" x14ac:dyDescent="0.25">
      <c r="B193" s="12">
        <v>44074</v>
      </c>
      <c r="C193" s="18">
        <v>41.134998000000003</v>
      </c>
      <c r="D193" s="174">
        <f t="shared" si="11"/>
        <v>-2.6851242015613952E-2</v>
      </c>
    </row>
    <row r="194" spans="2:4" x14ac:dyDescent="0.25">
      <c r="B194" s="12">
        <v>44067</v>
      </c>
      <c r="C194" s="18">
        <v>42.27</v>
      </c>
      <c r="D194" s="174">
        <f t="shared" si="11"/>
        <v>2.1878350205325914E-2</v>
      </c>
    </row>
    <row r="195" spans="2:4" x14ac:dyDescent="0.25">
      <c r="B195" s="12">
        <v>44060</v>
      </c>
      <c r="C195" s="18">
        <v>41.365001999999997</v>
      </c>
      <c r="D195" s="174">
        <f t="shared" ref="D195:D258" si="12">C195/C196-1</f>
        <v>-7.0810849735957193E-3</v>
      </c>
    </row>
    <row r="196" spans="2:4" x14ac:dyDescent="0.25">
      <c r="B196" s="12">
        <v>44053</v>
      </c>
      <c r="C196" s="18">
        <v>41.66</v>
      </c>
      <c r="D196" s="174">
        <f t="shared" si="12"/>
        <v>1.5626637441357172E-3</v>
      </c>
    </row>
    <row r="197" spans="2:4" x14ac:dyDescent="0.25">
      <c r="B197" s="12">
        <v>44046</v>
      </c>
      <c r="C197" s="18">
        <v>41.595001000000003</v>
      </c>
      <c r="D197" s="174">
        <f t="shared" si="12"/>
        <v>6.0015261976796186E-2</v>
      </c>
    </row>
    <row r="198" spans="2:4" x14ac:dyDescent="0.25">
      <c r="B198" s="12">
        <v>44039</v>
      </c>
      <c r="C198" s="18">
        <v>39.240001999999997</v>
      </c>
      <c r="D198" s="174">
        <f t="shared" si="12"/>
        <v>4.8077004489236241E-2</v>
      </c>
    </row>
    <row r="199" spans="2:4" x14ac:dyDescent="0.25">
      <c r="B199" s="12">
        <v>44032</v>
      </c>
      <c r="C199" s="18">
        <v>37.439999</v>
      </c>
      <c r="D199" s="174">
        <f t="shared" si="12"/>
        <v>8.892427677380077E-3</v>
      </c>
    </row>
    <row r="200" spans="2:4" x14ac:dyDescent="0.25">
      <c r="B200" s="12">
        <v>44025</v>
      </c>
      <c r="C200" s="18">
        <v>37.110000999999997</v>
      </c>
      <c r="D200" s="174">
        <f t="shared" si="12"/>
        <v>3.5868805698009432E-2</v>
      </c>
    </row>
    <row r="201" spans="2:4" x14ac:dyDescent="0.25">
      <c r="B201" s="12">
        <v>44018</v>
      </c>
      <c r="C201" s="18">
        <v>35.825001</v>
      </c>
      <c r="D201" s="174">
        <f t="shared" si="12"/>
        <v>3.450765132810707E-2</v>
      </c>
    </row>
    <row r="202" spans="2:4" x14ac:dyDescent="0.25">
      <c r="B202" s="12">
        <v>44011</v>
      </c>
      <c r="C202" s="18">
        <v>34.630001</v>
      </c>
      <c r="D202" s="174">
        <f t="shared" si="12"/>
        <v>2.0029454491032217E-2</v>
      </c>
    </row>
    <row r="203" spans="2:4" x14ac:dyDescent="0.25">
      <c r="B203" s="12">
        <v>44004</v>
      </c>
      <c r="C203" s="18">
        <v>33.950001</v>
      </c>
      <c r="D203" s="174">
        <f t="shared" si="12"/>
        <v>-3.1107305048307388E-2</v>
      </c>
    </row>
    <row r="204" spans="2:4" x14ac:dyDescent="0.25">
      <c r="B204" s="12">
        <v>43997</v>
      </c>
      <c r="C204" s="18">
        <v>35.040000999999997</v>
      </c>
      <c r="D204" s="174">
        <f t="shared" si="12"/>
        <v>2.6061462602549712E-2</v>
      </c>
    </row>
    <row r="205" spans="2:4" x14ac:dyDescent="0.25">
      <c r="B205" s="12">
        <v>43990</v>
      </c>
      <c r="C205" s="18">
        <v>34.150002000000001</v>
      </c>
      <c r="D205" s="174">
        <f t="shared" si="12"/>
        <v>-5.4409522114937103E-2</v>
      </c>
    </row>
    <row r="206" spans="2:4" x14ac:dyDescent="0.25">
      <c r="B206" s="12">
        <v>43983</v>
      </c>
      <c r="C206" s="18">
        <v>36.115001999999997</v>
      </c>
      <c r="D206" s="174">
        <f t="shared" si="12"/>
        <v>4.4500067056036929E-3</v>
      </c>
    </row>
    <row r="207" spans="2:4" x14ac:dyDescent="0.25">
      <c r="B207" s="12">
        <v>43976</v>
      </c>
      <c r="C207" s="18">
        <v>35.955002</v>
      </c>
      <c r="D207" s="174">
        <f t="shared" si="12"/>
        <v>4.6572609518265251E-2</v>
      </c>
    </row>
    <row r="208" spans="2:4" x14ac:dyDescent="0.25">
      <c r="B208" s="12">
        <v>43969</v>
      </c>
      <c r="C208" s="18">
        <v>34.354999999999997</v>
      </c>
      <c r="D208" s="174">
        <f t="shared" si="12"/>
        <v>4.0902861963252102E-2</v>
      </c>
    </row>
    <row r="209" spans="2:4" x14ac:dyDescent="0.25">
      <c r="B209" s="12">
        <v>43962</v>
      </c>
      <c r="C209" s="18">
        <v>33.005001</v>
      </c>
      <c r="D209" s="174">
        <f t="shared" si="12"/>
        <v>3.4965644115707573E-3</v>
      </c>
    </row>
    <row r="210" spans="2:4" x14ac:dyDescent="0.25">
      <c r="B210" s="12">
        <v>43955</v>
      </c>
      <c r="C210" s="18">
        <v>32.889999000000003</v>
      </c>
      <c r="D210" s="174">
        <f t="shared" si="12"/>
        <v>0.10517469758064513</v>
      </c>
    </row>
    <row r="211" spans="2:4" x14ac:dyDescent="0.25">
      <c r="B211" s="12">
        <v>43948</v>
      </c>
      <c r="C211" s="18">
        <v>29.76</v>
      </c>
      <c r="D211" s="174">
        <f t="shared" si="12"/>
        <v>-4.6822742474915691E-3</v>
      </c>
    </row>
    <row r="212" spans="2:4" x14ac:dyDescent="0.25">
      <c r="B212" s="12">
        <v>43941</v>
      </c>
      <c r="C212" s="18">
        <v>29.9</v>
      </c>
      <c r="D212" s="174">
        <f t="shared" si="12"/>
        <v>-3.8430584931036793E-2</v>
      </c>
    </row>
    <row r="213" spans="2:4" x14ac:dyDescent="0.25">
      <c r="B213" s="12">
        <v>43934</v>
      </c>
      <c r="C213" s="18">
        <v>31.094999000000001</v>
      </c>
      <c r="D213" s="174">
        <f t="shared" si="12"/>
        <v>2.7764006867096569E-2</v>
      </c>
    </row>
    <row r="214" spans="2:4" x14ac:dyDescent="0.25">
      <c r="B214" s="12">
        <v>43927</v>
      </c>
      <c r="C214" s="18">
        <v>30.254999000000002</v>
      </c>
      <c r="D214" s="174">
        <f t="shared" si="12"/>
        <v>0.11600877476913407</v>
      </c>
    </row>
    <row r="215" spans="2:4" x14ac:dyDescent="0.25">
      <c r="B215" s="12">
        <v>43920</v>
      </c>
      <c r="C215" s="18">
        <v>27.110001</v>
      </c>
      <c r="D215" s="174">
        <f t="shared" si="12"/>
        <v>-3.8481964887391418E-2</v>
      </c>
    </row>
    <row r="216" spans="2:4" x14ac:dyDescent="0.25">
      <c r="B216" s="12">
        <v>43913</v>
      </c>
      <c r="C216" s="18">
        <v>28.195</v>
      </c>
      <c r="D216" s="174">
        <f t="shared" si="12"/>
        <v>8.2341692220410545E-2</v>
      </c>
    </row>
    <row r="217" spans="2:4" x14ac:dyDescent="0.25">
      <c r="B217" s="12">
        <v>43906</v>
      </c>
      <c r="C217" s="18">
        <v>26.049999</v>
      </c>
      <c r="D217" s="174">
        <f t="shared" si="12"/>
        <v>-0.16493030934444619</v>
      </c>
    </row>
    <row r="218" spans="2:4" x14ac:dyDescent="0.25">
      <c r="B218" s="12">
        <v>43899</v>
      </c>
      <c r="C218" s="18">
        <v>31.195</v>
      </c>
      <c r="D218" s="174">
        <f t="shared" si="12"/>
        <v>-5.7410513448843958E-2</v>
      </c>
    </row>
    <row r="219" spans="2:4" x14ac:dyDescent="0.25">
      <c r="B219" s="12">
        <v>43892</v>
      </c>
      <c r="C219" s="18">
        <v>33.095001000000003</v>
      </c>
      <c r="D219" s="174">
        <f t="shared" si="12"/>
        <v>6.0567248838327314E-2</v>
      </c>
    </row>
    <row r="220" spans="2:4" x14ac:dyDescent="0.25">
      <c r="B220" s="12">
        <v>43885</v>
      </c>
      <c r="C220" s="18">
        <v>31.204999999999998</v>
      </c>
      <c r="D220" s="174">
        <f t="shared" si="12"/>
        <v>-0.10510464884154436</v>
      </c>
    </row>
    <row r="221" spans="2:4" x14ac:dyDescent="0.25">
      <c r="B221" s="12">
        <v>43878</v>
      </c>
      <c r="C221" s="18">
        <v>34.869999</v>
      </c>
      <c r="D221" s="174">
        <f t="shared" si="12"/>
        <v>-1.7177497852848278E-3</v>
      </c>
    </row>
    <row r="222" spans="2:4" x14ac:dyDescent="0.25">
      <c r="B222" s="12">
        <v>43871</v>
      </c>
      <c r="C222" s="18">
        <v>34.93</v>
      </c>
      <c r="D222" s="174">
        <f t="shared" si="12"/>
        <v>1.3786038961773883E-2</v>
      </c>
    </row>
    <row r="223" spans="2:4" x14ac:dyDescent="0.25">
      <c r="B223" s="12">
        <v>43864</v>
      </c>
      <c r="C223" s="18">
        <v>34.455002</v>
      </c>
      <c r="D223" s="174">
        <f t="shared" si="12"/>
        <v>3.4684775816359759E-2</v>
      </c>
    </row>
    <row r="224" spans="2:4" x14ac:dyDescent="0.25">
      <c r="B224" s="12">
        <v>43857</v>
      </c>
      <c r="C224" s="18">
        <v>33.299999</v>
      </c>
      <c r="D224" s="174">
        <f t="shared" si="12"/>
        <v>-7.4515650507173126E-3</v>
      </c>
    </row>
    <row r="225" spans="2:4" x14ac:dyDescent="0.25">
      <c r="B225" s="12">
        <v>43850</v>
      </c>
      <c r="C225" s="18">
        <v>33.549999</v>
      </c>
      <c r="D225" s="174">
        <f t="shared" si="12"/>
        <v>-3.1198931249409867E-3</v>
      </c>
    </row>
    <row r="226" spans="2:4" x14ac:dyDescent="0.25">
      <c r="B226" s="12">
        <v>43843</v>
      </c>
      <c r="C226" s="18">
        <v>33.654998999999997</v>
      </c>
      <c r="D226" s="174">
        <f t="shared" si="12"/>
        <v>3.0150017150291752E-2</v>
      </c>
    </row>
    <row r="227" spans="2:4" x14ac:dyDescent="0.25">
      <c r="B227" s="12">
        <v>43836</v>
      </c>
      <c r="C227" s="18">
        <v>32.669998</v>
      </c>
      <c r="D227" s="174">
        <f t="shared" si="12"/>
        <v>3.2553698879699722E-2</v>
      </c>
    </row>
    <row r="228" spans="2:4" x14ac:dyDescent="0.25">
      <c r="B228" s="12">
        <v>43829</v>
      </c>
      <c r="C228" s="18">
        <v>31.639999</v>
      </c>
      <c r="D228" s="174">
        <f t="shared" si="12"/>
        <v>-4.561931728802926E-3</v>
      </c>
    </row>
    <row r="229" spans="2:4" x14ac:dyDescent="0.25">
      <c r="B229" s="12">
        <v>43822</v>
      </c>
      <c r="C229" s="18">
        <v>31.785</v>
      </c>
      <c r="D229" s="174">
        <f t="shared" si="12"/>
        <v>-5.4755633753305055E-3</v>
      </c>
    </row>
    <row r="230" spans="2:4" x14ac:dyDescent="0.25">
      <c r="B230" s="12">
        <v>43815</v>
      </c>
      <c r="C230" s="18">
        <v>31.959999</v>
      </c>
      <c r="D230" s="174">
        <f t="shared" si="12"/>
        <v>2.7487510046616315E-2</v>
      </c>
    </row>
    <row r="231" spans="2:4" x14ac:dyDescent="0.25">
      <c r="B231" s="12">
        <v>43808</v>
      </c>
      <c r="C231" s="18">
        <v>31.105</v>
      </c>
      <c r="D231" s="174">
        <f t="shared" si="12"/>
        <v>3.614257161892076E-2</v>
      </c>
    </row>
    <row r="232" spans="2:4" x14ac:dyDescent="0.25">
      <c r="B232" s="12">
        <v>43801</v>
      </c>
      <c r="C232" s="18">
        <v>30.02</v>
      </c>
      <c r="D232" s="174">
        <f t="shared" si="12"/>
        <v>3.6776997659644373E-3</v>
      </c>
    </row>
    <row r="233" spans="2:4" x14ac:dyDescent="0.25">
      <c r="B233" s="12">
        <v>43794</v>
      </c>
      <c r="C233" s="18">
        <v>29.91</v>
      </c>
      <c r="D233" s="174">
        <f t="shared" si="12"/>
        <v>2.0296741589741041E-2</v>
      </c>
    </row>
    <row r="234" spans="2:4" x14ac:dyDescent="0.25">
      <c r="B234" s="12">
        <v>43787</v>
      </c>
      <c r="C234" s="18">
        <v>29.315000999999999</v>
      </c>
      <c r="D234" s="174">
        <f t="shared" si="12"/>
        <v>-1.7049795361534503E-4</v>
      </c>
    </row>
    <row r="235" spans="2:4" x14ac:dyDescent="0.25">
      <c r="B235" s="12">
        <v>43780</v>
      </c>
      <c r="C235" s="18">
        <v>29.32</v>
      </c>
      <c r="D235" s="174">
        <f t="shared" si="12"/>
        <v>8.2530949105914519E-3</v>
      </c>
    </row>
    <row r="236" spans="2:4" x14ac:dyDescent="0.25">
      <c r="B236" s="12">
        <v>43773</v>
      </c>
      <c r="C236" s="18">
        <v>29.08</v>
      </c>
      <c r="D236" s="174">
        <f t="shared" si="12"/>
        <v>3.3955555555555517E-2</v>
      </c>
    </row>
    <row r="237" spans="2:4" x14ac:dyDescent="0.25">
      <c r="B237" s="12">
        <v>43766</v>
      </c>
      <c r="C237" s="18">
        <v>28.125</v>
      </c>
      <c r="D237" s="174">
        <f t="shared" si="12"/>
        <v>-1.7745874631619474E-3</v>
      </c>
    </row>
    <row r="238" spans="2:4" x14ac:dyDescent="0.25">
      <c r="B238" s="12">
        <v>43759</v>
      </c>
      <c r="C238" s="18">
        <v>28.174999</v>
      </c>
      <c r="D238" s="174">
        <f t="shared" si="12"/>
        <v>5.1729573609362589E-3</v>
      </c>
    </row>
    <row r="239" spans="2:4" x14ac:dyDescent="0.25">
      <c r="B239" s="12">
        <v>43752</v>
      </c>
      <c r="C239" s="18">
        <v>28.030000999999999</v>
      </c>
      <c r="D239" s="174">
        <f t="shared" si="12"/>
        <v>-4.2628419182948463E-3</v>
      </c>
    </row>
    <row r="240" spans="2:4" x14ac:dyDescent="0.25">
      <c r="B240" s="12">
        <v>43745</v>
      </c>
      <c r="C240" s="18">
        <v>28.15</v>
      </c>
      <c r="D240" s="174">
        <f t="shared" si="12"/>
        <v>-4.9487803128746011E-3</v>
      </c>
    </row>
    <row r="241" spans="2:4" x14ac:dyDescent="0.25">
      <c r="B241" s="12">
        <v>43738</v>
      </c>
      <c r="C241" s="18">
        <v>28.290001</v>
      </c>
      <c r="D241" s="174">
        <f t="shared" si="12"/>
        <v>-2.1276595008593802E-2</v>
      </c>
    </row>
    <row r="242" spans="2:4" x14ac:dyDescent="0.25">
      <c r="B242" s="12">
        <v>43731</v>
      </c>
      <c r="C242" s="18">
        <v>28.905000999999999</v>
      </c>
      <c r="D242" s="174">
        <f t="shared" si="12"/>
        <v>-9.2544304800148414E-3</v>
      </c>
    </row>
    <row r="243" spans="2:4" x14ac:dyDescent="0.25">
      <c r="B243" s="12">
        <v>43724</v>
      </c>
      <c r="C243" s="18">
        <v>29.174999</v>
      </c>
      <c r="D243" s="174">
        <f t="shared" si="12"/>
        <v>-8.6646619096160116E-3</v>
      </c>
    </row>
    <row r="244" spans="2:4" x14ac:dyDescent="0.25">
      <c r="B244" s="12">
        <v>43717</v>
      </c>
      <c r="C244" s="18">
        <v>29.43</v>
      </c>
      <c r="D244" s="174">
        <f t="shared" si="12"/>
        <v>2.9560994562217724E-2</v>
      </c>
    </row>
    <row r="245" spans="2:4" x14ac:dyDescent="0.25">
      <c r="B245" s="12">
        <v>43710</v>
      </c>
      <c r="C245" s="18">
        <v>28.584999</v>
      </c>
      <c r="D245" s="174">
        <f t="shared" si="12"/>
        <v>-2.5566730034659257E-2</v>
      </c>
    </row>
    <row r="246" spans="2:4" x14ac:dyDescent="0.25">
      <c r="B246" s="12">
        <v>43703</v>
      </c>
      <c r="C246" s="18">
        <v>29.334999</v>
      </c>
      <c r="D246" s="174">
        <f t="shared" si="12"/>
        <v>4.6183949850786332E-2</v>
      </c>
    </row>
    <row r="247" spans="2:4" x14ac:dyDescent="0.25">
      <c r="B247" s="12">
        <v>43696</v>
      </c>
      <c r="C247" s="18">
        <v>28.040001</v>
      </c>
      <c r="D247" s="174">
        <f t="shared" si="12"/>
        <v>-1.9237460650577076E-2</v>
      </c>
    </row>
    <row r="248" spans="2:4" x14ac:dyDescent="0.25">
      <c r="B248" s="12">
        <v>43689</v>
      </c>
      <c r="C248" s="18">
        <v>28.59</v>
      </c>
      <c r="D248" s="174">
        <f t="shared" si="12"/>
        <v>-3.4610839101806512E-2</v>
      </c>
    </row>
    <row r="249" spans="2:4" x14ac:dyDescent="0.25">
      <c r="B249" s="12">
        <v>43682</v>
      </c>
      <c r="C249" s="18">
        <v>29.614999999999998</v>
      </c>
      <c r="D249" s="174">
        <f t="shared" si="12"/>
        <v>-5.0649142490783783E-2</v>
      </c>
    </row>
    <row r="250" spans="2:4" x14ac:dyDescent="0.25">
      <c r="B250" s="12">
        <v>43675</v>
      </c>
      <c r="C250" s="18">
        <v>31.195</v>
      </c>
      <c r="D250" s="174">
        <f t="shared" si="12"/>
        <v>-4.3098100803564465E-2</v>
      </c>
    </row>
    <row r="251" spans="2:4" x14ac:dyDescent="0.25">
      <c r="B251" s="12">
        <v>43668</v>
      </c>
      <c r="C251" s="18">
        <v>32.599997999999999</v>
      </c>
      <c r="D251" s="174">
        <f t="shared" si="12"/>
        <v>3.0667057561399202E-2</v>
      </c>
    </row>
    <row r="252" spans="2:4" x14ac:dyDescent="0.25">
      <c r="B252" s="12">
        <v>43661</v>
      </c>
      <c r="C252" s="18">
        <v>31.629999000000002</v>
      </c>
      <c r="D252" s="174">
        <f t="shared" si="12"/>
        <v>-2.6769261538461486E-2</v>
      </c>
    </row>
    <row r="253" spans="2:4" x14ac:dyDescent="0.25">
      <c r="B253" s="12">
        <v>43654</v>
      </c>
      <c r="C253" s="18">
        <v>32.5</v>
      </c>
      <c r="D253" s="174">
        <f t="shared" si="12"/>
        <v>-1.3956280763236739E-2</v>
      </c>
    </row>
    <row r="254" spans="2:4" x14ac:dyDescent="0.25">
      <c r="B254" s="12">
        <v>43647</v>
      </c>
      <c r="C254" s="18">
        <v>32.959999000000003</v>
      </c>
      <c r="D254" s="174">
        <f t="shared" si="12"/>
        <v>3.2743160496846002E-2</v>
      </c>
    </row>
    <row r="255" spans="2:4" x14ac:dyDescent="0.25">
      <c r="B255" s="12">
        <v>43640</v>
      </c>
      <c r="C255" s="18">
        <v>31.915001</v>
      </c>
      <c r="D255" s="174">
        <f t="shared" si="12"/>
        <v>7.8400755045504589E-4</v>
      </c>
    </row>
    <row r="256" spans="2:4" x14ac:dyDescent="0.25">
      <c r="B256" s="12">
        <v>43633</v>
      </c>
      <c r="C256" s="18">
        <v>31.889999</v>
      </c>
      <c r="D256" s="174">
        <f t="shared" si="12"/>
        <v>3.9947756727612749E-2</v>
      </c>
    </row>
    <row r="257" spans="2:4" x14ac:dyDescent="0.25">
      <c r="B257" s="12">
        <v>43626</v>
      </c>
      <c r="C257" s="18">
        <v>30.665001</v>
      </c>
      <c r="D257" s="174">
        <f t="shared" si="12"/>
        <v>-6.9629795801875005E-2</v>
      </c>
    </row>
    <row r="258" spans="2:4" x14ac:dyDescent="0.25">
      <c r="B258" s="12">
        <v>43619</v>
      </c>
      <c r="C258" s="18">
        <v>32.959999000000003</v>
      </c>
      <c r="D258" s="174">
        <f t="shared" si="12"/>
        <v>6.5632040090527033E-2</v>
      </c>
    </row>
    <row r="259" spans="2:4" x14ac:dyDescent="0.25">
      <c r="B259" s="12">
        <v>43612</v>
      </c>
      <c r="C259" s="18">
        <v>30.93</v>
      </c>
      <c r="D259" s="174">
        <f t="shared" ref="D259:D322" si="13">C259/C260-1</f>
        <v>-2.4597887877574554E-2</v>
      </c>
    </row>
    <row r="260" spans="2:4" x14ac:dyDescent="0.25">
      <c r="B260" s="12">
        <v>43605</v>
      </c>
      <c r="C260" s="18">
        <v>31.709999</v>
      </c>
      <c r="D260" s="174">
        <f t="shared" si="13"/>
        <v>-3.3003927926954502E-3</v>
      </c>
    </row>
    <row r="261" spans="2:4" x14ac:dyDescent="0.25">
      <c r="B261" s="12">
        <v>43598</v>
      </c>
      <c r="C261" s="18">
        <v>31.815000999999999</v>
      </c>
      <c r="D261" s="174">
        <f t="shared" si="13"/>
        <v>1.0000031746031812E-2</v>
      </c>
    </row>
    <row r="262" spans="2:4" x14ac:dyDescent="0.25">
      <c r="B262" s="12">
        <v>43591</v>
      </c>
      <c r="C262" s="18">
        <v>31.5</v>
      </c>
      <c r="D262" s="174">
        <f t="shared" si="13"/>
        <v>-1.7429884328948875E-3</v>
      </c>
    </row>
    <row r="263" spans="2:4" x14ac:dyDescent="0.25">
      <c r="B263" s="12">
        <v>43584</v>
      </c>
      <c r="C263" s="18">
        <v>31.555</v>
      </c>
      <c r="D263" s="174">
        <f t="shared" si="13"/>
        <v>5.8004993864040344E-2</v>
      </c>
    </row>
    <row r="264" spans="2:4" x14ac:dyDescent="0.25">
      <c r="B264" s="12">
        <v>43577</v>
      </c>
      <c r="C264" s="18">
        <v>29.825001</v>
      </c>
      <c r="D264" s="174">
        <f t="shared" si="13"/>
        <v>8.0615978260869525E-2</v>
      </c>
    </row>
    <row r="265" spans="2:4" x14ac:dyDescent="0.25">
      <c r="B265" s="12">
        <v>43570</v>
      </c>
      <c r="C265" s="18">
        <v>27.6</v>
      </c>
      <c r="D265" s="174">
        <f t="shared" si="13"/>
        <v>4.1116559788759055E-2</v>
      </c>
    </row>
    <row r="266" spans="2:4" x14ac:dyDescent="0.25">
      <c r="B266" s="12">
        <v>43563</v>
      </c>
      <c r="C266" s="18">
        <v>26.51</v>
      </c>
      <c r="D266" s="174">
        <f t="shared" si="13"/>
        <v>2.647465860534659E-3</v>
      </c>
    </row>
    <row r="267" spans="2:4" x14ac:dyDescent="0.25">
      <c r="B267" s="12">
        <v>43556</v>
      </c>
      <c r="C267" s="18">
        <v>26.440000999999999</v>
      </c>
      <c r="D267" s="174">
        <f t="shared" si="13"/>
        <v>-3.114693912983002E-2</v>
      </c>
    </row>
    <row r="268" spans="2:4" x14ac:dyDescent="0.25">
      <c r="B268" s="12">
        <v>43549</v>
      </c>
      <c r="C268" s="18">
        <v>27.290001</v>
      </c>
      <c r="D268" s="174">
        <f t="shared" si="13"/>
        <v>1.9996337880632931E-2</v>
      </c>
    </row>
    <row r="269" spans="2:4" x14ac:dyDescent="0.25">
      <c r="B269" s="12">
        <v>43542</v>
      </c>
      <c r="C269" s="18">
        <v>26.754999000000002</v>
      </c>
      <c r="D269" s="174">
        <f t="shared" si="13"/>
        <v>-0.11216197112991533</v>
      </c>
    </row>
    <row r="270" spans="2:4" x14ac:dyDescent="0.25">
      <c r="B270" s="12">
        <v>43535</v>
      </c>
      <c r="C270" s="18">
        <v>30.135000000000002</v>
      </c>
      <c r="D270" s="174">
        <f t="shared" si="13"/>
        <v>-5.6096353737006277E-3</v>
      </c>
    </row>
    <row r="271" spans="2:4" x14ac:dyDescent="0.25">
      <c r="B271" s="12">
        <v>43528</v>
      </c>
      <c r="C271" s="18">
        <v>30.305</v>
      </c>
      <c r="D271" s="174">
        <f t="shared" si="13"/>
        <v>-6.3793607160753996E-2</v>
      </c>
    </row>
    <row r="272" spans="2:4" x14ac:dyDescent="0.25">
      <c r="B272" s="12">
        <v>43521</v>
      </c>
      <c r="C272" s="18">
        <v>32.369999</v>
      </c>
      <c r="D272" s="174">
        <f t="shared" si="13"/>
        <v>0.10780287843267877</v>
      </c>
    </row>
    <row r="273" spans="2:4" x14ac:dyDescent="0.25">
      <c r="B273" s="12">
        <v>43514</v>
      </c>
      <c r="C273" s="18">
        <v>29.219999000000001</v>
      </c>
      <c r="D273" s="174">
        <f t="shared" si="13"/>
        <v>-4.7684603280496729E-3</v>
      </c>
    </row>
    <row r="274" spans="2:4" x14ac:dyDescent="0.25">
      <c r="B274" s="12">
        <v>43507</v>
      </c>
      <c r="C274" s="18">
        <v>29.360001</v>
      </c>
      <c r="D274" s="174">
        <f t="shared" si="13"/>
        <v>1.4337571255830017E-2</v>
      </c>
    </row>
    <row r="275" spans="2:4" x14ac:dyDescent="0.25">
      <c r="B275" s="12">
        <v>43500</v>
      </c>
      <c r="C275" s="18">
        <v>28.945</v>
      </c>
      <c r="D275" s="174">
        <f t="shared" si="13"/>
        <v>-1.0353753235547991E-3</v>
      </c>
    </row>
    <row r="276" spans="2:4" x14ac:dyDescent="0.25">
      <c r="B276" s="12">
        <v>43493</v>
      </c>
      <c r="C276" s="18">
        <v>28.975000000000001</v>
      </c>
      <c r="D276" s="174">
        <f t="shared" si="13"/>
        <v>3.760075336081492E-2</v>
      </c>
    </row>
    <row r="277" spans="2:4" x14ac:dyDescent="0.25">
      <c r="B277" s="12">
        <v>43486</v>
      </c>
      <c r="C277" s="18">
        <v>27.924999</v>
      </c>
      <c r="D277" s="174">
        <f t="shared" si="13"/>
        <v>4.8577903973447967E-3</v>
      </c>
    </row>
    <row r="278" spans="2:4" x14ac:dyDescent="0.25">
      <c r="B278" s="12">
        <v>43479</v>
      </c>
      <c r="C278" s="18">
        <v>27.790001</v>
      </c>
      <c r="D278" s="174">
        <f t="shared" si="13"/>
        <v>2.2254994381276205E-2</v>
      </c>
    </row>
    <row r="279" spans="2:4" x14ac:dyDescent="0.25">
      <c r="B279" s="12">
        <v>43472</v>
      </c>
      <c r="C279" s="18">
        <v>27.184999000000001</v>
      </c>
      <c r="D279" s="174">
        <f t="shared" si="13"/>
        <v>9.1986302470375536E-2</v>
      </c>
    </row>
    <row r="280" spans="2:4" x14ac:dyDescent="0.25">
      <c r="B280" s="12">
        <v>43465</v>
      </c>
      <c r="C280" s="18">
        <v>24.895</v>
      </c>
      <c r="D280" s="174">
        <f t="shared" si="13"/>
        <v>1.5293637846655717E-2</v>
      </c>
    </row>
    <row r="281" spans="2:4" x14ac:dyDescent="0.25">
      <c r="B281" s="12">
        <v>43458</v>
      </c>
      <c r="C281" s="18">
        <v>24.52</v>
      </c>
      <c r="D281" s="174">
        <f t="shared" si="13"/>
        <v>1.6794526228488538E-2</v>
      </c>
    </row>
    <row r="282" spans="2:4" x14ac:dyDescent="0.25">
      <c r="B282" s="12">
        <v>43451</v>
      </c>
      <c r="C282" s="18">
        <v>24.114999999999998</v>
      </c>
      <c r="D282" s="174">
        <f t="shared" si="13"/>
        <v>-8.464600814750467E-2</v>
      </c>
    </row>
    <row r="283" spans="2:4" x14ac:dyDescent="0.25">
      <c r="B283" s="12">
        <v>43444</v>
      </c>
      <c r="C283" s="18">
        <v>26.344999000000001</v>
      </c>
      <c r="D283" s="174">
        <f t="shared" si="13"/>
        <v>-8.2215676711374197E-2</v>
      </c>
    </row>
    <row r="284" spans="2:4" x14ac:dyDescent="0.25">
      <c r="B284" s="12">
        <v>43437</v>
      </c>
      <c r="C284" s="18">
        <v>28.704999999999998</v>
      </c>
      <c r="D284" s="174">
        <f t="shared" si="13"/>
        <v>-3.8036193029490684E-2</v>
      </c>
    </row>
    <row r="285" spans="2:4" x14ac:dyDescent="0.25">
      <c r="B285" s="12">
        <v>43430</v>
      </c>
      <c r="C285" s="18">
        <v>29.84</v>
      </c>
      <c r="D285" s="174">
        <f t="shared" si="13"/>
        <v>4.1172365666434008E-2</v>
      </c>
    </row>
    <row r="286" spans="2:4" x14ac:dyDescent="0.25">
      <c r="B286" s="12">
        <v>43423</v>
      </c>
      <c r="C286" s="18">
        <v>28.66</v>
      </c>
      <c r="D286" s="174">
        <f t="shared" si="13"/>
        <v>2.7792720100412449E-2</v>
      </c>
    </row>
    <row r="287" spans="2:4" x14ac:dyDescent="0.25">
      <c r="B287" s="12">
        <v>43416</v>
      </c>
      <c r="C287" s="18">
        <v>27.885000000000002</v>
      </c>
      <c r="D287" s="174">
        <f t="shared" si="13"/>
        <v>-1.8824771287825448E-2</v>
      </c>
    </row>
    <row r="288" spans="2:4" x14ac:dyDescent="0.25">
      <c r="B288" s="12">
        <v>43409</v>
      </c>
      <c r="C288" s="18">
        <v>28.42</v>
      </c>
      <c r="D288" s="174">
        <f t="shared" si="13"/>
        <v>5.0646988933345405E-2</v>
      </c>
    </row>
    <row r="289" spans="2:4" x14ac:dyDescent="0.25">
      <c r="B289" s="12">
        <v>43402</v>
      </c>
      <c r="C289" s="18">
        <v>27.049999</v>
      </c>
      <c r="D289" s="174">
        <f t="shared" si="13"/>
        <v>5.9745308521057749E-2</v>
      </c>
    </row>
    <row r="290" spans="2:4" x14ac:dyDescent="0.25">
      <c r="B290" s="12">
        <v>43395</v>
      </c>
      <c r="C290" s="18">
        <v>25.524999999999999</v>
      </c>
      <c r="D290" s="174">
        <f t="shared" si="13"/>
        <v>-2.0341585108424542E-2</v>
      </c>
    </row>
    <row r="291" spans="2:4" x14ac:dyDescent="0.25">
      <c r="B291" s="12">
        <v>43388</v>
      </c>
      <c r="C291" s="18">
        <v>26.055</v>
      </c>
      <c r="D291" s="174">
        <f t="shared" si="13"/>
        <v>-2.2142991180334026E-2</v>
      </c>
    </row>
    <row r="292" spans="2:4" x14ac:dyDescent="0.25">
      <c r="B292" s="12">
        <v>43381</v>
      </c>
      <c r="C292" s="18">
        <v>26.645</v>
      </c>
      <c r="D292" s="174">
        <f t="shared" si="13"/>
        <v>-5.1610573113029856E-2</v>
      </c>
    </row>
    <row r="293" spans="2:4" x14ac:dyDescent="0.25">
      <c r="B293" s="12">
        <v>43374</v>
      </c>
      <c r="C293" s="18">
        <v>28.094999000000001</v>
      </c>
      <c r="D293" s="174">
        <f t="shared" si="13"/>
        <v>-3.5861360187417923E-2</v>
      </c>
    </row>
    <row r="294" spans="2:4" x14ac:dyDescent="0.25">
      <c r="B294" s="12">
        <v>43367</v>
      </c>
      <c r="C294" s="18">
        <v>29.139999</v>
      </c>
      <c r="D294" s="174">
        <f t="shared" si="13"/>
        <v>-2.6232248161478622E-2</v>
      </c>
    </row>
    <row r="295" spans="2:4" x14ac:dyDescent="0.25">
      <c r="B295" s="12">
        <v>43360</v>
      </c>
      <c r="C295" s="18">
        <v>29.924999</v>
      </c>
      <c r="D295" s="174">
        <f t="shared" si="13"/>
        <v>5.3754411347368691E-3</v>
      </c>
    </row>
    <row r="296" spans="2:4" x14ac:dyDescent="0.25">
      <c r="B296" s="12">
        <v>43353</v>
      </c>
      <c r="C296" s="18">
        <v>29.764999</v>
      </c>
      <c r="D296" s="174">
        <f t="shared" si="13"/>
        <v>-1.3423964202850636E-2</v>
      </c>
    </row>
    <row r="297" spans="2:4" x14ac:dyDescent="0.25">
      <c r="B297" s="12">
        <v>43346</v>
      </c>
      <c r="C297" s="18">
        <v>30.17</v>
      </c>
      <c r="D297" s="174">
        <f t="shared" si="13"/>
        <v>-9.0326818853669888E-3</v>
      </c>
    </row>
    <row r="298" spans="2:4" x14ac:dyDescent="0.25">
      <c r="B298" s="12">
        <v>43339</v>
      </c>
      <c r="C298" s="18">
        <v>30.445</v>
      </c>
      <c r="D298" s="174">
        <f t="shared" si="13"/>
        <v>3.9570979733851708E-3</v>
      </c>
    </row>
    <row r="299" spans="2:4" x14ac:dyDescent="0.25">
      <c r="B299" s="12">
        <v>43332</v>
      </c>
      <c r="C299" s="18">
        <v>30.325001</v>
      </c>
      <c r="D299" s="174">
        <f t="shared" si="13"/>
        <v>-2.4449027648352217E-2</v>
      </c>
    </row>
    <row r="300" spans="2:4" x14ac:dyDescent="0.25">
      <c r="B300" s="12">
        <v>43325</v>
      </c>
      <c r="C300" s="18">
        <v>31.084999</v>
      </c>
      <c r="D300" s="174">
        <f t="shared" si="13"/>
        <v>2.4217429983525385E-2</v>
      </c>
    </row>
    <row r="301" spans="2:4" x14ac:dyDescent="0.25">
      <c r="B301" s="12">
        <v>43318</v>
      </c>
      <c r="C301" s="18">
        <v>30.35</v>
      </c>
      <c r="D301" s="174">
        <f t="shared" si="13"/>
        <v>2.4299730823480692E-2</v>
      </c>
    </row>
    <row r="302" spans="2:4" x14ac:dyDescent="0.25">
      <c r="B302" s="12">
        <v>43311</v>
      </c>
      <c r="C302" s="18">
        <v>29.629999000000002</v>
      </c>
      <c r="D302" s="174">
        <f t="shared" si="13"/>
        <v>-2.2596139779114566E-2</v>
      </c>
    </row>
    <row r="303" spans="2:4" x14ac:dyDescent="0.25">
      <c r="B303" s="12">
        <v>43304</v>
      </c>
      <c r="C303" s="18">
        <v>30.315000999999999</v>
      </c>
      <c r="D303" s="174">
        <f t="shared" si="13"/>
        <v>-1.5427086215424324E-2</v>
      </c>
    </row>
    <row r="304" spans="2:4" x14ac:dyDescent="0.25">
      <c r="B304" s="12">
        <v>43297</v>
      </c>
      <c r="C304" s="18">
        <v>30.790001</v>
      </c>
      <c r="D304" s="174">
        <f t="shared" si="13"/>
        <v>6.0447966018624122E-3</v>
      </c>
    </row>
    <row r="305" spans="2:4" x14ac:dyDescent="0.25">
      <c r="B305" s="12">
        <v>43290</v>
      </c>
      <c r="C305" s="18">
        <v>30.605</v>
      </c>
      <c r="D305" s="174">
        <f t="shared" si="13"/>
        <v>4.7399077597504391E-2</v>
      </c>
    </row>
    <row r="306" spans="2:4" x14ac:dyDescent="0.25">
      <c r="B306" s="12">
        <v>43283</v>
      </c>
      <c r="C306" s="18">
        <v>29.219999000000001</v>
      </c>
      <c r="D306" s="174">
        <f t="shared" si="13"/>
        <v>1.9895253054101225E-2</v>
      </c>
    </row>
    <row r="307" spans="2:4" x14ac:dyDescent="0.25">
      <c r="B307" s="12">
        <v>43276</v>
      </c>
      <c r="C307" s="18">
        <v>28.65</v>
      </c>
      <c r="D307" s="174">
        <f t="shared" si="13"/>
        <v>7.7383046078085549E-3</v>
      </c>
    </row>
    <row r="308" spans="2:4" x14ac:dyDescent="0.25">
      <c r="B308" s="12">
        <v>43269</v>
      </c>
      <c r="C308" s="18">
        <v>28.43</v>
      </c>
      <c r="D308" s="174">
        <f t="shared" si="13"/>
        <v>7.6200602516391935E-3</v>
      </c>
    </row>
    <row r="309" spans="2:4" x14ac:dyDescent="0.25">
      <c r="B309" s="12">
        <v>43262</v>
      </c>
      <c r="C309" s="18">
        <v>28.215</v>
      </c>
      <c r="D309" s="174">
        <f t="shared" si="13"/>
        <v>1.7123287671232834E-2</v>
      </c>
    </row>
    <row r="310" spans="2:4" x14ac:dyDescent="0.25">
      <c r="B310" s="12">
        <v>43255</v>
      </c>
      <c r="C310" s="18">
        <v>27.74</v>
      </c>
      <c r="D310" s="174">
        <f t="shared" si="13"/>
        <v>7.72815533980582E-2</v>
      </c>
    </row>
    <row r="311" spans="2:4" x14ac:dyDescent="0.25">
      <c r="B311" s="12">
        <v>43248</v>
      </c>
      <c r="C311" s="18">
        <v>25.75</v>
      </c>
      <c r="D311" s="174">
        <f t="shared" si="13"/>
        <v>3.7051953282319916E-2</v>
      </c>
    </row>
    <row r="312" spans="2:4" x14ac:dyDescent="0.25">
      <c r="B312" s="12">
        <v>43241</v>
      </c>
      <c r="C312" s="18">
        <v>24.83</v>
      </c>
      <c r="D312" s="174">
        <f t="shared" si="13"/>
        <v>3.8406709585334653E-3</v>
      </c>
    </row>
    <row r="313" spans="2:4" x14ac:dyDescent="0.25">
      <c r="B313" s="12">
        <v>43234</v>
      </c>
      <c r="C313" s="18">
        <v>24.735001</v>
      </c>
      <c r="D313" s="174">
        <f t="shared" si="13"/>
        <v>4.0593058656381853E-3</v>
      </c>
    </row>
    <row r="314" spans="2:4" x14ac:dyDescent="0.25">
      <c r="B314" s="12">
        <v>43227</v>
      </c>
      <c r="C314" s="18">
        <v>24.635000000000002</v>
      </c>
      <c r="D314" s="174">
        <f t="shared" si="13"/>
        <v>-6.6148562022310897E-2</v>
      </c>
    </row>
    <row r="315" spans="2:4" x14ac:dyDescent="0.25">
      <c r="B315" s="12">
        <v>43220</v>
      </c>
      <c r="C315" s="18">
        <v>26.379999000000002</v>
      </c>
      <c r="D315" s="174">
        <f t="shared" si="13"/>
        <v>-6.1042892366716228E-2</v>
      </c>
    </row>
    <row r="316" spans="2:4" x14ac:dyDescent="0.25">
      <c r="B316" s="12">
        <v>43213</v>
      </c>
      <c r="C316" s="18">
        <v>28.094999000000001</v>
      </c>
      <c r="D316" s="174">
        <f t="shared" si="13"/>
        <v>-5.4867610619468987E-3</v>
      </c>
    </row>
    <row r="317" spans="2:4" x14ac:dyDescent="0.25">
      <c r="B317" s="12">
        <v>43206</v>
      </c>
      <c r="C317" s="18">
        <v>28.25</v>
      </c>
      <c r="D317" s="174">
        <f t="shared" si="13"/>
        <v>-3.1757233592095702E-3</v>
      </c>
    </row>
    <row r="318" spans="2:4" x14ac:dyDescent="0.25">
      <c r="B318" s="12">
        <v>43199</v>
      </c>
      <c r="C318" s="18">
        <v>28.34</v>
      </c>
      <c r="D318" s="174">
        <f t="shared" si="13"/>
        <v>1.3409619166815601E-2</v>
      </c>
    </row>
    <row r="319" spans="2:4" x14ac:dyDescent="0.25">
      <c r="B319" s="12">
        <v>43192</v>
      </c>
      <c r="C319" s="18">
        <v>27.965</v>
      </c>
      <c r="D319" s="174">
        <f t="shared" si="13"/>
        <v>-2.2373710889704634E-2</v>
      </c>
    </row>
    <row r="320" spans="2:4" x14ac:dyDescent="0.25">
      <c r="B320" s="12">
        <v>43185</v>
      </c>
      <c r="C320" s="18">
        <v>28.605</v>
      </c>
      <c r="D320" s="174">
        <f t="shared" si="13"/>
        <v>2.4167561761546663E-2</v>
      </c>
    </row>
    <row r="321" spans="2:4" x14ac:dyDescent="0.25">
      <c r="B321" s="12">
        <v>43178</v>
      </c>
      <c r="C321" s="18">
        <v>27.93</v>
      </c>
      <c r="D321" s="174">
        <f t="shared" si="13"/>
        <v>-4.7407912687585263E-2</v>
      </c>
    </row>
    <row r="322" spans="2:4" x14ac:dyDescent="0.25">
      <c r="B322" s="12">
        <v>43171</v>
      </c>
      <c r="C322" s="18">
        <v>29.32</v>
      </c>
      <c r="D322" s="174">
        <f t="shared" si="13"/>
        <v>9.9896310716627301E-3</v>
      </c>
    </row>
    <row r="323" spans="2:4" x14ac:dyDescent="0.25">
      <c r="B323" s="12">
        <v>43164</v>
      </c>
      <c r="C323" s="18">
        <v>29.030000999999999</v>
      </c>
      <c r="D323" s="174">
        <f t="shared" ref="D323:D386" si="14">C323/C324-1</f>
        <v>7.2008899556868622E-2</v>
      </c>
    </row>
    <row r="324" spans="2:4" x14ac:dyDescent="0.25">
      <c r="B324" s="12">
        <v>43157</v>
      </c>
      <c r="C324" s="18">
        <v>27.08</v>
      </c>
      <c r="D324" s="174">
        <f t="shared" si="14"/>
        <v>-0.17789918572857277</v>
      </c>
    </row>
    <row r="325" spans="2:4" x14ac:dyDescent="0.25">
      <c r="B325" s="12">
        <v>43150</v>
      </c>
      <c r="C325" s="18">
        <v>32.939999</v>
      </c>
      <c r="D325" s="174">
        <f t="shared" si="14"/>
        <v>6.1086434875601281E-3</v>
      </c>
    </row>
    <row r="326" spans="2:4" x14ac:dyDescent="0.25">
      <c r="B326" s="12">
        <v>43143</v>
      </c>
      <c r="C326" s="18">
        <v>32.740001999999997</v>
      </c>
      <c r="D326" s="174">
        <f t="shared" si="14"/>
        <v>4.1183081570996816E-2</v>
      </c>
    </row>
    <row r="327" spans="2:4" x14ac:dyDescent="0.25">
      <c r="B327" s="12">
        <v>43136</v>
      </c>
      <c r="C327" s="18">
        <v>31.445</v>
      </c>
      <c r="D327" s="174">
        <f t="shared" si="14"/>
        <v>-5.6130843647931639E-2</v>
      </c>
    </row>
    <row r="328" spans="2:4" x14ac:dyDescent="0.25">
      <c r="B328" s="12">
        <v>43129</v>
      </c>
      <c r="C328" s="18">
        <v>33.314999</v>
      </c>
      <c r="D328" s="174">
        <f t="shared" si="14"/>
        <v>-3.3086719890482064E-2</v>
      </c>
    </row>
    <row r="329" spans="2:4" x14ac:dyDescent="0.25">
      <c r="B329" s="12">
        <v>43122</v>
      </c>
      <c r="C329" s="18">
        <v>34.455002</v>
      </c>
      <c r="D329" s="174">
        <f t="shared" si="14"/>
        <v>3.0661142686210008E-2</v>
      </c>
    </row>
    <row r="330" spans="2:4" x14ac:dyDescent="0.25">
      <c r="B330" s="12">
        <v>43115</v>
      </c>
      <c r="C330" s="18">
        <v>33.43</v>
      </c>
      <c r="D330" s="174">
        <f t="shared" si="14"/>
        <v>4.8455386545397383E-2</v>
      </c>
    </row>
    <row r="331" spans="2:4" x14ac:dyDescent="0.25">
      <c r="B331" s="12">
        <v>43108</v>
      </c>
      <c r="C331" s="18">
        <v>31.885000000000002</v>
      </c>
      <c r="D331" s="174">
        <f t="shared" si="14"/>
        <v>4.4101116897115045E-3</v>
      </c>
    </row>
    <row r="332" spans="2:4" x14ac:dyDescent="0.25">
      <c r="B332" s="12">
        <v>43101</v>
      </c>
      <c r="C332" s="18">
        <v>31.745000999999998</v>
      </c>
      <c r="D332" s="174">
        <f t="shared" si="14"/>
        <v>3.160088481592549E-3</v>
      </c>
    </row>
    <row r="333" spans="2:4" x14ac:dyDescent="0.25">
      <c r="B333" s="12">
        <v>43094</v>
      </c>
      <c r="C333" s="18">
        <v>31.645</v>
      </c>
      <c r="D333" s="174">
        <f t="shared" si="14"/>
        <v>-7.527050337149177E-3</v>
      </c>
    </row>
    <row r="334" spans="2:4" x14ac:dyDescent="0.25">
      <c r="B334" s="12">
        <v>43087</v>
      </c>
      <c r="C334" s="18">
        <v>31.885000000000002</v>
      </c>
      <c r="D334" s="174">
        <f t="shared" si="14"/>
        <v>-3.7494452820044932E-3</v>
      </c>
    </row>
    <row r="335" spans="2:4" x14ac:dyDescent="0.25">
      <c r="B335" s="12">
        <v>43080</v>
      </c>
      <c r="C335" s="18">
        <v>32.005001</v>
      </c>
      <c r="D335" s="174">
        <f t="shared" si="14"/>
        <v>1.2496045159884561E-2</v>
      </c>
    </row>
    <row r="336" spans="2:4" x14ac:dyDescent="0.25">
      <c r="B336" s="12">
        <v>43073</v>
      </c>
      <c r="C336" s="18">
        <v>31.610001</v>
      </c>
      <c r="D336" s="174">
        <f t="shared" si="14"/>
        <v>4.768023037762914E-3</v>
      </c>
    </row>
    <row r="337" spans="2:4" x14ac:dyDescent="0.25">
      <c r="B337" s="12">
        <v>43066</v>
      </c>
      <c r="C337" s="18">
        <v>31.459999</v>
      </c>
      <c r="D337" s="174">
        <f t="shared" si="14"/>
        <v>1.8947336032388629E-2</v>
      </c>
    </row>
    <row r="338" spans="2:4" x14ac:dyDescent="0.25">
      <c r="B338" s="12">
        <v>43059</v>
      </c>
      <c r="C338" s="18">
        <v>30.875</v>
      </c>
      <c r="D338" s="174">
        <f t="shared" si="14"/>
        <v>-6.7556379847398818E-3</v>
      </c>
    </row>
    <row r="339" spans="2:4" x14ac:dyDescent="0.25">
      <c r="B339" s="12">
        <v>43052</v>
      </c>
      <c r="C339" s="18">
        <v>31.084999</v>
      </c>
      <c r="D339" s="174">
        <f t="shared" si="14"/>
        <v>1.6514028776978495E-2</v>
      </c>
    </row>
    <row r="340" spans="2:4" x14ac:dyDescent="0.25">
      <c r="B340" s="12">
        <v>43045</v>
      </c>
      <c r="C340" s="18">
        <v>30.58</v>
      </c>
      <c r="D340" s="174">
        <f t="shared" si="14"/>
        <v>6.0516769915615276E-2</v>
      </c>
    </row>
    <row r="341" spans="2:4" x14ac:dyDescent="0.25">
      <c r="B341" s="12">
        <v>43038</v>
      </c>
      <c r="C341" s="18">
        <v>28.834999</v>
      </c>
      <c r="D341" s="174">
        <f t="shared" si="14"/>
        <v>1.6211418502202646E-2</v>
      </c>
    </row>
    <row r="342" spans="2:4" x14ac:dyDescent="0.25">
      <c r="B342" s="12">
        <v>43031</v>
      </c>
      <c r="C342" s="18">
        <v>28.375</v>
      </c>
      <c r="D342" s="174">
        <f t="shared" si="14"/>
        <v>5.1363797378674025E-3</v>
      </c>
    </row>
    <row r="343" spans="2:4" x14ac:dyDescent="0.25">
      <c r="B343" s="12">
        <v>43024</v>
      </c>
      <c r="C343" s="18">
        <v>28.23</v>
      </c>
      <c r="D343" s="174">
        <f t="shared" si="14"/>
        <v>1.1284219549195118E-2</v>
      </c>
    </row>
    <row r="344" spans="2:4" x14ac:dyDescent="0.25">
      <c r="B344" s="12">
        <v>43017</v>
      </c>
      <c r="C344" s="18">
        <v>27.915001</v>
      </c>
      <c r="D344" s="174">
        <f t="shared" si="14"/>
        <v>8.3078204192819083E-3</v>
      </c>
    </row>
    <row r="345" spans="2:4" x14ac:dyDescent="0.25">
      <c r="B345" s="12">
        <v>43010</v>
      </c>
      <c r="C345" s="18">
        <v>27.684999000000001</v>
      </c>
      <c r="D345" s="174">
        <f t="shared" si="14"/>
        <v>2.1719095022625368E-3</v>
      </c>
    </row>
    <row r="346" spans="2:4" x14ac:dyDescent="0.25">
      <c r="B346" s="12">
        <v>43003</v>
      </c>
      <c r="C346" s="18">
        <v>27.625</v>
      </c>
      <c r="D346" s="174">
        <f t="shared" si="14"/>
        <v>-1.0034079554413822E-2</v>
      </c>
    </row>
    <row r="347" spans="2:4" x14ac:dyDescent="0.25">
      <c r="B347" s="12">
        <v>42996</v>
      </c>
      <c r="C347" s="18">
        <v>27.905000999999999</v>
      </c>
      <c r="D347" s="174">
        <f t="shared" si="14"/>
        <v>-6.5859380562478531E-3</v>
      </c>
    </row>
    <row r="348" spans="2:4" x14ac:dyDescent="0.25">
      <c r="B348" s="12">
        <v>42989</v>
      </c>
      <c r="C348" s="18">
        <v>28.09</v>
      </c>
      <c r="D348" s="174">
        <f t="shared" si="14"/>
        <v>-2.4857954545454142E-3</v>
      </c>
    </row>
    <row r="349" spans="2:4" x14ac:dyDescent="0.25">
      <c r="B349" s="12">
        <v>42982</v>
      </c>
      <c r="C349" s="18">
        <v>28.16</v>
      </c>
      <c r="D349" s="174">
        <f t="shared" si="14"/>
        <v>4.2795647546518545E-3</v>
      </c>
    </row>
    <row r="350" spans="2:4" x14ac:dyDescent="0.25">
      <c r="B350" s="12">
        <v>42975</v>
      </c>
      <c r="C350" s="18">
        <v>28.040001</v>
      </c>
      <c r="D350" s="174">
        <f t="shared" si="14"/>
        <v>1.5574066802822584E-2</v>
      </c>
    </row>
    <row r="351" spans="2:4" x14ac:dyDescent="0.25">
      <c r="B351" s="12">
        <v>42968</v>
      </c>
      <c r="C351" s="18">
        <v>27.610001</v>
      </c>
      <c r="D351" s="174">
        <f t="shared" si="14"/>
        <v>2.1646660499537562E-2</v>
      </c>
    </row>
    <row r="352" spans="2:4" x14ac:dyDescent="0.25">
      <c r="B352" s="12">
        <v>42961</v>
      </c>
      <c r="C352" s="18">
        <v>27.024999999999999</v>
      </c>
      <c r="D352" s="174">
        <f t="shared" si="14"/>
        <v>4.2735042735042583E-3</v>
      </c>
    </row>
    <row r="353" spans="2:4" x14ac:dyDescent="0.25">
      <c r="B353" s="12">
        <v>42954</v>
      </c>
      <c r="C353" s="18">
        <v>26.91</v>
      </c>
      <c r="D353" s="174">
        <f t="shared" si="14"/>
        <v>2.1058622652248227E-2</v>
      </c>
    </row>
    <row r="354" spans="2:4" x14ac:dyDescent="0.25">
      <c r="B354" s="12">
        <v>42947</v>
      </c>
      <c r="C354" s="18">
        <v>26.355</v>
      </c>
      <c r="D354" s="174">
        <f t="shared" si="14"/>
        <v>-1.3106159895150626E-2</v>
      </c>
    </row>
    <row r="355" spans="2:4" x14ac:dyDescent="0.25">
      <c r="B355" s="12">
        <v>42940</v>
      </c>
      <c r="C355" s="18">
        <v>26.704999999999998</v>
      </c>
      <c r="D355" s="174">
        <f t="shared" si="14"/>
        <v>1.5785431122653737E-2</v>
      </c>
    </row>
    <row r="356" spans="2:4" x14ac:dyDescent="0.25">
      <c r="B356" s="12">
        <v>42933</v>
      </c>
      <c r="C356" s="18">
        <v>26.290001</v>
      </c>
      <c r="D356" s="174">
        <f t="shared" si="14"/>
        <v>1.7611845078840505E-2</v>
      </c>
    </row>
    <row r="357" spans="2:4" x14ac:dyDescent="0.25">
      <c r="B357" s="12">
        <v>42926</v>
      </c>
      <c r="C357" s="18">
        <v>25.834999</v>
      </c>
      <c r="D357" s="174">
        <f t="shared" si="14"/>
        <v>1.9132110453648821E-2</v>
      </c>
    </row>
    <row r="358" spans="2:4" x14ac:dyDescent="0.25">
      <c r="B358" s="12">
        <v>42919</v>
      </c>
      <c r="C358" s="18">
        <v>25.35</v>
      </c>
      <c r="D358" s="174">
        <f t="shared" si="14"/>
        <v>2.0531400966183666E-2</v>
      </c>
    </row>
    <row r="359" spans="2:4" x14ac:dyDescent="0.25">
      <c r="B359" s="12">
        <v>42912</v>
      </c>
      <c r="C359" s="18">
        <v>24.84</v>
      </c>
      <c r="D359" s="174">
        <f t="shared" si="14"/>
        <v>-4.4431658225364101E-2</v>
      </c>
    </row>
    <row r="360" spans="2:4" x14ac:dyDescent="0.25">
      <c r="B360" s="12">
        <v>42905</v>
      </c>
      <c r="C360" s="18">
        <v>25.995000999999998</v>
      </c>
      <c r="D360" s="174">
        <f t="shared" si="14"/>
        <v>3.339296229803379E-2</v>
      </c>
    </row>
    <row r="361" spans="2:4" x14ac:dyDescent="0.25">
      <c r="B361" s="12">
        <v>42898</v>
      </c>
      <c r="C361" s="18">
        <v>25.155000999999999</v>
      </c>
      <c r="D361" s="174">
        <f t="shared" si="14"/>
        <v>5.1948451548451402E-3</v>
      </c>
    </row>
    <row r="362" spans="2:4" x14ac:dyDescent="0.25">
      <c r="B362" s="12">
        <v>42891</v>
      </c>
      <c r="C362" s="18">
        <v>25.024999999999999</v>
      </c>
      <c r="D362" s="174">
        <f t="shared" si="14"/>
        <v>-2.3795591964111629E-2</v>
      </c>
    </row>
    <row r="363" spans="2:4" x14ac:dyDescent="0.25">
      <c r="B363" s="12">
        <v>42884</v>
      </c>
      <c r="C363" s="18">
        <v>25.635000000000002</v>
      </c>
      <c r="D363" s="174">
        <f t="shared" si="14"/>
        <v>7.269115627932532E-3</v>
      </c>
    </row>
    <row r="364" spans="2:4" x14ac:dyDescent="0.25">
      <c r="B364" s="12">
        <v>42877</v>
      </c>
      <c r="C364" s="18">
        <v>25.450001</v>
      </c>
      <c r="D364" s="174">
        <f t="shared" si="14"/>
        <v>6.7309795232115555E-2</v>
      </c>
    </row>
    <row r="365" spans="2:4" x14ac:dyDescent="0.25">
      <c r="B365" s="12">
        <v>42870</v>
      </c>
      <c r="C365" s="18">
        <v>23.844999000000001</v>
      </c>
      <c r="D365" s="174">
        <f t="shared" si="14"/>
        <v>1.4699706623255704E-3</v>
      </c>
    </row>
    <row r="366" spans="2:4" x14ac:dyDescent="0.25">
      <c r="B366" s="12">
        <v>42863</v>
      </c>
      <c r="C366" s="18">
        <v>23.809999000000001</v>
      </c>
      <c r="D366" s="174">
        <f t="shared" si="14"/>
        <v>3.5826765015805062E-3</v>
      </c>
    </row>
    <row r="367" spans="2:4" x14ac:dyDescent="0.25">
      <c r="B367" s="12">
        <v>42856</v>
      </c>
      <c r="C367" s="18">
        <v>23.725000000000001</v>
      </c>
      <c r="D367" s="174">
        <f t="shared" si="14"/>
        <v>4.5614762202963455E-2</v>
      </c>
    </row>
    <row r="368" spans="2:4" x14ac:dyDescent="0.25">
      <c r="B368" s="12">
        <v>42849</v>
      </c>
      <c r="C368" s="18">
        <v>22.690000999999999</v>
      </c>
      <c r="D368" s="174">
        <f t="shared" si="14"/>
        <v>-2.2026878167002995E-4</v>
      </c>
    </row>
    <row r="369" spans="2:4" x14ac:dyDescent="0.25">
      <c r="B369" s="12">
        <v>42842</v>
      </c>
      <c r="C369" s="18">
        <v>22.695</v>
      </c>
      <c r="D369" s="174">
        <f t="shared" si="14"/>
        <v>1.091309528226736E-2</v>
      </c>
    </row>
    <row r="370" spans="2:4" x14ac:dyDescent="0.25">
      <c r="B370" s="12">
        <v>42835</v>
      </c>
      <c r="C370" s="18">
        <v>22.450001</v>
      </c>
      <c r="D370" s="174">
        <f t="shared" si="14"/>
        <v>-2.071965193978853E-2</v>
      </c>
    </row>
    <row r="371" spans="2:4" x14ac:dyDescent="0.25">
      <c r="B371" s="12">
        <v>42828</v>
      </c>
      <c r="C371" s="18">
        <v>22.924999</v>
      </c>
      <c r="D371" s="174">
        <f t="shared" si="14"/>
        <v>-6.9309078159370818E-3</v>
      </c>
    </row>
    <row r="372" spans="2:4" x14ac:dyDescent="0.25">
      <c r="B372" s="12">
        <v>42821</v>
      </c>
      <c r="C372" s="18">
        <v>23.084999</v>
      </c>
      <c r="D372" s="174">
        <f t="shared" si="14"/>
        <v>-1.6403920596673283E-2</v>
      </c>
    </row>
    <row r="373" spans="2:4" x14ac:dyDescent="0.25">
      <c r="B373" s="12">
        <v>42814</v>
      </c>
      <c r="C373" s="18">
        <v>23.469999000000001</v>
      </c>
      <c r="D373" s="174">
        <f t="shared" si="14"/>
        <v>1.0113965564279459E-2</v>
      </c>
    </row>
    <row r="374" spans="2:4" x14ac:dyDescent="0.25">
      <c r="B374" s="12">
        <v>42807</v>
      </c>
      <c r="C374" s="18">
        <v>23.235001</v>
      </c>
      <c r="D374" s="174">
        <f t="shared" si="14"/>
        <v>-7.4753951302861665E-3</v>
      </c>
    </row>
    <row r="375" spans="2:4" x14ac:dyDescent="0.25">
      <c r="B375" s="12">
        <v>42800</v>
      </c>
      <c r="C375" s="18">
        <v>23.41</v>
      </c>
      <c r="D375" s="174">
        <f t="shared" si="14"/>
        <v>-2.5395503746877601E-2</v>
      </c>
    </row>
    <row r="376" spans="2:4" x14ac:dyDescent="0.25">
      <c r="B376" s="12">
        <v>42793</v>
      </c>
      <c r="C376" s="18">
        <v>24.02</v>
      </c>
      <c r="D376" s="174">
        <f t="shared" si="14"/>
        <v>0.10309988518943758</v>
      </c>
    </row>
    <row r="377" spans="2:4" x14ac:dyDescent="0.25">
      <c r="B377" s="12">
        <v>42786</v>
      </c>
      <c r="C377" s="18">
        <v>21.774999999999999</v>
      </c>
      <c r="D377" s="174">
        <f t="shared" si="14"/>
        <v>-1.8336464894042059E-3</v>
      </c>
    </row>
    <row r="378" spans="2:4" x14ac:dyDescent="0.25">
      <c r="B378" s="12">
        <v>42779</v>
      </c>
      <c r="C378" s="18">
        <v>21.815000999999999</v>
      </c>
      <c r="D378" s="174">
        <f t="shared" si="14"/>
        <v>-8.6343107763832139E-3</v>
      </c>
    </row>
    <row r="379" spans="2:4" x14ac:dyDescent="0.25">
      <c r="B379" s="12">
        <v>42772</v>
      </c>
      <c r="C379" s="18">
        <v>22.004999000000002</v>
      </c>
      <c r="D379" s="174">
        <f t="shared" si="14"/>
        <v>3.2129409005628551E-2</v>
      </c>
    </row>
    <row r="380" spans="2:4" x14ac:dyDescent="0.25">
      <c r="B380" s="12">
        <v>42765</v>
      </c>
      <c r="C380" s="18">
        <v>21.32</v>
      </c>
      <c r="D380" s="174">
        <f t="shared" si="14"/>
        <v>8.0378250591017775E-3</v>
      </c>
    </row>
    <row r="381" spans="2:4" x14ac:dyDescent="0.25">
      <c r="B381" s="12">
        <v>42758</v>
      </c>
      <c r="C381" s="18">
        <v>21.15</v>
      </c>
      <c r="D381" s="174">
        <f t="shared" si="14"/>
        <v>-2.7809654231655156E-2</v>
      </c>
    </row>
    <row r="382" spans="2:4" x14ac:dyDescent="0.25">
      <c r="B382" s="12">
        <v>42751</v>
      </c>
      <c r="C382" s="18">
        <v>21.754999000000002</v>
      </c>
      <c r="D382" s="174">
        <f t="shared" si="14"/>
        <v>-2.2466862388985098E-2</v>
      </c>
    </row>
    <row r="383" spans="2:4" x14ac:dyDescent="0.25">
      <c r="B383" s="12">
        <v>42744</v>
      </c>
      <c r="C383" s="18">
        <v>22.254999000000002</v>
      </c>
      <c r="D383" s="174">
        <f t="shared" si="14"/>
        <v>-2.4331434648462658E-2</v>
      </c>
    </row>
    <row r="384" spans="2:4" x14ac:dyDescent="0.25">
      <c r="B384" s="12">
        <v>42737</v>
      </c>
      <c r="C384" s="18">
        <v>22.809999000000001</v>
      </c>
      <c r="D384" s="174">
        <f t="shared" si="14"/>
        <v>2.8867794316643991E-2</v>
      </c>
    </row>
    <row r="385" spans="2:4" x14ac:dyDescent="0.25">
      <c r="B385" s="12">
        <v>42730</v>
      </c>
      <c r="C385" s="18">
        <v>22.17</v>
      </c>
      <c r="D385" s="174">
        <f t="shared" si="14"/>
        <v>-2.69914417379854E-2</v>
      </c>
    </row>
    <row r="386" spans="2:4" x14ac:dyDescent="0.25">
      <c r="B386" s="12">
        <v>42723</v>
      </c>
      <c r="C386" s="18">
        <v>22.785</v>
      </c>
      <c r="D386" s="174">
        <f t="shared" si="14"/>
        <v>2.4044943820224818E-2</v>
      </c>
    </row>
    <row r="387" spans="2:4" x14ac:dyDescent="0.25">
      <c r="B387" s="12">
        <v>42716</v>
      </c>
      <c r="C387" s="18">
        <v>22.25</v>
      </c>
      <c r="D387" s="174">
        <f t="shared" ref="D387:D450" si="15">C387/C388-1</f>
        <v>1.0445049954586727E-2</v>
      </c>
    </row>
    <row r="388" spans="2:4" x14ac:dyDescent="0.25">
      <c r="B388" s="12">
        <v>42709</v>
      </c>
      <c r="C388" s="18">
        <v>22.02</v>
      </c>
      <c r="D388" s="174">
        <f t="shared" si="15"/>
        <v>-9.0008554905876004E-3</v>
      </c>
    </row>
    <row r="389" spans="2:4" x14ac:dyDescent="0.25">
      <c r="B389" s="12">
        <v>42702</v>
      </c>
      <c r="C389" s="18">
        <v>22.219999000000001</v>
      </c>
      <c r="D389" s="174">
        <f t="shared" si="15"/>
        <v>-9.1415834622778913E-3</v>
      </c>
    </row>
    <row r="390" spans="2:4" x14ac:dyDescent="0.25">
      <c r="B390" s="12">
        <v>42695</v>
      </c>
      <c r="C390" s="18">
        <v>22.424999</v>
      </c>
      <c r="D390" s="174">
        <f t="shared" si="15"/>
        <v>7.6055614203454969E-2</v>
      </c>
    </row>
    <row r="391" spans="2:4" x14ac:dyDescent="0.25">
      <c r="B391" s="12">
        <v>42688</v>
      </c>
      <c r="C391" s="18">
        <v>20.84</v>
      </c>
      <c r="D391" s="174">
        <f t="shared" si="15"/>
        <v>-5.7251434029171877E-3</v>
      </c>
    </row>
    <row r="392" spans="2:4" x14ac:dyDescent="0.25">
      <c r="B392" s="12">
        <v>42681</v>
      </c>
      <c r="C392" s="18">
        <v>20.959999</v>
      </c>
      <c r="D392" s="174">
        <f t="shared" si="15"/>
        <v>-7.002891163117908E-2</v>
      </c>
    </row>
    <row r="393" spans="2:4" x14ac:dyDescent="0.25">
      <c r="B393" s="12">
        <v>42674</v>
      </c>
      <c r="C393" s="18">
        <v>22.538333999999999</v>
      </c>
      <c r="D393" s="174">
        <f t="shared" si="15"/>
        <v>-6.0380791529694888E-2</v>
      </c>
    </row>
    <row r="394" spans="2:4" x14ac:dyDescent="0.25">
      <c r="B394" s="12">
        <v>42667</v>
      </c>
      <c r="C394" s="18">
        <v>23.986668000000002</v>
      </c>
      <c r="D394" s="174">
        <f t="shared" si="15"/>
        <v>-2.2680904830651882E-2</v>
      </c>
    </row>
    <row r="395" spans="2:4" x14ac:dyDescent="0.25">
      <c r="B395" s="12">
        <v>42660</v>
      </c>
      <c r="C395" s="18">
        <v>24.543333000000001</v>
      </c>
      <c r="D395" s="174">
        <f t="shared" si="15"/>
        <v>1.5026178660049627E-2</v>
      </c>
    </row>
    <row r="396" spans="2:4" x14ac:dyDescent="0.25">
      <c r="B396" s="12">
        <v>42653</v>
      </c>
      <c r="C396" s="18">
        <v>24.18</v>
      </c>
      <c r="D396" s="174">
        <f t="shared" si="15"/>
        <v>-5.2112039877784122E-3</v>
      </c>
    </row>
    <row r="397" spans="2:4" x14ac:dyDescent="0.25">
      <c r="B397" s="12">
        <v>42646</v>
      </c>
      <c r="C397" s="18">
        <v>24.306667000000001</v>
      </c>
      <c r="D397" s="174">
        <f t="shared" si="15"/>
        <v>-6.6071115922409218E-3</v>
      </c>
    </row>
    <row r="398" spans="2:4" x14ac:dyDescent="0.25">
      <c r="B398" s="12">
        <v>42639</v>
      </c>
      <c r="C398" s="18">
        <v>24.468332</v>
      </c>
      <c r="D398" s="174">
        <f t="shared" si="15"/>
        <v>-1.1247413187100541E-2</v>
      </c>
    </row>
    <row r="399" spans="2:4" x14ac:dyDescent="0.25">
      <c r="B399" s="12">
        <v>42632</v>
      </c>
      <c r="C399" s="18">
        <v>24.746668</v>
      </c>
      <c r="D399" s="174">
        <f t="shared" si="15"/>
        <v>1.4831576789009482E-2</v>
      </c>
    </row>
    <row r="400" spans="2:4" x14ac:dyDescent="0.25">
      <c r="B400" s="12">
        <v>42625</v>
      </c>
      <c r="C400" s="18">
        <v>24.385000000000002</v>
      </c>
      <c r="D400" s="174">
        <f t="shared" si="15"/>
        <v>-8.4039443117052137E-3</v>
      </c>
    </row>
    <row r="401" spans="2:4" x14ac:dyDescent="0.25">
      <c r="B401" s="12">
        <v>42618</v>
      </c>
      <c r="C401" s="18">
        <v>24.591667000000001</v>
      </c>
      <c r="D401" s="174">
        <f t="shared" si="15"/>
        <v>-4.0948938341213825E-2</v>
      </c>
    </row>
    <row r="402" spans="2:4" x14ac:dyDescent="0.25">
      <c r="B402" s="12">
        <v>42611</v>
      </c>
      <c r="C402" s="18">
        <v>25.641666000000001</v>
      </c>
      <c r="D402" s="174">
        <f t="shared" si="15"/>
        <v>-2.0313271539137534E-2</v>
      </c>
    </row>
    <row r="403" spans="2:4" x14ac:dyDescent="0.25">
      <c r="B403" s="12">
        <v>42604</v>
      </c>
      <c r="C403" s="18">
        <v>26.173331999999998</v>
      </c>
      <c r="D403" s="174">
        <f t="shared" si="15"/>
        <v>-1.5114543175370088E-2</v>
      </c>
    </row>
    <row r="404" spans="2:4" x14ac:dyDescent="0.25">
      <c r="B404" s="12">
        <v>42597</v>
      </c>
      <c r="C404" s="18">
        <v>26.575001</v>
      </c>
      <c r="D404" s="174">
        <f t="shared" si="15"/>
        <v>-1.07332921048926E-2</v>
      </c>
    </row>
    <row r="405" spans="2:4" x14ac:dyDescent="0.25">
      <c r="B405" s="12">
        <v>42590</v>
      </c>
      <c r="C405" s="18">
        <v>26.863333000000001</v>
      </c>
      <c r="D405" s="174">
        <f t="shared" si="15"/>
        <v>-8.2451269565623209E-3</v>
      </c>
    </row>
    <row r="406" spans="2:4" x14ac:dyDescent="0.25">
      <c r="B406" s="12">
        <v>42583</v>
      </c>
      <c r="C406" s="18">
        <v>27.086666000000001</v>
      </c>
      <c r="D406" s="174">
        <f t="shared" si="15"/>
        <v>1.1766133203434892E-2</v>
      </c>
    </row>
    <row r="407" spans="2:4" x14ac:dyDescent="0.25">
      <c r="B407" s="12">
        <v>42576</v>
      </c>
      <c r="C407" s="18">
        <v>26.771667000000001</v>
      </c>
      <c r="D407" s="174">
        <f t="shared" si="15"/>
        <v>3.1143356888452267E-4</v>
      </c>
    </row>
    <row r="408" spans="2:4" x14ac:dyDescent="0.25">
      <c r="B408" s="12">
        <v>42569</v>
      </c>
      <c r="C408" s="18">
        <v>26.763331999999998</v>
      </c>
      <c r="D408" s="174">
        <f t="shared" si="15"/>
        <v>-6.3118815005882567E-3</v>
      </c>
    </row>
    <row r="409" spans="2:4" x14ac:dyDescent="0.25">
      <c r="B409" s="12">
        <v>42562</v>
      </c>
      <c r="C409" s="18">
        <v>26.933332</v>
      </c>
      <c r="D409" s="174">
        <f t="shared" si="15"/>
        <v>6.190959445648847E-4</v>
      </c>
    </row>
    <row r="410" spans="2:4" x14ac:dyDescent="0.25">
      <c r="B410" s="12">
        <v>42555</v>
      </c>
      <c r="C410" s="18">
        <v>26.916668000000001</v>
      </c>
      <c r="D410" s="174">
        <f t="shared" si="15"/>
        <v>1.1081198969200567E-2</v>
      </c>
    </row>
    <row r="411" spans="2:4" x14ac:dyDescent="0.25">
      <c r="B411" s="12">
        <v>42548</v>
      </c>
      <c r="C411" s="18">
        <v>26.621668</v>
      </c>
      <c r="D411" s="174">
        <f t="shared" si="15"/>
        <v>4.0993247106536845E-2</v>
      </c>
    </row>
    <row r="412" spans="2:4" x14ac:dyDescent="0.25">
      <c r="B412" s="12">
        <v>42541</v>
      </c>
      <c r="C412" s="18">
        <v>25.573333999999999</v>
      </c>
      <c r="D412" s="174">
        <f t="shared" si="15"/>
        <v>-1.6284163801299489E-2</v>
      </c>
    </row>
    <row r="413" spans="2:4" x14ac:dyDescent="0.25">
      <c r="B413" s="12">
        <v>42534</v>
      </c>
      <c r="C413" s="18">
        <v>25.996668</v>
      </c>
      <c r="D413" s="174">
        <f t="shared" si="15"/>
        <v>1.5891676436107893E-2</v>
      </c>
    </row>
    <row r="414" spans="2:4" x14ac:dyDescent="0.25">
      <c r="B414" s="12">
        <v>42527</v>
      </c>
      <c r="C414" s="18">
        <v>25.59</v>
      </c>
      <c r="D414" s="174">
        <f t="shared" si="15"/>
        <v>4.4485018389572861E-3</v>
      </c>
    </row>
    <row r="415" spans="2:4" x14ac:dyDescent="0.25">
      <c r="B415" s="12">
        <v>42520</v>
      </c>
      <c r="C415" s="18">
        <v>25.476666999999999</v>
      </c>
      <c r="D415" s="174">
        <f t="shared" si="15"/>
        <v>1.5613634268033971E-2</v>
      </c>
    </row>
    <row r="416" spans="2:4" x14ac:dyDescent="0.25">
      <c r="B416" s="12">
        <v>42513</v>
      </c>
      <c r="C416" s="18">
        <v>25.084999</v>
      </c>
      <c r="D416" s="174">
        <f t="shared" si="15"/>
        <v>1.7647018255578129E-2</v>
      </c>
    </row>
    <row r="417" spans="2:4" x14ac:dyDescent="0.25">
      <c r="B417" s="12">
        <v>42506</v>
      </c>
      <c r="C417" s="18">
        <v>24.65</v>
      </c>
      <c r="D417" s="174">
        <f t="shared" si="15"/>
        <v>-4.7775924201277631E-3</v>
      </c>
    </row>
    <row r="418" spans="2:4" x14ac:dyDescent="0.25">
      <c r="B418" s="12">
        <v>42499</v>
      </c>
      <c r="C418" s="18">
        <v>24.768332999999998</v>
      </c>
      <c r="D418" s="174">
        <f t="shared" si="15"/>
        <v>3.2403563561638205E-3</v>
      </c>
    </row>
    <row r="419" spans="2:4" x14ac:dyDescent="0.25">
      <c r="B419" s="12">
        <v>42492</v>
      </c>
      <c r="C419" s="18">
        <v>24.688334000000001</v>
      </c>
      <c r="D419" s="174">
        <f t="shared" si="15"/>
        <v>2.7111371139767471E-2</v>
      </c>
    </row>
    <row r="420" spans="2:4" x14ac:dyDescent="0.25">
      <c r="B420" s="12">
        <v>42485</v>
      </c>
      <c r="C420" s="18">
        <v>24.036667000000001</v>
      </c>
      <c r="D420" s="174">
        <f t="shared" si="15"/>
        <v>0.17261569513969754</v>
      </c>
    </row>
    <row r="421" spans="2:4" x14ac:dyDescent="0.25">
      <c r="B421" s="12">
        <v>42478</v>
      </c>
      <c r="C421" s="18">
        <v>20.498332999999999</v>
      </c>
      <c r="D421" s="174">
        <f t="shared" si="15"/>
        <v>-4.1611426267368579E-2</v>
      </c>
    </row>
    <row r="422" spans="2:4" x14ac:dyDescent="0.25">
      <c r="B422" s="12">
        <v>42471</v>
      </c>
      <c r="C422" s="18">
        <v>21.388331999999998</v>
      </c>
      <c r="D422" s="174">
        <f t="shared" si="15"/>
        <v>-3.2056148199008927E-2</v>
      </c>
    </row>
    <row r="423" spans="2:4" x14ac:dyDescent="0.25">
      <c r="B423" s="12">
        <v>42464</v>
      </c>
      <c r="C423" s="18">
        <v>22.096665999999999</v>
      </c>
      <c r="D423" s="174">
        <f t="shared" si="15"/>
        <v>-1.6395904740707845E-2</v>
      </c>
    </row>
    <row r="424" spans="2:4" x14ac:dyDescent="0.25">
      <c r="B424" s="12">
        <v>42457</v>
      </c>
      <c r="C424" s="18">
        <v>22.465</v>
      </c>
      <c r="D424" s="174">
        <f t="shared" si="15"/>
        <v>2.6971428571428646E-2</v>
      </c>
    </row>
    <row r="425" spans="2:4" x14ac:dyDescent="0.25">
      <c r="B425" s="12">
        <v>42450</v>
      </c>
      <c r="C425" s="18">
        <v>21.875</v>
      </c>
      <c r="D425" s="174">
        <f t="shared" si="15"/>
        <v>-3.867277691376747E-2</v>
      </c>
    </row>
    <row r="426" spans="2:4" x14ac:dyDescent="0.25">
      <c r="B426" s="12">
        <v>42443</v>
      </c>
      <c r="C426" s="18">
        <v>22.754999000000002</v>
      </c>
      <c r="D426" s="174">
        <f t="shared" si="15"/>
        <v>1.9946213354828046E-2</v>
      </c>
    </row>
    <row r="427" spans="2:4" x14ac:dyDescent="0.25">
      <c r="B427" s="12">
        <v>42436</v>
      </c>
      <c r="C427" s="18">
        <v>22.309999000000001</v>
      </c>
      <c r="D427" s="174">
        <f t="shared" si="15"/>
        <v>3.8559949746916677E-2</v>
      </c>
    </row>
    <row r="428" spans="2:4" x14ac:dyDescent="0.25">
      <c r="B428" s="12">
        <v>42429</v>
      </c>
      <c r="C428" s="18">
        <v>21.481667000000002</v>
      </c>
      <c r="D428" s="174">
        <f t="shared" si="15"/>
        <v>-1.4527028948820297E-2</v>
      </c>
    </row>
    <row r="429" spans="2:4" x14ac:dyDescent="0.25">
      <c r="B429" s="12">
        <v>42422</v>
      </c>
      <c r="C429" s="18">
        <v>21.798331999999998</v>
      </c>
      <c r="D429" s="174">
        <f t="shared" si="15"/>
        <v>2.5160685070430233E-2</v>
      </c>
    </row>
    <row r="430" spans="2:4" x14ac:dyDescent="0.25">
      <c r="B430" s="12">
        <v>42415</v>
      </c>
      <c r="C430" s="18">
        <v>21.263331999999998</v>
      </c>
      <c r="D430" s="174">
        <f t="shared" si="15"/>
        <v>4.2575729345427638E-2</v>
      </c>
    </row>
    <row r="431" spans="2:4" x14ac:dyDescent="0.25">
      <c r="B431" s="12">
        <v>42408</v>
      </c>
      <c r="C431" s="18">
        <v>20.395</v>
      </c>
      <c r="D431" s="174">
        <f t="shared" si="15"/>
        <v>-1.0991739368512721E-2</v>
      </c>
    </row>
    <row r="432" spans="2:4" x14ac:dyDescent="0.25">
      <c r="B432" s="12">
        <v>42401</v>
      </c>
      <c r="C432" s="18">
        <v>20.621668</v>
      </c>
      <c r="D432" s="174">
        <f t="shared" si="15"/>
        <v>-8.3685007051100158E-2</v>
      </c>
    </row>
    <row r="433" spans="2:4" x14ac:dyDescent="0.25">
      <c r="B433" s="12">
        <v>42394</v>
      </c>
      <c r="C433" s="18">
        <v>22.504999000000002</v>
      </c>
      <c r="D433" s="174">
        <f t="shared" si="15"/>
        <v>-6.3332463050326471E-2</v>
      </c>
    </row>
    <row r="434" spans="2:4" x14ac:dyDescent="0.25">
      <c r="B434" s="12">
        <v>42387</v>
      </c>
      <c r="C434" s="18">
        <v>24.026667</v>
      </c>
      <c r="D434" s="174">
        <f t="shared" si="15"/>
        <v>2.1469566761573411E-2</v>
      </c>
    </row>
    <row r="435" spans="2:4" x14ac:dyDescent="0.25">
      <c r="B435" s="12">
        <v>42380</v>
      </c>
      <c r="C435" s="18">
        <v>23.521667000000001</v>
      </c>
      <c r="D435" s="174">
        <f t="shared" si="15"/>
        <v>-2.1629156512767755E-2</v>
      </c>
    </row>
    <row r="436" spans="2:4" x14ac:dyDescent="0.25">
      <c r="B436" s="12">
        <v>42373</v>
      </c>
      <c r="C436" s="18">
        <v>24.041668000000001</v>
      </c>
      <c r="D436" s="174">
        <f t="shared" si="15"/>
        <v>-3.1619224939891222E-2</v>
      </c>
    </row>
    <row r="437" spans="2:4" x14ac:dyDescent="0.25">
      <c r="B437" s="12">
        <v>42366</v>
      </c>
      <c r="C437" s="18">
        <v>24.826668000000002</v>
      </c>
      <c r="D437" s="174">
        <f t="shared" si="15"/>
        <v>9.4080098025539627E-4</v>
      </c>
    </row>
    <row r="438" spans="2:4" x14ac:dyDescent="0.25">
      <c r="B438" s="12">
        <v>42359</v>
      </c>
      <c r="C438" s="18">
        <v>24.803332999999999</v>
      </c>
      <c r="D438" s="174">
        <f t="shared" si="15"/>
        <v>2.0433323910678425E-2</v>
      </c>
    </row>
    <row r="439" spans="2:4" x14ac:dyDescent="0.25">
      <c r="B439" s="12">
        <v>42352</v>
      </c>
      <c r="C439" s="18">
        <v>24.306667000000001</v>
      </c>
      <c r="D439" s="174">
        <f t="shared" si="15"/>
        <v>-2.6045144569985967E-2</v>
      </c>
    </row>
    <row r="440" spans="2:4" x14ac:dyDescent="0.25">
      <c r="B440" s="12">
        <v>42345</v>
      </c>
      <c r="C440" s="18">
        <v>24.956666999999999</v>
      </c>
      <c r="D440" s="174">
        <f t="shared" si="15"/>
        <v>-4.4416081117854778E-2</v>
      </c>
    </row>
    <row r="441" spans="2:4" x14ac:dyDescent="0.25">
      <c r="B441" s="12">
        <v>42338</v>
      </c>
      <c r="C441" s="18">
        <v>26.116667</v>
      </c>
      <c r="D441" s="174">
        <f t="shared" si="15"/>
        <v>1.0221157531620229E-3</v>
      </c>
    </row>
    <row r="442" spans="2:4" x14ac:dyDescent="0.25">
      <c r="B442" s="12">
        <v>42331</v>
      </c>
      <c r="C442" s="18">
        <v>26.09</v>
      </c>
      <c r="D442" s="174">
        <f t="shared" si="15"/>
        <v>5.7059881733271922E-2</v>
      </c>
    </row>
    <row r="443" spans="2:4" x14ac:dyDescent="0.25">
      <c r="B443" s="12">
        <v>42324</v>
      </c>
      <c r="C443" s="18">
        <v>24.681667000000001</v>
      </c>
      <c r="D443" s="174">
        <f t="shared" si="15"/>
        <v>9.2687384992844457E-3</v>
      </c>
    </row>
    <row r="444" spans="2:4" x14ac:dyDescent="0.25">
      <c r="B444" s="12">
        <v>42317</v>
      </c>
      <c r="C444" s="18">
        <v>24.454999999999998</v>
      </c>
      <c r="D444" s="174">
        <f t="shared" si="15"/>
        <v>-2.3362658811395542E-2</v>
      </c>
    </row>
    <row r="445" spans="2:4" x14ac:dyDescent="0.25">
      <c r="B445" s="12">
        <v>42310</v>
      </c>
      <c r="C445" s="18">
        <v>25.040001</v>
      </c>
      <c r="D445" s="174">
        <f t="shared" si="15"/>
        <v>0.10211276857890694</v>
      </c>
    </row>
    <row r="446" spans="2:4" x14ac:dyDescent="0.25">
      <c r="B446" s="12">
        <v>42303</v>
      </c>
      <c r="C446" s="18">
        <v>22.719999000000001</v>
      </c>
      <c r="D446" s="174">
        <f t="shared" si="15"/>
        <v>-3.7152155308720181E-2</v>
      </c>
    </row>
    <row r="447" spans="2:4" x14ac:dyDescent="0.25">
      <c r="B447" s="12">
        <v>42296</v>
      </c>
      <c r="C447" s="18">
        <v>23.596665999999999</v>
      </c>
      <c r="D447" s="174">
        <f t="shared" si="15"/>
        <v>7.0548109153989458E-2</v>
      </c>
    </row>
    <row r="448" spans="2:4" x14ac:dyDescent="0.25">
      <c r="B448" s="12">
        <v>42289</v>
      </c>
      <c r="C448" s="18">
        <v>22.041668000000001</v>
      </c>
      <c r="D448" s="174">
        <f t="shared" si="15"/>
        <v>-3.7691899686011721E-2</v>
      </c>
    </row>
    <row r="449" spans="2:4" x14ac:dyDescent="0.25">
      <c r="B449" s="12">
        <v>42282</v>
      </c>
      <c r="C449" s="18">
        <v>22.905000999999999</v>
      </c>
      <c r="D449" s="174">
        <f t="shared" si="15"/>
        <v>2.6133084056849221E-2</v>
      </c>
    </row>
    <row r="450" spans="2:4" x14ac:dyDescent="0.25">
      <c r="B450" s="12">
        <v>42275</v>
      </c>
      <c r="C450" s="18">
        <v>22.321667000000001</v>
      </c>
      <c r="D450" s="174">
        <f t="shared" si="15"/>
        <v>-1.6883197533582806E-2</v>
      </c>
    </row>
    <row r="451" spans="2:4" x14ac:dyDescent="0.25">
      <c r="B451" s="12">
        <v>42268</v>
      </c>
      <c r="C451" s="18">
        <v>22.704999999999998</v>
      </c>
      <c r="D451" s="174">
        <f t="shared" ref="D451:D514" si="16">C451/C452-1</f>
        <v>1.2110015578604028E-2</v>
      </c>
    </row>
    <row r="452" spans="2:4" x14ac:dyDescent="0.25">
      <c r="B452" s="12">
        <v>42261</v>
      </c>
      <c r="C452" s="18">
        <v>22.433332</v>
      </c>
      <c r="D452" s="174">
        <f t="shared" si="16"/>
        <v>1.3783234994847238E-2</v>
      </c>
    </row>
    <row r="453" spans="2:4" x14ac:dyDescent="0.25">
      <c r="B453" s="12">
        <v>42254</v>
      </c>
      <c r="C453" s="18">
        <v>22.128332</v>
      </c>
      <c r="D453" s="174">
        <f t="shared" si="16"/>
        <v>-1.0950581212016974E-2</v>
      </c>
    </row>
    <row r="454" spans="2:4" x14ac:dyDescent="0.25">
      <c r="B454" s="12">
        <v>42247</v>
      </c>
      <c r="C454" s="18">
        <v>22.373332999999999</v>
      </c>
      <c r="D454" s="174">
        <f t="shared" si="16"/>
        <v>-4.407895560440267E-2</v>
      </c>
    </row>
    <row r="455" spans="2:4" x14ac:dyDescent="0.25">
      <c r="B455" s="12">
        <v>42240</v>
      </c>
      <c r="C455" s="18">
        <v>23.405000999999999</v>
      </c>
      <c r="D455" s="174">
        <f t="shared" si="16"/>
        <v>1.0942365402888621E-2</v>
      </c>
    </row>
    <row r="456" spans="2:4" x14ac:dyDescent="0.25">
      <c r="B456" s="12">
        <v>42233</v>
      </c>
      <c r="C456" s="18">
        <v>23.151667</v>
      </c>
      <c r="D456" s="174">
        <f t="shared" si="16"/>
        <v>-7.6396312425728086E-2</v>
      </c>
    </row>
    <row r="457" spans="2:4" x14ac:dyDescent="0.25">
      <c r="B457" s="12">
        <v>42226</v>
      </c>
      <c r="C457" s="18">
        <v>25.066668</v>
      </c>
      <c r="D457" s="174">
        <f t="shared" si="16"/>
        <v>8.2456253538578661E-3</v>
      </c>
    </row>
    <row r="458" spans="2:4" x14ac:dyDescent="0.25">
      <c r="B458" s="12">
        <v>42219</v>
      </c>
      <c r="C458" s="18">
        <v>24.861668000000002</v>
      </c>
      <c r="D458" s="174">
        <f t="shared" si="16"/>
        <v>-2.8524871005862984E-2</v>
      </c>
    </row>
    <row r="459" spans="2:4" x14ac:dyDescent="0.25">
      <c r="B459" s="12">
        <v>42212</v>
      </c>
      <c r="C459" s="18">
        <v>25.591667000000001</v>
      </c>
      <c r="D459" s="174">
        <f t="shared" si="16"/>
        <v>3.1298245766744115E-2</v>
      </c>
    </row>
    <row r="460" spans="2:4" x14ac:dyDescent="0.25">
      <c r="B460" s="12">
        <v>42205</v>
      </c>
      <c r="C460" s="18">
        <v>24.815000999999999</v>
      </c>
      <c r="D460" s="174">
        <f t="shared" si="16"/>
        <v>6.3044513096930599E-2</v>
      </c>
    </row>
    <row r="461" spans="2:4" x14ac:dyDescent="0.25">
      <c r="B461" s="12">
        <v>42198</v>
      </c>
      <c r="C461" s="18">
        <v>23.343332</v>
      </c>
      <c r="D461" s="174">
        <f t="shared" si="16"/>
        <v>2.9020631651780038E-2</v>
      </c>
    </row>
    <row r="462" spans="2:4" x14ac:dyDescent="0.25">
      <c r="B462" s="12">
        <v>42191</v>
      </c>
      <c r="C462" s="18">
        <v>22.684999000000001</v>
      </c>
      <c r="D462" s="174">
        <f t="shared" si="16"/>
        <v>1.8787410742137967E-2</v>
      </c>
    </row>
    <row r="463" spans="2:4" x14ac:dyDescent="0.25">
      <c r="B463" s="12">
        <v>42184</v>
      </c>
      <c r="C463" s="18">
        <v>22.266666000000001</v>
      </c>
      <c r="D463" s="174">
        <f t="shared" si="16"/>
        <v>-4.1675702962095884E-2</v>
      </c>
    </row>
    <row r="464" spans="2:4" x14ac:dyDescent="0.25">
      <c r="B464" s="12">
        <v>42177</v>
      </c>
      <c r="C464" s="18">
        <v>23.235001</v>
      </c>
      <c r="D464" s="174">
        <f t="shared" si="16"/>
        <v>4.255162963578174E-2</v>
      </c>
    </row>
    <row r="465" spans="2:4" x14ac:dyDescent="0.25">
      <c r="B465" s="12">
        <v>42170</v>
      </c>
      <c r="C465" s="18">
        <v>22.286667000000001</v>
      </c>
      <c r="D465" s="174">
        <f t="shared" si="16"/>
        <v>4.1514168416764141E-2</v>
      </c>
    </row>
    <row r="466" spans="2:4" x14ac:dyDescent="0.25">
      <c r="B466" s="12">
        <v>42163</v>
      </c>
      <c r="C466" s="18">
        <v>21.398333000000001</v>
      </c>
      <c r="D466" s="174">
        <f t="shared" si="16"/>
        <v>2.2620502873142323E-2</v>
      </c>
    </row>
    <row r="467" spans="2:4" x14ac:dyDescent="0.25">
      <c r="B467" s="12">
        <v>42156</v>
      </c>
      <c r="C467" s="18">
        <v>20.924999</v>
      </c>
      <c r="D467" s="174">
        <f t="shared" si="16"/>
        <v>-1.3592112092899233E-2</v>
      </c>
    </row>
    <row r="468" spans="2:4" x14ac:dyDescent="0.25">
      <c r="B468" s="12">
        <v>42149</v>
      </c>
      <c r="C468" s="18">
        <v>21.213332999999999</v>
      </c>
      <c r="D468" s="174">
        <f t="shared" si="16"/>
        <v>-1.6459315608674974E-2</v>
      </c>
    </row>
    <row r="469" spans="2:4" x14ac:dyDescent="0.25">
      <c r="B469" s="12">
        <v>42142</v>
      </c>
      <c r="C469" s="18">
        <v>21.568332999999999</v>
      </c>
      <c r="D469" s="174">
        <f t="shared" si="16"/>
        <v>-2.1992140598430132E-2</v>
      </c>
    </row>
    <row r="470" spans="2:4" x14ac:dyDescent="0.25">
      <c r="B470" s="12">
        <v>42135</v>
      </c>
      <c r="C470" s="18">
        <v>22.053332999999999</v>
      </c>
      <c r="D470" s="174">
        <f t="shared" si="16"/>
        <v>2.9968054332247807E-2</v>
      </c>
    </row>
    <row r="471" spans="2:4" x14ac:dyDescent="0.25">
      <c r="B471" s="12">
        <v>42128</v>
      </c>
      <c r="C471" s="18">
        <v>21.411667000000001</v>
      </c>
      <c r="D471" s="174">
        <f t="shared" si="16"/>
        <v>-8.9704526469148615E-2</v>
      </c>
    </row>
    <row r="472" spans="2:4" x14ac:dyDescent="0.25">
      <c r="B472" s="12">
        <v>42121</v>
      </c>
      <c r="C472" s="18">
        <v>23.521667000000001</v>
      </c>
      <c r="D472" s="174">
        <f t="shared" si="16"/>
        <v>-4.58451140857008E-3</v>
      </c>
    </row>
    <row r="473" spans="2:4" x14ac:dyDescent="0.25">
      <c r="B473" s="12">
        <v>42114</v>
      </c>
      <c r="C473" s="18">
        <v>23.629999000000002</v>
      </c>
      <c r="D473" s="174">
        <f t="shared" si="16"/>
        <v>3.557078424615856E-2</v>
      </c>
    </row>
    <row r="474" spans="2:4" x14ac:dyDescent="0.25">
      <c r="B474" s="12">
        <v>42107</v>
      </c>
      <c r="C474" s="18">
        <v>22.818332999999999</v>
      </c>
      <c r="D474" s="174">
        <f t="shared" si="16"/>
        <v>-1.0336880000912596E-2</v>
      </c>
    </row>
    <row r="475" spans="2:4" x14ac:dyDescent="0.25">
      <c r="B475" s="12">
        <v>42100</v>
      </c>
      <c r="C475" s="18">
        <v>23.056667000000001</v>
      </c>
      <c r="D475" s="174">
        <f t="shared" si="16"/>
        <v>1.9755240170046928E-2</v>
      </c>
    </row>
    <row r="476" spans="2:4" x14ac:dyDescent="0.25">
      <c r="B476" s="12">
        <v>42093</v>
      </c>
      <c r="C476" s="18">
        <v>22.610001</v>
      </c>
      <c r="D476" s="174">
        <f t="shared" si="16"/>
        <v>-1.6885223811656136E-2</v>
      </c>
    </row>
    <row r="477" spans="2:4" x14ac:dyDescent="0.25">
      <c r="B477" s="12">
        <v>42086</v>
      </c>
      <c r="C477" s="18">
        <v>22.998332999999999</v>
      </c>
      <c r="D477" s="174">
        <f t="shared" si="16"/>
        <v>3.4176701570678425E-3</v>
      </c>
    </row>
    <row r="478" spans="2:4" x14ac:dyDescent="0.25">
      <c r="B478" s="12">
        <v>42079</v>
      </c>
      <c r="C478" s="18">
        <v>22.92</v>
      </c>
      <c r="D478" s="174">
        <f t="shared" si="16"/>
        <v>1.5057573073516517E-2</v>
      </c>
    </row>
    <row r="479" spans="2:4" x14ac:dyDescent="0.25">
      <c r="B479" s="12">
        <v>42072</v>
      </c>
      <c r="C479" s="18">
        <v>22.58</v>
      </c>
      <c r="D479" s="174">
        <f t="shared" si="16"/>
        <v>-8.3443126921388666E-3</v>
      </c>
    </row>
    <row r="480" spans="2:4" x14ac:dyDescent="0.25">
      <c r="B480" s="12">
        <v>42065</v>
      </c>
      <c r="C480" s="18">
        <v>22.77</v>
      </c>
      <c r="D480" s="174">
        <f t="shared" si="16"/>
        <v>-3.1887755102040782E-2</v>
      </c>
    </row>
    <row r="481" spans="2:4" x14ac:dyDescent="0.25">
      <c r="B481" s="12">
        <v>42058</v>
      </c>
      <c r="C481" s="18">
        <v>23.52</v>
      </c>
      <c r="D481" s="174">
        <f t="shared" si="16"/>
        <v>0.16378036436320453</v>
      </c>
    </row>
    <row r="482" spans="2:4" x14ac:dyDescent="0.25">
      <c r="B482" s="12">
        <v>42051</v>
      </c>
      <c r="C482" s="18">
        <v>20.209999</v>
      </c>
      <c r="D482" s="174">
        <f t="shared" si="16"/>
        <v>2.9896348393007477E-2</v>
      </c>
    </row>
    <row r="483" spans="2:4" x14ac:dyDescent="0.25">
      <c r="B483" s="12">
        <v>42044</v>
      </c>
      <c r="C483" s="18">
        <v>19.623332999999999</v>
      </c>
      <c r="D483" s="174">
        <f t="shared" si="16"/>
        <v>5.0362612035852461E-3</v>
      </c>
    </row>
    <row r="484" spans="2:4" x14ac:dyDescent="0.25">
      <c r="B484" s="12">
        <v>42037</v>
      </c>
      <c r="C484" s="18">
        <v>19.524999999999999</v>
      </c>
      <c r="D484" s="174">
        <f t="shared" si="16"/>
        <v>1.7101154047007849E-3</v>
      </c>
    </row>
    <row r="485" spans="2:4" x14ac:dyDescent="0.25">
      <c r="B485" s="12">
        <v>42030</v>
      </c>
      <c r="C485" s="18">
        <v>19.491667</v>
      </c>
      <c r="D485" s="174">
        <f t="shared" si="16"/>
        <v>-1.9780387226552731E-2</v>
      </c>
    </row>
    <row r="486" spans="2:4" x14ac:dyDescent="0.25">
      <c r="B486" s="12">
        <v>42023</v>
      </c>
      <c r="C486" s="18">
        <v>19.885000000000002</v>
      </c>
      <c r="D486" s="174">
        <f t="shared" si="16"/>
        <v>3.5326266196000766E-3</v>
      </c>
    </row>
    <row r="487" spans="2:4" x14ac:dyDescent="0.25">
      <c r="B487" s="12">
        <v>42016</v>
      </c>
      <c r="C487" s="18">
        <v>19.815000999999999</v>
      </c>
      <c r="D487" s="174">
        <f t="shared" si="16"/>
        <v>1.5806647840281851E-2</v>
      </c>
    </row>
    <row r="488" spans="2:4" x14ac:dyDescent="0.25">
      <c r="B488" s="12">
        <v>42009</v>
      </c>
      <c r="C488" s="18">
        <v>19.506665999999999</v>
      </c>
      <c r="D488" s="174">
        <f t="shared" si="16"/>
        <v>8.2100534724472318E-2</v>
      </c>
    </row>
    <row r="489" spans="2:4" x14ac:dyDescent="0.25">
      <c r="B489" s="12">
        <v>42002</v>
      </c>
      <c r="C489" s="18">
        <v>18.026667</v>
      </c>
      <c r="D489" s="174">
        <f t="shared" si="16"/>
        <v>-3.0042078560240992E-2</v>
      </c>
    </row>
    <row r="490" spans="2:4" x14ac:dyDescent="0.25">
      <c r="B490" s="12">
        <v>41995</v>
      </c>
      <c r="C490" s="18">
        <v>18.584999</v>
      </c>
      <c r="D490" s="174">
        <f t="shared" si="16"/>
        <v>-1.0750335931201116E-3</v>
      </c>
    </row>
    <row r="491" spans="2:4" x14ac:dyDescent="0.25">
      <c r="B491" s="12">
        <v>41988</v>
      </c>
      <c r="C491" s="18">
        <v>18.605</v>
      </c>
      <c r="D491" s="174">
        <f t="shared" si="16"/>
        <v>6.2030274227576454E-2</v>
      </c>
    </row>
    <row r="492" spans="2:4" x14ac:dyDescent="0.25">
      <c r="B492" s="12">
        <v>41981</v>
      </c>
      <c r="C492" s="18">
        <v>17.518332999999998</v>
      </c>
      <c r="D492" s="174">
        <f t="shared" si="16"/>
        <v>-1.4809353093309441E-2</v>
      </c>
    </row>
    <row r="493" spans="2:4" x14ac:dyDescent="0.25">
      <c r="B493" s="12">
        <v>41974</v>
      </c>
      <c r="C493" s="18">
        <v>17.781668</v>
      </c>
      <c r="D493" s="174">
        <f t="shared" si="16"/>
        <v>-4.8684793673844373E-2</v>
      </c>
    </row>
    <row r="494" spans="2:4" x14ac:dyDescent="0.25">
      <c r="B494" s="12">
        <v>41967</v>
      </c>
      <c r="C494" s="18">
        <v>18.691668</v>
      </c>
      <c r="D494" s="174">
        <f t="shared" si="16"/>
        <v>2.4668852906919003E-2</v>
      </c>
    </row>
    <row r="495" spans="2:4" x14ac:dyDescent="0.25">
      <c r="B495" s="12">
        <v>41960</v>
      </c>
      <c r="C495" s="18">
        <v>18.241667</v>
      </c>
      <c r="D495" s="174">
        <f t="shared" si="16"/>
        <v>1.4177111625121253E-2</v>
      </c>
    </row>
    <row r="496" spans="2:4" x14ac:dyDescent="0.25">
      <c r="B496" s="12">
        <v>41953</v>
      </c>
      <c r="C496" s="18">
        <v>17.986668000000002</v>
      </c>
      <c r="D496" s="174">
        <f t="shared" si="16"/>
        <v>-4.3361746838539439E-3</v>
      </c>
    </row>
    <row r="497" spans="2:4" x14ac:dyDescent="0.25">
      <c r="B497" s="12">
        <v>41946</v>
      </c>
      <c r="C497" s="18">
        <v>18.065000999999999</v>
      </c>
      <c r="D497" s="174">
        <f t="shared" si="16"/>
        <v>7.4444901885610371E-2</v>
      </c>
    </row>
    <row r="498" spans="2:4" x14ac:dyDescent="0.25">
      <c r="B498" s="12">
        <v>41939</v>
      </c>
      <c r="C498" s="18">
        <v>16.813334000000001</v>
      </c>
      <c r="D498" s="174">
        <f t="shared" si="16"/>
        <v>3.0544466408552573E-2</v>
      </c>
    </row>
    <row r="499" spans="2:4" x14ac:dyDescent="0.25">
      <c r="B499" s="12">
        <v>41932</v>
      </c>
      <c r="C499" s="18">
        <v>16.315000999999999</v>
      </c>
      <c r="D499" s="174">
        <f t="shared" si="16"/>
        <v>6.2751100580803243E-2</v>
      </c>
    </row>
    <row r="500" spans="2:4" x14ac:dyDescent="0.25">
      <c r="B500" s="12">
        <v>41925</v>
      </c>
      <c r="C500" s="18">
        <v>15.351667000000001</v>
      </c>
      <c r="D500" s="174">
        <f t="shared" si="16"/>
        <v>-2.8785322041642192E-2</v>
      </c>
    </row>
    <row r="501" spans="2:4" x14ac:dyDescent="0.25">
      <c r="B501" s="12">
        <v>41918</v>
      </c>
      <c r="C501" s="18">
        <v>15.806666999999999</v>
      </c>
      <c r="D501" s="174">
        <f t="shared" si="16"/>
        <v>3.0533565805358265E-2</v>
      </c>
    </row>
    <row r="502" spans="2:4" x14ac:dyDescent="0.25">
      <c r="B502" s="12">
        <v>41911</v>
      </c>
      <c r="C502" s="18">
        <v>15.338333</v>
      </c>
      <c r="D502" s="174">
        <f t="shared" si="16"/>
        <v>1.6569093484349873E-2</v>
      </c>
    </row>
    <row r="503" spans="2:4" x14ac:dyDescent="0.25">
      <c r="B503" s="12">
        <v>41904</v>
      </c>
      <c r="C503" s="18">
        <v>15.088333</v>
      </c>
      <c r="D503" s="174">
        <f t="shared" si="16"/>
        <v>8.3537538060538541E-3</v>
      </c>
    </row>
    <row r="504" spans="2:4" x14ac:dyDescent="0.25">
      <c r="B504" s="12">
        <v>41897</v>
      </c>
      <c r="C504" s="18">
        <v>14.963333</v>
      </c>
      <c r="D504" s="174">
        <f t="shared" si="16"/>
        <v>-1.2237623490095606E-3</v>
      </c>
    </row>
    <row r="505" spans="2:4" x14ac:dyDescent="0.25">
      <c r="B505" s="12">
        <v>41890</v>
      </c>
      <c r="C505" s="18">
        <v>14.981667</v>
      </c>
      <c r="D505" s="174">
        <f t="shared" si="16"/>
        <v>7.5095494283792252E-3</v>
      </c>
    </row>
    <row r="506" spans="2:4" x14ac:dyDescent="0.25">
      <c r="B506" s="12">
        <v>41883</v>
      </c>
      <c r="C506" s="18">
        <v>14.87</v>
      </c>
      <c r="D506" s="174">
        <f t="shared" si="16"/>
        <v>9.1618595181539586E-3</v>
      </c>
    </row>
    <row r="507" spans="2:4" x14ac:dyDescent="0.25">
      <c r="B507" s="12">
        <v>41876</v>
      </c>
      <c r="C507" s="18">
        <v>14.734999999999999</v>
      </c>
      <c r="D507" s="174">
        <f t="shared" si="16"/>
        <v>2.3619312261201841E-2</v>
      </c>
    </row>
    <row r="508" spans="2:4" x14ac:dyDescent="0.25">
      <c r="B508" s="12">
        <v>41869</v>
      </c>
      <c r="C508" s="18">
        <v>14.395</v>
      </c>
      <c r="D508" s="174">
        <f t="shared" si="16"/>
        <v>-7.6157897611340286E-2</v>
      </c>
    </row>
    <row r="509" spans="2:4" x14ac:dyDescent="0.25">
      <c r="B509" s="12">
        <v>41862</v>
      </c>
      <c r="C509" s="18">
        <v>15.581666999999999</v>
      </c>
      <c r="D509" s="174">
        <f t="shared" si="16"/>
        <v>0.34614833693304536</v>
      </c>
    </row>
    <row r="510" spans="2:4" x14ac:dyDescent="0.25">
      <c r="B510" s="12">
        <v>41855</v>
      </c>
      <c r="C510" s="18">
        <v>11.574999999999999</v>
      </c>
      <c r="D510" s="174">
        <f t="shared" si="16"/>
        <v>6.5020735010603792E-2</v>
      </c>
    </row>
    <row r="511" spans="2:4" x14ac:dyDescent="0.25">
      <c r="B511" s="12">
        <v>41848</v>
      </c>
      <c r="C511" s="18">
        <v>10.868333</v>
      </c>
      <c r="D511" s="174">
        <f t="shared" si="16"/>
        <v>-2.6861663240163147E-2</v>
      </c>
    </row>
    <row r="512" spans="2:4" x14ac:dyDescent="0.25">
      <c r="B512" s="12">
        <v>41841</v>
      </c>
      <c r="C512" s="18">
        <v>11.168333000000001</v>
      </c>
      <c r="D512" s="174">
        <f t="shared" si="16"/>
        <v>-1.179772860056838E-2</v>
      </c>
    </row>
    <row r="513" spans="2:4" x14ac:dyDescent="0.25">
      <c r="B513" s="12">
        <v>41834</v>
      </c>
      <c r="C513" s="18">
        <v>11.301667</v>
      </c>
      <c r="D513" s="174">
        <f t="shared" si="16"/>
        <v>-4.4929522392380905E-2</v>
      </c>
    </row>
    <row r="514" spans="2:4" x14ac:dyDescent="0.25">
      <c r="B514" s="12">
        <v>41827</v>
      </c>
      <c r="C514" s="18">
        <v>11.833333</v>
      </c>
      <c r="D514" s="174">
        <f t="shared" si="16"/>
        <v>1.2116835007360383E-2</v>
      </c>
    </row>
    <row r="515" spans="2:4" x14ac:dyDescent="0.25">
      <c r="B515" s="12">
        <v>41820</v>
      </c>
      <c r="C515" s="18">
        <v>11.691667000000001</v>
      </c>
      <c r="D515" s="174">
        <f t="shared" ref="D515:D578" si="17">C515/C516-1</f>
        <v>1.2996389516349849E-2</v>
      </c>
    </row>
    <row r="516" spans="2:4" x14ac:dyDescent="0.25">
      <c r="B516" s="12">
        <v>41813</v>
      </c>
      <c r="C516" s="18">
        <v>11.541667</v>
      </c>
      <c r="D516" s="174">
        <f t="shared" si="17"/>
        <v>-4.7324226165910033E-2</v>
      </c>
    </row>
    <row r="517" spans="2:4" x14ac:dyDescent="0.25">
      <c r="B517" s="12">
        <v>41806</v>
      </c>
      <c r="C517" s="18">
        <v>12.115</v>
      </c>
      <c r="D517" s="174">
        <f t="shared" si="17"/>
        <v>5.5466852198834182E-2</v>
      </c>
    </row>
    <row r="518" spans="2:4" x14ac:dyDescent="0.25">
      <c r="B518" s="12">
        <v>41799</v>
      </c>
      <c r="C518" s="18">
        <v>11.478332999999999</v>
      </c>
      <c r="D518" s="174">
        <f t="shared" si="17"/>
        <v>8.7886336249782815E-3</v>
      </c>
    </row>
    <row r="519" spans="2:4" x14ac:dyDescent="0.25">
      <c r="B519" s="12">
        <v>41792</v>
      </c>
      <c r="C519" s="18">
        <v>11.378333</v>
      </c>
      <c r="D519" s="174">
        <f t="shared" si="17"/>
        <v>-1.5998847391145876E-2</v>
      </c>
    </row>
    <row r="520" spans="2:4" x14ac:dyDescent="0.25">
      <c r="B520" s="12">
        <v>41785</v>
      </c>
      <c r="C520" s="18">
        <v>11.563333</v>
      </c>
      <c r="D520" s="174">
        <f t="shared" si="17"/>
        <v>-4.1625375581301194E-3</v>
      </c>
    </row>
    <row r="521" spans="2:4" x14ac:dyDescent="0.25">
      <c r="B521" s="12">
        <v>41778</v>
      </c>
      <c r="C521" s="18">
        <v>11.611667000000001</v>
      </c>
      <c r="D521" s="174">
        <f t="shared" si="17"/>
        <v>-1.2473366760407223E-2</v>
      </c>
    </row>
    <row r="522" spans="2:4" x14ac:dyDescent="0.25">
      <c r="B522" s="12">
        <v>41771</v>
      </c>
      <c r="C522" s="18">
        <v>11.758333</v>
      </c>
      <c r="D522" s="174">
        <f t="shared" si="17"/>
        <v>5.3142230183609529E-2</v>
      </c>
    </row>
    <row r="523" spans="2:4" x14ac:dyDescent="0.25">
      <c r="B523" s="12">
        <v>41764</v>
      </c>
      <c r="C523" s="18">
        <v>11.164999999999999</v>
      </c>
      <c r="D523" s="174">
        <f t="shared" si="17"/>
        <v>1.0460550222968212E-3</v>
      </c>
    </row>
    <row r="524" spans="2:4" x14ac:dyDescent="0.25">
      <c r="B524" s="12">
        <v>41757</v>
      </c>
      <c r="C524" s="18">
        <v>11.153333</v>
      </c>
      <c r="D524" s="174">
        <f t="shared" si="17"/>
        <v>1.7330496118288075E-2</v>
      </c>
    </row>
    <row r="525" spans="2:4" x14ac:dyDescent="0.25">
      <c r="B525" s="12">
        <v>41750</v>
      </c>
      <c r="C525" s="18">
        <v>10.963333</v>
      </c>
      <c r="D525" s="174">
        <f t="shared" si="17"/>
        <v>-2.6202813507115175E-2</v>
      </c>
    </row>
    <row r="526" spans="2:4" x14ac:dyDescent="0.25">
      <c r="B526" s="12">
        <v>41743</v>
      </c>
      <c r="C526" s="18">
        <v>11.258333</v>
      </c>
      <c r="D526" s="174">
        <f t="shared" si="17"/>
        <v>6.7646562351825645E-2</v>
      </c>
    </row>
    <row r="527" spans="2:4" x14ac:dyDescent="0.25">
      <c r="B527" s="12">
        <v>41736</v>
      </c>
      <c r="C527" s="18">
        <v>10.545</v>
      </c>
      <c r="D527" s="174">
        <f t="shared" si="17"/>
        <v>-5.0855085508550779E-2</v>
      </c>
    </row>
    <row r="528" spans="2:4" x14ac:dyDescent="0.25">
      <c r="B528" s="12">
        <v>41729</v>
      </c>
      <c r="C528" s="18">
        <v>11.11</v>
      </c>
      <c r="D528" s="174">
        <f t="shared" si="17"/>
        <v>-4.0725311822555454E-2</v>
      </c>
    </row>
    <row r="529" spans="2:4" x14ac:dyDescent="0.25">
      <c r="B529" s="12">
        <v>41722</v>
      </c>
      <c r="C529" s="18">
        <v>11.581666999999999</v>
      </c>
      <c r="D529" s="174">
        <f t="shared" si="17"/>
        <v>9.5888417960527939E-3</v>
      </c>
    </row>
    <row r="530" spans="2:4" x14ac:dyDescent="0.25">
      <c r="B530" s="12">
        <v>41715</v>
      </c>
      <c r="C530" s="18">
        <v>11.471667</v>
      </c>
      <c r="D530" s="174">
        <f t="shared" si="17"/>
        <v>-1.7556379744322559E-2</v>
      </c>
    </row>
    <row r="531" spans="2:4" x14ac:dyDescent="0.25">
      <c r="B531" s="12">
        <v>41708</v>
      </c>
      <c r="C531" s="18">
        <v>11.676667</v>
      </c>
      <c r="D531" s="174">
        <f t="shared" si="17"/>
        <v>-4.5374027922768012E-2</v>
      </c>
    </row>
    <row r="532" spans="2:4" x14ac:dyDescent="0.25">
      <c r="B532" s="12">
        <v>41701</v>
      </c>
      <c r="C532" s="18">
        <v>12.231667</v>
      </c>
      <c r="D532" s="174">
        <f t="shared" si="17"/>
        <v>-8.2431894119781024E-3</v>
      </c>
    </row>
    <row r="533" spans="2:4" x14ac:dyDescent="0.25">
      <c r="B533" s="12">
        <v>41694</v>
      </c>
      <c r="C533" s="18">
        <v>12.333333</v>
      </c>
      <c r="D533" s="174">
        <f t="shared" si="17"/>
        <v>-1.0562936221420016E-2</v>
      </c>
    </row>
    <row r="534" spans="2:4" x14ac:dyDescent="0.25">
      <c r="B534" s="12">
        <v>41687</v>
      </c>
      <c r="C534" s="18">
        <v>12.465</v>
      </c>
      <c r="D534" s="174">
        <f t="shared" si="17"/>
        <v>4.4698951118900654E-2</v>
      </c>
    </row>
    <row r="535" spans="2:4" x14ac:dyDescent="0.25">
      <c r="B535" s="12">
        <v>41680</v>
      </c>
      <c r="C535" s="18">
        <v>11.931666999999999</v>
      </c>
      <c r="D535" s="174">
        <f t="shared" si="17"/>
        <v>4.5567400450784223E-2</v>
      </c>
    </row>
    <row r="536" spans="2:4" x14ac:dyDescent="0.25">
      <c r="B536" s="12">
        <v>41673</v>
      </c>
      <c r="C536" s="18">
        <v>11.411667</v>
      </c>
      <c r="D536" s="174">
        <f t="shared" si="17"/>
        <v>8.3946978381530535E-3</v>
      </c>
    </row>
    <row r="537" spans="2:4" x14ac:dyDescent="0.25">
      <c r="B537" s="12">
        <v>41666</v>
      </c>
      <c r="C537" s="18">
        <v>11.316667000000001</v>
      </c>
      <c r="D537" s="174">
        <f t="shared" si="17"/>
        <v>5.1814065190645131E-3</v>
      </c>
    </row>
    <row r="538" spans="2:4" x14ac:dyDescent="0.25">
      <c r="B538" s="12">
        <v>41659</v>
      </c>
      <c r="C538" s="18">
        <v>11.258333</v>
      </c>
      <c r="D538" s="174">
        <f t="shared" si="17"/>
        <v>-2.2714149305555487E-2</v>
      </c>
    </row>
    <row r="539" spans="2:4" x14ac:dyDescent="0.25">
      <c r="B539" s="12">
        <v>41652</v>
      </c>
      <c r="C539" s="18">
        <v>11.52</v>
      </c>
      <c r="D539" s="174">
        <f t="shared" si="17"/>
        <v>-1.0025808936527936E-2</v>
      </c>
    </row>
    <row r="540" spans="2:4" x14ac:dyDescent="0.25">
      <c r="B540" s="12">
        <v>41645</v>
      </c>
      <c r="C540" s="18">
        <v>11.636666999999999</v>
      </c>
      <c r="D540" s="174">
        <f t="shared" si="17"/>
        <v>3.4064041293366154E-2</v>
      </c>
    </row>
    <row r="541" spans="2:4" x14ac:dyDescent="0.25">
      <c r="B541" s="12">
        <v>41638</v>
      </c>
      <c r="C541" s="18">
        <v>11.253333</v>
      </c>
      <c r="D541" s="174">
        <f t="shared" si="17"/>
        <v>1.483180021264241E-3</v>
      </c>
    </row>
    <row r="542" spans="2:4" x14ac:dyDescent="0.25">
      <c r="B542" s="12">
        <v>41631</v>
      </c>
      <c r="C542" s="18">
        <v>11.236667000000001</v>
      </c>
      <c r="D542" s="174">
        <f t="shared" si="17"/>
        <v>1.7814039855072572E-2</v>
      </c>
    </row>
    <row r="543" spans="2:4" x14ac:dyDescent="0.25">
      <c r="B543" s="12">
        <v>41624</v>
      </c>
      <c r="C543" s="18">
        <v>11.04</v>
      </c>
      <c r="D543" s="174">
        <f t="shared" si="17"/>
        <v>7.777419712900091E-2</v>
      </c>
    </row>
    <row r="544" spans="2:4" x14ac:dyDescent="0.25">
      <c r="B544" s="12">
        <v>41617</v>
      </c>
      <c r="C544" s="18">
        <v>10.243333</v>
      </c>
      <c r="D544" s="174">
        <f t="shared" si="17"/>
        <v>-2.5218081688123228E-2</v>
      </c>
    </row>
    <row r="545" spans="2:4" x14ac:dyDescent="0.25">
      <c r="B545" s="12">
        <v>41610</v>
      </c>
      <c r="C545" s="18">
        <v>10.508333</v>
      </c>
      <c r="D545" s="174">
        <f t="shared" si="17"/>
        <v>6.5393716302592608E-2</v>
      </c>
    </row>
    <row r="546" spans="2:4" x14ac:dyDescent="0.25">
      <c r="B546" s="12">
        <v>41603</v>
      </c>
      <c r="C546" s="18">
        <v>9.8633330000000008</v>
      </c>
      <c r="D546" s="174">
        <f t="shared" si="17"/>
        <v>3.244940797101914E-2</v>
      </c>
    </row>
    <row r="547" spans="2:4" x14ac:dyDescent="0.25">
      <c r="B547" s="12">
        <v>41596</v>
      </c>
      <c r="C547" s="18">
        <v>9.5533330000000003</v>
      </c>
      <c r="D547" s="174">
        <f t="shared" si="17"/>
        <v>-2.436547078435547E-3</v>
      </c>
    </row>
    <row r="548" spans="2:4" x14ac:dyDescent="0.25">
      <c r="B548" s="12">
        <v>41589</v>
      </c>
      <c r="C548" s="18">
        <v>9.5766670000000005</v>
      </c>
      <c r="D548" s="174">
        <f t="shared" si="17"/>
        <v>4.1696955826575621E-2</v>
      </c>
    </row>
    <row r="549" spans="2:4" x14ac:dyDescent="0.25">
      <c r="B549" s="12">
        <v>41582</v>
      </c>
      <c r="C549" s="18">
        <v>9.1933330000000009</v>
      </c>
      <c r="D549" s="174">
        <f t="shared" si="17"/>
        <v>-2.6988887881068457E-2</v>
      </c>
    </row>
    <row r="550" spans="2:4" x14ac:dyDescent="0.25">
      <c r="B550" s="12">
        <v>41575</v>
      </c>
      <c r="C550" s="18">
        <v>9.4483329999999999</v>
      </c>
      <c r="D550" s="174">
        <f t="shared" si="17"/>
        <v>-2.5107548577556482E-2</v>
      </c>
    </row>
    <row r="551" spans="2:4" x14ac:dyDescent="0.25">
      <c r="B551" s="12">
        <v>41568</v>
      </c>
      <c r="C551" s="18">
        <v>9.6916670000000007</v>
      </c>
      <c r="D551" s="174">
        <f t="shared" si="17"/>
        <v>7.4497920997922407E-3</v>
      </c>
    </row>
    <row r="552" spans="2:4" x14ac:dyDescent="0.25">
      <c r="B552" s="12">
        <v>41561</v>
      </c>
      <c r="C552" s="18">
        <v>9.6199999999999992</v>
      </c>
      <c r="D552" s="174">
        <f t="shared" si="17"/>
        <v>7.3860505073879201E-2</v>
      </c>
    </row>
    <row r="553" spans="2:4" x14ac:dyDescent="0.25">
      <c r="B553" s="12">
        <v>41554</v>
      </c>
      <c r="C553" s="18">
        <v>8.9583329999999997</v>
      </c>
      <c r="D553" s="174">
        <f t="shared" si="17"/>
        <v>3.6244418739155515E-2</v>
      </c>
    </row>
    <row r="554" spans="2:4" x14ac:dyDescent="0.25">
      <c r="B554" s="12">
        <v>41547</v>
      </c>
      <c r="C554" s="18">
        <v>8.6449999999999996</v>
      </c>
      <c r="D554" s="174">
        <f t="shared" si="17"/>
        <v>-2.2611644997173608E-2</v>
      </c>
    </row>
    <row r="555" spans="2:4" x14ac:dyDescent="0.25">
      <c r="B555" s="12">
        <v>41540</v>
      </c>
      <c r="C555" s="18">
        <v>8.8450000000000006</v>
      </c>
      <c r="D555" s="174">
        <f t="shared" si="17"/>
        <v>-5.0626152034842553E-2</v>
      </c>
    </row>
    <row r="556" spans="2:4" x14ac:dyDescent="0.25">
      <c r="B556" s="12">
        <v>41533</v>
      </c>
      <c r="C556" s="18">
        <v>9.3166670000000007</v>
      </c>
      <c r="D556" s="174">
        <f t="shared" si="17"/>
        <v>1.5440544959128166E-2</v>
      </c>
    </row>
    <row r="557" spans="2:4" x14ac:dyDescent="0.25">
      <c r="B557" s="12">
        <v>41526</v>
      </c>
      <c r="C557" s="18">
        <v>9.1750000000000007</v>
      </c>
      <c r="D557" s="174">
        <f t="shared" si="17"/>
        <v>-3.6198734342034466E-3</v>
      </c>
    </row>
    <row r="558" spans="2:4" x14ac:dyDescent="0.25">
      <c r="B558" s="12">
        <v>41519</v>
      </c>
      <c r="C558" s="18">
        <v>9.2083329999999997</v>
      </c>
      <c r="D558" s="174">
        <f t="shared" si="17"/>
        <v>-3.7288761108207003E-2</v>
      </c>
    </row>
    <row r="559" spans="2:4" x14ac:dyDescent="0.25">
      <c r="B559" s="12">
        <v>41512</v>
      </c>
      <c r="C559" s="18">
        <v>9.5649999999999995</v>
      </c>
      <c r="D559" s="174">
        <f t="shared" si="17"/>
        <v>-3.7080504600016884E-2</v>
      </c>
    </row>
    <row r="560" spans="2:4" x14ac:dyDescent="0.25">
      <c r="B560" s="12">
        <v>41505</v>
      </c>
      <c r="C560" s="18">
        <v>9.9333329999999993</v>
      </c>
      <c r="D560" s="174">
        <f t="shared" si="17"/>
        <v>2.3351578868421097E-2</v>
      </c>
    </row>
    <row r="561" spans="2:4" x14ac:dyDescent="0.25">
      <c r="B561" s="12">
        <v>41498</v>
      </c>
      <c r="C561" s="18">
        <v>9.7066669999999995</v>
      </c>
      <c r="D561" s="174">
        <f t="shared" si="17"/>
        <v>-8.5714283023099469E-2</v>
      </c>
    </row>
    <row r="562" spans="2:4" x14ac:dyDescent="0.25">
      <c r="B562" s="12">
        <v>41491</v>
      </c>
      <c r="C562" s="18">
        <v>10.616667</v>
      </c>
      <c r="D562" s="174">
        <f t="shared" si="17"/>
        <v>5.2075112763922959E-3</v>
      </c>
    </row>
    <row r="563" spans="2:4" x14ac:dyDescent="0.25">
      <c r="B563" s="12">
        <v>41484</v>
      </c>
      <c r="C563" s="18">
        <v>10.561667</v>
      </c>
      <c r="D563" s="174">
        <f t="shared" si="17"/>
        <v>7.7926526717557731E-3</v>
      </c>
    </row>
    <row r="564" spans="2:4" x14ac:dyDescent="0.25">
      <c r="B564" s="12">
        <v>41477</v>
      </c>
      <c r="C564" s="18">
        <v>10.48</v>
      </c>
      <c r="D564" s="174">
        <f t="shared" si="17"/>
        <v>-8.0454330336013902E-3</v>
      </c>
    </row>
    <row r="565" spans="2:4" x14ac:dyDescent="0.25">
      <c r="B565" s="12">
        <v>41470</v>
      </c>
      <c r="C565" s="18">
        <v>10.565</v>
      </c>
      <c r="D565" s="174">
        <f t="shared" si="17"/>
        <v>5.8970896793488103E-2</v>
      </c>
    </row>
    <row r="566" spans="2:4" x14ac:dyDescent="0.25">
      <c r="B566" s="12">
        <v>41463</v>
      </c>
      <c r="C566" s="18">
        <v>9.9766670000000008</v>
      </c>
      <c r="D566" s="174">
        <f t="shared" si="17"/>
        <v>-1.2048127151283228E-2</v>
      </c>
    </row>
    <row r="567" spans="2:4" x14ac:dyDescent="0.25">
      <c r="B567" s="12">
        <v>41456</v>
      </c>
      <c r="C567" s="18">
        <v>10.098333</v>
      </c>
      <c r="D567" s="174">
        <f t="shared" si="17"/>
        <v>-3.9454217966601313E-3</v>
      </c>
    </row>
    <row r="568" spans="2:4" x14ac:dyDescent="0.25">
      <c r="B568" s="12">
        <v>41449</v>
      </c>
      <c r="C568" s="18">
        <v>10.138332999999999</v>
      </c>
      <c r="D568" s="174">
        <f t="shared" si="17"/>
        <v>8.1999252934898736E-2</v>
      </c>
    </row>
    <row r="569" spans="2:4" x14ac:dyDescent="0.25">
      <c r="B569" s="12">
        <v>41442</v>
      </c>
      <c r="C569" s="18">
        <v>9.3699999999999992</v>
      </c>
      <c r="D569" s="174">
        <f t="shared" si="17"/>
        <v>-5.1299390776260889E-2</v>
      </c>
    </row>
    <row r="570" spans="2:4" x14ac:dyDescent="0.25">
      <c r="B570" s="12">
        <v>41435</v>
      </c>
      <c r="C570" s="18">
        <v>9.8766669999999994</v>
      </c>
      <c r="D570" s="174">
        <f t="shared" si="17"/>
        <v>-3.8299221032132458E-2</v>
      </c>
    </row>
    <row r="571" spans="2:4" x14ac:dyDescent="0.25">
      <c r="B571" s="12">
        <v>41428</v>
      </c>
      <c r="C571" s="18">
        <v>10.27</v>
      </c>
      <c r="D571" s="174">
        <f t="shared" si="17"/>
        <v>0.12877820585375366</v>
      </c>
    </row>
    <row r="572" spans="2:4" x14ac:dyDescent="0.25">
      <c r="B572" s="12">
        <v>41421</v>
      </c>
      <c r="C572" s="18">
        <v>9.0983330000000002</v>
      </c>
      <c r="D572" s="174">
        <f t="shared" si="17"/>
        <v>-2.3609373049879312E-2</v>
      </c>
    </row>
    <row r="573" spans="2:4" x14ac:dyDescent="0.25">
      <c r="B573" s="12">
        <v>41414</v>
      </c>
      <c r="C573" s="18">
        <v>9.3183330000000009</v>
      </c>
      <c r="D573" s="174">
        <f t="shared" si="17"/>
        <v>-1.7571639430679853E-2</v>
      </c>
    </row>
    <row r="574" spans="2:4" x14ac:dyDescent="0.25">
      <c r="B574" s="12">
        <v>41407</v>
      </c>
      <c r="C574" s="18">
        <v>9.4849999999999994</v>
      </c>
      <c r="D574" s="174">
        <f t="shared" si="17"/>
        <v>4.9419179399563973E-2</v>
      </c>
    </row>
    <row r="575" spans="2:4" x14ac:dyDescent="0.25">
      <c r="B575" s="12">
        <v>41400</v>
      </c>
      <c r="C575" s="18">
        <v>9.0383329999999997</v>
      </c>
      <c r="D575" s="174">
        <f t="shared" si="17"/>
        <v>-5.5884403060041943E-2</v>
      </c>
    </row>
    <row r="576" spans="2:4" x14ac:dyDescent="0.25">
      <c r="B576" s="12">
        <v>41393</v>
      </c>
      <c r="C576" s="18">
        <v>9.5733329999999999</v>
      </c>
      <c r="D576" s="174">
        <f t="shared" si="17"/>
        <v>1.3945206921616604E-2</v>
      </c>
    </row>
    <row r="577" spans="2:4" x14ac:dyDescent="0.25">
      <c r="B577" s="12">
        <v>41386</v>
      </c>
      <c r="C577" s="18">
        <v>9.4416670000000007</v>
      </c>
      <c r="D577" s="174">
        <f t="shared" si="17"/>
        <v>1.6873128702207918E-2</v>
      </c>
    </row>
    <row r="578" spans="2:4" x14ac:dyDescent="0.25">
      <c r="B578" s="12">
        <v>41379</v>
      </c>
      <c r="C578" s="18">
        <v>9.2850000000000001</v>
      </c>
      <c r="D578" s="174">
        <f t="shared" si="17"/>
        <v>-1.8325956592985193E-2</v>
      </c>
    </row>
    <row r="579" spans="2:4" x14ac:dyDescent="0.25">
      <c r="B579" s="12">
        <v>41372</v>
      </c>
      <c r="C579" s="18">
        <v>9.4583329999999997</v>
      </c>
      <c r="D579" s="174">
        <f t="shared" ref="D579:D642" si="18">C579/C580-1</f>
        <v>0.14231074879227057</v>
      </c>
    </row>
    <row r="580" spans="2:4" x14ac:dyDescent="0.25">
      <c r="B580" s="12">
        <v>41365</v>
      </c>
      <c r="C580" s="18">
        <v>8.2799999999999994</v>
      </c>
      <c r="D580" s="174">
        <f t="shared" si="18"/>
        <v>4.0636738976257192E-2</v>
      </c>
    </row>
    <row r="581" spans="2:4" x14ac:dyDescent="0.25">
      <c r="B581" s="12">
        <v>41358</v>
      </c>
      <c r="C581" s="18">
        <v>7.9566670000000004</v>
      </c>
      <c r="D581" s="174">
        <f t="shared" si="18"/>
        <v>-1.5670021264743039E-2</v>
      </c>
    </row>
    <row r="582" spans="2:4" x14ac:dyDescent="0.25">
      <c r="B582" s="12">
        <v>41351</v>
      </c>
      <c r="C582" s="18">
        <v>8.0833329999999997</v>
      </c>
      <c r="D582" s="174">
        <f t="shared" si="18"/>
        <v>2.4803638892254565E-3</v>
      </c>
    </row>
    <row r="583" spans="2:4" x14ac:dyDescent="0.25">
      <c r="B583" s="12">
        <v>41344</v>
      </c>
      <c r="C583" s="18">
        <v>8.0633330000000001</v>
      </c>
      <c r="D583" s="174">
        <f t="shared" si="18"/>
        <v>2.196869455006345E-2</v>
      </c>
    </row>
    <row r="584" spans="2:4" x14ac:dyDescent="0.25">
      <c r="B584" s="12">
        <v>41337</v>
      </c>
      <c r="C584" s="18">
        <v>7.89</v>
      </c>
      <c r="D584" s="174">
        <f t="shared" si="18"/>
        <v>-6.5534901916103672E-2</v>
      </c>
    </row>
    <row r="585" spans="2:4" x14ac:dyDescent="0.25">
      <c r="B585" s="12">
        <v>41330</v>
      </c>
      <c r="C585" s="18">
        <v>8.4433330000000009</v>
      </c>
      <c r="D585" s="174">
        <f t="shared" si="18"/>
        <v>-5.9183273197194186E-4</v>
      </c>
    </row>
    <row r="586" spans="2:4" x14ac:dyDescent="0.25">
      <c r="B586" s="12">
        <v>41323</v>
      </c>
      <c r="C586" s="18">
        <v>8.4483329999999999</v>
      </c>
      <c r="D586" s="174">
        <f t="shared" si="18"/>
        <v>-7.635082522908454E-3</v>
      </c>
    </row>
    <row r="587" spans="2:4" x14ac:dyDescent="0.25">
      <c r="B587" s="12">
        <v>41316</v>
      </c>
      <c r="C587" s="18">
        <v>8.5133329999999994</v>
      </c>
      <c r="D587" s="174">
        <f t="shared" si="18"/>
        <v>9.0520833026437542E-2</v>
      </c>
    </row>
    <row r="588" spans="2:4" x14ac:dyDescent="0.25">
      <c r="B588" s="12">
        <v>41309</v>
      </c>
      <c r="C588" s="18">
        <v>7.806667</v>
      </c>
      <c r="D588" s="174">
        <f t="shared" si="18"/>
        <v>-1.6998949968564547E-2</v>
      </c>
    </row>
    <row r="589" spans="2:4" x14ac:dyDescent="0.25">
      <c r="B589" s="12">
        <v>41302</v>
      </c>
      <c r="C589" s="18">
        <v>7.9416669999999998</v>
      </c>
      <c r="D589" s="174">
        <f t="shared" si="18"/>
        <v>2.0124213230571675E-2</v>
      </c>
    </row>
    <row r="590" spans="2:4" x14ac:dyDescent="0.25">
      <c r="B590" s="12">
        <v>41295</v>
      </c>
      <c r="C590" s="18">
        <v>7.7850000000000001</v>
      </c>
      <c r="D590" s="174">
        <f t="shared" si="18"/>
        <v>-2.3212045169385132E-2</v>
      </c>
    </row>
    <row r="591" spans="2:4" x14ac:dyDescent="0.25">
      <c r="B591" s="12">
        <v>41288</v>
      </c>
      <c r="C591" s="18">
        <v>7.97</v>
      </c>
      <c r="D591" s="174">
        <f t="shared" si="18"/>
        <v>-6.0879848355072874E-2</v>
      </c>
    </row>
    <row r="592" spans="2:4" x14ac:dyDescent="0.25">
      <c r="B592" s="12">
        <v>41281</v>
      </c>
      <c r="C592" s="18">
        <v>8.4866670000000006</v>
      </c>
      <c r="D592" s="174">
        <f t="shared" si="18"/>
        <v>-1.8693313497525899E-2</v>
      </c>
    </row>
    <row r="593" spans="2:4" x14ac:dyDescent="0.25">
      <c r="B593" s="12">
        <v>41274</v>
      </c>
      <c r="C593" s="18">
        <v>8.6483329999999992</v>
      </c>
      <c r="D593" s="174">
        <f t="shared" si="18"/>
        <v>1.9267539735223771E-4</v>
      </c>
    </row>
    <row r="594" spans="2:4" x14ac:dyDescent="0.25">
      <c r="B594" s="12">
        <v>41267</v>
      </c>
      <c r="C594" s="18">
        <v>8.6466670000000008</v>
      </c>
      <c r="D594" s="174">
        <f t="shared" si="18"/>
        <v>-4.0314838152625265E-3</v>
      </c>
    </row>
    <row r="595" spans="2:4" x14ac:dyDescent="0.25">
      <c r="B595" s="12">
        <v>41260</v>
      </c>
      <c r="C595" s="18">
        <v>8.6816669999999991</v>
      </c>
      <c r="D595" s="174">
        <f t="shared" si="18"/>
        <v>-2.4166353534419316E-2</v>
      </c>
    </row>
    <row r="596" spans="2:4" x14ac:dyDescent="0.25">
      <c r="B596" s="12">
        <v>41253</v>
      </c>
      <c r="C596" s="18">
        <v>8.8966670000000008</v>
      </c>
      <c r="D596" s="174">
        <f t="shared" si="18"/>
        <v>1.1367941971658357E-2</v>
      </c>
    </row>
    <row r="597" spans="2:4" x14ac:dyDescent="0.25">
      <c r="B597" s="12">
        <v>41246</v>
      </c>
      <c r="C597" s="18">
        <v>8.7966669999999993</v>
      </c>
      <c r="D597" s="174">
        <f t="shared" si="18"/>
        <v>1.402501440922177E-2</v>
      </c>
    </row>
    <row r="598" spans="2:4" x14ac:dyDescent="0.25">
      <c r="B598" s="12">
        <v>41239</v>
      </c>
      <c r="C598" s="18">
        <v>8.6750000000000007</v>
      </c>
      <c r="D598" s="174">
        <f t="shared" si="18"/>
        <v>0.13299951532435728</v>
      </c>
    </row>
    <row r="599" spans="2:4" x14ac:dyDescent="0.25">
      <c r="B599" s="12">
        <v>41232</v>
      </c>
      <c r="C599" s="18">
        <v>7.6566669999999997</v>
      </c>
      <c r="D599" s="174">
        <f t="shared" si="18"/>
        <v>1.0336574019642608E-2</v>
      </c>
    </row>
    <row r="600" spans="2:4" x14ac:dyDescent="0.25">
      <c r="B600" s="12">
        <v>41225</v>
      </c>
      <c r="C600" s="18">
        <v>7.5783329999999998</v>
      </c>
      <c r="D600" s="174">
        <f t="shared" si="18"/>
        <v>4.6398587998170981E-3</v>
      </c>
    </row>
    <row r="601" spans="2:4" x14ac:dyDescent="0.25">
      <c r="B601" s="12">
        <v>41218</v>
      </c>
      <c r="C601" s="18">
        <v>7.5433329999999996</v>
      </c>
      <c r="D601" s="174">
        <f t="shared" si="18"/>
        <v>2.7935499792663965E-2</v>
      </c>
    </row>
    <row r="602" spans="2:4" x14ac:dyDescent="0.25">
      <c r="B602" s="12">
        <v>41211</v>
      </c>
      <c r="C602" s="18">
        <v>7.3383330000000004</v>
      </c>
      <c r="D602" s="174">
        <f t="shared" si="18"/>
        <v>-3.9904057562322626E-2</v>
      </c>
    </row>
    <row r="603" spans="2:4" x14ac:dyDescent="0.25">
      <c r="B603" s="12">
        <v>41204</v>
      </c>
      <c r="C603" s="18">
        <v>7.6433330000000002</v>
      </c>
      <c r="D603" s="174">
        <f t="shared" si="18"/>
        <v>-0.13991004726518941</v>
      </c>
    </row>
    <row r="604" spans="2:4" x14ac:dyDescent="0.25">
      <c r="B604" s="12">
        <v>41197</v>
      </c>
      <c r="C604" s="18">
        <v>8.8866669999999992</v>
      </c>
      <c r="D604" s="174">
        <f t="shared" si="18"/>
        <v>-6.5872391936664054E-2</v>
      </c>
    </row>
    <row r="605" spans="2:4" x14ac:dyDescent="0.25">
      <c r="B605" s="12">
        <v>41190</v>
      </c>
      <c r="C605" s="18">
        <v>9.5133329999999994</v>
      </c>
      <c r="D605" s="174">
        <f t="shared" si="18"/>
        <v>8.7669647553911823E-4</v>
      </c>
    </row>
    <row r="606" spans="2:4" x14ac:dyDescent="0.25">
      <c r="B606" s="12">
        <v>41183</v>
      </c>
      <c r="C606" s="18">
        <v>9.5050000000000008</v>
      </c>
      <c r="D606" s="174">
        <f t="shared" si="18"/>
        <v>5.4938956714761567E-2</v>
      </c>
    </row>
    <row r="607" spans="2:4" x14ac:dyDescent="0.25">
      <c r="B607" s="12">
        <v>41176</v>
      </c>
      <c r="C607" s="18">
        <v>9.01</v>
      </c>
      <c r="D607" s="174">
        <f t="shared" si="18"/>
        <v>-1.170021895063178E-2</v>
      </c>
    </row>
    <row r="608" spans="2:4" x14ac:dyDescent="0.25">
      <c r="B608" s="12">
        <v>41169</v>
      </c>
      <c r="C608" s="18">
        <v>9.1166669999999996</v>
      </c>
      <c r="D608" s="174">
        <f t="shared" si="18"/>
        <v>1.7295889258103436E-2</v>
      </c>
    </row>
    <row r="609" spans="2:4" x14ac:dyDescent="0.25">
      <c r="B609" s="12">
        <v>41162</v>
      </c>
      <c r="C609" s="18">
        <v>8.9616670000000003</v>
      </c>
      <c r="D609" s="174">
        <f t="shared" si="18"/>
        <v>-7.6434148967164162E-2</v>
      </c>
    </row>
    <row r="610" spans="2:4" x14ac:dyDescent="0.25">
      <c r="B610" s="12">
        <v>41155</v>
      </c>
      <c r="C610" s="18">
        <v>9.7033330000000007</v>
      </c>
      <c r="D610" s="174">
        <f t="shared" si="18"/>
        <v>-1.2215813105388884E-2</v>
      </c>
    </row>
    <row r="611" spans="2:4" x14ac:dyDescent="0.25">
      <c r="B611" s="12">
        <v>41148</v>
      </c>
      <c r="C611" s="18">
        <v>9.8233329999999999</v>
      </c>
      <c r="D611" s="174">
        <f t="shared" si="18"/>
        <v>-1.3556485809422147E-2</v>
      </c>
    </row>
    <row r="612" spans="2:4" x14ac:dyDescent="0.25">
      <c r="B612" s="12">
        <v>41141</v>
      </c>
      <c r="C612" s="18">
        <v>9.9583329999999997</v>
      </c>
      <c r="D612" s="174">
        <f t="shared" si="18"/>
        <v>-1.7915877712031625E-2</v>
      </c>
    </row>
    <row r="613" spans="2:4" x14ac:dyDescent="0.25">
      <c r="B613" s="12">
        <v>41134</v>
      </c>
      <c r="C613" s="18">
        <v>10.14</v>
      </c>
      <c r="D613" s="174">
        <f t="shared" si="18"/>
        <v>0.12106135986733002</v>
      </c>
    </row>
    <row r="614" spans="2:4" x14ac:dyDescent="0.25">
      <c r="B614" s="12">
        <v>41127</v>
      </c>
      <c r="C614" s="18">
        <v>9.0449999999999999</v>
      </c>
      <c r="D614" s="174">
        <f t="shared" si="18"/>
        <v>-0.18733153638814026</v>
      </c>
    </row>
    <row r="615" spans="2:4" x14ac:dyDescent="0.25">
      <c r="B615" s="12">
        <v>41120</v>
      </c>
      <c r="C615" s="18">
        <v>11.13</v>
      </c>
      <c r="D615" s="174">
        <f t="shared" si="18"/>
        <v>-2.0246478873239271E-2</v>
      </c>
    </row>
    <row r="616" spans="2:4" x14ac:dyDescent="0.25">
      <c r="B616" s="12">
        <v>41113</v>
      </c>
      <c r="C616" s="18">
        <v>11.36</v>
      </c>
      <c r="D616" s="174">
        <f t="shared" si="18"/>
        <v>4.9099616718473627E-2</v>
      </c>
    </row>
    <row r="617" spans="2:4" x14ac:dyDescent="0.25">
      <c r="B617" s="12">
        <v>41106</v>
      </c>
      <c r="C617" s="18">
        <v>10.828333000000001</v>
      </c>
      <c r="D617" s="174">
        <f t="shared" si="18"/>
        <v>-0.11881188441100998</v>
      </c>
    </row>
    <row r="618" spans="2:4" x14ac:dyDescent="0.25">
      <c r="B618" s="12">
        <v>41099</v>
      </c>
      <c r="C618" s="18">
        <v>12.288333</v>
      </c>
      <c r="D618" s="174">
        <f t="shared" si="18"/>
        <v>4.0855237392216637E-3</v>
      </c>
    </row>
    <row r="619" spans="2:4" x14ac:dyDescent="0.25">
      <c r="B619" s="12">
        <v>41092</v>
      </c>
      <c r="C619" s="18">
        <v>12.238333000000001</v>
      </c>
      <c r="D619" s="174">
        <f t="shared" si="18"/>
        <v>3.1320167659546039E-2</v>
      </c>
    </row>
    <row r="620" spans="2:4" x14ac:dyDescent="0.25">
      <c r="B620" s="12">
        <v>41085</v>
      </c>
      <c r="C620" s="18">
        <v>11.866667</v>
      </c>
      <c r="D620" s="174">
        <f t="shared" si="18"/>
        <v>-3.2740063381064166E-2</v>
      </c>
    </row>
    <row r="621" spans="2:4" x14ac:dyDescent="0.25">
      <c r="B621" s="12">
        <v>41078</v>
      </c>
      <c r="C621" s="18">
        <v>12.268333</v>
      </c>
      <c r="D621" s="174">
        <f t="shared" si="18"/>
        <v>-6.3962409360060812E-2</v>
      </c>
    </row>
    <row r="622" spans="2:4" x14ac:dyDescent="0.25">
      <c r="B622" s="12">
        <v>41071</v>
      </c>
      <c r="C622" s="18">
        <v>13.106667</v>
      </c>
      <c r="D622" s="174">
        <f t="shared" si="18"/>
        <v>3.3377188787836909E-2</v>
      </c>
    </row>
    <row r="623" spans="2:4" x14ac:dyDescent="0.25">
      <c r="B623" s="12">
        <v>41064</v>
      </c>
      <c r="C623" s="18">
        <v>12.683332999999999</v>
      </c>
      <c r="D623" s="174">
        <f t="shared" si="18"/>
        <v>7.8820468420173873E-2</v>
      </c>
    </row>
    <row r="624" spans="2:4" x14ac:dyDescent="0.25">
      <c r="B624" s="12">
        <v>41057</v>
      </c>
      <c r="C624" s="18">
        <v>11.756667</v>
      </c>
      <c r="D624" s="174">
        <f t="shared" si="18"/>
        <v>-1.4529170159262361E-2</v>
      </c>
    </row>
    <row r="625" spans="2:4" x14ac:dyDescent="0.25">
      <c r="B625" s="12">
        <v>41050</v>
      </c>
      <c r="C625" s="18">
        <v>11.93</v>
      </c>
      <c r="D625" s="174">
        <f t="shared" si="18"/>
        <v>4.344026365715048E-2</v>
      </c>
    </row>
    <row r="626" spans="2:4" x14ac:dyDescent="0.25">
      <c r="B626" s="12">
        <v>41043</v>
      </c>
      <c r="C626" s="18">
        <v>11.433332999999999</v>
      </c>
      <c r="D626" s="174">
        <f t="shared" si="18"/>
        <v>-4.1229937106918357E-2</v>
      </c>
    </row>
    <row r="627" spans="2:4" x14ac:dyDescent="0.25">
      <c r="B627" s="12">
        <v>41036</v>
      </c>
      <c r="C627" s="18">
        <v>11.925000000000001</v>
      </c>
      <c r="D627" s="174">
        <f t="shared" si="18"/>
        <v>7.2070754332357101E-2</v>
      </c>
    </row>
    <row r="628" spans="2:4" x14ac:dyDescent="0.25">
      <c r="B628" s="12">
        <v>41029</v>
      </c>
      <c r="C628" s="18">
        <v>11.123333000000001</v>
      </c>
      <c r="D628" s="174">
        <f t="shared" si="18"/>
        <v>1.8464763666572237E-2</v>
      </c>
    </row>
    <row r="629" spans="2:4" x14ac:dyDescent="0.25">
      <c r="B629" s="12">
        <v>41022</v>
      </c>
      <c r="C629" s="18">
        <v>10.921666999999999</v>
      </c>
      <c r="D629" s="174">
        <f t="shared" si="18"/>
        <v>3.1806046291922296E-2</v>
      </c>
    </row>
    <row r="630" spans="2:4" x14ac:dyDescent="0.25">
      <c r="B630" s="12">
        <v>41015</v>
      </c>
      <c r="C630" s="18">
        <v>10.585000000000001</v>
      </c>
      <c r="D630" s="174">
        <f t="shared" si="18"/>
        <v>-1.1671335200746924E-2</v>
      </c>
    </row>
    <row r="631" spans="2:4" x14ac:dyDescent="0.25">
      <c r="B631" s="12">
        <v>41008</v>
      </c>
      <c r="C631" s="18">
        <v>10.71</v>
      </c>
      <c r="D631" s="174">
        <f t="shared" si="18"/>
        <v>1.3884538147192815E-2</v>
      </c>
    </row>
    <row r="632" spans="2:4" x14ac:dyDescent="0.25">
      <c r="B632" s="12">
        <v>41001</v>
      </c>
      <c r="C632" s="18">
        <v>10.563333</v>
      </c>
      <c r="D632" s="174">
        <f t="shared" si="18"/>
        <v>2.0776293147891645E-2</v>
      </c>
    </row>
    <row r="633" spans="2:4" x14ac:dyDescent="0.25">
      <c r="B633" s="12">
        <v>40994</v>
      </c>
      <c r="C633" s="18">
        <v>10.348333</v>
      </c>
      <c r="D633" s="174">
        <f t="shared" si="18"/>
        <v>2.5772345143642683E-2</v>
      </c>
    </row>
    <row r="634" spans="2:4" x14ac:dyDescent="0.25">
      <c r="B634" s="12">
        <v>40987</v>
      </c>
      <c r="C634" s="18">
        <v>10.088333</v>
      </c>
      <c r="D634" s="174">
        <f t="shared" si="18"/>
        <v>1.6627477884698649E-2</v>
      </c>
    </row>
    <row r="635" spans="2:4" x14ac:dyDescent="0.25">
      <c r="B635" s="12">
        <v>40980</v>
      </c>
      <c r="C635" s="18">
        <v>9.9233329999999995</v>
      </c>
      <c r="D635" s="174">
        <f t="shared" si="18"/>
        <v>-5.0360921616965371E-4</v>
      </c>
    </row>
    <row r="636" spans="2:4" x14ac:dyDescent="0.25">
      <c r="B636" s="12">
        <v>40973</v>
      </c>
      <c r="C636" s="18">
        <v>9.9283330000000003</v>
      </c>
      <c r="D636" s="174">
        <f t="shared" si="18"/>
        <v>1.6726369687660059E-2</v>
      </c>
    </row>
    <row r="637" spans="2:4" x14ac:dyDescent="0.25">
      <c r="B637" s="12">
        <v>40966</v>
      </c>
      <c r="C637" s="18">
        <v>9.7650000000000006</v>
      </c>
      <c r="D637" s="174">
        <f t="shared" si="18"/>
        <v>3.9198260404460505E-2</v>
      </c>
    </row>
    <row r="638" spans="2:4" x14ac:dyDescent="0.25">
      <c r="B638" s="12">
        <v>40959</v>
      </c>
      <c r="C638" s="18">
        <v>9.3966670000000008</v>
      </c>
      <c r="D638" s="174">
        <f t="shared" si="18"/>
        <v>5.9774433843066577E-2</v>
      </c>
    </row>
    <row r="639" spans="2:4" x14ac:dyDescent="0.25">
      <c r="B639" s="12">
        <v>40952</v>
      </c>
      <c r="C639" s="18">
        <v>8.8666669999999996</v>
      </c>
      <c r="D639" s="174">
        <f t="shared" si="18"/>
        <v>-1.7453134455512664E-2</v>
      </c>
    </row>
    <row r="640" spans="2:4" x14ac:dyDescent="0.25">
      <c r="B640" s="12">
        <v>40945</v>
      </c>
      <c r="C640" s="18">
        <v>9.0241670000000003</v>
      </c>
      <c r="D640" s="174">
        <f t="shared" si="18"/>
        <v>2.4406393930322734E-2</v>
      </c>
    </row>
    <row r="641" spans="2:4" x14ac:dyDescent="0.25">
      <c r="B641" s="12">
        <v>40938</v>
      </c>
      <c r="C641" s="18">
        <v>8.8091670000000004</v>
      </c>
      <c r="D641" s="174">
        <f t="shared" si="18"/>
        <v>-1.6925435391999644E-2</v>
      </c>
    </row>
    <row r="642" spans="2:4" x14ac:dyDescent="0.25">
      <c r="B642" s="12">
        <v>40931</v>
      </c>
      <c r="C642" s="18">
        <v>8.9608329999999992</v>
      </c>
      <c r="D642" s="174">
        <f t="shared" si="18"/>
        <v>2.8798277841561193E-2</v>
      </c>
    </row>
    <row r="643" spans="2:4" x14ac:dyDescent="0.25">
      <c r="B643" s="12">
        <v>40924</v>
      </c>
      <c r="C643" s="18">
        <v>8.7100000000000009</v>
      </c>
      <c r="D643" s="174">
        <f t="shared" ref="D643:D706" si="19">C643/C644-1</f>
        <v>7.7636869780389972E-2</v>
      </c>
    </row>
    <row r="644" spans="2:4" x14ac:dyDescent="0.25">
      <c r="B644" s="12">
        <v>40917</v>
      </c>
      <c r="C644" s="18">
        <v>8.0824999999999996</v>
      </c>
      <c r="D644" s="174">
        <f t="shared" si="19"/>
        <v>1.687989167036652E-2</v>
      </c>
    </row>
    <row r="645" spans="2:4" x14ac:dyDescent="0.25">
      <c r="B645" s="12">
        <v>40910</v>
      </c>
      <c r="C645" s="18">
        <v>7.9483329999999999</v>
      </c>
      <c r="D645" s="174">
        <f t="shared" si="19"/>
        <v>3.5163882577116556E-2</v>
      </c>
    </row>
    <row r="646" spans="2:4" x14ac:dyDescent="0.25">
      <c r="B646" s="12">
        <v>40903</v>
      </c>
      <c r="C646" s="18">
        <v>7.6783330000000003</v>
      </c>
      <c r="D646" s="174">
        <f t="shared" si="19"/>
        <v>-2.9492393954396623E-2</v>
      </c>
    </row>
    <row r="647" spans="2:4" x14ac:dyDescent="0.25">
      <c r="B647" s="12">
        <v>40896</v>
      </c>
      <c r="C647" s="18">
        <v>7.9116669999999996</v>
      </c>
      <c r="D647" s="174">
        <f t="shared" si="19"/>
        <v>-9.9071023008491244E-3</v>
      </c>
    </row>
    <row r="648" spans="2:4" x14ac:dyDescent="0.25">
      <c r="B648" s="12">
        <v>40889</v>
      </c>
      <c r="C648" s="18">
        <v>7.9908330000000003</v>
      </c>
      <c r="D648" s="174">
        <f t="shared" si="19"/>
        <v>-1.286806670784435E-2</v>
      </c>
    </row>
    <row r="649" spans="2:4" x14ac:dyDescent="0.25">
      <c r="B649" s="12">
        <v>40882</v>
      </c>
      <c r="C649" s="18">
        <v>8.0950000000000006</v>
      </c>
      <c r="D649" s="174">
        <f t="shared" si="19"/>
        <v>3.5276519864584133E-2</v>
      </c>
    </row>
    <row r="650" spans="2:4" x14ac:dyDescent="0.25">
      <c r="B650" s="12">
        <v>40875</v>
      </c>
      <c r="C650" s="18">
        <v>7.8191670000000002</v>
      </c>
      <c r="D650" s="174">
        <f t="shared" si="19"/>
        <v>0.1036227240649259</v>
      </c>
    </row>
    <row r="651" spans="2:4" x14ac:dyDescent="0.25">
      <c r="B651" s="12">
        <v>40868</v>
      </c>
      <c r="C651" s="18">
        <v>7.085</v>
      </c>
      <c r="D651" s="174">
        <f t="shared" si="19"/>
        <v>-6.5816984251533484E-2</v>
      </c>
    </row>
    <row r="652" spans="2:4" x14ac:dyDescent="0.25">
      <c r="B652" s="12">
        <v>40861</v>
      </c>
      <c r="C652" s="18">
        <v>7.5841669999999999</v>
      </c>
      <c r="D652" s="174">
        <f t="shared" si="19"/>
        <v>-2.6110176565008025E-2</v>
      </c>
    </row>
    <row r="653" spans="2:4" x14ac:dyDescent="0.25">
      <c r="B653" s="12">
        <v>40854</v>
      </c>
      <c r="C653" s="18">
        <v>7.7874999999999996</v>
      </c>
      <c r="D653" s="174">
        <f t="shared" si="19"/>
        <v>-2.2080327420691881E-2</v>
      </c>
    </row>
    <row r="654" spans="2:4" x14ac:dyDescent="0.25">
      <c r="B654" s="12">
        <v>40847</v>
      </c>
      <c r="C654" s="18">
        <v>7.9633330000000004</v>
      </c>
      <c r="D654" s="174">
        <f t="shared" si="19"/>
        <v>0.1019371724198721</v>
      </c>
    </row>
    <row r="655" spans="2:4" x14ac:dyDescent="0.25">
      <c r="B655" s="12">
        <v>40840</v>
      </c>
      <c r="C655" s="18">
        <v>7.226667</v>
      </c>
      <c r="D655" s="174">
        <f t="shared" si="19"/>
        <v>-6.5013474285133266E-2</v>
      </c>
    </row>
    <row r="656" spans="2:4" x14ac:dyDescent="0.25">
      <c r="B656" s="12">
        <v>40833</v>
      </c>
      <c r="C656" s="18">
        <v>7.7291670000000003</v>
      </c>
      <c r="D656" s="174">
        <f t="shared" si="19"/>
        <v>-1.7166471668264349E-2</v>
      </c>
    </row>
    <row r="657" spans="2:4" x14ac:dyDescent="0.25">
      <c r="B657" s="12">
        <v>40826</v>
      </c>
      <c r="C657" s="18">
        <v>7.8641670000000001</v>
      </c>
      <c r="D657" s="174">
        <f t="shared" si="19"/>
        <v>9.6688069572949287E-2</v>
      </c>
    </row>
    <row r="658" spans="2:4" x14ac:dyDescent="0.25">
      <c r="B658" s="12">
        <v>40819</v>
      </c>
      <c r="C658" s="18">
        <v>7.170833</v>
      </c>
      <c r="D658" s="174">
        <f t="shared" si="19"/>
        <v>-1.4205612821371894E-2</v>
      </c>
    </row>
    <row r="659" spans="2:4" x14ac:dyDescent="0.25">
      <c r="B659" s="12">
        <v>40812</v>
      </c>
      <c r="C659" s="18">
        <v>7.2741670000000003</v>
      </c>
      <c r="D659" s="174">
        <f t="shared" si="19"/>
        <v>-5.9218312265116868E-3</v>
      </c>
    </row>
    <row r="660" spans="2:4" x14ac:dyDescent="0.25">
      <c r="B660" s="12">
        <v>40805</v>
      </c>
      <c r="C660" s="18">
        <v>7.3174999999999999</v>
      </c>
      <c r="D660" s="174">
        <f t="shared" si="19"/>
        <v>-4.6683272030540568E-2</v>
      </c>
    </row>
    <row r="661" spans="2:4" x14ac:dyDescent="0.25">
      <c r="B661" s="12">
        <v>40798</v>
      </c>
      <c r="C661" s="18">
        <v>7.6758329999999999</v>
      </c>
      <c r="D661" s="174">
        <f t="shared" si="19"/>
        <v>6.5348091603053327E-2</v>
      </c>
    </row>
    <row r="662" spans="2:4" x14ac:dyDescent="0.25">
      <c r="B662" s="12">
        <v>40791</v>
      </c>
      <c r="C662" s="18">
        <v>7.2050000000000001</v>
      </c>
      <c r="D662" s="174">
        <f t="shared" si="19"/>
        <v>3.3839481820424178E-2</v>
      </c>
    </row>
    <row r="663" spans="2:4" x14ac:dyDescent="0.25">
      <c r="B663" s="12">
        <v>40784</v>
      </c>
      <c r="C663" s="18">
        <v>6.9691669999999997</v>
      </c>
      <c r="D663" s="174">
        <f t="shared" si="19"/>
        <v>-1.1816093583835618E-2</v>
      </c>
    </row>
    <row r="664" spans="2:4" x14ac:dyDescent="0.25">
      <c r="B664" s="12">
        <v>40777</v>
      </c>
      <c r="C664" s="18">
        <v>7.0525000000000002</v>
      </c>
      <c r="D664" s="174">
        <f t="shared" si="19"/>
        <v>6.4394469344458249E-2</v>
      </c>
    </row>
    <row r="665" spans="2:4" x14ac:dyDescent="0.25">
      <c r="B665" s="12">
        <v>40770</v>
      </c>
      <c r="C665" s="18">
        <v>6.6258330000000001</v>
      </c>
      <c r="D665" s="174">
        <f t="shared" si="19"/>
        <v>-1.6938724035608366E-2</v>
      </c>
    </row>
    <row r="666" spans="2:4" x14ac:dyDescent="0.25">
      <c r="B666" s="12">
        <v>40763</v>
      </c>
      <c r="C666" s="18">
        <v>6.74</v>
      </c>
      <c r="D666" s="174">
        <f t="shared" si="19"/>
        <v>6.5331872216445097E-2</v>
      </c>
    </row>
    <row r="667" spans="2:4" x14ac:dyDescent="0.25">
      <c r="B667" s="12">
        <v>40756</v>
      </c>
      <c r="C667" s="18">
        <v>6.3266669999999996</v>
      </c>
      <c r="D667" s="174">
        <f t="shared" si="19"/>
        <v>-9.135943617854414E-3</v>
      </c>
    </row>
    <row r="668" spans="2:4" x14ac:dyDescent="0.25">
      <c r="B668" s="12">
        <v>40749</v>
      </c>
      <c r="C668" s="18">
        <v>6.3849999999999998</v>
      </c>
      <c r="D668" s="174">
        <f t="shared" si="19"/>
        <v>-4.8317026539956509E-2</v>
      </c>
    </row>
    <row r="669" spans="2:4" x14ac:dyDescent="0.25">
      <c r="B669" s="12">
        <v>40742</v>
      </c>
      <c r="C669" s="18">
        <v>6.7091669999999999</v>
      </c>
      <c r="D669" s="174">
        <f t="shared" si="19"/>
        <v>2.8356110442911753E-2</v>
      </c>
    </row>
    <row r="670" spans="2:4" x14ac:dyDescent="0.25">
      <c r="B670" s="12">
        <v>40735</v>
      </c>
      <c r="C670" s="18">
        <v>6.5241670000000003</v>
      </c>
      <c r="D670" s="174">
        <f t="shared" si="19"/>
        <v>-3.3456740740740676E-2</v>
      </c>
    </row>
    <row r="671" spans="2:4" x14ac:dyDescent="0.25">
      <c r="B671" s="12">
        <v>40728</v>
      </c>
      <c r="C671" s="18">
        <v>6.75</v>
      </c>
      <c r="D671" s="174">
        <f t="shared" si="19"/>
        <v>-3.1448091285515178E-2</v>
      </c>
    </row>
    <row r="672" spans="2:4" x14ac:dyDescent="0.25">
      <c r="B672" s="12">
        <v>40721</v>
      </c>
      <c r="C672" s="18">
        <v>6.9691669999999997</v>
      </c>
      <c r="D672" s="174">
        <f t="shared" si="19"/>
        <v>7.1492629263670393E-2</v>
      </c>
    </row>
    <row r="673" spans="2:4" x14ac:dyDescent="0.25">
      <c r="B673" s="12">
        <v>40714</v>
      </c>
      <c r="C673" s="18">
        <v>6.5041669999999998</v>
      </c>
      <c r="D673" s="174">
        <f t="shared" si="19"/>
        <v>7.9380560330828853E-2</v>
      </c>
    </row>
    <row r="674" spans="2:4" x14ac:dyDescent="0.25">
      <c r="B674" s="12">
        <v>40707</v>
      </c>
      <c r="C674" s="18">
        <v>6.0258330000000004</v>
      </c>
      <c r="D674" s="174">
        <f t="shared" si="19"/>
        <v>1.0057271130452516E-2</v>
      </c>
    </row>
    <row r="675" spans="2:4" x14ac:dyDescent="0.25">
      <c r="B675" s="12">
        <v>40700</v>
      </c>
      <c r="C675" s="18">
        <v>5.9658329999999999</v>
      </c>
      <c r="D675" s="174">
        <f t="shared" si="19"/>
        <v>-1.6350700741962099E-2</v>
      </c>
    </row>
    <row r="676" spans="2:4" x14ac:dyDescent="0.25">
      <c r="B676" s="12">
        <v>40693</v>
      </c>
      <c r="C676" s="18">
        <v>6.0650000000000004</v>
      </c>
      <c r="D676" s="174">
        <f t="shared" si="19"/>
        <v>2.6661024121878985E-2</v>
      </c>
    </row>
    <row r="677" spans="2:4" x14ac:dyDescent="0.25">
      <c r="B677" s="12">
        <v>40686</v>
      </c>
      <c r="C677" s="18">
        <v>5.9074999999999998</v>
      </c>
      <c r="D677" s="174">
        <f t="shared" si="19"/>
        <v>1.9120125409998412E-2</v>
      </c>
    </row>
    <row r="678" spans="2:4" x14ac:dyDescent="0.25">
      <c r="B678" s="12">
        <v>40679</v>
      </c>
      <c r="C678" s="18">
        <v>5.7966670000000002</v>
      </c>
      <c r="D678" s="174">
        <f t="shared" si="19"/>
        <v>4.6015034826163204E-2</v>
      </c>
    </row>
    <row r="679" spans="2:4" x14ac:dyDescent="0.25">
      <c r="B679" s="12">
        <v>40672</v>
      </c>
      <c r="C679" s="18">
        <v>5.5416670000000003</v>
      </c>
      <c r="D679" s="174">
        <f t="shared" si="19"/>
        <v>2.7185727525486758E-2</v>
      </c>
    </row>
    <row r="680" spans="2:4" x14ac:dyDescent="0.25">
      <c r="B680" s="12">
        <v>40665</v>
      </c>
      <c r="C680" s="18">
        <v>5.3949999999999996</v>
      </c>
      <c r="D680" s="174">
        <f t="shared" si="19"/>
        <v>-2.1315192743764255E-2</v>
      </c>
    </row>
    <row r="681" spans="2:4" x14ac:dyDescent="0.25">
      <c r="B681" s="12">
        <v>40658</v>
      </c>
      <c r="C681" s="18">
        <v>5.5125000000000002</v>
      </c>
      <c r="D681" s="174">
        <f t="shared" si="19"/>
        <v>1.3172063910066756E-2</v>
      </c>
    </row>
    <row r="682" spans="2:4" x14ac:dyDescent="0.25">
      <c r="B682" s="12">
        <v>40651</v>
      </c>
      <c r="C682" s="18">
        <v>5.4408329999999996</v>
      </c>
      <c r="D682" s="174">
        <f t="shared" si="19"/>
        <v>3.1763592399721263E-2</v>
      </c>
    </row>
    <row r="683" spans="2:4" x14ac:dyDescent="0.25">
      <c r="B683" s="12">
        <v>40644</v>
      </c>
      <c r="C683" s="18">
        <v>5.273333</v>
      </c>
      <c r="D683" s="174">
        <f t="shared" si="19"/>
        <v>2.0974443368828588E-2</v>
      </c>
    </row>
    <row r="684" spans="2:4" x14ac:dyDescent="0.25">
      <c r="B684" s="12">
        <v>40637</v>
      </c>
      <c r="C684" s="18">
        <v>5.165</v>
      </c>
      <c r="D684" s="174">
        <f t="shared" si="19"/>
        <v>1.606564039774705E-2</v>
      </c>
    </row>
    <row r="685" spans="2:4" x14ac:dyDescent="0.25">
      <c r="B685" s="12">
        <v>40630</v>
      </c>
      <c r="C685" s="18">
        <v>5.0833329999999997</v>
      </c>
      <c r="D685" s="174">
        <f t="shared" si="19"/>
        <v>3.2498309580115681E-2</v>
      </c>
    </row>
    <row r="686" spans="2:4" x14ac:dyDescent="0.25">
      <c r="B686" s="12">
        <v>40623</v>
      </c>
      <c r="C686" s="18">
        <v>4.9233330000000004</v>
      </c>
      <c r="D686" s="174">
        <f t="shared" si="19"/>
        <v>6.7582069563999481E-2</v>
      </c>
    </row>
    <row r="687" spans="2:4" x14ac:dyDescent="0.25">
      <c r="B687" s="12">
        <v>40616</v>
      </c>
      <c r="C687" s="18">
        <v>4.6116669999999997</v>
      </c>
      <c r="D687" s="174">
        <f t="shared" si="19"/>
        <v>-7.2221018418217042E-4</v>
      </c>
    </row>
    <row r="688" spans="2:4" x14ac:dyDescent="0.25">
      <c r="B688" s="12">
        <v>40609</v>
      </c>
      <c r="C688" s="18">
        <v>4.6150000000000002</v>
      </c>
      <c r="D688" s="174">
        <f t="shared" si="19"/>
        <v>-1.4415376401494928E-2</v>
      </c>
    </row>
    <row r="689" spans="2:4" x14ac:dyDescent="0.25">
      <c r="B689" s="12">
        <v>40602</v>
      </c>
      <c r="C689" s="18">
        <v>4.6825000000000001</v>
      </c>
      <c r="D689" s="174">
        <f t="shared" si="19"/>
        <v>-4.762718321171644E-2</v>
      </c>
    </row>
    <row r="690" spans="2:4" x14ac:dyDescent="0.25">
      <c r="B690" s="12">
        <v>40595</v>
      </c>
      <c r="C690" s="18">
        <v>4.9166670000000003</v>
      </c>
      <c r="D690" s="174">
        <f t="shared" si="19"/>
        <v>3.0207857517024594E-2</v>
      </c>
    </row>
    <row r="691" spans="2:4" x14ac:dyDescent="0.25">
      <c r="B691" s="12">
        <v>40588</v>
      </c>
      <c r="C691" s="18">
        <v>4.7725</v>
      </c>
      <c r="D691" s="174">
        <f t="shared" si="19"/>
        <v>1.2373978265937557E-2</v>
      </c>
    </row>
    <row r="692" spans="2:4" x14ac:dyDescent="0.25">
      <c r="B692" s="12">
        <v>40581</v>
      </c>
      <c r="C692" s="18">
        <v>4.7141669999999998</v>
      </c>
      <c r="D692" s="174">
        <f t="shared" si="19"/>
        <v>-5.9742751713230957E-3</v>
      </c>
    </row>
    <row r="693" spans="2:4" x14ac:dyDescent="0.25">
      <c r="B693" s="12">
        <v>40574</v>
      </c>
      <c r="C693" s="18">
        <v>4.7424999999999997</v>
      </c>
      <c r="D693" s="174">
        <f t="shared" si="19"/>
        <v>3.1913039485986561E-2</v>
      </c>
    </row>
    <row r="694" spans="2:4" x14ac:dyDescent="0.25">
      <c r="B694" s="12">
        <v>40567</v>
      </c>
      <c r="C694" s="18">
        <v>4.5958329999999998</v>
      </c>
      <c r="D694" s="174">
        <f t="shared" si="19"/>
        <v>-9.5187500000000203E-3</v>
      </c>
    </row>
    <row r="695" spans="2:4" x14ac:dyDescent="0.25">
      <c r="B695" s="12">
        <v>40560</v>
      </c>
      <c r="C695" s="18">
        <v>4.6399999999999997</v>
      </c>
      <c r="D695" s="174">
        <f t="shared" si="19"/>
        <v>2.1838944528459692E-2</v>
      </c>
    </row>
    <row r="696" spans="2:4" x14ac:dyDescent="0.25">
      <c r="B696" s="12">
        <v>40553</v>
      </c>
      <c r="C696" s="18">
        <v>4.5408330000000001</v>
      </c>
      <c r="D696" s="174">
        <f t="shared" si="19"/>
        <v>2.0794306541349394E-2</v>
      </c>
    </row>
    <row r="697" spans="2:4" x14ac:dyDescent="0.25">
      <c r="B697" s="12">
        <v>40546</v>
      </c>
      <c r="C697" s="18">
        <v>4.4483329999999999</v>
      </c>
      <c r="D697" s="174">
        <f t="shared" si="19"/>
        <v>2.1040396247865578E-2</v>
      </c>
    </row>
    <row r="698" spans="2:4" x14ac:dyDescent="0.25">
      <c r="B698" s="12">
        <v>40539</v>
      </c>
      <c r="C698" s="18">
        <v>4.3566669999999998</v>
      </c>
      <c r="D698" s="174">
        <f t="shared" si="19"/>
        <v>-2.3898284085010157E-2</v>
      </c>
    </row>
    <row r="699" spans="2:4" x14ac:dyDescent="0.25">
      <c r="B699" s="12">
        <v>40532</v>
      </c>
      <c r="C699" s="18">
        <v>4.4633330000000004</v>
      </c>
      <c r="D699" s="174">
        <f t="shared" si="19"/>
        <v>1.5355451401361409E-2</v>
      </c>
    </row>
    <row r="700" spans="2:4" x14ac:dyDescent="0.25">
      <c r="B700" s="12">
        <v>40525</v>
      </c>
      <c r="C700" s="18">
        <v>4.3958329999999997</v>
      </c>
      <c r="D700" s="174">
        <f t="shared" si="19"/>
        <v>7.4994736091727132E-2</v>
      </c>
    </row>
    <row r="701" spans="2:4" x14ac:dyDescent="0.25">
      <c r="B701" s="12">
        <v>40518</v>
      </c>
      <c r="C701" s="18">
        <v>4.0891669999999998</v>
      </c>
      <c r="D701" s="174">
        <f t="shared" si="19"/>
        <v>-6.9762886806664426E-2</v>
      </c>
    </row>
    <row r="702" spans="2:4" x14ac:dyDescent="0.25">
      <c r="B702" s="12">
        <v>40511</v>
      </c>
      <c r="C702" s="18">
        <v>4.3958329999999997</v>
      </c>
      <c r="D702" s="174">
        <f t="shared" si="19"/>
        <v>-3.0152675124103689E-2</v>
      </c>
    </row>
    <row r="703" spans="2:4" x14ac:dyDescent="0.25">
      <c r="B703" s="12">
        <v>40504</v>
      </c>
      <c r="C703" s="18">
        <v>4.5324999999999998</v>
      </c>
      <c r="D703" s="174">
        <f t="shared" si="19"/>
        <v>2.894438138478983E-2</v>
      </c>
    </row>
    <row r="704" spans="2:4" x14ac:dyDescent="0.25">
      <c r="B704" s="12">
        <v>40497</v>
      </c>
      <c r="C704" s="18">
        <v>4.4050000000000002</v>
      </c>
      <c r="D704" s="174">
        <f t="shared" si="19"/>
        <v>5.4037802270165525E-2</v>
      </c>
    </row>
    <row r="705" spans="2:4" x14ac:dyDescent="0.25">
      <c r="B705" s="12">
        <v>40490</v>
      </c>
      <c r="C705" s="18">
        <v>4.1791669999999996</v>
      </c>
      <c r="D705" s="174">
        <f t="shared" si="19"/>
        <v>-2.6969266589057073E-2</v>
      </c>
    </row>
    <row r="706" spans="2:4" x14ac:dyDescent="0.25">
      <c r="B706" s="12">
        <v>40483</v>
      </c>
      <c r="C706" s="18">
        <v>4.2949999999999999</v>
      </c>
      <c r="D706" s="174">
        <f t="shared" si="19"/>
        <v>6.444053895723556E-3</v>
      </c>
    </row>
    <row r="707" spans="2:4" x14ac:dyDescent="0.25">
      <c r="B707" s="12">
        <v>40476</v>
      </c>
      <c r="C707" s="18">
        <v>4.2675000000000001</v>
      </c>
      <c r="D707" s="174">
        <f t="shared" ref="D707:D770" si="20">C707/C708-1</f>
        <v>-9.0945039400538441E-3</v>
      </c>
    </row>
    <row r="708" spans="2:4" x14ac:dyDescent="0.25">
      <c r="B708" s="12">
        <v>40469</v>
      </c>
      <c r="C708" s="18">
        <v>4.306667</v>
      </c>
      <c r="D708" s="174">
        <f t="shared" si="20"/>
        <v>3.0303110047847026E-2</v>
      </c>
    </row>
    <row r="709" spans="2:4" x14ac:dyDescent="0.25">
      <c r="B709" s="12">
        <v>40462</v>
      </c>
      <c r="C709" s="18">
        <v>4.18</v>
      </c>
      <c r="D709" s="174">
        <f t="shared" si="20"/>
        <v>6.2937062937062915E-2</v>
      </c>
    </row>
    <row r="710" spans="2:4" x14ac:dyDescent="0.25">
      <c r="B710" s="12">
        <v>40455</v>
      </c>
      <c r="C710" s="18">
        <v>3.9325000000000001</v>
      </c>
      <c r="D710" s="174">
        <f t="shared" si="20"/>
        <v>4.8978709453042502E-3</v>
      </c>
    </row>
    <row r="711" spans="2:4" x14ac:dyDescent="0.25">
      <c r="B711" s="12">
        <v>40448</v>
      </c>
      <c r="C711" s="18">
        <v>3.9133330000000002</v>
      </c>
      <c r="D711" s="174">
        <f t="shared" si="20"/>
        <v>1.5131776913099859E-2</v>
      </c>
    </row>
    <row r="712" spans="2:4" x14ac:dyDescent="0.25">
      <c r="B712" s="12">
        <v>40441</v>
      </c>
      <c r="C712" s="18">
        <v>3.855</v>
      </c>
      <c r="D712" s="174">
        <f t="shared" si="20"/>
        <v>1.715039577836408E-2</v>
      </c>
    </row>
    <row r="713" spans="2:4" x14ac:dyDescent="0.25">
      <c r="B713" s="12">
        <v>40434</v>
      </c>
      <c r="C713" s="18">
        <v>3.79</v>
      </c>
      <c r="D713" s="174">
        <f t="shared" si="20"/>
        <v>-8.7183093913085763E-3</v>
      </c>
    </row>
    <row r="714" spans="2:4" x14ac:dyDescent="0.25">
      <c r="B714" s="12">
        <v>40427</v>
      </c>
      <c r="C714" s="18">
        <v>3.8233329999999999</v>
      </c>
      <c r="D714" s="174">
        <f t="shared" si="20"/>
        <v>-2.9405709379673461E-2</v>
      </c>
    </row>
    <row r="715" spans="2:4" x14ac:dyDescent="0.25">
      <c r="B715" s="12">
        <v>40420</v>
      </c>
      <c r="C715" s="18">
        <v>3.9391669999999999</v>
      </c>
      <c r="D715" s="174">
        <f t="shared" si="20"/>
        <v>3.2547051114023562E-2</v>
      </c>
    </row>
    <row r="716" spans="2:4" x14ac:dyDescent="0.25">
      <c r="B716" s="12">
        <v>40413</v>
      </c>
      <c r="C716" s="18">
        <v>3.8149999999999999</v>
      </c>
      <c r="D716" s="174">
        <f t="shared" si="20"/>
        <v>6.5573770491811345E-4</v>
      </c>
    </row>
    <row r="717" spans="2:4" x14ac:dyDescent="0.25">
      <c r="B717" s="12">
        <v>40406</v>
      </c>
      <c r="C717" s="18">
        <v>3.8125</v>
      </c>
      <c r="D717" s="174">
        <f t="shared" si="20"/>
        <v>3.2498307379823954E-2</v>
      </c>
    </row>
    <row r="718" spans="2:4" x14ac:dyDescent="0.25">
      <c r="B718" s="12">
        <v>40399</v>
      </c>
      <c r="C718" s="18">
        <v>3.6924999999999999</v>
      </c>
      <c r="D718" s="174">
        <f t="shared" si="20"/>
        <v>-8.503109554431898E-3</v>
      </c>
    </row>
    <row r="719" spans="2:4" x14ac:dyDescent="0.25">
      <c r="B719" s="12">
        <v>40392</v>
      </c>
      <c r="C719" s="18">
        <v>3.724167</v>
      </c>
      <c r="D719" s="174">
        <f t="shared" si="20"/>
        <v>6.6841925695099169E-2</v>
      </c>
    </row>
    <row r="720" spans="2:4" x14ac:dyDescent="0.25">
      <c r="B720" s="12">
        <v>40385</v>
      </c>
      <c r="C720" s="18">
        <v>3.4908329999999999</v>
      </c>
      <c r="D720" s="174">
        <f t="shared" si="20"/>
        <v>-2.6040639289408141E-2</v>
      </c>
    </row>
    <row r="721" spans="2:4" x14ac:dyDescent="0.25">
      <c r="B721" s="12">
        <v>40378</v>
      </c>
      <c r="C721" s="18">
        <v>3.5841669999999999</v>
      </c>
      <c r="D721" s="174">
        <f t="shared" si="20"/>
        <v>4.672669294459042E-2</v>
      </c>
    </row>
    <row r="722" spans="2:4" x14ac:dyDescent="0.25">
      <c r="B722" s="12">
        <v>40371</v>
      </c>
      <c r="C722" s="18">
        <v>3.4241670000000002</v>
      </c>
      <c r="D722" s="174">
        <f t="shared" si="20"/>
        <v>-3.8380345273142491E-2</v>
      </c>
    </row>
    <row r="723" spans="2:4" x14ac:dyDescent="0.25">
      <c r="B723" s="12">
        <v>40364</v>
      </c>
      <c r="C723" s="18">
        <v>3.5608330000000001</v>
      </c>
      <c r="D723" s="174">
        <f t="shared" si="20"/>
        <v>6.5054841979545586E-2</v>
      </c>
    </row>
    <row r="724" spans="2:4" x14ac:dyDescent="0.25">
      <c r="B724" s="12">
        <v>40357</v>
      </c>
      <c r="C724" s="18">
        <v>3.3433329999999999</v>
      </c>
      <c r="D724" s="174">
        <f t="shared" si="20"/>
        <v>9.8162607416321102E-3</v>
      </c>
    </row>
    <row r="725" spans="2:4" x14ac:dyDescent="0.25">
      <c r="B725" s="12">
        <v>40350</v>
      </c>
      <c r="C725" s="18">
        <v>3.3108330000000001</v>
      </c>
      <c r="D725" s="174">
        <f t="shared" si="20"/>
        <v>5.0592456302307465E-3</v>
      </c>
    </row>
    <row r="726" spans="2:4" x14ac:dyDescent="0.25">
      <c r="B726" s="12">
        <v>40343</v>
      </c>
      <c r="C726" s="18">
        <v>3.2941669999999998</v>
      </c>
      <c r="D726" s="174">
        <f t="shared" si="20"/>
        <v>1.5412276864908536E-2</v>
      </c>
    </row>
    <row r="727" spans="2:4" x14ac:dyDescent="0.25">
      <c r="B727" s="12">
        <v>40336</v>
      </c>
      <c r="C727" s="18">
        <v>3.244167</v>
      </c>
      <c r="D727" s="174">
        <f t="shared" si="20"/>
        <v>-1.7167181738670156E-2</v>
      </c>
    </row>
    <row r="728" spans="2:4" x14ac:dyDescent="0.25">
      <c r="B728" s="12">
        <v>40329</v>
      </c>
      <c r="C728" s="18">
        <v>3.3008329999999999</v>
      </c>
      <c r="D728" s="174">
        <f t="shared" si="20"/>
        <v>1.4340382653994066E-2</v>
      </c>
    </row>
    <row r="729" spans="2:4" x14ac:dyDescent="0.25">
      <c r="B729" s="12">
        <v>40322</v>
      </c>
      <c r="C729" s="18">
        <v>3.2541669999999998</v>
      </c>
      <c r="D729" s="174">
        <f t="shared" si="20"/>
        <v>1.9848735424260688E-2</v>
      </c>
    </row>
    <row r="730" spans="2:4" x14ac:dyDescent="0.25">
      <c r="B730" s="12">
        <v>40315</v>
      </c>
      <c r="C730" s="18">
        <v>3.190833</v>
      </c>
      <c r="D730" s="174">
        <f t="shared" si="20"/>
        <v>-1.8205230769230751E-2</v>
      </c>
    </row>
    <row r="731" spans="2:4" x14ac:dyDescent="0.25">
      <c r="B731" s="12">
        <v>40308</v>
      </c>
      <c r="C731" s="18">
        <v>3.25</v>
      </c>
      <c r="D731" s="174">
        <f t="shared" si="20"/>
        <v>4.4176706827309342E-2</v>
      </c>
    </row>
    <row r="732" spans="2:4" x14ac:dyDescent="0.25">
      <c r="B732" s="12">
        <v>40301</v>
      </c>
      <c r="C732" s="18">
        <v>3.1124999999999998</v>
      </c>
      <c r="D732" s="174">
        <f t="shared" si="20"/>
        <v>-0.15402046169690042</v>
      </c>
    </row>
    <row r="733" spans="2:4" x14ac:dyDescent="0.25">
      <c r="B733" s="12">
        <v>40294</v>
      </c>
      <c r="C733" s="18">
        <v>3.6791670000000001</v>
      </c>
      <c r="D733" s="174">
        <f t="shared" si="20"/>
        <v>2.4837604456824591E-2</v>
      </c>
    </row>
    <row r="734" spans="2:4" x14ac:dyDescent="0.25">
      <c r="B734" s="12">
        <v>40287</v>
      </c>
      <c r="C734" s="18">
        <v>3.59</v>
      </c>
      <c r="D734" s="174">
        <f t="shared" si="20"/>
        <v>3.507938828249757E-2</v>
      </c>
    </row>
    <row r="735" spans="2:4" x14ac:dyDescent="0.25">
      <c r="B735" s="12">
        <v>40280</v>
      </c>
      <c r="C735" s="18">
        <v>3.4683329999999999</v>
      </c>
      <c r="D735" s="174">
        <f t="shared" si="20"/>
        <v>-1.9783327346521773E-2</v>
      </c>
    </row>
    <row r="736" spans="2:4" x14ac:dyDescent="0.25">
      <c r="B736" s="12">
        <v>40273</v>
      </c>
      <c r="C736" s="18">
        <v>3.5383330000000002</v>
      </c>
      <c r="D736" s="174">
        <f t="shared" si="20"/>
        <v>-2.3908137931034412E-2</v>
      </c>
    </row>
    <row r="737" spans="2:4" x14ac:dyDescent="0.25">
      <c r="B737" s="12">
        <v>40266</v>
      </c>
      <c r="C737" s="18">
        <v>3.625</v>
      </c>
      <c r="D737" s="174">
        <f t="shared" si="20"/>
        <v>7.1774941257241043E-3</v>
      </c>
    </row>
    <row r="738" spans="2:4" x14ac:dyDescent="0.25">
      <c r="B738" s="12">
        <v>40259</v>
      </c>
      <c r="C738" s="18">
        <v>3.599167</v>
      </c>
      <c r="D738" s="174">
        <f t="shared" si="20"/>
        <v>6.0564640111808732E-3</v>
      </c>
    </row>
    <row r="739" spans="2:4" x14ac:dyDescent="0.25">
      <c r="B739" s="12">
        <v>40252</v>
      </c>
      <c r="C739" s="18">
        <v>3.5775000000000001</v>
      </c>
      <c r="D739" s="174">
        <f t="shared" si="20"/>
        <v>2.1413276231263545E-2</v>
      </c>
    </row>
    <row r="740" spans="2:4" x14ac:dyDescent="0.25">
      <c r="B740" s="12">
        <v>40245</v>
      </c>
      <c r="C740" s="18">
        <v>3.5024999999999999</v>
      </c>
      <c r="D740" s="174">
        <f t="shared" si="20"/>
        <v>1.497232697148787E-2</v>
      </c>
    </row>
    <row r="741" spans="2:4" x14ac:dyDescent="0.25">
      <c r="B741" s="12">
        <v>40238</v>
      </c>
      <c r="C741" s="18">
        <v>3.4508329999999998</v>
      </c>
      <c r="D741" s="174">
        <f t="shared" si="20"/>
        <v>-4.0886002886002526E-3</v>
      </c>
    </row>
    <row r="742" spans="2:4" x14ac:dyDescent="0.25">
      <c r="B742" s="12">
        <v>40231</v>
      </c>
      <c r="C742" s="18">
        <v>3.4649999999999999</v>
      </c>
      <c r="D742" s="174">
        <f t="shared" si="20"/>
        <v>1.7870157368895079E-2</v>
      </c>
    </row>
    <row r="743" spans="2:4" x14ac:dyDescent="0.25">
      <c r="B743" s="12">
        <v>40224</v>
      </c>
      <c r="C743" s="18">
        <v>3.4041670000000002</v>
      </c>
      <c r="D743" s="174">
        <f t="shared" si="20"/>
        <v>4.1294923140971385E-2</v>
      </c>
    </row>
    <row r="744" spans="2:4" x14ac:dyDescent="0.25">
      <c r="B744" s="12">
        <v>40217</v>
      </c>
      <c r="C744" s="18">
        <v>3.2691669999999999</v>
      </c>
      <c r="D744" s="174">
        <f t="shared" si="20"/>
        <v>1.1603918349260667E-2</v>
      </c>
    </row>
    <row r="745" spans="2:4" x14ac:dyDescent="0.25">
      <c r="B745" s="12">
        <v>40210</v>
      </c>
      <c r="C745" s="18">
        <v>3.2316669999999998</v>
      </c>
      <c r="D745" s="174">
        <f t="shared" si="20"/>
        <v>8.5825738795761719E-3</v>
      </c>
    </row>
    <row r="746" spans="2:4" x14ac:dyDescent="0.25">
      <c r="B746" s="12">
        <v>40203</v>
      </c>
      <c r="C746" s="18">
        <v>3.204167</v>
      </c>
      <c r="D746" s="174">
        <f t="shared" si="20"/>
        <v>-2.9775321725965198E-2</v>
      </c>
    </row>
    <row r="747" spans="2:4" x14ac:dyDescent="0.25">
      <c r="B747" s="12">
        <v>40196</v>
      </c>
      <c r="C747" s="18">
        <v>3.3025000000000002</v>
      </c>
      <c r="D747" s="174">
        <f t="shared" si="20"/>
        <v>-2.0271843784607557E-2</v>
      </c>
    </row>
    <row r="748" spans="2:4" x14ac:dyDescent="0.25">
      <c r="B748" s="12">
        <v>40189</v>
      </c>
      <c r="C748" s="18">
        <v>3.3708330000000002</v>
      </c>
      <c r="D748" s="174">
        <f t="shared" si="20"/>
        <v>3.9711094564409688E-3</v>
      </c>
    </row>
    <row r="749" spans="2:4" x14ac:dyDescent="0.25">
      <c r="B749" s="12">
        <v>40182</v>
      </c>
      <c r="C749" s="18">
        <v>3.3574999999999999</v>
      </c>
      <c r="D749" s="174">
        <f t="shared" si="20"/>
        <v>4.9218749999999867E-2</v>
      </c>
    </row>
    <row r="750" spans="2:4" x14ac:dyDescent="0.25">
      <c r="B750" s="12">
        <v>40175</v>
      </c>
      <c r="C750" s="18">
        <v>3.2</v>
      </c>
      <c r="D750" s="174">
        <f t="shared" si="20"/>
        <v>-3.3738908252157751E-3</v>
      </c>
    </row>
    <row r="751" spans="2:4" x14ac:dyDescent="0.25">
      <c r="B751" s="12">
        <v>40168</v>
      </c>
      <c r="C751" s="18">
        <v>3.210833</v>
      </c>
      <c r="D751" s="174">
        <f t="shared" si="20"/>
        <v>4.1351355821768188E-2</v>
      </c>
    </row>
    <row r="752" spans="2:4" x14ac:dyDescent="0.25">
      <c r="B752" s="12">
        <v>40161</v>
      </c>
      <c r="C752" s="18">
        <v>3.0833330000000001</v>
      </c>
      <c r="D752" s="174">
        <f t="shared" si="20"/>
        <v>4.667610146264245E-2</v>
      </c>
    </row>
    <row r="753" spans="2:4" x14ac:dyDescent="0.25">
      <c r="B753" s="12">
        <v>40154</v>
      </c>
      <c r="C753" s="18">
        <v>2.9458329999999999</v>
      </c>
      <c r="D753" s="174">
        <f t="shared" si="20"/>
        <v>-3.3831410637882309E-3</v>
      </c>
    </row>
    <row r="754" spans="2:4" x14ac:dyDescent="0.25">
      <c r="B754" s="12">
        <v>40147</v>
      </c>
      <c r="C754" s="18">
        <v>2.9558330000000002</v>
      </c>
      <c r="D754" s="174">
        <f t="shared" si="20"/>
        <v>2.0425544254828232E-2</v>
      </c>
    </row>
    <row r="755" spans="2:4" x14ac:dyDescent="0.25">
      <c r="B755" s="12">
        <v>40140</v>
      </c>
      <c r="C755" s="18">
        <v>2.8966669999999999</v>
      </c>
      <c r="D755" s="174">
        <f t="shared" si="20"/>
        <v>-1.8633538268375216E-2</v>
      </c>
    </row>
    <row r="756" spans="2:4" x14ac:dyDescent="0.25">
      <c r="B756" s="12">
        <v>40133</v>
      </c>
      <c r="C756" s="18">
        <v>2.951667</v>
      </c>
      <c r="D756" s="174">
        <f t="shared" si="20"/>
        <v>7.6813647019784437E-3</v>
      </c>
    </row>
    <row r="757" spans="2:4" x14ac:dyDescent="0.25">
      <c r="B757" s="12">
        <v>40126</v>
      </c>
      <c r="C757" s="18">
        <v>2.9291670000000001</v>
      </c>
      <c r="D757" s="174">
        <f t="shared" si="20"/>
        <v>2.0023212997885897E-2</v>
      </c>
    </row>
    <row r="758" spans="2:4" x14ac:dyDescent="0.25">
      <c r="B758" s="12">
        <v>40119</v>
      </c>
      <c r="C758" s="18">
        <v>2.871667</v>
      </c>
      <c r="D758" s="174">
        <f t="shared" si="20"/>
        <v>-4.6749543568464835E-2</v>
      </c>
    </row>
    <row r="759" spans="2:4" x14ac:dyDescent="0.25">
      <c r="B759" s="12">
        <v>40112</v>
      </c>
      <c r="C759" s="18">
        <v>3.0125000000000002</v>
      </c>
      <c r="D759" s="174">
        <f t="shared" si="20"/>
        <v>-3.4712847499369537E-2</v>
      </c>
    </row>
    <row r="760" spans="2:4" x14ac:dyDescent="0.25">
      <c r="B760" s="12">
        <v>40105</v>
      </c>
      <c r="C760" s="18">
        <v>3.1208330000000002</v>
      </c>
      <c r="D760" s="174">
        <f t="shared" si="20"/>
        <v>-5.3121912350597711E-3</v>
      </c>
    </row>
    <row r="761" spans="2:4" x14ac:dyDescent="0.25">
      <c r="B761" s="12">
        <v>40098</v>
      </c>
      <c r="C761" s="18">
        <v>3.1375000000000002</v>
      </c>
      <c r="D761" s="174">
        <f t="shared" si="20"/>
        <v>1.8668831168831224E-2</v>
      </c>
    </row>
    <row r="762" spans="2:4" x14ac:dyDescent="0.25">
      <c r="B762" s="12">
        <v>40091</v>
      </c>
      <c r="C762" s="18">
        <v>3.08</v>
      </c>
      <c r="D762" s="174">
        <f t="shared" si="20"/>
        <v>1.9586319402628227E-2</v>
      </c>
    </row>
    <row r="763" spans="2:4" x14ac:dyDescent="0.25">
      <c r="B763" s="12">
        <v>40084</v>
      </c>
      <c r="C763" s="18">
        <v>3.0208330000000001</v>
      </c>
      <c r="D763" s="174">
        <f t="shared" si="20"/>
        <v>8.3449244333713146E-3</v>
      </c>
    </row>
    <row r="764" spans="2:4" x14ac:dyDescent="0.25">
      <c r="B764" s="12">
        <v>40077</v>
      </c>
      <c r="C764" s="18">
        <v>2.9958330000000002</v>
      </c>
      <c r="D764" s="174">
        <f t="shared" si="20"/>
        <v>2.8023788616095224E-2</v>
      </c>
    </row>
    <row r="765" spans="2:4" x14ac:dyDescent="0.25">
      <c r="B765" s="12">
        <v>40070</v>
      </c>
      <c r="C765" s="18">
        <v>2.914167</v>
      </c>
      <c r="D765" s="174">
        <f t="shared" si="20"/>
        <v>6.0661328480436705E-2</v>
      </c>
    </row>
    <row r="766" spans="2:4" x14ac:dyDescent="0.25">
      <c r="B766" s="12">
        <v>40063</v>
      </c>
      <c r="C766" s="18">
        <v>2.7475000000000001</v>
      </c>
      <c r="D766" s="174">
        <f t="shared" si="20"/>
        <v>2.7743270292178268E-2</v>
      </c>
    </row>
    <row r="767" spans="2:4" x14ac:dyDescent="0.25">
      <c r="B767" s="12">
        <v>40056</v>
      </c>
      <c r="C767" s="18">
        <v>2.673333</v>
      </c>
      <c r="D767" s="174">
        <f t="shared" si="20"/>
        <v>-2.2547349177330811E-2</v>
      </c>
    </row>
    <row r="768" spans="2:4" x14ac:dyDescent="0.25">
      <c r="B768" s="12">
        <v>40049</v>
      </c>
      <c r="C768" s="18">
        <v>2.7349999999999999</v>
      </c>
      <c r="D768" s="174">
        <f t="shared" si="20"/>
        <v>-8.1595648232094531E-3</v>
      </c>
    </row>
    <row r="769" spans="2:4" x14ac:dyDescent="0.25">
      <c r="B769" s="12">
        <v>40042</v>
      </c>
      <c r="C769" s="18">
        <v>2.7574999999999998</v>
      </c>
      <c r="D769" s="174">
        <f t="shared" si="20"/>
        <v>1.4719411223551138E-2</v>
      </c>
    </row>
    <row r="770" spans="2:4" x14ac:dyDescent="0.25">
      <c r="B770" s="12">
        <v>40035</v>
      </c>
      <c r="C770" s="18">
        <v>2.7174999999999998</v>
      </c>
      <c r="D770" s="174">
        <f t="shared" si="20"/>
        <v>-9.6425602660016652E-2</v>
      </c>
    </row>
    <row r="771" spans="2:4" x14ac:dyDescent="0.25">
      <c r="B771" s="12">
        <v>40028</v>
      </c>
      <c r="C771" s="18">
        <v>3.0074999999999998</v>
      </c>
      <c r="D771" s="174">
        <f t="shared" ref="D771:D834" si="21">C771/C772-1</f>
        <v>0.16381797306443424</v>
      </c>
    </row>
    <row r="772" spans="2:4" x14ac:dyDescent="0.25">
      <c r="B772" s="12">
        <v>40021</v>
      </c>
      <c r="C772" s="18">
        <v>2.5841669999999999</v>
      </c>
      <c r="D772" s="174">
        <f t="shared" si="21"/>
        <v>4.5515840119239259E-2</v>
      </c>
    </row>
    <row r="773" spans="2:4" x14ac:dyDescent="0.25">
      <c r="B773" s="12">
        <v>40014</v>
      </c>
      <c r="C773" s="18">
        <v>2.4716670000000001</v>
      </c>
      <c r="D773" s="174">
        <f t="shared" si="21"/>
        <v>6.1058336355721554E-3</v>
      </c>
    </row>
    <row r="774" spans="2:4" x14ac:dyDescent="0.25">
      <c r="B774" s="12">
        <v>40007</v>
      </c>
      <c r="C774" s="18">
        <v>2.4566669999999999</v>
      </c>
      <c r="D774" s="174">
        <f t="shared" si="21"/>
        <v>3.1851877053115318E-2</v>
      </c>
    </row>
    <row r="775" spans="2:4" x14ac:dyDescent="0.25">
      <c r="B775" s="12">
        <v>40000</v>
      </c>
      <c r="C775" s="18">
        <v>2.380833</v>
      </c>
      <c r="D775" s="174">
        <f t="shared" si="21"/>
        <v>-5.3033072186533414E-2</v>
      </c>
    </row>
    <row r="776" spans="2:4" x14ac:dyDescent="0.25">
      <c r="B776" s="12">
        <v>39993</v>
      </c>
      <c r="C776" s="18">
        <v>2.514167</v>
      </c>
      <c r="D776" s="174">
        <f t="shared" si="21"/>
        <v>-5.0361850802643993E-2</v>
      </c>
    </row>
    <row r="777" spans="2:4" x14ac:dyDescent="0.25">
      <c r="B777" s="12">
        <v>39986</v>
      </c>
      <c r="C777" s="18">
        <v>2.6475</v>
      </c>
      <c r="D777" s="174">
        <f t="shared" si="21"/>
        <v>3.2499053298790548E-2</v>
      </c>
    </row>
    <row r="778" spans="2:4" x14ac:dyDescent="0.25">
      <c r="B778" s="12">
        <v>39979</v>
      </c>
      <c r="C778" s="18">
        <v>2.5641669999999999</v>
      </c>
      <c r="D778" s="174">
        <f t="shared" si="21"/>
        <v>-1.5359998033920297E-2</v>
      </c>
    </row>
    <row r="779" spans="2:4" x14ac:dyDescent="0.25">
      <c r="B779" s="12">
        <v>39972</v>
      </c>
      <c r="C779" s="18">
        <v>2.6041669999999999</v>
      </c>
      <c r="D779" s="174">
        <f t="shared" si="21"/>
        <v>-3.4301602682125787E-2</v>
      </c>
    </row>
    <row r="780" spans="2:4" x14ac:dyDescent="0.25">
      <c r="B780" s="12">
        <v>39965</v>
      </c>
      <c r="C780" s="18">
        <v>2.6966670000000001</v>
      </c>
      <c r="D780" s="174">
        <f t="shared" si="21"/>
        <v>-0.11777534157302705</v>
      </c>
    </row>
    <row r="781" spans="2:4" x14ac:dyDescent="0.25">
      <c r="B781" s="12">
        <v>39958</v>
      </c>
      <c r="C781" s="18">
        <v>3.056667</v>
      </c>
      <c r="D781" s="174">
        <f t="shared" si="21"/>
        <v>-6.690389894722959E-2</v>
      </c>
    </row>
    <row r="782" spans="2:4" x14ac:dyDescent="0.25">
      <c r="B782" s="12">
        <v>39951</v>
      </c>
      <c r="C782" s="18">
        <v>3.275833</v>
      </c>
      <c r="D782" s="174">
        <f t="shared" si="21"/>
        <v>-7.7446616047558425E-2</v>
      </c>
    </row>
    <row r="783" spans="2:4" x14ac:dyDescent="0.25">
      <c r="B783" s="12">
        <v>39944</v>
      </c>
      <c r="C783" s="18">
        <v>3.5508329999999999</v>
      </c>
      <c r="D783" s="174">
        <f t="shared" si="21"/>
        <v>1.4101058904916197E-3</v>
      </c>
    </row>
    <row r="784" spans="2:4" x14ac:dyDescent="0.25">
      <c r="B784" s="12">
        <v>39937</v>
      </c>
      <c r="C784" s="18">
        <v>3.545833</v>
      </c>
      <c r="D784" s="174">
        <f t="shared" si="21"/>
        <v>3.5531561398728373E-2</v>
      </c>
    </row>
    <row r="785" spans="2:4" x14ac:dyDescent="0.25">
      <c r="B785" s="12">
        <v>39930</v>
      </c>
      <c r="C785" s="18">
        <v>3.4241670000000002</v>
      </c>
      <c r="D785" s="174">
        <f t="shared" si="21"/>
        <v>3.0082724484058687E-2</v>
      </c>
    </row>
    <row r="786" spans="2:4" x14ac:dyDescent="0.25">
      <c r="B786" s="12">
        <v>39923</v>
      </c>
      <c r="C786" s="18">
        <v>3.3241670000000001</v>
      </c>
      <c r="D786" s="174">
        <f t="shared" si="21"/>
        <v>7.5782200647249276E-2</v>
      </c>
    </row>
    <row r="787" spans="2:4" x14ac:dyDescent="0.25">
      <c r="B787" s="12">
        <v>39916</v>
      </c>
      <c r="C787" s="18">
        <v>3.09</v>
      </c>
      <c r="D787" s="174">
        <f t="shared" si="21"/>
        <v>2.6965198061468243E-4</v>
      </c>
    </row>
    <row r="788" spans="2:4" x14ac:dyDescent="0.25">
      <c r="B788" s="12">
        <v>39909</v>
      </c>
      <c r="C788" s="18">
        <v>3.0891670000000002</v>
      </c>
      <c r="D788" s="174">
        <f t="shared" si="21"/>
        <v>-2.9583650304856324E-3</v>
      </c>
    </row>
    <row r="789" spans="2:4" x14ac:dyDescent="0.25">
      <c r="B789" s="12">
        <v>39902</v>
      </c>
      <c r="C789" s="18">
        <v>3.0983329999999998</v>
      </c>
      <c r="D789" s="174">
        <f t="shared" si="21"/>
        <v>3.5077954908458331E-2</v>
      </c>
    </row>
    <row r="790" spans="2:4" x14ac:dyDescent="0.25">
      <c r="B790" s="12">
        <v>39895</v>
      </c>
      <c r="C790" s="18">
        <v>2.9933329999999998</v>
      </c>
      <c r="D790" s="174">
        <f t="shared" si="21"/>
        <v>2.6285482710230568E-2</v>
      </c>
    </row>
    <row r="791" spans="2:4" x14ac:dyDescent="0.25">
      <c r="B791" s="12">
        <v>39888</v>
      </c>
      <c r="C791" s="18">
        <v>2.9166669999999999</v>
      </c>
      <c r="D791" s="174">
        <f t="shared" si="21"/>
        <v>-5.3798215733982246E-2</v>
      </c>
    </row>
    <row r="792" spans="2:4" x14ac:dyDescent="0.25">
      <c r="B792" s="12">
        <v>39881</v>
      </c>
      <c r="C792" s="18">
        <v>3.0825</v>
      </c>
      <c r="D792" s="174">
        <f t="shared" si="21"/>
        <v>4.6393329153417762E-2</v>
      </c>
    </row>
    <row r="793" spans="2:4" x14ac:dyDescent="0.25">
      <c r="B793" s="12">
        <v>39874</v>
      </c>
      <c r="C793" s="18">
        <v>2.9458329999999999</v>
      </c>
      <c r="D793" s="174">
        <f t="shared" si="21"/>
        <v>6.2199526706673947E-2</v>
      </c>
    </row>
    <row r="794" spans="2:4" x14ac:dyDescent="0.25">
      <c r="B794" s="12">
        <v>39867</v>
      </c>
      <c r="C794" s="18">
        <v>2.773333</v>
      </c>
      <c r="D794" s="174">
        <f t="shared" si="21"/>
        <v>-2.0023674911660794E-2</v>
      </c>
    </row>
    <row r="795" spans="2:4" x14ac:dyDescent="0.25">
      <c r="B795" s="12">
        <v>39860</v>
      </c>
      <c r="C795" s="18">
        <v>2.83</v>
      </c>
      <c r="D795" s="174">
        <f t="shared" si="21"/>
        <v>-3.7687621160399143E-2</v>
      </c>
    </row>
    <row r="796" spans="2:4" x14ac:dyDescent="0.25">
      <c r="B796" s="12">
        <v>39853</v>
      </c>
      <c r="C796" s="18">
        <v>2.940833</v>
      </c>
      <c r="D796" s="174">
        <f t="shared" si="21"/>
        <v>-2.4599336650082959E-2</v>
      </c>
    </row>
    <row r="797" spans="2:4" x14ac:dyDescent="0.25">
      <c r="B797" s="12">
        <v>39846</v>
      </c>
      <c r="C797" s="18">
        <v>3.0150000000000001</v>
      </c>
      <c r="D797" s="174">
        <f t="shared" si="21"/>
        <v>7.999987104479156E-2</v>
      </c>
    </row>
    <row r="798" spans="2:4" x14ac:dyDescent="0.25">
      <c r="B798" s="12">
        <v>39839</v>
      </c>
      <c r="C798" s="18">
        <v>2.7916669999999999</v>
      </c>
      <c r="D798" s="174">
        <f t="shared" si="21"/>
        <v>1.6383493157342999E-2</v>
      </c>
    </row>
    <row r="799" spans="2:4" x14ac:dyDescent="0.25">
      <c r="B799" s="12">
        <v>39832</v>
      </c>
      <c r="C799" s="18">
        <v>2.746667</v>
      </c>
      <c r="D799" s="174">
        <f t="shared" si="21"/>
        <v>-2.0796078431372655E-2</v>
      </c>
    </row>
    <row r="800" spans="2:4" x14ac:dyDescent="0.25">
      <c r="B800" s="12">
        <v>39825</v>
      </c>
      <c r="C800" s="18">
        <v>2.8050000000000002</v>
      </c>
      <c r="D800" s="174">
        <f t="shared" si="21"/>
        <v>5.1546391752577359E-2</v>
      </c>
    </row>
    <row r="801" spans="2:4" x14ac:dyDescent="0.25">
      <c r="B801" s="12">
        <v>39818</v>
      </c>
      <c r="C801" s="18">
        <v>2.6675</v>
      </c>
      <c r="D801" s="174">
        <f t="shared" si="21"/>
        <v>-8.0436550466710721E-2</v>
      </c>
    </row>
    <row r="802" spans="2:4" x14ac:dyDescent="0.25">
      <c r="B802" s="12">
        <v>39811</v>
      </c>
      <c r="C802" s="18">
        <v>2.900833</v>
      </c>
      <c r="D802" s="174">
        <f t="shared" si="21"/>
        <v>2.6843539823008689E-2</v>
      </c>
    </row>
    <row r="803" spans="2:4" x14ac:dyDescent="0.25">
      <c r="B803" s="12">
        <v>39804</v>
      </c>
      <c r="C803" s="18">
        <v>2.8250000000000002</v>
      </c>
      <c r="D803" s="174">
        <f t="shared" si="21"/>
        <v>2.9456297667015185E-2</v>
      </c>
    </row>
    <row r="804" spans="2:4" x14ac:dyDescent="0.25">
      <c r="B804" s="12">
        <v>39797</v>
      </c>
      <c r="C804" s="18">
        <v>2.744167</v>
      </c>
      <c r="D804" s="174">
        <f t="shared" si="21"/>
        <v>0.12504268875398861</v>
      </c>
    </row>
    <row r="805" spans="2:4" x14ac:dyDescent="0.25">
      <c r="B805" s="12">
        <v>39790</v>
      </c>
      <c r="C805" s="18">
        <v>2.4391669999999999</v>
      </c>
      <c r="D805" s="174">
        <f t="shared" si="21"/>
        <v>-9.8102854953026064E-3</v>
      </c>
    </row>
    <row r="806" spans="2:4" x14ac:dyDescent="0.25">
      <c r="B806" s="12">
        <v>39783</v>
      </c>
      <c r="C806" s="18">
        <v>2.463333</v>
      </c>
      <c r="D806" s="174">
        <f t="shared" si="21"/>
        <v>-6.3868226706792486E-3</v>
      </c>
    </row>
    <row r="807" spans="2:4" x14ac:dyDescent="0.25">
      <c r="B807" s="12">
        <v>39776</v>
      </c>
      <c r="C807" s="18">
        <v>2.4791669999999999</v>
      </c>
      <c r="D807" s="174">
        <f t="shared" si="21"/>
        <v>0.21033396425288275</v>
      </c>
    </row>
    <row r="808" spans="2:4" x14ac:dyDescent="0.25">
      <c r="B808" s="12">
        <v>39769</v>
      </c>
      <c r="C808" s="18">
        <v>2.048333</v>
      </c>
      <c r="D808" s="174">
        <f t="shared" si="21"/>
        <v>-3.0757102643076073E-2</v>
      </c>
    </row>
    <row r="809" spans="2:4" x14ac:dyDescent="0.25">
      <c r="B809" s="12">
        <v>39762</v>
      </c>
      <c r="C809" s="18">
        <v>2.1133329999999999</v>
      </c>
      <c r="D809" s="174">
        <f t="shared" si="21"/>
        <v>1.8473734939759012E-2</v>
      </c>
    </row>
    <row r="810" spans="2:4" x14ac:dyDescent="0.25">
      <c r="B810" s="12">
        <v>39755</v>
      </c>
      <c r="C810" s="18">
        <v>2.0750000000000002</v>
      </c>
      <c r="D810" s="174">
        <f t="shared" si="21"/>
        <v>-1.6587677725118377E-2</v>
      </c>
    </row>
    <row r="811" spans="2:4" x14ac:dyDescent="0.25">
      <c r="B811" s="12">
        <v>39748</v>
      </c>
      <c r="C811" s="18">
        <v>2.11</v>
      </c>
      <c r="D811" s="174">
        <f t="shared" si="21"/>
        <v>0.19886363636363624</v>
      </c>
    </row>
    <row r="812" spans="2:4" x14ac:dyDescent="0.25">
      <c r="B812" s="12">
        <v>39741</v>
      </c>
      <c r="C812" s="18">
        <v>1.76</v>
      </c>
      <c r="D812" s="174">
        <f t="shared" si="21"/>
        <v>-6.6312997347480085E-2</v>
      </c>
    </row>
    <row r="813" spans="2:4" x14ac:dyDescent="0.25">
      <c r="B813" s="12">
        <v>39734</v>
      </c>
      <c r="C813" s="18">
        <v>1.885</v>
      </c>
      <c r="D813" s="174">
        <f t="shared" si="21"/>
        <v>-8.8638048128613756E-2</v>
      </c>
    </row>
    <row r="814" spans="2:4" x14ac:dyDescent="0.25">
      <c r="B814" s="12">
        <v>39727</v>
      </c>
      <c r="C814" s="18">
        <v>2.068333</v>
      </c>
      <c r="D814" s="174">
        <f t="shared" si="21"/>
        <v>-0.22340428327963502</v>
      </c>
    </row>
    <row r="815" spans="2:4" x14ac:dyDescent="0.25">
      <c r="B815" s="12">
        <v>39720</v>
      </c>
      <c r="C815" s="18">
        <v>2.6633330000000002</v>
      </c>
      <c r="D815" s="174">
        <f t="shared" si="21"/>
        <v>1.6539312977099208E-2</v>
      </c>
    </row>
    <row r="816" spans="2:4" x14ac:dyDescent="0.25">
      <c r="B816" s="12">
        <v>39713</v>
      </c>
      <c r="C816" s="18">
        <v>2.62</v>
      </c>
      <c r="D816" s="174">
        <f t="shared" si="21"/>
        <v>3.4550839091806562E-2</v>
      </c>
    </row>
    <row r="817" spans="2:4" x14ac:dyDescent="0.25">
      <c r="B817" s="12">
        <v>39706</v>
      </c>
      <c r="C817" s="18">
        <v>2.5325000000000002</v>
      </c>
      <c r="D817" s="174">
        <f t="shared" si="21"/>
        <v>0.25061728395061733</v>
      </c>
    </row>
    <row r="818" spans="2:4" x14ac:dyDescent="0.25">
      <c r="B818" s="12">
        <v>39699</v>
      </c>
      <c r="C818" s="18">
        <v>2.0249999999999999</v>
      </c>
      <c r="D818" s="174">
        <f t="shared" si="21"/>
        <v>-5.0039241588859973E-2</v>
      </c>
    </row>
    <row r="819" spans="2:4" x14ac:dyDescent="0.25">
      <c r="B819" s="12">
        <v>39692</v>
      </c>
      <c r="C819" s="18">
        <v>2.1316670000000002</v>
      </c>
      <c r="D819" s="174">
        <f t="shared" si="21"/>
        <v>-6.9141048034934371E-2</v>
      </c>
    </row>
    <row r="820" spans="2:4" x14ac:dyDescent="0.25">
      <c r="B820" s="12">
        <v>39685</v>
      </c>
      <c r="C820" s="18">
        <v>2.29</v>
      </c>
      <c r="D820" s="174">
        <f t="shared" si="21"/>
        <v>-6.9420801817920985E-2</v>
      </c>
    </row>
    <row r="821" spans="2:4" x14ac:dyDescent="0.25">
      <c r="B821" s="12">
        <v>39678</v>
      </c>
      <c r="C821" s="18">
        <v>2.460833</v>
      </c>
      <c r="D821" s="174">
        <f t="shared" si="21"/>
        <v>3.1435561499903786E-2</v>
      </c>
    </row>
    <row r="822" spans="2:4" x14ac:dyDescent="0.25">
      <c r="B822" s="12">
        <v>39671</v>
      </c>
      <c r="C822" s="18">
        <v>2.3858329999999999</v>
      </c>
      <c r="D822" s="174">
        <f t="shared" si="21"/>
        <v>0.23245806843875472</v>
      </c>
    </row>
    <row r="823" spans="2:4" x14ac:dyDescent="0.25">
      <c r="B823" s="12">
        <v>39664</v>
      </c>
      <c r="C823" s="18">
        <v>1.9358329999999999</v>
      </c>
      <c r="D823" s="174">
        <f t="shared" si="21"/>
        <v>2.2447187050561146E-2</v>
      </c>
    </row>
    <row r="824" spans="2:4" x14ac:dyDescent="0.25">
      <c r="B824" s="12">
        <v>39657</v>
      </c>
      <c r="C824" s="18">
        <v>1.8933329999999999</v>
      </c>
      <c r="D824" s="174">
        <f t="shared" si="21"/>
        <v>-6.4635971241503221E-2</v>
      </c>
    </row>
    <row r="825" spans="2:4" x14ac:dyDescent="0.25">
      <c r="B825" s="12">
        <v>39650</v>
      </c>
      <c r="C825" s="18">
        <v>2.0241669999999998</v>
      </c>
      <c r="D825" s="174">
        <f t="shared" si="21"/>
        <v>4.5493796526052677E-3</v>
      </c>
    </row>
    <row r="826" spans="2:4" x14ac:dyDescent="0.25">
      <c r="B826" s="12">
        <v>39643</v>
      </c>
      <c r="C826" s="18">
        <v>2.0150000000000001</v>
      </c>
      <c r="D826" s="174">
        <f t="shared" si="21"/>
        <v>-1.3463892288861579E-2</v>
      </c>
    </row>
    <row r="827" spans="2:4" x14ac:dyDescent="0.25">
      <c r="B827" s="12">
        <v>39636</v>
      </c>
      <c r="C827" s="18">
        <v>2.0425</v>
      </c>
      <c r="D827" s="174">
        <f t="shared" si="21"/>
        <v>-2.9307084466204447E-2</v>
      </c>
    </row>
    <row r="828" spans="2:4" x14ac:dyDescent="0.25">
      <c r="B828" s="12">
        <v>39629</v>
      </c>
      <c r="C828" s="18">
        <v>2.1041669999999999</v>
      </c>
      <c r="D828" s="174">
        <f t="shared" si="21"/>
        <v>-0.13379071920539021</v>
      </c>
    </row>
    <row r="829" spans="2:4" x14ac:dyDescent="0.25">
      <c r="B829" s="12">
        <v>39622</v>
      </c>
      <c r="C829" s="18">
        <v>2.4291670000000001</v>
      </c>
      <c r="D829" s="174">
        <f t="shared" si="21"/>
        <v>-0.14716186625650851</v>
      </c>
    </row>
    <row r="830" spans="2:4" x14ac:dyDescent="0.25">
      <c r="B830" s="12">
        <v>39615</v>
      </c>
      <c r="C830" s="18">
        <v>2.8483329999999998</v>
      </c>
      <c r="D830" s="174">
        <f t="shared" si="21"/>
        <v>-2.9173858906200723E-3</v>
      </c>
    </row>
    <row r="831" spans="2:4" x14ac:dyDescent="0.25">
      <c r="B831" s="12">
        <v>39608</v>
      </c>
      <c r="C831" s="18">
        <v>2.8566669999999998</v>
      </c>
      <c r="D831" s="174">
        <f t="shared" si="21"/>
        <v>-2.9085514834207293E-3</v>
      </c>
    </row>
    <row r="832" spans="2:4" x14ac:dyDescent="0.25">
      <c r="B832" s="12">
        <v>39601</v>
      </c>
      <c r="C832" s="18">
        <v>2.8650000000000002</v>
      </c>
      <c r="D832" s="174">
        <f t="shared" si="21"/>
        <v>0.10051230480311202</v>
      </c>
    </row>
    <row r="833" spans="2:4" x14ac:dyDescent="0.25">
      <c r="B833" s="12">
        <v>39594</v>
      </c>
      <c r="C833" s="18">
        <v>2.6033330000000001</v>
      </c>
      <c r="D833" s="174">
        <f t="shared" si="21"/>
        <v>8.4722083333333531E-2</v>
      </c>
    </row>
    <row r="834" spans="2:4" x14ac:dyDescent="0.25">
      <c r="B834" s="12">
        <v>39587</v>
      </c>
      <c r="C834" s="18">
        <v>2.4</v>
      </c>
      <c r="D834" s="174">
        <f t="shared" si="21"/>
        <v>-2.3066618308464237E-2</v>
      </c>
    </row>
    <row r="835" spans="2:4" x14ac:dyDescent="0.25">
      <c r="B835" s="12">
        <v>39580</v>
      </c>
      <c r="C835" s="18">
        <v>2.4566669999999999</v>
      </c>
      <c r="D835" s="174">
        <f t="shared" ref="D835:D898" si="22">C835/C836-1</f>
        <v>3.0769514792939212E-2</v>
      </c>
    </row>
    <row r="836" spans="2:4" x14ac:dyDescent="0.25">
      <c r="B836" s="12">
        <v>39573</v>
      </c>
      <c r="C836" s="18">
        <v>2.3833329999999999</v>
      </c>
      <c r="D836" s="174">
        <f t="shared" si="22"/>
        <v>-0.18750002130682064</v>
      </c>
    </row>
    <row r="837" spans="2:4" x14ac:dyDescent="0.25">
      <c r="B837" s="12">
        <v>39566</v>
      </c>
      <c r="C837" s="18">
        <v>2.9333330000000002</v>
      </c>
      <c r="D837" s="174">
        <f t="shared" si="22"/>
        <v>4.5441050839447827E-2</v>
      </c>
    </row>
    <row r="838" spans="2:4" x14ac:dyDescent="0.25">
      <c r="B838" s="12">
        <v>39559</v>
      </c>
      <c r="C838" s="18">
        <v>2.8058329999999998</v>
      </c>
      <c r="D838" s="174">
        <f t="shared" si="22"/>
        <v>4.5327284032625315E-2</v>
      </c>
    </row>
    <row r="839" spans="2:4" x14ac:dyDescent="0.25">
      <c r="B839" s="12">
        <v>39552</v>
      </c>
      <c r="C839" s="18">
        <v>2.684167</v>
      </c>
      <c r="D839" s="174">
        <f t="shared" si="22"/>
        <v>-8.5203057631007328E-2</v>
      </c>
    </row>
    <row r="840" spans="2:4" x14ac:dyDescent="0.25">
      <c r="B840" s="12">
        <v>39545</v>
      </c>
      <c r="C840" s="18">
        <v>2.934167</v>
      </c>
      <c r="D840" s="174">
        <f t="shared" si="22"/>
        <v>-7.9236393385314519E-2</v>
      </c>
    </row>
    <row r="841" spans="2:4" x14ac:dyDescent="0.25">
      <c r="B841" s="12">
        <v>39538</v>
      </c>
      <c r="C841" s="18">
        <v>3.1866669999999999</v>
      </c>
      <c r="D841" s="174">
        <f t="shared" si="22"/>
        <v>0.10297085630564107</v>
      </c>
    </row>
    <row r="842" spans="2:4" x14ac:dyDescent="0.25">
      <c r="B842" s="12">
        <v>39531</v>
      </c>
      <c r="C842" s="18">
        <v>2.889167</v>
      </c>
      <c r="D842" s="174">
        <f t="shared" si="22"/>
        <v>-0.10343925523661757</v>
      </c>
    </row>
    <row r="843" spans="2:4" x14ac:dyDescent="0.25">
      <c r="B843" s="12">
        <v>39524</v>
      </c>
      <c r="C843" s="18">
        <v>3.2225000000000001</v>
      </c>
      <c r="D843" s="174">
        <f t="shared" si="22"/>
        <v>-3.6074203960400064E-3</v>
      </c>
    </row>
    <row r="844" spans="2:4" x14ac:dyDescent="0.25">
      <c r="B844" s="12">
        <v>39517</v>
      </c>
      <c r="C844" s="18">
        <v>3.2341669999999998</v>
      </c>
      <c r="D844" s="174">
        <f t="shared" si="22"/>
        <v>-4.3145857988165726E-2</v>
      </c>
    </row>
    <row r="845" spans="2:4" x14ac:dyDescent="0.25">
      <c r="B845" s="12">
        <v>39510</v>
      </c>
      <c r="C845" s="18">
        <v>3.38</v>
      </c>
      <c r="D845" s="174">
        <f t="shared" si="22"/>
        <v>-2.2650508207277986E-2</v>
      </c>
    </row>
    <row r="846" spans="2:4" x14ac:dyDescent="0.25">
      <c r="B846" s="12">
        <v>39503</v>
      </c>
      <c r="C846" s="18">
        <v>3.4583330000000001</v>
      </c>
      <c r="D846" s="174">
        <f t="shared" si="22"/>
        <v>-5.2944038982744024E-2</v>
      </c>
    </row>
    <row r="847" spans="2:4" x14ac:dyDescent="0.25">
      <c r="B847" s="12">
        <v>39496</v>
      </c>
      <c r="C847" s="18">
        <v>3.6516670000000002</v>
      </c>
      <c r="D847" s="174">
        <f t="shared" si="22"/>
        <v>9.3040867352543577E-2</v>
      </c>
    </row>
    <row r="848" spans="2:4" x14ac:dyDescent="0.25">
      <c r="B848" s="12">
        <v>39489</v>
      </c>
      <c r="C848" s="18">
        <v>3.3408329999999999</v>
      </c>
      <c r="D848" s="174">
        <f t="shared" si="22"/>
        <v>4.8104470588235193E-2</v>
      </c>
    </row>
    <row r="849" spans="2:4" x14ac:dyDescent="0.25">
      <c r="B849" s="12">
        <v>39482</v>
      </c>
      <c r="C849" s="18">
        <v>3.1875</v>
      </c>
      <c r="D849" s="174">
        <f t="shared" si="22"/>
        <v>-2.3985611021751674E-2</v>
      </c>
    </row>
    <row r="850" spans="2:4" x14ac:dyDescent="0.25">
      <c r="B850" s="12">
        <v>39475</v>
      </c>
      <c r="C850" s="18">
        <v>3.2658330000000002</v>
      </c>
      <c r="D850" s="174">
        <f t="shared" si="22"/>
        <v>-4.3913153833925689E-2</v>
      </c>
    </row>
    <row r="851" spans="2:4" x14ac:dyDescent="0.25">
      <c r="B851" s="12">
        <v>39468</v>
      </c>
      <c r="C851" s="18">
        <v>3.4158330000000001</v>
      </c>
      <c r="D851" s="174">
        <f t="shared" si="22"/>
        <v>4.8796675733786543E-4</v>
      </c>
    </row>
    <row r="852" spans="2:4" x14ac:dyDescent="0.25">
      <c r="B852" s="12">
        <v>39461</v>
      </c>
      <c r="C852" s="18">
        <v>3.414167</v>
      </c>
      <c r="D852" s="174">
        <f t="shared" si="22"/>
        <v>-5.0081145366923763E-2</v>
      </c>
    </row>
    <row r="853" spans="2:4" x14ac:dyDescent="0.25">
      <c r="B853" s="12">
        <v>39454</v>
      </c>
      <c r="C853" s="18">
        <v>3.5941670000000001</v>
      </c>
      <c r="D853" s="174">
        <f t="shared" si="22"/>
        <v>3.9277304990583684E-2</v>
      </c>
    </row>
    <row r="854" spans="2:4" x14ac:dyDescent="0.25">
      <c r="B854" s="12">
        <v>39447</v>
      </c>
      <c r="C854" s="18">
        <v>3.4583330000000001</v>
      </c>
      <c r="D854" s="174">
        <f t="shared" si="22"/>
        <v>-6.699657670894088E-2</v>
      </c>
    </row>
    <row r="855" spans="2:4" x14ac:dyDescent="0.25">
      <c r="B855" s="12">
        <v>39440</v>
      </c>
      <c r="C855" s="18">
        <v>3.7066669999999999</v>
      </c>
      <c r="D855" s="174">
        <f t="shared" si="22"/>
        <v>-6.7505157232704449E-2</v>
      </c>
    </row>
    <row r="856" spans="2:4" x14ac:dyDescent="0.25">
      <c r="B856" s="12">
        <v>39433</v>
      </c>
      <c r="C856" s="18">
        <v>3.9750000000000001</v>
      </c>
      <c r="D856" s="174">
        <f t="shared" si="22"/>
        <v>0</v>
      </c>
    </row>
    <row r="857" spans="2:4" x14ac:dyDescent="0.25">
      <c r="B857" s="12">
        <v>39426</v>
      </c>
      <c r="C857" s="18">
        <v>3.9750000000000001</v>
      </c>
      <c r="D857" s="174">
        <f t="shared" si="22"/>
        <v>-2.8908715709178856E-2</v>
      </c>
    </row>
    <row r="858" spans="2:4" x14ac:dyDescent="0.25">
      <c r="B858" s="12">
        <v>39419</v>
      </c>
      <c r="C858" s="18">
        <v>4.0933330000000003</v>
      </c>
      <c r="D858" s="174">
        <f t="shared" si="22"/>
        <v>0.13153642017968203</v>
      </c>
    </row>
    <row r="859" spans="2:4" x14ac:dyDescent="0.25">
      <c r="B859" s="12">
        <v>39412</v>
      </c>
      <c r="C859" s="18">
        <v>3.6175000000000002</v>
      </c>
      <c r="D859" s="174">
        <f t="shared" si="22"/>
        <v>5.8780384509230954E-2</v>
      </c>
    </row>
    <row r="860" spans="2:4" x14ac:dyDescent="0.25">
      <c r="B860" s="12">
        <v>39405</v>
      </c>
      <c r="C860" s="18">
        <v>3.4166669999999999</v>
      </c>
      <c r="D860" s="174">
        <f t="shared" si="22"/>
        <v>-1.2523988439306355E-2</v>
      </c>
    </row>
    <row r="861" spans="2:4" x14ac:dyDescent="0.25">
      <c r="B861" s="12">
        <v>39398</v>
      </c>
      <c r="C861" s="18">
        <v>3.46</v>
      </c>
      <c r="D861" s="174">
        <f t="shared" si="22"/>
        <v>-0.10632810104794654</v>
      </c>
    </row>
    <row r="862" spans="2:4" x14ac:dyDescent="0.25">
      <c r="B862" s="12">
        <v>39391</v>
      </c>
      <c r="C862" s="18">
        <v>3.871667</v>
      </c>
      <c r="D862" s="174">
        <f t="shared" si="22"/>
        <v>-0.28981960930482364</v>
      </c>
    </row>
    <row r="863" spans="2:4" x14ac:dyDescent="0.25">
      <c r="B863" s="12">
        <v>39384</v>
      </c>
      <c r="C863" s="18">
        <v>5.4516669999999996</v>
      </c>
      <c r="D863" s="174">
        <f t="shared" si="22"/>
        <v>-3.5956321839080596E-2</v>
      </c>
    </row>
    <row r="864" spans="2:4" x14ac:dyDescent="0.25">
      <c r="B864" s="12">
        <v>39377</v>
      </c>
      <c r="C864" s="18">
        <v>5.6550000000000002</v>
      </c>
      <c r="D864" s="174">
        <f t="shared" si="22"/>
        <v>0.10180224062347776</v>
      </c>
    </row>
    <row r="865" spans="2:4" x14ac:dyDescent="0.25">
      <c r="B865" s="12">
        <v>39370</v>
      </c>
      <c r="C865" s="18">
        <v>5.1325000000000003</v>
      </c>
      <c r="D865" s="174">
        <f t="shared" si="22"/>
        <v>-5.0709059758997421E-2</v>
      </c>
    </row>
    <row r="866" spans="2:4" x14ac:dyDescent="0.25">
      <c r="B866" s="12">
        <v>39363</v>
      </c>
      <c r="C866" s="18">
        <v>5.4066669999999997</v>
      </c>
      <c r="D866" s="174">
        <f t="shared" si="22"/>
        <v>3.6421722912349797E-2</v>
      </c>
    </row>
    <row r="867" spans="2:4" x14ac:dyDescent="0.25">
      <c r="B867" s="12">
        <v>39356</v>
      </c>
      <c r="C867" s="18">
        <v>5.2166670000000002</v>
      </c>
      <c r="D867" s="174">
        <f t="shared" si="22"/>
        <v>0.10444616121708972</v>
      </c>
    </row>
    <row r="868" spans="2:4" x14ac:dyDescent="0.25">
      <c r="B868" s="12">
        <v>39349</v>
      </c>
      <c r="C868" s="18">
        <v>4.7233330000000002</v>
      </c>
      <c r="D868" s="174">
        <f t="shared" si="22"/>
        <v>9.2100115606936317E-2</v>
      </c>
    </row>
    <row r="869" spans="2:4" x14ac:dyDescent="0.25">
      <c r="B869" s="12">
        <v>39342</v>
      </c>
      <c r="C869" s="18">
        <v>4.3250000000000002</v>
      </c>
      <c r="D869" s="174">
        <f t="shared" si="22"/>
        <v>4.6371052126697787E-2</v>
      </c>
    </row>
    <row r="870" spans="2:4" x14ac:dyDescent="0.25">
      <c r="B870" s="12">
        <v>39335</v>
      </c>
      <c r="C870" s="18">
        <v>4.1333330000000004</v>
      </c>
      <c r="D870" s="174">
        <f t="shared" si="22"/>
        <v>6.2098324445539754E-2</v>
      </c>
    </row>
    <row r="871" spans="2:4" x14ac:dyDescent="0.25">
      <c r="B871" s="12">
        <v>39328</v>
      </c>
      <c r="C871" s="18">
        <v>3.891667</v>
      </c>
      <c r="D871" s="174">
        <f t="shared" si="22"/>
        <v>3.9857581830327282E-2</v>
      </c>
    </row>
    <row r="872" spans="2:4" x14ac:dyDescent="0.25">
      <c r="B872" s="12">
        <v>39321</v>
      </c>
      <c r="C872" s="18">
        <v>3.7425000000000002</v>
      </c>
      <c r="D872" s="174">
        <f t="shared" si="22"/>
        <v>1.5603799185888834E-2</v>
      </c>
    </row>
    <row r="873" spans="2:4" x14ac:dyDescent="0.25">
      <c r="B873" s="12">
        <v>39314</v>
      </c>
      <c r="C873" s="18">
        <v>3.6850000000000001</v>
      </c>
      <c r="D873" s="174">
        <f t="shared" si="22"/>
        <v>4.9608454745640129E-2</v>
      </c>
    </row>
    <row r="874" spans="2:4" x14ac:dyDescent="0.25">
      <c r="B874" s="12">
        <v>39307</v>
      </c>
      <c r="C874" s="18">
        <v>3.5108329999999999</v>
      </c>
      <c r="D874" s="174">
        <f t="shared" si="22"/>
        <v>-7.5691099226950387E-2</v>
      </c>
    </row>
    <row r="875" spans="2:4" x14ac:dyDescent="0.25">
      <c r="B875" s="12">
        <v>39300</v>
      </c>
      <c r="C875" s="18">
        <v>3.798333</v>
      </c>
      <c r="D875" s="174">
        <f t="shared" si="22"/>
        <v>0.13722544910179635</v>
      </c>
    </row>
    <row r="876" spans="2:4" x14ac:dyDescent="0.25">
      <c r="B876" s="12">
        <v>39293</v>
      </c>
      <c r="C876" s="18">
        <v>3.34</v>
      </c>
      <c r="D876" s="174">
        <f t="shared" si="22"/>
        <v>-2.3153885142199848E-2</v>
      </c>
    </row>
    <row r="877" spans="2:4" x14ac:dyDescent="0.25">
      <c r="B877" s="12">
        <v>39286</v>
      </c>
      <c r="C877" s="18">
        <v>3.4191669999999998</v>
      </c>
      <c r="D877" s="174">
        <f t="shared" si="22"/>
        <v>-3.6175616631430541E-2</v>
      </c>
    </row>
    <row r="878" spans="2:4" x14ac:dyDescent="0.25">
      <c r="B878" s="12">
        <v>39279</v>
      </c>
      <c r="C878" s="18">
        <v>3.5474999999999999</v>
      </c>
      <c r="D878" s="174">
        <f t="shared" si="22"/>
        <v>-3.5350101971448056E-2</v>
      </c>
    </row>
    <row r="879" spans="2:4" x14ac:dyDescent="0.25">
      <c r="B879" s="12">
        <v>39272</v>
      </c>
      <c r="C879" s="18">
        <v>3.6775000000000002</v>
      </c>
      <c r="D879" s="174">
        <f t="shared" si="22"/>
        <v>-3.5409836065573685E-2</v>
      </c>
    </row>
    <row r="880" spans="2:4" x14ac:dyDescent="0.25">
      <c r="B880" s="12">
        <v>39265</v>
      </c>
      <c r="C880" s="18">
        <v>3.8125</v>
      </c>
      <c r="D880" s="174">
        <f t="shared" si="22"/>
        <v>6.4448481670685842E-2</v>
      </c>
    </row>
    <row r="881" spans="2:4" x14ac:dyDescent="0.25">
      <c r="B881" s="12">
        <v>39258</v>
      </c>
      <c r="C881" s="18">
        <v>3.5816669999999999</v>
      </c>
      <c r="D881" s="174">
        <f t="shared" si="22"/>
        <v>-3.1109104498728279E-2</v>
      </c>
    </row>
    <row r="882" spans="2:4" x14ac:dyDescent="0.25">
      <c r="B882" s="12">
        <v>39251</v>
      </c>
      <c r="C882" s="18">
        <v>3.6966670000000001</v>
      </c>
      <c r="D882" s="174">
        <f t="shared" si="22"/>
        <v>1.047854309599483E-2</v>
      </c>
    </row>
    <row r="883" spans="2:4" x14ac:dyDescent="0.25">
      <c r="B883" s="12">
        <v>39244</v>
      </c>
      <c r="C883" s="18">
        <v>3.6583329999999998</v>
      </c>
      <c r="D883" s="174">
        <f t="shared" si="22"/>
        <v>0.121901366920661</v>
      </c>
    </row>
    <row r="884" spans="2:4" x14ac:dyDescent="0.25">
      <c r="B884" s="12">
        <v>39237</v>
      </c>
      <c r="C884" s="18">
        <v>3.2608329999999999</v>
      </c>
      <c r="D884" s="174">
        <f t="shared" si="22"/>
        <v>-2.9513988095238086E-2</v>
      </c>
    </row>
    <row r="885" spans="2:4" x14ac:dyDescent="0.25">
      <c r="B885" s="12">
        <v>39230</v>
      </c>
      <c r="C885" s="18">
        <v>3.36</v>
      </c>
      <c r="D885" s="174">
        <f t="shared" si="22"/>
        <v>2.0759390302846459E-2</v>
      </c>
    </row>
    <row r="886" spans="2:4" x14ac:dyDescent="0.25">
      <c r="B886" s="12">
        <v>39223</v>
      </c>
      <c r="C886" s="18">
        <v>3.2916669999999999</v>
      </c>
      <c r="D886" s="174">
        <f t="shared" si="22"/>
        <v>5.6010189003072863E-3</v>
      </c>
    </row>
    <row r="887" spans="2:4" x14ac:dyDescent="0.25">
      <c r="B887" s="12">
        <v>39216</v>
      </c>
      <c r="C887" s="18">
        <v>3.273333</v>
      </c>
      <c r="D887" s="174">
        <f t="shared" si="22"/>
        <v>2.0406120366722735E-3</v>
      </c>
    </row>
    <row r="888" spans="2:4" x14ac:dyDescent="0.25">
      <c r="B888" s="12">
        <v>39209</v>
      </c>
      <c r="C888" s="18">
        <v>3.266667</v>
      </c>
      <c r="D888" s="174">
        <f t="shared" si="22"/>
        <v>-3.0518816834301798E-3</v>
      </c>
    </row>
    <row r="889" spans="2:4" x14ac:dyDescent="0.25">
      <c r="B889" s="12">
        <v>39202</v>
      </c>
      <c r="C889" s="18">
        <v>3.2766670000000002</v>
      </c>
      <c r="D889" s="174">
        <f t="shared" si="22"/>
        <v>1.7335266994594312E-2</v>
      </c>
    </row>
    <row r="890" spans="2:4" x14ac:dyDescent="0.25">
      <c r="B890" s="12">
        <v>39195</v>
      </c>
      <c r="C890" s="18">
        <v>3.2208329999999998</v>
      </c>
      <c r="D890" s="174">
        <f t="shared" si="22"/>
        <v>-8.4658808071710334E-3</v>
      </c>
    </row>
    <row r="891" spans="2:4" x14ac:dyDescent="0.25">
      <c r="B891" s="12">
        <v>39188</v>
      </c>
      <c r="C891" s="18">
        <v>3.2483330000000001</v>
      </c>
      <c r="D891" s="174">
        <f t="shared" si="22"/>
        <v>1.0106246188779089E-2</v>
      </c>
    </row>
    <row r="892" spans="2:4" x14ac:dyDescent="0.25">
      <c r="B892" s="12">
        <v>39181</v>
      </c>
      <c r="C892" s="18">
        <v>3.2158329999999999</v>
      </c>
      <c r="D892" s="174">
        <f t="shared" si="22"/>
        <v>7.571591898528407E-3</v>
      </c>
    </row>
    <row r="893" spans="2:4" x14ac:dyDescent="0.25">
      <c r="B893" s="12">
        <v>39174</v>
      </c>
      <c r="C893" s="18">
        <v>3.1916669999999998</v>
      </c>
      <c r="D893" s="174">
        <f t="shared" si="22"/>
        <v>1.1087644024535992E-2</v>
      </c>
    </row>
    <row r="894" spans="2:4" x14ac:dyDescent="0.25">
      <c r="B894" s="12">
        <v>39167</v>
      </c>
      <c r="C894" s="18">
        <v>3.1566670000000001</v>
      </c>
      <c r="D894" s="174">
        <f t="shared" si="22"/>
        <v>4.611996685998343E-2</v>
      </c>
    </row>
    <row r="895" spans="2:4" x14ac:dyDescent="0.25">
      <c r="B895" s="12">
        <v>39160</v>
      </c>
      <c r="C895" s="18">
        <v>3.0175000000000001</v>
      </c>
      <c r="D895" s="174">
        <f t="shared" si="22"/>
        <v>1.4854373862598136E-2</v>
      </c>
    </row>
    <row r="896" spans="2:4" x14ac:dyDescent="0.25">
      <c r="B896" s="12">
        <v>39153</v>
      </c>
      <c r="C896" s="18">
        <v>2.9733329999999998</v>
      </c>
      <c r="D896" s="174">
        <f t="shared" si="22"/>
        <v>3.2407291666666671E-2</v>
      </c>
    </row>
    <row r="897" spans="2:4" x14ac:dyDescent="0.25">
      <c r="B897" s="12">
        <v>39146</v>
      </c>
      <c r="C897" s="18">
        <v>2.88</v>
      </c>
      <c r="D897" s="174">
        <f t="shared" si="22"/>
        <v>1.023104475077985E-2</v>
      </c>
    </row>
    <row r="898" spans="2:4" x14ac:dyDescent="0.25">
      <c r="B898" s="12">
        <v>39139</v>
      </c>
      <c r="C898" s="18">
        <v>2.8508330000000002</v>
      </c>
      <c r="D898" s="174">
        <f t="shared" si="22"/>
        <v>-7.0127759731205108E-2</v>
      </c>
    </row>
    <row r="899" spans="2:4" x14ac:dyDescent="0.25">
      <c r="B899" s="12">
        <v>39132</v>
      </c>
      <c r="C899" s="18">
        <v>3.065833</v>
      </c>
      <c r="D899" s="174">
        <f t="shared" ref="D899:D962" si="23">C899/C900-1</f>
        <v>-2.9811382113821283E-3</v>
      </c>
    </row>
    <row r="900" spans="2:4" x14ac:dyDescent="0.25">
      <c r="B900" s="12">
        <v>39125</v>
      </c>
      <c r="C900" s="18">
        <v>3.0750000000000002</v>
      </c>
      <c r="D900" s="174">
        <f t="shared" si="23"/>
        <v>-6.6295452054195514E-2</v>
      </c>
    </row>
    <row r="901" spans="2:4" x14ac:dyDescent="0.25">
      <c r="B901" s="12">
        <v>39118</v>
      </c>
      <c r="C901" s="18">
        <v>3.2933330000000001</v>
      </c>
      <c r="D901" s="174">
        <f t="shared" si="23"/>
        <v>-2.0203030303029834E-3</v>
      </c>
    </row>
    <row r="902" spans="2:4" x14ac:dyDescent="0.25">
      <c r="B902" s="12">
        <v>39111</v>
      </c>
      <c r="C902" s="18">
        <v>3.3</v>
      </c>
      <c r="D902" s="174">
        <f t="shared" si="23"/>
        <v>7.0559610705596132E-2</v>
      </c>
    </row>
    <row r="903" spans="2:4" x14ac:dyDescent="0.25">
      <c r="B903" s="12">
        <v>39104</v>
      </c>
      <c r="C903" s="18">
        <v>3.0825</v>
      </c>
      <c r="D903" s="174">
        <f t="shared" si="23"/>
        <v>-5.9122822802776254E-3</v>
      </c>
    </row>
    <row r="904" spans="2:4" x14ac:dyDescent="0.25">
      <c r="B904" s="12">
        <v>39097</v>
      </c>
      <c r="C904" s="18">
        <v>3.1008330000000002</v>
      </c>
      <c r="D904" s="174">
        <f t="shared" si="23"/>
        <v>-2.4639787717977701E-2</v>
      </c>
    </row>
    <row r="905" spans="2:4" x14ac:dyDescent="0.25">
      <c r="B905" s="12">
        <v>39090</v>
      </c>
      <c r="C905" s="18">
        <v>3.1791670000000001</v>
      </c>
      <c r="D905" s="174">
        <f t="shared" si="23"/>
        <v>0.11289380246280034</v>
      </c>
    </row>
    <row r="906" spans="2:4" x14ac:dyDescent="0.25">
      <c r="B906" s="12">
        <v>39083</v>
      </c>
      <c r="C906" s="18">
        <v>2.8566669999999998</v>
      </c>
      <c r="D906" s="174">
        <f t="shared" si="23"/>
        <v>1.7814724725091935E-2</v>
      </c>
    </row>
    <row r="907" spans="2:4" x14ac:dyDescent="0.25">
      <c r="B907" s="12">
        <v>39076</v>
      </c>
      <c r="C907" s="18">
        <v>2.806667</v>
      </c>
      <c r="D907" s="174">
        <f t="shared" si="23"/>
        <v>-1.5204561403508787E-2</v>
      </c>
    </row>
    <row r="908" spans="2:4" x14ac:dyDescent="0.25">
      <c r="B908" s="12">
        <v>39069</v>
      </c>
      <c r="C908" s="18">
        <v>2.85</v>
      </c>
      <c r="D908" s="174">
        <f t="shared" si="23"/>
        <v>2.1505376344086002E-2</v>
      </c>
    </row>
    <row r="909" spans="2:4" x14ac:dyDescent="0.25">
      <c r="B909" s="12">
        <v>39062</v>
      </c>
      <c r="C909" s="18">
        <v>2.79</v>
      </c>
      <c r="D909" s="174">
        <f t="shared" si="23"/>
        <v>1.3623978201634968E-2</v>
      </c>
    </row>
    <row r="910" spans="2:4" x14ac:dyDescent="0.25">
      <c r="B910" s="12">
        <v>39055</v>
      </c>
      <c r="C910" s="18">
        <v>2.7524999999999999</v>
      </c>
      <c r="D910" s="174">
        <f t="shared" si="23"/>
        <v>0.18259935553168627</v>
      </c>
    </row>
    <row r="911" spans="2:4" x14ac:dyDescent="0.25">
      <c r="B911" s="12">
        <v>39048</v>
      </c>
      <c r="C911" s="18">
        <v>2.3275000000000001</v>
      </c>
      <c r="D911" s="174">
        <f t="shared" si="23"/>
        <v>-1.6895459345301012E-2</v>
      </c>
    </row>
    <row r="912" spans="2:4" x14ac:dyDescent="0.25">
      <c r="B912" s="12">
        <v>39041</v>
      </c>
      <c r="C912" s="18">
        <v>2.3675000000000002</v>
      </c>
      <c r="D912" s="174">
        <f t="shared" si="23"/>
        <v>3.7239868565169809E-2</v>
      </c>
    </row>
    <row r="913" spans="2:4" x14ac:dyDescent="0.25">
      <c r="B913" s="12">
        <v>39034</v>
      </c>
      <c r="C913" s="18">
        <v>2.2825000000000002</v>
      </c>
      <c r="D913" s="174">
        <f t="shared" si="23"/>
        <v>3.5538595759758707E-2</v>
      </c>
    </row>
    <row r="914" spans="2:4" x14ac:dyDescent="0.25">
      <c r="B914" s="12">
        <v>39027</v>
      </c>
      <c r="C914" s="18">
        <v>2.204167</v>
      </c>
      <c r="D914" s="174">
        <f t="shared" si="23"/>
        <v>-0.12648588196643096</v>
      </c>
    </row>
    <row r="915" spans="2:4" x14ac:dyDescent="0.25">
      <c r="B915" s="12">
        <v>39020</v>
      </c>
      <c r="C915" s="18">
        <v>2.523333</v>
      </c>
      <c r="D915" s="174">
        <f t="shared" si="23"/>
        <v>-6.4854856683737583E-2</v>
      </c>
    </row>
    <row r="916" spans="2:4" x14ac:dyDescent="0.25">
      <c r="B916" s="12">
        <v>39013</v>
      </c>
      <c r="C916" s="18">
        <v>2.6983329999999999</v>
      </c>
      <c r="D916" s="174">
        <f t="shared" si="23"/>
        <v>-1.340658135283368E-2</v>
      </c>
    </row>
    <row r="917" spans="2:4" x14ac:dyDescent="0.25">
      <c r="B917" s="12">
        <v>39006</v>
      </c>
      <c r="C917" s="18">
        <v>2.7349999999999999</v>
      </c>
      <c r="D917" s="174">
        <f t="shared" si="23"/>
        <v>9.1491308325708509E-4</v>
      </c>
    </row>
    <row r="918" spans="2:4" x14ac:dyDescent="0.25">
      <c r="B918" s="12">
        <v>38999</v>
      </c>
      <c r="C918" s="18">
        <v>2.7324999999999999</v>
      </c>
      <c r="D918" s="174">
        <f t="shared" si="23"/>
        <v>4.1282814698912151E-2</v>
      </c>
    </row>
    <row r="919" spans="2:4" x14ac:dyDescent="0.25">
      <c r="B919" s="12">
        <v>38992</v>
      </c>
      <c r="C919" s="18">
        <v>2.6241669999999999</v>
      </c>
      <c r="D919" s="174">
        <f t="shared" si="23"/>
        <v>-3.0480291812771898E-2</v>
      </c>
    </row>
    <row r="920" spans="2:4" x14ac:dyDescent="0.25">
      <c r="B920" s="12">
        <v>38985</v>
      </c>
      <c r="C920" s="18">
        <v>2.7066669999999999</v>
      </c>
      <c r="D920" s="174">
        <f t="shared" si="23"/>
        <v>-3.0736974037600784E-2</v>
      </c>
    </row>
    <row r="921" spans="2:4" x14ac:dyDescent="0.25">
      <c r="B921" s="12">
        <v>38978</v>
      </c>
      <c r="C921" s="18">
        <v>2.7925</v>
      </c>
      <c r="D921" s="174">
        <f t="shared" si="23"/>
        <v>2.6968920996761181E-2</v>
      </c>
    </row>
    <row r="922" spans="2:4" x14ac:dyDescent="0.25">
      <c r="B922" s="12">
        <v>38971</v>
      </c>
      <c r="C922" s="18">
        <v>2.7191670000000001</v>
      </c>
      <c r="D922" s="174">
        <f t="shared" si="23"/>
        <v>0.18827417163498494</v>
      </c>
    </row>
    <row r="923" spans="2:4" x14ac:dyDescent="0.25">
      <c r="B923" s="12">
        <v>38964</v>
      </c>
      <c r="C923" s="18">
        <v>2.2883330000000002</v>
      </c>
      <c r="D923" s="174">
        <f t="shared" si="23"/>
        <v>-1.0913060882220549E-3</v>
      </c>
    </row>
    <row r="924" spans="2:4" x14ac:dyDescent="0.25">
      <c r="B924" s="12">
        <v>38957</v>
      </c>
      <c r="C924" s="18">
        <v>2.2908330000000001</v>
      </c>
      <c r="D924" s="174">
        <f t="shared" si="23"/>
        <v>-8.1830460921843651E-2</v>
      </c>
    </row>
    <row r="925" spans="2:4" x14ac:dyDescent="0.25">
      <c r="B925" s="12">
        <v>38950</v>
      </c>
      <c r="C925" s="18">
        <v>2.4950000000000001</v>
      </c>
      <c r="D925" s="174">
        <f t="shared" si="23"/>
        <v>-6.9651741293532687E-3</v>
      </c>
    </row>
    <row r="926" spans="2:4" x14ac:dyDescent="0.25">
      <c r="B926" s="12">
        <v>38943</v>
      </c>
      <c r="C926" s="18">
        <v>2.5125000000000002</v>
      </c>
      <c r="D926" s="174">
        <f t="shared" si="23"/>
        <v>3.7865891616646108E-2</v>
      </c>
    </row>
    <row r="927" spans="2:4" x14ac:dyDescent="0.25">
      <c r="B927" s="12">
        <v>38936</v>
      </c>
      <c r="C927" s="18">
        <v>2.420833</v>
      </c>
      <c r="D927" s="174">
        <f t="shared" si="23"/>
        <v>-0.27826104066971025</v>
      </c>
    </row>
    <row r="928" spans="2:4" x14ac:dyDescent="0.25">
      <c r="B928" s="12">
        <v>38929</v>
      </c>
      <c r="C928" s="18">
        <v>3.3541669999999999</v>
      </c>
      <c r="D928" s="174">
        <f t="shared" si="23"/>
        <v>-0.10096029492609293</v>
      </c>
    </row>
    <row r="929" spans="2:4" x14ac:dyDescent="0.25">
      <c r="B929" s="12">
        <v>38922</v>
      </c>
      <c r="C929" s="18">
        <v>3.7308330000000001</v>
      </c>
      <c r="D929" s="174">
        <f t="shared" si="23"/>
        <v>3.9470439798426682E-2</v>
      </c>
    </row>
    <row r="930" spans="2:4" x14ac:dyDescent="0.25">
      <c r="B930" s="12">
        <v>38915</v>
      </c>
      <c r="C930" s="18">
        <v>3.5891670000000002</v>
      </c>
      <c r="D930" s="174">
        <f t="shared" si="23"/>
        <v>-6.022255638467755E-2</v>
      </c>
    </row>
    <row r="931" spans="2:4" x14ac:dyDescent="0.25">
      <c r="B931" s="12">
        <v>38908</v>
      </c>
      <c r="C931" s="18">
        <v>3.8191670000000002</v>
      </c>
      <c r="D931" s="174">
        <f t="shared" si="23"/>
        <v>-0.10049052800710723</v>
      </c>
    </row>
    <row r="932" spans="2:4" x14ac:dyDescent="0.25">
      <c r="B932" s="12">
        <v>38901</v>
      </c>
      <c r="C932" s="18">
        <v>4.2458330000000002</v>
      </c>
      <c r="D932" s="174">
        <f t="shared" si="23"/>
        <v>7.054665583470876E-2</v>
      </c>
    </row>
    <row r="933" spans="2:4" x14ac:dyDescent="0.25">
      <c r="B933" s="12">
        <v>38894</v>
      </c>
      <c r="C933" s="18">
        <v>3.9660419999999998</v>
      </c>
      <c r="D933" s="174">
        <f t="shared" si="23"/>
        <v>0.10712415403322795</v>
      </c>
    </row>
    <row r="934" spans="2:4" x14ac:dyDescent="0.25">
      <c r="B934" s="12">
        <v>38887</v>
      </c>
      <c r="C934" s="18">
        <v>3.5822919999999998</v>
      </c>
      <c r="D934" s="174">
        <f t="shared" si="23"/>
        <v>6.1419851851851837E-2</v>
      </c>
    </row>
    <row r="935" spans="2:4" x14ac:dyDescent="0.25">
      <c r="B935" s="12">
        <v>38880</v>
      </c>
      <c r="C935" s="18">
        <v>3.375</v>
      </c>
      <c r="D935" s="174">
        <f t="shared" si="23"/>
        <v>-2.2683303347809214E-2</v>
      </c>
    </row>
    <row r="936" spans="2:4" x14ac:dyDescent="0.25">
      <c r="B936" s="12">
        <v>38873</v>
      </c>
      <c r="C936" s="18">
        <v>3.4533330000000002</v>
      </c>
      <c r="D936" s="174">
        <f t="shared" si="23"/>
        <v>-0.1004994052095155</v>
      </c>
    </row>
    <row r="937" spans="2:4" x14ac:dyDescent="0.25">
      <c r="B937" s="12">
        <v>38866</v>
      </c>
      <c r="C937" s="18">
        <v>3.8391670000000002</v>
      </c>
      <c r="D937" s="174">
        <f t="shared" si="23"/>
        <v>6.0051097281361709E-3</v>
      </c>
    </row>
    <row r="938" spans="2:4" x14ac:dyDescent="0.25">
      <c r="B938" s="12">
        <v>38859</v>
      </c>
      <c r="C938" s="18">
        <v>3.8162500000000001</v>
      </c>
      <c r="D938" s="174">
        <f t="shared" si="23"/>
        <v>-1.7439562512081563E-3</v>
      </c>
    </row>
    <row r="939" spans="2:4" x14ac:dyDescent="0.25">
      <c r="B939" s="12">
        <v>38852</v>
      </c>
      <c r="C939" s="18">
        <v>3.8229169999999999</v>
      </c>
      <c r="D939" s="174">
        <f t="shared" si="23"/>
        <v>6.0693636005212825E-2</v>
      </c>
    </row>
    <row r="940" spans="2:4" x14ac:dyDescent="0.25">
      <c r="B940" s="12">
        <v>38845</v>
      </c>
      <c r="C940" s="18">
        <v>3.6041669999999999</v>
      </c>
      <c r="D940" s="174">
        <f t="shared" si="23"/>
        <v>0.16734153846153843</v>
      </c>
    </row>
    <row r="941" spans="2:4" x14ac:dyDescent="0.25">
      <c r="B941" s="12">
        <v>38838</v>
      </c>
      <c r="C941" s="18">
        <v>3.0874999999999999</v>
      </c>
      <c r="D941" s="174">
        <f t="shared" si="23"/>
        <v>0.14475527820241352</v>
      </c>
    </row>
    <row r="942" spans="2:4" x14ac:dyDescent="0.25">
      <c r="B942" s="12">
        <v>38831</v>
      </c>
      <c r="C942" s="18">
        <v>2.6970830000000001</v>
      </c>
      <c r="D942" s="174">
        <f t="shared" si="23"/>
        <v>-4.5632372059580151E-2</v>
      </c>
    </row>
    <row r="943" spans="2:4" x14ac:dyDescent="0.25">
      <c r="B943" s="12">
        <v>38824</v>
      </c>
      <c r="C943" s="18">
        <v>2.8260420000000002</v>
      </c>
      <c r="D943" s="174">
        <f t="shared" si="23"/>
        <v>7.92425708657718E-2</v>
      </c>
    </row>
    <row r="944" spans="2:4" x14ac:dyDescent="0.25">
      <c r="B944" s="12">
        <v>38817</v>
      </c>
      <c r="C944" s="18">
        <v>2.6185420000000001</v>
      </c>
      <c r="D944" s="174">
        <f t="shared" si="23"/>
        <v>-2.0640574277484003E-3</v>
      </c>
    </row>
    <row r="945" spans="2:4" x14ac:dyDescent="0.25">
      <c r="B945" s="12">
        <v>38810</v>
      </c>
      <c r="C945" s="18">
        <v>2.623958</v>
      </c>
      <c r="D945" s="174">
        <f t="shared" si="23"/>
        <v>-7.9358974456611442E-4</v>
      </c>
    </row>
    <row r="946" spans="2:4" x14ac:dyDescent="0.25">
      <c r="B946" s="12">
        <v>38803</v>
      </c>
      <c r="C946" s="18">
        <v>2.626042</v>
      </c>
      <c r="D946" s="174">
        <f t="shared" si="23"/>
        <v>0.11351619979027561</v>
      </c>
    </row>
    <row r="947" spans="2:4" x14ac:dyDescent="0.25">
      <c r="B947" s="12">
        <v>38796</v>
      </c>
      <c r="C947" s="18">
        <v>2.358333</v>
      </c>
      <c r="D947" s="174">
        <f t="shared" si="23"/>
        <v>-2.1354125169309235E-2</v>
      </c>
    </row>
    <row r="948" spans="2:4" x14ac:dyDescent="0.25">
      <c r="B948" s="12">
        <v>38789</v>
      </c>
      <c r="C948" s="18">
        <v>2.4097919999999999</v>
      </c>
      <c r="D948" s="174">
        <f t="shared" si="23"/>
        <v>9.0712079207920793E-2</v>
      </c>
    </row>
    <row r="949" spans="2:4" x14ac:dyDescent="0.25">
      <c r="B949" s="12">
        <v>38782</v>
      </c>
      <c r="C949" s="18">
        <v>2.2093750000000001</v>
      </c>
      <c r="D949" s="174">
        <f t="shared" si="23"/>
        <v>7.3489219556635232E-2</v>
      </c>
    </row>
    <row r="950" spans="2:4" x14ac:dyDescent="0.25">
      <c r="B950" s="12">
        <v>38775</v>
      </c>
      <c r="C950" s="18">
        <v>2.058125</v>
      </c>
      <c r="D950" s="174">
        <f t="shared" si="23"/>
        <v>4.5618297310465294E-2</v>
      </c>
    </row>
    <row r="951" spans="2:4" x14ac:dyDescent="0.25">
      <c r="B951" s="12">
        <v>38768</v>
      </c>
      <c r="C951" s="18">
        <v>1.9683330000000001</v>
      </c>
      <c r="D951" s="174">
        <f t="shared" si="23"/>
        <v>3.5851338379798481E-2</v>
      </c>
    </row>
    <row r="952" spans="2:4" x14ac:dyDescent="0.25">
      <c r="B952" s="12">
        <v>38761</v>
      </c>
      <c r="C952" s="18">
        <v>1.9002079999999999</v>
      </c>
      <c r="D952" s="174">
        <f t="shared" si="23"/>
        <v>8.8814628399594753E-2</v>
      </c>
    </row>
    <row r="953" spans="2:4" x14ac:dyDescent="0.25">
      <c r="B953" s="12">
        <v>38754</v>
      </c>
      <c r="C953" s="18">
        <v>1.7452080000000001</v>
      </c>
      <c r="D953" s="174">
        <f t="shared" si="23"/>
        <v>-3.7237106031418166E-2</v>
      </c>
    </row>
    <row r="954" spans="2:4" x14ac:dyDescent="0.25">
      <c r="B954" s="12">
        <v>38747</v>
      </c>
      <c r="C954" s="18">
        <v>1.812708</v>
      </c>
      <c r="D954" s="174">
        <f t="shared" si="23"/>
        <v>-7.0406153846153785E-2</v>
      </c>
    </row>
    <row r="955" spans="2:4" x14ac:dyDescent="0.25">
      <c r="B955" s="12">
        <v>38740</v>
      </c>
      <c r="C955" s="18">
        <v>1.95</v>
      </c>
      <c r="D955" s="174">
        <f t="shared" si="23"/>
        <v>-1.9895123752062704E-2</v>
      </c>
    </row>
    <row r="956" spans="2:4" x14ac:dyDescent="0.25">
      <c r="B956" s="12">
        <v>38733</v>
      </c>
      <c r="C956" s="18">
        <v>1.9895830000000001</v>
      </c>
      <c r="D956" s="174">
        <f t="shared" si="23"/>
        <v>-8.4459936727063645E-2</v>
      </c>
    </row>
    <row r="957" spans="2:4" x14ac:dyDescent="0.25">
      <c r="B957" s="12">
        <v>38726</v>
      </c>
      <c r="C957" s="18">
        <v>2.1731250000000002</v>
      </c>
      <c r="D957" s="174">
        <f t="shared" si="23"/>
        <v>0.21772145089357009</v>
      </c>
    </row>
    <row r="958" spans="2:4" x14ac:dyDescent="0.25">
      <c r="B958" s="12">
        <v>38719</v>
      </c>
      <c r="C958" s="18">
        <v>1.784583</v>
      </c>
      <c r="D958" s="174">
        <f t="shared" si="23"/>
        <v>8.6917700799390873E-2</v>
      </c>
    </row>
    <row r="959" spans="2:4" x14ac:dyDescent="0.25">
      <c r="B959" s="12">
        <v>38712</v>
      </c>
      <c r="C959" s="18">
        <v>1.641875</v>
      </c>
      <c r="D959" s="174">
        <f t="shared" si="23"/>
        <v>-7.9214861549246507E-2</v>
      </c>
    </row>
    <row r="960" spans="2:4" x14ac:dyDescent="0.25">
      <c r="B960" s="12">
        <v>38705</v>
      </c>
      <c r="C960" s="18">
        <v>1.7831250000000001</v>
      </c>
      <c r="D960" s="174">
        <f t="shared" si="23"/>
        <v>0.10467194534394531</v>
      </c>
    </row>
    <row r="961" spans="2:4" x14ac:dyDescent="0.25">
      <c r="B961" s="12">
        <v>38698</v>
      </c>
      <c r="C961" s="18">
        <v>1.6141669999999999</v>
      </c>
      <c r="D961" s="174">
        <f t="shared" si="23"/>
        <v>-8.4701696925845837E-2</v>
      </c>
    </row>
    <row r="962" spans="2:4" x14ac:dyDescent="0.25">
      <c r="B962" s="12">
        <v>38691</v>
      </c>
      <c r="C962" s="18">
        <v>1.7635419999999999</v>
      </c>
      <c r="D962" s="174">
        <f t="shared" si="23"/>
        <v>2.2837114966241634E-2</v>
      </c>
    </row>
    <row r="963" spans="2:4" x14ac:dyDescent="0.25">
      <c r="B963" s="12">
        <v>38684</v>
      </c>
      <c r="C963" s="18">
        <v>1.724167</v>
      </c>
      <c r="D963" s="174">
        <f t="shared" ref="D963:D1026" si="24">C963/C964-1</f>
        <v>0.1221699519283963</v>
      </c>
    </row>
    <row r="964" spans="2:4" x14ac:dyDescent="0.25">
      <c r="B964" s="12">
        <v>38677</v>
      </c>
      <c r="C964" s="18">
        <v>1.5364580000000001</v>
      </c>
      <c r="D964" s="174">
        <f t="shared" si="24"/>
        <v>2.5159633027522998E-2</v>
      </c>
    </row>
    <row r="965" spans="2:4" x14ac:dyDescent="0.25">
      <c r="B965" s="12">
        <v>38670</v>
      </c>
      <c r="C965" s="18">
        <v>1.49875</v>
      </c>
      <c r="D965" s="174">
        <f t="shared" si="24"/>
        <v>6.6093910158603331E-2</v>
      </c>
    </row>
    <row r="966" spans="2:4" x14ac:dyDescent="0.25">
      <c r="B966" s="12">
        <v>38663</v>
      </c>
      <c r="C966" s="18">
        <v>1.4058330000000001</v>
      </c>
      <c r="D966" s="174">
        <f t="shared" si="24"/>
        <v>0.17091764705882362</v>
      </c>
    </row>
    <row r="967" spans="2:4" x14ac:dyDescent="0.25">
      <c r="B967" s="12">
        <v>38656</v>
      </c>
      <c r="C967" s="18">
        <v>1.2006250000000001</v>
      </c>
      <c r="D967" s="174">
        <f t="shared" si="24"/>
        <v>0.19390926041019263</v>
      </c>
    </row>
    <row r="968" spans="2:4" x14ac:dyDescent="0.25">
      <c r="B968" s="12">
        <v>38649</v>
      </c>
      <c r="C968" s="18">
        <v>1.005625</v>
      </c>
      <c r="D968" s="174">
        <f t="shared" si="24"/>
        <v>2.180321022753251E-2</v>
      </c>
    </row>
    <row r="969" spans="2:4" x14ac:dyDescent="0.25">
      <c r="B969" s="12">
        <v>38642</v>
      </c>
      <c r="C969" s="18">
        <v>0.98416700000000001</v>
      </c>
      <c r="D969" s="174">
        <f t="shared" si="24"/>
        <v>7.3636336859513873E-2</v>
      </c>
    </row>
    <row r="970" spans="2:4" x14ac:dyDescent="0.25">
      <c r="B970" s="12">
        <v>38635</v>
      </c>
      <c r="C970" s="18">
        <v>0.91666700000000001</v>
      </c>
      <c r="D970" s="174">
        <f t="shared" si="24"/>
        <v>-4.05582065213409E-2</v>
      </c>
    </row>
    <row r="971" spans="2:4" x14ac:dyDescent="0.25">
      <c r="B971" s="12">
        <v>38628</v>
      </c>
      <c r="C971" s="18">
        <v>0.95541699999999996</v>
      </c>
      <c r="D971" s="174">
        <f t="shared" si="24"/>
        <v>-2.5912668109657755E-2</v>
      </c>
    </row>
    <row r="972" spans="2:4" x14ac:dyDescent="0.25">
      <c r="B972" s="12">
        <v>38621</v>
      </c>
      <c r="C972" s="18">
        <v>0.98083299999999995</v>
      </c>
      <c r="D972" s="174">
        <f t="shared" si="24"/>
        <v>0.15789479897483472</v>
      </c>
    </row>
    <row r="973" spans="2:4" x14ac:dyDescent="0.25">
      <c r="B973" s="12">
        <v>38614</v>
      </c>
      <c r="C973" s="18">
        <v>0.84708300000000003</v>
      </c>
      <c r="D973" s="174">
        <f t="shared" si="24"/>
        <v>-0.10735459314321594</v>
      </c>
    </row>
    <row r="974" spans="2:4" x14ac:dyDescent="0.25">
      <c r="B974" s="12">
        <v>38607</v>
      </c>
      <c r="C974" s="18">
        <v>0.94895799999999997</v>
      </c>
      <c r="D974" s="174">
        <f t="shared" si="24"/>
        <v>-7.2868529088205403E-2</v>
      </c>
    </row>
    <row r="975" spans="2:4" x14ac:dyDescent="0.25">
      <c r="B975" s="12">
        <v>38600</v>
      </c>
      <c r="C975" s="18">
        <v>1.023542</v>
      </c>
      <c r="D975" s="174">
        <f t="shared" si="24"/>
        <v>-6.0691867872347816E-3</v>
      </c>
    </row>
    <row r="976" spans="2:4" x14ac:dyDescent="0.25">
      <c r="B976" s="12">
        <v>38593</v>
      </c>
      <c r="C976" s="18">
        <v>1.029792</v>
      </c>
      <c r="D976" s="174">
        <f t="shared" si="24"/>
        <v>9.1170331125827841E-2</v>
      </c>
    </row>
    <row r="977" spans="2:4" x14ac:dyDescent="0.25">
      <c r="B977" s="12">
        <v>38586</v>
      </c>
      <c r="C977" s="18">
        <v>0.94374999999999998</v>
      </c>
      <c r="D977" s="174">
        <f t="shared" si="24"/>
        <v>4.2817679558011079E-2</v>
      </c>
    </row>
    <row r="978" spans="2:4" x14ac:dyDescent="0.25">
      <c r="B978" s="12">
        <v>38579</v>
      </c>
      <c r="C978" s="18">
        <v>0.90500000000000003</v>
      </c>
      <c r="D978" s="174">
        <f t="shared" si="24"/>
        <v>-9.3504184810331292E-3</v>
      </c>
    </row>
    <row r="979" spans="2:4" x14ac:dyDescent="0.25">
      <c r="B979" s="12">
        <v>38572</v>
      </c>
      <c r="C979" s="18">
        <v>0.91354199999999997</v>
      </c>
      <c r="D979" s="174">
        <f t="shared" si="24"/>
        <v>-4.1110182763239189E-2</v>
      </c>
    </row>
    <row r="980" spans="2:4" x14ac:dyDescent="0.25">
      <c r="B980" s="12">
        <v>38565</v>
      </c>
      <c r="C980" s="18">
        <v>0.952708</v>
      </c>
      <c r="D980" s="174">
        <f t="shared" si="24"/>
        <v>-1.0173506493506568E-2</v>
      </c>
    </row>
    <row r="981" spans="2:4" x14ac:dyDescent="0.25">
      <c r="B981" s="12">
        <v>38558</v>
      </c>
      <c r="C981" s="18">
        <v>0.96250000000000002</v>
      </c>
      <c r="D981" s="174">
        <f t="shared" si="24"/>
        <v>3.2573289902280145E-3</v>
      </c>
    </row>
    <row r="982" spans="2:4" x14ac:dyDescent="0.25">
      <c r="B982" s="12">
        <v>38551</v>
      </c>
      <c r="C982" s="18">
        <v>0.95937499999999998</v>
      </c>
      <c r="D982" s="174">
        <f t="shared" si="24"/>
        <v>-5.8282208588957163E-2</v>
      </c>
    </row>
    <row r="983" spans="2:4" x14ac:dyDescent="0.25">
      <c r="B983" s="12">
        <v>38544</v>
      </c>
      <c r="C983" s="18">
        <v>1.01875</v>
      </c>
      <c r="D983" s="174">
        <f t="shared" si="24"/>
        <v>7.5079885690647163E-2</v>
      </c>
    </row>
    <row r="984" spans="2:4" x14ac:dyDescent="0.25">
      <c r="B984" s="12">
        <v>38537</v>
      </c>
      <c r="C984" s="18">
        <v>0.947604</v>
      </c>
      <c r="D984" s="174">
        <f t="shared" si="24"/>
        <v>7.1873837045549838E-2</v>
      </c>
    </row>
    <row r="985" spans="2:4" x14ac:dyDescent="0.25">
      <c r="B985" s="12">
        <v>38530</v>
      </c>
      <c r="C985" s="18">
        <v>0.88406300000000004</v>
      </c>
      <c r="D985" s="174">
        <f t="shared" si="24"/>
        <v>4.8684433721105425E-2</v>
      </c>
    </row>
    <row r="986" spans="2:4" x14ac:dyDescent="0.25">
      <c r="B986" s="12">
        <v>38523</v>
      </c>
      <c r="C986" s="18">
        <v>0.84302100000000002</v>
      </c>
      <c r="D986" s="174">
        <f t="shared" si="24"/>
        <v>-2.9567568398655153E-3</v>
      </c>
    </row>
    <row r="987" spans="2:4" x14ac:dyDescent="0.25">
      <c r="B987" s="12">
        <v>38516</v>
      </c>
      <c r="C987" s="18">
        <v>0.84552099999999997</v>
      </c>
      <c r="D987" s="174">
        <f t="shared" si="24"/>
        <v>-7.7011277070426765E-3</v>
      </c>
    </row>
    <row r="988" spans="2:4" x14ac:dyDescent="0.25">
      <c r="B988" s="12">
        <v>38509</v>
      </c>
      <c r="C988" s="18">
        <v>0.85208300000000003</v>
      </c>
      <c r="D988" s="174">
        <f t="shared" si="24"/>
        <v>0.10287158751443193</v>
      </c>
    </row>
    <row r="989" spans="2:4" x14ac:dyDescent="0.25">
      <c r="B989" s="12">
        <v>38502</v>
      </c>
      <c r="C989" s="18">
        <v>0.77260399999999996</v>
      </c>
      <c r="D989" s="174">
        <f t="shared" si="24"/>
        <v>4.3178396624472537E-2</v>
      </c>
    </row>
    <row r="990" spans="2:4" x14ac:dyDescent="0.25">
      <c r="B990" s="12">
        <v>38495</v>
      </c>
      <c r="C990" s="18">
        <v>0.74062499999999998</v>
      </c>
      <c r="D990" s="174">
        <f t="shared" si="24"/>
        <v>2.6269733824603403E-2</v>
      </c>
    </row>
    <row r="991" spans="2:4" x14ac:dyDescent="0.25">
      <c r="B991" s="12">
        <v>38488</v>
      </c>
      <c r="C991" s="18">
        <v>0.72166699999999995</v>
      </c>
      <c r="D991" s="174">
        <f t="shared" si="24"/>
        <v>0.11203960811023195</v>
      </c>
    </row>
    <row r="992" spans="2:4" x14ac:dyDescent="0.25">
      <c r="B992" s="12">
        <v>38481</v>
      </c>
      <c r="C992" s="18">
        <v>0.64895800000000003</v>
      </c>
      <c r="D992" s="174">
        <f t="shared" si="24"/>
        <v>-6.4002434616554971E-2</v>
      </c>
    </row>
    <row r="993" spans="2:4" x14ac:dyDescent="0.25">
      <c r="B993" s="12">
        <v>38474</v>
      </c>
      <c r="C993" s="18">
        <v>0.69333299999999998</v>
      </c>
      <c r="D993" s="174">
        <f t="shared" si="24"/>
        <v>0.17431069904829988</v>
      </c>
    </row>
    <row r="994" spans="2:4" x14ac:dyDescent="0.25">
      <c r="B994" s="12">
        <v>38467</v>
      </c>
      <c r="C994" s="18">
        <v>0.59041699999999997</v>
      </c>
      <c r="D994" s="174">
        <f t="shared" si="24"/>
        <v>4.1147415810383947E-2</v>
      </c>
    </row>
    <row r="995" spans="2:4" x14ac:dyDescent="0.25">
      <c r="B995" s="12">
        <v>38460</v>
      </c>
      <c r="C995" s="18">
        <v>0.567083</v>
      </c>
      <c r="D995" s="174">
        <f t="shared" si="24"/>
        <v>1.5671651147254551E-2</v>
      </c>
    </row>
    <row r="996" spans="2:4" x14ac:dyDescent="0.25">
      <c r="B996" s="12">
        <v>38453</v>
      </c>
      <c r="C996" s="18">
        <v>0.55833299999999997</v>
      </c>
      <c r="D996" s="174">
        <f t="shared" si="24"/>
        <v>-9.3982961460446268E-2</v>
      </c>
    </row>
    <row r="997" spans="2:4" x14ac:dyDescent="0.25">
      <c r="B997" s="12">
        <v>38446</v>
      </c>
      <c r="C997" s="18">
        <v>0.61624999999999996</v>
      </c>
      <c r="D997" s="174">
        <f t="shared" si="24"/>
        <v>6.6352166327992013E-3</v>
      </c>
    </row>
    <row r="998" spans="2:4" x14ac:dyDescent="0.25">
      <c r="B998" s="12">
        <v>38439</v>
      </c>
      <c r="C998" s="18">
        <v>0.61218799999999995</v>
      </c>
      <c r="D998" s="174">
        <f t="shared" si="24"/>
        <v>-1.8536272545090271E-2</v>
      </c>
    </row>
    <row r="999" spans="2:4" x14ac:dyDescent="0.25">
      <c r="B999" s="12">
        <v>38432</v>
      </c>
      <c r="C999" s="18">
        <v>0.62375000000000003</v>
      </c>
      <c r="D999" s="174">
        <f t="shared" si="24"/>
        <v>7.6977797422850491E-2</v>
      </c>
    </row>
    <row r="1000" spans="2:4" x14ac:dyDescent="0.25">
      <c r="B1000" s="12">
        <v>38425</v>
      </c>
      <c r="C1000" s="18">
        <v>0.57916699999999999</v>
      </c>
      <c r="D1000" s="174">
        <f t="shared" si="24"/>
        <v>0.28525270457697638</v>
      </c>
    </row>
    <row r="1001" spans="2:4" x14ac:dyDescent="0.25">
      <c r="B1001" s="12">
        <v>38418</v>
      </c>
      <c r="C1001" s="18">
        <v>0.450625</v>
      </c>
      <c r="D1001" s="174">
        <f t="shared" si="24"/>
        <v>-6.9877125737132006E-2</v>
      </c>
    </row>
    <row r="1002" spans="2:4" x14ac:dyDescent="0.25">
      <c r="B1002" s="12">
        <v>38411</v>
      </c>
      <c r="C1002" s="18">
        <v>0.48447899999999999</v>
      </c>
      <c r="D1002" s="174">
        <f t="shared" si="24"/>
        <v>5.7765910296689427E-2</v>
      </c>
    </row>
    <row r="1003" spans="2:4" x14ac:dyDescent="0.25">
      <c r="B1003" s="12">
        <v>38404</v>
      </c>
      <c r="C1003" s="18">
        <v>0.45802100000000001</v>
      </c>
      <c r="D1003" s="174">
        <f t="shared" si="24"/>
        <v>9.6783076790452283E-2</v>
      </c>
    </row>
    <row r="1004" spans="2:4" x14ac:dyDescent="0.25">
      <c r="B1004" s="12">
        <v>38397</v>
      </c>
      <c r="C1004" s="18">
        <v>0.41760399999999998</v>
      </c>
      <c r="D1004" s="174">
        <f t="shared" si="24"/>
        <v>1.8546341463414606E-2</v>
      </c>
    </row>
    <row r="1005" spans="2:4" x14ac:dyDescent="0.25">
      <c r="B1005" s="12">
        <v>38390</v>
      </c>
      <c r="C1005" s="18">
        <v>0.41</v>
      </c>
      <c r="D1005" s="174">
        <f t="shared" si="24"/>
        <v>-0.14229709573428784</v>
      </c>
    </row>
    <row r="1006" spans="2:4" x14ac:dyDescent="0.25">
      <c r="B1006" s="12">
        <v>38383</v>
      </c>
      <c r="C1006" s="18">
        <v>0.47802099999999997</v>
      </c>
      <c r="D1006" s="174">
        <f t="shared" si="24"/>
        <v>0.12890434963324027</v>
      </c>
    </row>
    <row r="1007" spans="2:4" x14ac:dyDescent="0.25">
      <c r="B1007" s="12">
        <v>38376</v>
      </c>
      <c r="C1007" s="18">
        <v>0.42343799999999998</v>
      </c>
      <c r="D1007" s="174"/>
    </row>
    <row r="1008" spans="2:4" x14ac:dyDescent="0.25">
      <c r="B1008" s="12"/>
      <c r="C1008" s="18"/>
      <c r="D1008" s="174"/>
    </row>
    <row r="1009" spans="2:4" x14ac:dyDescent="0.25">
      <c r="B1009" s="12"/>
      <c r="C1009" s="18"/>
      <c r="D1009" s="174"/>
    </row>
    <row r="1010" spans="2:4" x14ac:dyDescent="0.25">
      <c r="B1010" s="12"/>
      <c r="C1010" s="18"/>
      <c r="D1010" s="174"/>
    </row>
    <row r="1011" spans="2:4" x14ac:dyDescent="0.25">
      <c r="B1011" s="12"/>
      <c r="C1011" s="18"/>
      <c r="D1011" s="174"/>
    </row>
    <row r="1012" spans="2:4" x14ac:dyDescent="0.25">
      <c r="B1012" s="12"/>
      <c r="C1012" s="18"/>
      <c r="D1012" s="174"/>
    </row>
    <row r="1013" spans="2:4" x14ac:dyDescent="0.25">
      <c r="B1013" s="12"/>
      <c r="C1013" s="18"/>
      <c r="D1013" s="174"/>
    </row>
    <row r="1014" spans="2:4" x14ac:dyDescent="0.25">
      <c r="B1014" s="12"/>
      <c r="C1014" s="18"/>
      <c r="D1014" s="174"/>
    </row>
    <row r="1015" spans="2:4" x14ac:dyDescent="0.25">
      <c r="B1015" s="12"/>
      <c r="C1015" s="18"/>
      <c r="D1015" s="174"/>
    </row>
    <row r="1016" spans="2:4" x14ac:dyDescent="0.25">
      <c r="B1016" s="12"/>
      <c r="C1016" s="18"/>
      <c r="D1016" s="174"/>
    </row>
    <row r="1017" spans="2:4" x14ac:dyDescent="0.25">
      <c r="B1017" s="12"/>
      <c r="C1017" s="18"/>
      <c r="D1017" s="174"/>
    </row>
    <row r="1018" spans="2:4" x14ac:dyDescent="0.25">
      <c r="B1018" s="12"/>
      <c r="C1018" s="18"/>
      <c r="D1018" s="174"/>
    </row>
    <row r="1019" spans="2:4" x14ac:dyDescent="0.25">
      <c r="B1019" s="12"/>
      <c r="C1019" s="18"/>
      <c r="D1019" s="174"/>
    </row>
    <row r="1020" spans="2:4" x14ac:dyDescent="0.25">
      <c r="B1020" s="12"/>
      <c r="C1020" s="18"/>
      <c r="D1020" s="174"/>
    </row>
    <row r="1021" spans="2:4" x14ac:dyDescent="0.25">
      <c r="B1021" s="12"/>
      <c r="C1021" s="18"/>
      <c r="D1021" s="174"/>
    </row>
    <row r="1022" spans="2:4" x14ac:dyDescent="0.25">
      <c r="B1022" s="12"/>
      <c r="C1022" s="18"/>
      <c r="D1022" s="174"/>
    </row>
    <row r="1023" spans="2:4" x14ac:dyDescent="0.25">
      <c r="B1023" s="12"/>
      <c r="C1023" s="18"/>
      <c r="D1023" s="174"/>
    </row>
    <row r="1024" spans="2:4" x14ac:dyDescent="0.25">
      <c r="B1024" s="12"/>
      <c r="C1024" s="18"/>
      <c r="D1024" s="174"/>
    </row>
    <row r="1025" spans="2:4" x14ac:dyDescent="0.25">
      <c r="B1025" s="12"/>
      <c r="C1025" s="18"/>
      <c r="D1025" s="174"/>
    </row>
    <row r="1026" spans="2:4" x14ac:dyDescent="0.25">
      <c r="B1026" s="12"/>
      <c r="C1026" s="18"/>
      <c r="D1026" s="174"/>
    </row>
    <row r="1027" spans="2:4" x14ac:dyDescent="0.25">
      <c r="B1027" s="12"/>
      <c r="C1027" s="18"/>
      <c r="D1027" s="174"/>
    </row>
    <row r="1028" spans="2:4" x14ac:dyDescent="0.25">
      <c r="B1028" s="12"/>
      <c r="C1028" s="18"/>
      <c r="D1028" s="174"/>
    </row>
    <row r="1029" spans="2:4" x14ac:dyDescent="0.25">
      <c r="B1029" s="12"/>
      <c r="C1029" s="18"/>
      <c r="D1029" s="174"/>
    </row>
    <row r="1030" spans="2:4" x14ac:dyDescent="0.25">
      <c r="B1030" s="12"/>
      <c r="C1030" s="18"/>
      <c r="D1030" s="174"/>
    </row>
    <row r="1031" spans="2:4" x14ac:dyDescent="0.25">
      <c r="B1031" s="12"/>
      <c r="C1031" s="18"/>
      <c r="D1031" s="174"/>
    </row>
    <row r="1032" spans="2:4" x14ac:dyDescent="0.25">
      <c r="B1032" s="12"/>
      <c r="C1032" s="18"/>
      <c r="D1032" s="174"/>
    </row>
    <row r="1033" spans="2:4" x14ac:dyDescent="0.25">
      <c r="B1033" s="12"/>
      <c r="C1033" s="18"/>
      <c r="D1033" s="174"/>
    </row>
    <row r="1034" spans="2:4" x14ac:dyDescent="0.25">
      <c r="B1034" s="12"/>
      <c r="C1034" s="18"/>
      <c r="D1034" s="174"/>
    </row>
    <row r="1035" spans="2:4" x14ac:dyDescent="0.25">
      <c r="B1035" s="12"/>
      <c r="C1035" s="18"/>
      <c r="D1035" s="174"/>
    </row>
    <row r="1036" spans="2:4" x14ac:dyDescent="0.25">
      <c r="B1036" s="12"/>
      <c r="C1036" s="18"/>
      <c r="D1036" s="174"/>
    </row>
    <row r="1037" spans="2:4" x14ac:dyDescent="0.25">
      <c r="B1037" s="12"/>
      <c r="C1037" s="18"/>
      <c r="D1037" s="174"/>
    </row>
    <row r="1038" spans="2:4" x14ac:dyDescent="0.25">
      <c r="B1038" s="12"/>
      <c r="C1038" s="18"/>
      <c r="D1038" s="174"/>
    </row>
    <row r="1039" spans="2:4" x14ac:dyDescent="0.25">
      <c r="B1039" s="12"/>
      <c r="C1039" s="18"/>
      <c r="D1039" s="174"/>
    </row>
    <row r="1040" spans="2:4" x14ac:dyDescent="0.25">
      <c r="B1040" s="12"/>
      <c r="C1040" s="18"/>
      <c r="D1040" s="174"/>
    </row>
    <row r="1041" spans="2:4" x14ac:dyDescent="0.25">
      <c r="B1041" s="12"/>
      <c r="C1041" s="18"/>
      <c r="D1041" s="174"/>
    </row>
    <row r="1042" spans="2:4" x14ac:dyDescent="0.25">
      <c r="B1042" s="12"/>
      <c r="C1042" s="18"/>
      <c r="D1042" s="174"/>
    </row>
    <row r="1043" spans="2:4" x14ac:dyDescent="0.25">
      <c r="B1043" s="12"/>
      <c r="C1043" s="18"/>
      <c r="D1043" s="174"/>
    </row>
    <row r="1044" spans="2:4" x14ac:dyDescent="0.25">
      <c r="B1044" s="12"/>
      <c r="C1044" s="18"/>
      <c r="D1044" s="174"/>
    </row>
    <row r="1045" spans="2:4" x14ac:dyDescent="0.25">
      <c r="B1045" s="12"/>
      <c r="C1045" s="18"/>
      <c r="D1045" s="174"/>
    </row>
    <row r="1046" spans="2:4" x14ac:dyDescent="0.25">
      <c r="B1046" s="12"/>
      <c r="C1046" s="18"/>
      <c r="D1046" s="174"/>
    </row>
    <row r="1047" spans="2:4" x14ac:dyDescent="0.25">
      <c r="B1047" s="12"/>
      <c r="C1047" s="18"/>
      <c r="D1047" s="174"/>
    </row>
    <row r="1048" spans="2:4" x14ac:dyDescent="0.25">
      <c r="B1048" s="12"/>
      <c r="C1048" s="18"/>
      <c r="D1048" s="174"/>
    </row>
    <row r="1049" spans="2:4" x14ac:dyDescent="0.25">
      <c r="B1049" s="12"/>
      <c r="C1049" s="18"/>
      <c r="D1049" s="174"/>
    </row>
    <row r="1050" spans="2:4" x14ac:dyDescent="0.25">
      <c r="B1050" s="12"/>
      <c r="C1050" s="18"/>
      <c r="D1050" s="174"/>
    </row>
    <row r="1051" spans="2:4" x14ac:dyDescent="0.25">
      <c r="B1051" s="12"/>
      <c r="C1051" s="18"/>
      <c r="D1051" s="174"/>
    </row>
    <row r="1052" spans="2:4" x14ac:dyDescent="0.25">
      <c r="B1052" s="12"/>
      <c r="C1052" s="18"/>
      <c r="D1052" s="174"/>
    </row>
    <row r="1053" spans="2:4" x14ac:dyDescent="0.25">
      <c r="B1053" s="12"/>
      <c r="C1053" s="18"/>
      <c r="D1053" s="174"/>
    </row>
    <row r="1054" spans="2:4" x14ac:dyDescent="0.25">
      <c r="B1054" s="12"/>
      <c r="C1054" s="18"/>
      <c r="D1054" s="174"/>
    </row>
    <row r="1055" spans="2:4" x14ac:dyDescent="0.25">
      <c r="B1055" s="12"/>
      <c r="C1055" s="18"/>
      <c r="D1055" s="174"/>
    </row>
    <row r="1056" spans="2:4" x14ac:dyDescent="0.25">
      <c r="B1056" s="12"/>
      <c r="C1056" s="18"/>
      <c r="D1056" s="174"/>
    </row>
    <row r="1057" spans="2:4" x14ac:dyDescent="0.25">
      <c r="B1057" s="12"/>
      <c r="C1057" s="18"/>
      <c r="D1057" s="174"/>
    </row>
    <row r="1058" spans="2:4" x14ac:dyDescent="0.25">
      <c r="B1058" s="12"/>
      <c r="C1058" s="18"/>
      <c r="D1058" s="174"/>
    </row>
    <row r="1059" spans="2:4" x14ac:dyDescent="0.25">
      <c r="B1059" s="12"/>
      <c r="C1059" s="18"/>
      <c r="D1059" s="174"/>
    </row>
    <row r="1060" spans="2:4" x14ac:dyDescent="0.25">
      <c r="B1060" s="12"/>
      <c r="C1060" s="18"/>
      <c r="D1060" s="174"/>
    </row>
    <row r="1061" spans="2:4" x14ac:dyDescent="0.25">
      <c r="B1061" s="12"/>
      <c r="C1061" s="18"/>
      <c r="D1061" s="174"/>
    </row>
    <row r="1062" spans="2:4" x14ac:dyDescent="0.25">
      <c r="B1062" s="12"/>
      <c r="C1062" s="18"/>
      <c r="D1062" s="174"/>
    </row>
    <row r="1063" spans="2:4" x14ac:dyDescent="0.25">
      <c r="B1063" s="12"/>
      <c r="C1063" s="18"/>
      <c r="D1063" s="174"/>
    </row>
    <row r="1064" spans="2:4" x14ac:dyDescent="0.25">
      <c r="B1064" s="12"/>
      <c r="C1064" s="18"/>
      <c r="D1064" s="174"/>
    </row>
    <row r="1065" spans="2:4" x14ac:dyDescent="0.25">
      <c r="B1065" s="12"/>
      <c r="C1065" s="18"/>
      <c r="D1065" s="174"/>
    </row>
    <row r="1066" spans="2:4" x14ac:dyDescent="0.25">
      <c r="B1066" s="12"/>
      <c r="C1066" s="18"/>
      <c r="D1066" s="174"/>
    </row>
    <row r="1067" spans="2:4" x14ac:dyDescent="0.25">
      <c r="B1067" s="12"/>
      <c r="C1067" s="18"/>
      <c r="D1067" s="174"/>
    </row>
    <row r="1068" spans="2:4" x14ac:dyDescent="0.25">
      <c r="B1068" s="12"/>
      <c r="C1068" s="18"/>
      <c r="D1068" s="174"/>
    </row>
    <row r="1069" spans="2:4" x14ac:dyDescent="0.25">
      <c r="B1069" s="12"/>
      <c r="C1069" s="18"/>
      <c r="D1069" s="174"/>
    </row>
    <row r="1070" spans="2:4" x14ac:dyDescent="0.25">
      <c r="B1070" s="12"/>
      <c r="C1070" s="18"/>
      <c r="D1070" s="174"/>
    </row>
    <row r="1071" spans="2:4" x14ac:dyDescent="0.25">
      <c r="B1071" s="12"/>
      <c r="C1071" s="18"/>
      <c r="D1071" s="174"/>
    </row>
    <row r="1072" spans="2:4" x14ac:dyDescent="0.25">
      <c r="B1072" s="12"/>
      <c r="C1072" s="18"/>
      <c r="D1072" s="174"/>
    </row>
    <row r="1073" spans="2:4" x14ac:dyDescent="0.25">
      <c r="B1073" s="12"/>
      <c r="C1073" s="18"/>
      <c r="D1073" s="174"/>
    </row>
    <row r="1074" spans="2:4" x14ac:dyDescent="0.25">
      <c r="B1074" s="12"/>
      <c r="C1074" s="18"/>
      <c r="D1074" s="174"/>
    </row>
    <row r="1075" spans="2:4" x14ac:dyDescent="0.25">
      <c r="B1075" s="12"/>
      <c r="C1075" s="18"/>
      <c r="D1075" s="174"/>
    </row>
    <row r="1076" spans="2:4" x14ac:dyDescent="0.25">
      <c r="B1076" s="12"/>
      <c r="C1076" s="18"/>
      <c r="D1076" s="174"/>
    </row>
    <row r="1077" spans="2:4" x14ac:dyDescent="0.25">
      <c r="B1077" s="12"/>
      <c r="C1077" s="18"/>
      <c r="D1077" s="174"/>
    </row>
    <row r="1078" spans="2:4" x14ac:dyDescent="0.25">
      <c r="B1078" s="12"/>
      <c r="C1078" s="18"/>
      <c r="D1078" s="174"/>
    </row>
    <row r="1079" spans="2:4" x14ac:dyDescent="0.25">
      <c r="B1079" s="12"/>
      <c r="C1079" s="18"/>
      <c r="D1079" s="174"/>
    </row>
    <row r="1080" spans="2:4" x14ac:dyDescent="0.25">
      <c r="B1080" s="12"/>
      <c r="C1080" s="18"/>
      <c r="D1080" s="174"/>
    </row>
    <row r="1081" spans="2:4" x14ac:dyDescent="0.25">
      <c r="B1081" s="12"/>
      <c r="C1081" s="18"/>
      <c r="D1081" s="174"/>
    </row>
    <row r="1082" spans="2:4" x14ac:dyDescent="0.25">
      <c r="B1082" s="12"/>
      <c r="C1082" s="18"/>
      <c r="D1082" s="174"/>
    </row>
    <row r="1083" spans="2:4" x14ac:dyDescent="0.25">
      <c r="B1083" s="12"/>
      <c r="C1083" s="18"/>
      <c r="D1083" s="174"/>
    </row>
    <row r="1084" spans="2:4" x14ac:dyDescent="0.25">
      <c r="B1084" s="12"/>
      <c r="C1084" s="18"/>
      <c r="D1084" s="174"/>
    </row>
    <row r="1085" spans="2:4" x14ac:dyDescent="0.25">
      <c r="B1085" s="12"/>
      <c r="C1085" s="18"/>
      <c r="D1085" s="174"/>
    </row>
    <row r="1086" spans="2:4" x14ac:dyDescent="0.25">
      <c r="B1086" s="12"/>
      <c r="C1086" s="18"/>
      <c r="D1086" s="174"/>
    </row>
    <row r="1087" spans="2:4" x14ac:dyDescent="0.25">
      <c r="B1087" s="12"/>
      <c r="C1087" s="18"/>
      <c r="D1087" s="174"/>
    </row>
    <row r="1088" spans="2:4" x14ac:dyDescent="0.25">
      <c r="B1088" s="12"/>
      <c r="C1088" s="18"/>
      <c r="D1088" s="174"/>
    </row>
    <row r="1089" spans="2:4" x14ac:dyDescent="0.25">
      <c r="B1089" s="12"/>
      <c r="C1089" s="18"/>
      <c r="D1089" s="174"/>
    </row>
    <row r="1090" spans="2:4" x14ac:dyDescent="0.25">
      <c r="B1090" s="12"/>
      <c r="C1090" s="18"/>
      <c r="D1090" s="174"/>
    </row>
    <row r="1091" spans="2:4" x14ac:dyDescent="0.25">
      <c r="B1091" s="12"/>
      <c r="C1091" s="18"/>
      <c r="D1091" s="174"/>
    </row>
    <row r="1092" spans="2:4" x14ac:dyDescent="0.25">
      <c r="B1092" s="12"/>
      <c r="C1092" s="18"/>
      <c r="D1092" s="174"/>
    </row>
    <row r="1093" spans="2:4" x14ac:dyDescent="0.25">
      <c r="B1093" s="12"/>
      <c r="C1093" s="18"/>
      <c r="D1093" s="174"/>
    </row>
    <row r="1094" spans="2:4" x14ac:dyDescent="0.25">
      <c r="B1094" s="12"/>
      <c r="C1094" s="18"/>
      <c r="D1094" s="174"/>
    </row>
    <row r="1095" spans="2:4" x14ac:dyDescent="0.25">
      <c r="B1095" s="12"/>
      <c r="C1095" s="18"/>
      <c r="D1095" s="174"/>
    </row>
    <row r="1096" spans="2:4" x14ac:dyDescent="0.25">
      <c r="B1096" s="12"/>
      <c r="C1096" s="18"/>
      <c r="D1096" s="174"/>
    </row>
    <row r="1097" spans="2:4" x14ac:dyDescent="0.25">
      <c r="B1097" s="12"/>
      <c r="C1097" s="18"/>
      <c r="D1097" s="174"/>
    </row>
    <row r="1098" spans="2:4" x14ac:dyDescent="0.25">
      <c r="B1098" s="12"/>
      <c r="C1098" s="18"/>
      <c r="D1098" s="174"/>
    </row>
    <row r="1099" spans="2:4" x14ac:dyDescent="0.25">
      <c r="B1099" s="12"/>
      <c r="C1099" s="18"/>
      <c r="D1099" s="174"/>
    </row>
    <row r="1100" spans="2:4" x14ac:dyDescent="0.25">
      <c r="B1100" s="12"/>
      <c r="C1100" s="18"/>
      <c r="D1100" s="174"/>
    </row>
    <row r="1101" spans="2:4" x14ac:dyDescent="0.25">
      <c r="B1101" s="12"/>
      <c r="C1101" s="18"/>
      <c r="D1101" s="174"/>
    </row>
    <row r="1102" spans="2:4" x14ac:dyDescent="0.25">
      <c r="B1102" s="12"/>
      <c r="C1102" s="18"/>
      <c r="D1102" s="174"/>
    </row>
    <row r="1103" spans="2:4" x14ac:dyDescent="0.25">
      <c r="B1103" s="12"/>
      <c r="C1103" s="18"/>
      <c r="D1103" s="174"/>
    </row>
    <row r="1104" spans="2:4" x14ac:dyDescent="0.25">
      <c r="B1104" s="12"/>
      <c r="C1104" s="18"/>
      <c r="D1104" s="174"/>
    </row>
    <row r="1105" spans="2:4" x14ac:dyDescent="0.25">
      <c r="B1105" s="12"/>
      <c r="C1105" s="18"/>
      <c r="D1105" s="174"/>
    </row>
    <row r="1106" spans="2:4" x14ac:dyDescent="0.25">
      <c r="B1106" s="12"/>
      <c r="C1106" s="18"/>
      <c r="D1106" s="174"/>
    </row>
    <row r="1107" spans="2:4" x14ac:dyDescent="0.25">
      <c r="B1107" s="12"/>
      <c r="C1107" s="18"/>
      <c r="D1107" s="174"/>
    </row>
    <row r="1108" spans="2:4" x14ac:dyDescent="0.25">
      <c r="B1108" s="12"/>
      <c r="C1108" s="18"/>
      <c r="D1108" s="174"/>
    </row>
    <row r="1109" spans="2:4" x14ac:dyDescent="0.25">
      <c r="B1109" s="12"/>
      <c r="C1109" s="18"/>
      <c r="D1109" s="174"/>
    </row>
    <row r="1110" spans="2:4" x14ac:dyDescent="0.25">
      <c r="B1110" s="12"/>
      <c r="C1110" s="18"/>
      <c r="D1110" s="174"/>
    </row>
    <row r="1111" spans="2:4" x14ac:dyDescent="0.25">
      <c r="B1111" s="12"/>
      <c r="C1111" s="18"/>
      <c r="D1111" s="174"/>
    </row>
    <row r="1112" spans="2:4" x14ac:dyDescent="0.25">
      <c r="B1112" s="12"/>
      <c r="C1112" s="18"/>
      <c r="D1112" s="174"/>
    </row>
    <row r="1113" spans="2:4" x14ac:dyDescent="0.25">
      <c r="B1113" s="12"/>
      <c r="C1113" s="18"/>
      <c r="D1113" s="174"/>
    </row>
    <row r="1114" spans="2:4" x14ac:dyDescent="0.25">
      <c r="B1114" s="12"/>
      <c r="C1114" s="18"/>
      <c r="D1114" s="174"/>
    </row>
    <row r="1115" spans="2:4" x14ac:dyDescent="0.25">
      <c r="B1115" s="12"/>
      <c r="C1115" s="18"/>
      <c r="D1115" s="174"/>
    </row>
    <row r="1116" spans="2:4" x14ac:dyDescent="0.25">
      <c r="B1116" s="12"/>
      <c r="C1116" s="18"/>
      <c r="D1116" s="174"/>
    </row>
    <row r="1117" spans="2:4" x14ac:dyDescent="0.25">
      <c r="B1117" s="12"/>
      <c r="C1117" s="18"/>
      <c r="D1117" s="174"/>
    </row>
    <row r="1118" spans="2:4" x14ac:dyDescent="0.25">
      <c r="B1118" s="12"/>
      <c r="C1118" s="18"/>
      <c r="D1118" s="174"/>
    </row>
    <row r="1119" spans="2:4" x14ac:dyDescent="0.25">
      <c r="B1119" s="12"/>
      <c r="C1119" s="18"/>
      <c r="D1119" s="174"/>
    </row>
    <row r="1120" spans="2:4" x14ac:dyDescent="0.25">
      <c r="B1120" s="12"/>
      <c r="C1120" s="18"/>
      <c r="D1120" s="174"/>
    </row>
    <row r="1121" spans="2:4" x14ac:dyDescent="0.25">
      <c r="B1121" s="12"/>
      <c r="C1121" s="18"/>
      <c r="D1121" s="174"/>
    </row>
    <row r="1122" spans="2:4" x14ac:dyDescent="0.25">
      <c r="B1122" s="12"/>
      <c r="C1122" s="18"/>
      <c r="D1122" s="174"/>
    </row>
    <row r="1123" spans="2:4" x14ac:dyDescent="0.25">
      <c r="B1123" s="12"/>
      <c r="C1123" s="18"/>
      <c r="D1123" s="174"/>
    </row>
    <row r="1124" spans="2:4" x14ac:dyDescent="0.25">
      <c r="B1124" s="12"/>
      <c r="C1124" s="18"/>
      <c r="D1124" s="174"/>
    </row>
    <row r="1125" spans="2:4" x14ac:dyDescent="0.25">
      <c r="B1125" s="12"/>
      <c r="C1125" s="18"/>
      <c r="D1125" s="174"/>
    </row>
    <row r="1126" spans="2:4" x14ac:dyDescent="0.25">
      <c r="B1126" s="12"/>
      <c r="C1126" s="18"/>
      <c r="D1126" s="174"/>
    </row>
    <row r="1127" spans="2:4" x14ac:dyDescent="0.25">
      <c r="B1127" s="12"/>
      <c r="C1127" s="18"/>
      <c r="D1127" s="174"/>
    </row>
    <row r="1128" spans="2:4" x14ac:dyDescent="0.25">
      <c r="B1128" s="12"/>
      <c r="C1128" s="18"/>
      <c r="D1128" s="174"/>
    </row>
    <row r="1129" spans="2:4" x14ac:dyDescent="0.25">
      <c r="B1129" s="12"/>
      <c r="C1129" s="18"/>
      <c r="D1129" s="174"/>
    </row>
    <row r="1130" spans="2:4" x14ac:dyDescent="0.25">
      <c r="B1130" s="12"/>
      <c r="C1130" s="18"/>
      <c r="D1130" s="174"/>
    </row>
    <row r="1131" spans="2:4" x14ac:dyDescent="0.25">
      <c r="B1131" s="12"/>
      <c r="C1131" s="18"/>
      <c r="D1131" s="174"/>
    </row>
    <row r="1132" spans="2:4" x14ac:dyDescent="0.25">
      <c r="B1132" s="12"/>
      <c r="C1132" s="18"/>
      <c r="D1132" s="174"/>
    </row>
    <row r="1133" spans="2:4" x14ac:dyDescent="0.25">
      <c r="B1133" s="12"/>
      <c r="C1133" s="18"/>
      <c r="D1133" s="174"/>
    </row>
    <row r="1134" spans="2:4" x14ac:dyDescent="0.25">
      <c r="B1134" s="12"/>
      <c r="C1134" s="18"/>
      <c r="D1134" s="174"/>
    </row>
    <row r="1135" spans="2:4" x14ac:dyDescent="0.25">
      <c r="B1135" s="12"/>
      <c r="C1135" s="18"/>
      <c r="D1135" s="174"/>
    </row>
    <row r="1136" spans="2:4" x14ac:dyDescent="0.25">
      <c r="B1136" s="12"/>
      <c r="C1136" s="18"/>
      <c r="D1136" s="174"/>
    </row>
    <row r="1137" spans="2:4" x14ac:dyDescent="0.25">
      <c r="B1137" s="12"/>
      <c r="C1137" s="18"/>
      <c r="D1137" s="174"/>
    </row>
    <row r="1138" spans="2:4" x14ac:dyDescent="0.25">
      <c r="B1138" s="12"/>
      <c r="C1138" s="18"/>
      <c r="D1138" s="174"/>
    </row>
    <row r="1139" spans="2:4" x14ac:dyDescent="0.25">
      <c r="B1139" s="12"/>
      <c r="C1139" s="18"/>
      <c r="D1139" s="174"/>
    </row>
    <row r="1140" spans="2:4" x14ac:dyDescent="0.25">
      <c r="B1140" s="12"/>
      <c r="C1140" s="18"/>
      <c r="D1140" s="174"/>
    </row>
    <row r="1141" spans="2:4" x14ac:dyDescent="0.25">
      <c r="B1141" s="12"/>
      <c r="C1141" s="18"/>
      <c r="D1141" s="174"/>
    </row>
    <row r="1142" spans="2:4" x14ac:dyDescent="0.25">
      <c r="B1142" s="12"/>
      <c r="C1142" s="18"/>
      <c r="D1142" s="174"/>
    </row>
    <row r="1143" spans="2:4" x14ac:dyDescent="0.25">
      <c r="B1143" s="12"/>
      <c r="C1143" s="18"/>
      <c r="D1143" s="174"/>
    </row>
    <row r="1144" spans="2:4" x14ac:dyDescent="0.25">
      <c r="B1144" s="12"/>
      <c r="C1144" s="18"/>
      <c r="D1144" s="174"/>
    </row>
    <row r="1145" spans="2:4" x14ac:dyDescent="0.25">
      <c r="B1145" s="12"/>
      <c r="C1145" s="18"/>
      <c r="D1145" s="174"/>
    </row>
    <row r="1146" spans="2:4" x14ac:dyDescent="0.25">
      <c r="B1146" s="12"/>
      <c r="C1146" s="18"/>
      <c r="D1146" s="174"/>
    </row>
    <row r="1147" spans="2:4" x14ac:dyDescent="0.25">
      <c r="B1147" s="12"/>
      <c r="C1147" s="18"/>
      <c r="D1147" s="174"/>
    </row>
    <row r="1148" spans="2:4" x14ac:dyDescent="0.25">
      <c r="B1148" s="12"/>
      <c r="C1148" s="18"/>
      <c r="D1148" s="174"/>
    </row>
    <row r="1149" spans="2:4" x14ac:dyDescent="0.25">
      <c r="B1149" s="12"/>
      <c r="C1149" s="18"/>
      <c r="D1149" s="174"/>
    </row>
    <row r="1150" spans="2:4" x14ac:dyDescent="0.25">
      <c r="B1150" s="12"/>
      <c r="C1150" s="18"/>
      <c r="D1150" s="174"/>
    </row>
    <row r="1151" spans="2:4" x14ac:dyDescent="0.25">
      <c r="B1151" s="12"/>
      <c r="C1151" s="18"/>
      <c r="D1151" s="174"/>
    </row>
    <row r="1152" spans="2:4" x14ac:dyDescent="0.25">
      <c r="B1152" s="12"/>
      <c r="C1152" s="18"/>
      <c r="D1152" s="174"/>
    </row>
    <row r="1153" spans="2:4" x14ac:dyDescent="0.25">
      <c r="B1153" s="12"/>
      <c r="C1153" s="18"/>
      <c r="D1153" s="174"/>
    </row>
    <row r="1154" spans="2:4" x14ac:dyDescent="0.25">
      <c r="B1154" s="12"/>
      <c r="C1154" s="18"/>
      <c r="D1154" s="174"/>
    </row>
    <row r="1155" spans="2:4" x14ac:dyDescent="0.25">
      <c r="B1155" s="12"/>
      <c r="C1155" s="18"/>
      <c r="D1155" s="174"/>
    </row>
    <row r="1156" spans="2:4" x14ac:dyDescent="0.25">
      <c r="B1156" s="12"/>
      <c r="C1156" s="18"/>
      <c r="D1156" s="174"/>
    </row>
    <row r="1157" spans="2:4" x14ac:dyDescent="0.25">
      <c r="B1157" s="12"/>
      <c r="C1157" s="18"/>
      <c r="D1157" s="174"/>
    </row>
    <row r="1158" spans="2:4" x14ac:dyDescent="0.25">
      <c r="B1158" s="12"/>
      <c r="C1158" s="18"/>
      <c r="D1158" s="174"/>
    </row>
    <row r="1159" spans="2:4" x14ac:dyDescent="0.25">
      <c r="B1159" s="12"/>
      <c r="C1159" s="18"/>
      <c r="D1159" s="174"/>
    </row>
    <row r="1160" spans="2:4" x14ac:dyDescent="0.25">
      <c r="B1160" s="12"/>
      <c r="C1160" s="18"/>
      <c r="D1160" s="174"/>
    </row>
    <row r="1161" spans="2:4" x14ac:dyDescent="0.25">
      <c r="B1161" s="12"/>
      <c r="C1161" s="18"/>
      <c r="D1161" s="174"/>
    </row>
    <row r="1162" spans="2:4" x14ac:dyDescent="0.25">
      <c r="B1162" s="12"/>
      <c r="C1162" s="18"/>
      <c r="D1162" s="174"/>
    </row>
    <row r="1163" spans="2:4" x14ac:dyDescent="0.25">
      <c r="B1163" s="12"/>
      <c r="C1163" s="18"/>
      <c r="D1163" s="174"/>
    </row>
    <row r="1164" spans="2:4" x14ac:dyDescent="0.25">
      <c r="B1164" s="12"/>
      <c r="C1164" s="18"/>
      <c r="D1164" s="174"/>
    </row>
    <row r="1165" spans="2:4" x14ac:dyDescent="0.25">
      <c r="B1165" s="12"/>
      <c r="C1165" s="18"/>
      <c r="D1165" s="174"/>
    </row>
    <row r="1166" spans="2:4" x14ac:dyDescent="0.25">
      <c r="B1166" s="12"/>
      <c r="C1166" s="18"/>
      <c r="D1166" s="174"/>
    </row>
    <row r="1167" spans="2:4" x14ac:dyDescent="0.25">
      <c r="B1167" s="12"/>
      <c r="C1167" s="18"/>
      <c r="D1167" s="174"/>
    </row>
    <row r="1168" spans="2:4" x14ac:dyDescent="0.25">
      <c r="B1168" s="12"/>
      <c r="C1168" s="18"/>
      <c r="D1168" s="174"/>
    </row>
    <row r="1169" spans="2:4" x14ac:dyDescent="0.25">
      <c r="B1169" s="12"/>
      <c r="C1169" s="18"/>
      <c r="D1169" s="174"/>
    </row>
    <row r="1170" spans="2:4" x14ac:dyDescent="0.25">
      <c r="B1170" s="12"/>
      <c r="C1170" s="18"/>
      <c r="D1170" s="174"/>
    </row>
    <row r="1171" spans="2:4" x14ac:dyDescent="0.25">
      <c r="B1171" s="12"/>
      <c r="C1171" s="18"/>
      <c r="D1171" s="174"/>
    </row>
    <row r="1172" spans="2:4" x14ac:dyDescent="0.25">
      <c r="B1172" s="12"/>
      <c r="C1172" s="18"/>
      <c r="D1172" s="174"/>
    </row>
    <row r="1173" spans="2:4" x14ac:dyDescent="0.25">
      <c r="B1173" s="12"/>
      <c r="C1173" s="18"/>
      <c r="D1173" s="174"/>
    </row>
    <row r="1174" spans="2:4" x14ac:dyDescent="0.25">
      <c r="B1174" s="12"/>
      <c r="C1174" s="18"/>
      <c r="D1174" s="174"/>
    </row>
    <row r="1175" spans="2:4" x14ac:dyDescent="0.25">
      <c r="B1175" s="12"/>
      <c r="C1175" s="18"/>
      <c r="D1175" s="174"/>
    </row>
    <row r="1176" spans="2:4" x14ac:dyDescent="0.25">
      <c r="B1176" s="12"/>
      <c r="C1176" s="18"/>
      <c r="D1176" s="174"/>
    </row>
    <row r="1177" spans="2:4" x14ac:dyDescent="0.25">
      <c r="B1177" s="12"/>
      <c r="C1177" s="18"/>
      <c r="D1177" s="174"/>
    </row>
    <row r="1178" spans="2:4" x14ac:dyDescent="0.25">
      <c r="B1178" s="12"/>
      <c r="C1178" s="18"/>
      <c r="D1178" s="174"/>
    </row>
    <row r="1179" spans="2:4" x14ac:dyDescent="0.25">
      <c r="B1179" s="12"/>
      <c r="C1179" s="18"/>
      <c r="D1179" s="174"/>
    </row>
    <row r="1180" spans="2:4" x14ac:dyDescent="0.25">
      <c r="B1180" s="12"/>
      <c r="C1180" s="18"/>
      <c r="D1180" s="174"/>
    </row>
    <row r="1181" spans="2:4" x14ac:dyDescent="0.25">
      <c r="B1181" s="12"/>
      <c r="C1181" s="18"/>
      <c r="D1181" s="174"/>
    </row>
    <row r="1182" spans="2:4" x14ac:dyDescent="0.25">
      <c r="B1182" s="12"/>
      <c r="C1182" s="18"/>
      <c r="D1182" s="174"/>
    </row>
    <row r="1183" spans="2:4" x14ac:dyDescent="0.25">
      <c r="B1183" s="12"/>
      <c r="C1183" s="18"/>
      <c r="D1183" s="174"/>
    </row>
    <row r="1184" spans="2:4" x14ac:dyDescent="0.25">
      <c r="B1184" s="12"/>
      <c r="C1184" s="18"/>
      <c r="D1184" s="174"/>
    </row>
    <row r="1185" spans="2:4" x14ac:dyDescent="0.25">
      <c r="B1185" s="12"/>
      <c r="C1185" s="18"/>
      <c r="D1185" s="174"/>
    </row>
    <row r="1186" spans="2:4" x14ac:dyDescent="0.25">
      <c r="B1186" s="12"/>
      <c r="C1186" s="18"/>
      <c r="D1186" s="174"/>
    </row>
    <row r="1187" spans="2:4" x14ac:dyDescent="0.25">
      <c r="B1187" s="12"/>
      <c r="C1187" s="18"/>
      <c r="D1187" s="174"/>
    </row>
    <row r="1188" spans="2:4" x14ac:dyDescent="0.25">
      <c r="B1188" s="12"/>
      <c r="C1188" s="18"/>
      <c r="D1188" s="174"/>
    </row>
    <row r="1189" spans="2:4" x14ac:dyDescent="0.25">
      <c r="B1189" s="12"/>
      <c r="C1189" s="18"/>
      <c r="D1189" s="174"/>
    </row>
    <row r="1190" spans="2:4" x14ac:dyDescent="0.25">
      <c r="B1190" s="12"/>
      <c r="C1190" s="18"/>
      <c r="D1190" s="174"/>
    </row>
    <row r="1191" spans="2:4" x14ac:dyDescent="0.25">
      <c r="B1191" s="12"/>
      <c r="C1191" s="18"/>
      <c r="D1191" s="174"/>
    </row>
    <row r="1192" spans="2:4" x14ac:dyDescent="0.25">
      <c r="B1192" s="12"/>
      <c r="C1192" s="18"/>
      <c r="D1192" s="174"/>
    </row>
    <row r="1193" spans="2:4" x14ac:dyDescent="0.25">
      <c r="B1193" s="12"/>
      <c r="C1193" s="18"/>
      <c r="D1193" s="174"/>
    </row>
    <row r="1194" spans="2:4" x14ac:dyDescent="0.25">
      <c r="B1194" s="12"/>
      <c r="C1194" s="18"/>
      <c r="D1194" s="174"/>
    </row>
    <row r="1195" spans="2:4" x14ac:dyDescent="0.25">
      <c r="B1195" s="12"/>
      <c r="C1195" s="18"/>
      <c r="D1195" s="174"/>
    </row>
    <row r="1196" spans="2:4" x14ac:dyDescent="0.25">
      <c r="B1196" s="12"/>
      <c r="C1196" s="18"/>
      <c r="D1196" s="174"/>
    </row>
    <row r="1197" spans="2:4" x14ac:dyDescent="0.25">
      <c r="B1197" s="12"/>
      <c r="C1197" s="18"/>
      <c r="D1197" s="174"/>
    </row>
    <row r="1198" spans="2:4" x14ac:dyDescent="0.25">
      <c r="B1198" s="12"/>
      <c r="C1198" s="18"/>
      <c r="D1198" s="174"/>
    </row>
    <row r="1199" spans="2:4" x14ac:dyDescent="0.25">
      <c r="B1199" s="12"/>
      <c r="C1199" s="18"/>
      <c r="D1199" s="174"/>
    </row>
    <row r="1200" spans="2:4" x14ac:dyDescent="0.25">
      <c r="B1200" s="12"/>
      <c r="C1200" s="18"/>
      <c r="D1200" s="174"/>
    </row>
    <row r="1201" spans="2:4" x14ac:dyDescent="0.25">
      <c r="B1201" s="12"/>
      <c r="C1201" s="18"/>
      <c r="D1201" s="174"/>
    </row>
    <row r="1202" spans="2:4" x14ac:dyDescent="0.25">
      <c r="B1202" s="12"/>
      <c r="C1202" s="18"/>
      <c r="D1202" s="174"/>
    </row>
    <row r="1203" spans="2:4" x14ac:dyDescent="0.25">
      <c r="B1203" s="12"/>
      <c r="C1203" s="18"/>
      <c r="D1203" s="174"/>
    </row>
    <row r="1204" spans="2:4" x14ac:dyDescent="0.25">
      <c r="B1204" s="12"/>
      <c r="C1204" s="18"/>
      <c r="D1204" s="174"/>
    </row>
    <row r="1205" spans="2:4" x14ac:dyDescent="0.25">
      <c r="B1205" s="12"/>
      <c r="C1205" s="18"/>
      <c r="D1205" s="174"/>
    </row>
    <row r="1206" spans="2:4" x14ac:dyDescent="0.25">
      <c r="B1206" s="12"/>
      <c r="C1206" s="18"/>
      <c r="D1206" s="174"/>
    </row>
    <row r="1207" spans="2:4" x14ac:dyDescent="0.25">
      <c r="B1207" s="12"/>
      <c r="C1207" s="18"/>
      <c r="D1207" s="174"/>
    </row>
    <row r="1208" spans="2:4" x14ac:dyDescent="0.25">
      <c r="B1208" s="12"/>
      <c r="C1208" s="18"/>
      <c r="D1208" s="174"/>
    </row>
    <row r="1209" spans="2:4" x14ac:dyDescent="0.25">
      <c r="B1209" s="12"/>
      <c r="C1209" s="18"/>
      <c r="D1209" s="174"/>
    </row>
    <row r="1210" spans="2:4" x14ac:dyDescent="0.25">
      <c r="B1210" s="12"/>
      <c r="C1210" s="18"/>
      <c r="D1210" s="174"/>
    </row>
    <row r="1211" spans="2:4" x14ac:dyDescent="0.25">
      <c r="B1211" s="12"/>
      <c r="C1211" s="18"/>
      <c r="D1211" s="174"/>
    </row>
    <row r="1212" spans="2:4" x14ac:dyDescent="0.25">
      <c r="B1212" s="12"/>
      <c r="C1212" s="18"/>
      <c r="D1212" s="174"/>
    </row>
    <row r="1213" spans="2:4" x14ac:dyDescent="0.25">
      <c r="B1213" s="12"/>
      <c r="C1213" s="18"/>
      <c r="D1213" s="174"/>
    </row>
    <row r="1214" spans="2:4" x14ac:dyDescent="0.25">
      <c r="B1214" s="12"/>
      <c r="C1214" s="18"/>
      <c r="D1214" s="174"/>
    </row>
    <row r="1215" spans="2:4" x14ac:dyDescent="0.25">
      <c r="B1215" s="12"/>
      <c r="C1215" s="18"/>
      <c r="D1215" s="174"/>
    </row>
    <row r="1216" spans="2:4" x14ac:dyDescent="0.25">
      <c r="B1216" s="12"/>
      <c r="C1216" s="18"/>
      <c r="D1216" s="174"/>
    </row>
    <row r="1217" spans="2:4" x14ac:dyDescent="0.25">
      <c r="B1217" s="12"/>
      <c r="C1217" s="18"/>
      <c r="D1217" s="174"/>
    </row>
    <row r="1218" spans="2:4" x14ac:dyDescent="0.25">
      <c r="B1218" s="12"/>
      <c r="C1218" s="18"/>
      <c r="D1218" s="174"/>
    </row>
    <row r="1219" spans="2:4" x14ac:dyDescent="0.25">
      <c r="B1219" s="12"/>
      <c r="C1219" s="18"/>
      <c r="D1219" s="174"/>
    </row>
    <row r="1220" spans="2:4" x14ac:dyDescent="0.25">
      <c r="B1220" s="12"/>
      <c r="C1220" s="18"/>
      <c r="D1220" s="174"/>
    </row>
    <row r="1221" spans="2:4" x14ac:dyDescent="0.25">
      <c r="B1221" s="12"/>
      <c r="C1221" s="18"/>
      <c r="D1221" s="174"/>
    </row>
    <row r="1222" spans="2:4" x14ac:dyDescent="0.25">
      <c r="B1222" s="12"/>
      <c r="C1222" s="18"/>
      <c r="D1222" s="174"/>
    </row>
    <row r="1223" spans="2:4" x14ac:dyDescent="0.25">
      <c r="B1223" s="12"/>
      <c r="C1223" s="18"/>
      <c r="D1223" s="174"/>
    </row>
    <row r="1224" spans="2:4" x14ac:dyDescent="0.25">
      <c r="B1224" s="12"/>
      <c r="C1224" s="18"/>
      <c r="D1224" s="174"/>
    </row>
    <row r="1225" spans="2:4" x14ac:dyDescent="0.25">
      <c r="B1225" s="12"/>
      <c r="C1225" s="18"/>
      <c r="D1225" s="174"/>
    </row>
    <row r="1226" spans="2:4" x14ac:dyDescent="0.25">
      <c r="B1226" s="12"/>
      <c r="C1226" s="18"/>
      <c r="D1226" s="174"/>
    </row>
    <row r="1227" spans="2:4" x14ac:dyDescent="0.25">
      <c r="B1227" s="12"/>
      <c r="C1227" s="18"/>
      <c r="D1227" s="174"/>
    </row>
    <row r="1228" spans="2:4" x14ac:dyDescent="0.25">
      <c r="B1228" s="12"/>
      <c r="C1228" s="18"/>
      <c r="D1228" s="174"/>
    </row>
    <row r="1229" spans="2:4" x14ac:dyDescent="0.25">
      <c r="B1229" s="12"/>
      <c r="C1229" s="18"/>
      <c r="D1229" s="174"/>
    </row>
    <row r="1230" spans="2:4" x14ac:dyDescent="0.25">
      <c r="B1230" s="12"/>
      <c r="C1230" s="18"/>
      <c r="D1230" s="174"/>
    </row>
    <row r="1231" spans="2:4" x14ac:dyDescent="0.25">
      <c r="B1231" s="12"/>
      <c r="C1231" s="18"/>
      <c r="D1231" s="174"/>
    </row>
    <row r="1232" spans="2:4" x14ac:dyDescent="0.25">
      <c r="B1232" s="12"/>
      <c r="C1232" s="18"/>
      <c r="D1232" s="174"/>
    </row>
    <row r="1233" spans="2:4" x14ac:dyDescent="0.25">
      <c r="B1233" s="12"/>
      <c r="C1233" s="18"/>
      <c r="D1233" s="174"/>
    </row>
    <row r="1234" spans="2:4" x14ac:dyDescent="0.25">
      <c r="B1234" s="12"/>
      <c r="C1234" s="18"/>
      <c r="D1234" s="174"/>
    </row>
    <row r="1235" spans="2:4" x14ac:dyDescent="0.25">
      <c r="B1235" s="12"/>
      <c r="C1235" s="18"/>
      <c r="D1235" s="174"/>
    </row>
    <row r="1236" spans="2:4" x14ac:dyDescent="0.25">
      <c r="B1236" s="12"/>
      <c r="C1236" s="18"/>
      <c r="D1236" s="174"/>
    </row>
    <row r="1237" spans="2:4" x14ac:dyDescent="0.25">
      <c r="B1237" s="12"/>
      <c r="C1237" s="18"/>
      <c r="D1237" s="174"/>
    </row>
    <row r="1238" spans="2:4" x14ac:dyDescent="0.25">
      <c r="B1238" s="12"/>
      <c r="C1238" s="18"/>
      <c r="D1238" s="174"/>
    </row>
    <row r="1239" spans="2:4" x14ac:dyDescent="0.25">
      <c r="B1239" s="12"/>
      <c r="C1239" s="18"/>
      <c r="D1239" s="174"/>
    </row>
    <row r="1240" spans="2:4" x14ac:dyDescent="0.25">
      <c r="B1240" s="12"/>
      <c r="C1240" s="18"/>
      <c r="D1240" s="174"/>
    </row>
    <row r="1241" spans="2:4" x14ac:dyDescent="0.25">
      <c r="B1241" s="12"/>
      <c r="C1241" s="18"/>
      <c r="D1241" s="174"/>
    </row>
    <row r="1242" spans="2:4" x14ac:dyDescent="0.25">
      <c r="B1242" s="12"/>
      <c r="C1242" s="18"/>
      <c r="D1242" s="174"/>
    </row>
    <row r="1243" spans="2:4" x14ac:dyDescent="0.25">
      <c r="B1243" s="12"/>
      <c r="C1243" s="18"/>
      <c r="D1243" s="174"/>
    </row>
    <row r="1244" spans="2:4" x14ac:dyDescent="0.25">
      <c r="B1244" s="12"/>
      <c r="C1244" s="18"/>
      <c r="D1244" s="174"/>
    </row>
    <row r="1245" spans="2:4" x14ac:dyDescent="0.25">
      <c r="B1245" s="12"/>
      <c r="C1245" s="18"/>
      <c r="D1245" s="174"/>
    </row>
    <row r="1246" spans="2:4" x14ac:dyDescent="0.25">
      <c r="B1246" s="12"/>
      <c r="C1246" s="18"/>
      <c r="D1246" s="174"/>
    </row>
    <row r="1247" spans="2:4" x14ac:dyDescent="0.25">
      <c r="B1247" s="12"/>
      <c r="C1247" s="18"/>
      <c r="D1247" s="174"/>
    </row>
    <row r="1248" spans="2:4" x14ac:dyDescent="0.25">
      <c r="B1248" s="12"/>
      <c r="C1248" s="18"/>
      <c r="D1248" s="174"/>
    </row>
    <row r="1249" spans="2:4" x14ac:dyDescent="0.25">
      <c r="B1249" s="12"/>
      <c r="C1249" s="18"/>
      <c r="D1249" s="174"/>
    </row>
    <row r="1250" spans="2:4" x14ac:dyDescent="0.25">
      <c r="B1250" s="12"/>
      <c r="C1250" s="18"/>
      <c r="D1250" s="174"/>
    </row>
    <row r="1251" spans="2:4" x14ac:dyDescent="0.25">
      <c r="B1251" s="12"/>
      <c r="C1251" s="18"/>
      <c r="D1251" s="174"/>
    </row>
    <row r="1252" spans="2:4" x14ac:dyDescent="0.25">
      <c r="B1252" s="12"/>
      <c r="C1252" s="18"/>
      <c r="D1252" s="174"/>
    </row>
    <row r="1253" spans="2:4" x14ac:dyDescent="0.25">
      <c r="B1253" s="12"/>
      <c r="C1253" s="18"/>
      <c r="D1253" s="174"/>
    </row>
    <row r="1254" spans="2:4" x14ac:dyDescent="0.25">
      <c r="B1254" s="12"/>
      <c r="C1254" s="18"/>
      <c r="D1254" s="174"/>
    </row>
    <row r="1255" spans="2:4" x14ac:dyDescent="0.25">
      <c r="B1255" s="12"/>
      <c r="C1255" s="18"/>
      <c r="D1255" s="174"/>
    </row>
    <row r="1256" spans="2:4" x14ac:dyDescent="0.25">
      <c r="B1256" s="12"/>
      <c r="C1256" s="18"/>
      <c r="D1256" s="174"/>
    </row>
    <row r="1257" spans="2:4" x14ac:dyDescent="0.25">
      <c r="B1257" s="12"/>
      <c r="C1257" s="18"/>
      <c r="D1257" s="174"/>
    </row>
    <row r="1258" spans="2:4" x14ac:dyDescent="0.25">
      <c r="B1258" s="12"/>
      <c r="C1258" s="18"/>
      <c r="D1258" s="174"/>
    </row>
    <row r="1259" spans="2:4" x14ac:dyDescent="0.25">
      <c r="B1259" s="12"/>
      <c r="C1259" s="18"/>
      <c r="D1259" s="174"/>
    </row>
    <row r="1260" spans="2:4" x14ac:dyDescent="0.25">
      <c r="B1260" s="12"/>
      <c r="C1260" s="18"/>
      <c r="D1260" s="174"/>
    </row>
    <row r="1261" spans="2:4" x14ac:dyDescent="0.25">
      <c r="B1261" s="12"/>
      <c r="C1261" s="18"/>
      <c r="D1261" s="174"/>
    </row>
    <row r="1262" spans="2:4" x14ac:dyDescent="0.25">
      <c r="B1262" s="12"/>
      <c r="C1262" s="18"/>
      <c r="D1262" s="174"/>
    </row>
    <row r="1263" spans="2:4" x14ac:dyDescent="0.25">
      <c r="B1263" s="12"/>
      <c r="C1263" s="18"/>
      <c r="D1263" s="174"/>
    </row>
    <row r="1264" spans="2:4" x14ac:dyDescent="0.25">
      <c r="B1264" s="12"/>
      <c r="C1264" s="18"/>
      <c r="D1264" s="174"/>
    </row>
    <row r="1265" spans="2:4" x14ac:dyDescent="0.25">
      <c r="B1265" s="12"/>
      <c r="C1265" s="18"/>
      <c r="D1265" s="174"/>
    </row>
    <row r="1266" spans="2:4" x14ac:dyDescent="0.25">
      <c r="B1266" s="12"/>
      <c r="C1266" s="18"/>
      <c r="D1266" s="174"/>
    </row>
    <row r="1267" spans="2:4" x14ac:dyDescent="0.25">
      <c r="B1267" s="12"/>
      <c r="C1267" s="18"/>
      <c r="D1267" s="174"/>
    </row>
    <row r="1268" spans="2:4" x14ac:dyDescent="0.25">
      <c r="B1268" s="12"/>
      <c r="C1268" s="18"/>
      <c r="D1268" s="174"/>
    </row>
    <row r="1269" spans="2:4" x14ac:dyDescent="0.25">
      <c r="B1269" s="12"/>
      <c r="C1269" s="18"/>
      <c r="D1269" s="174"/>
    </row>
    <row r="1270" spans="2:4" x14ac:dyDescent="0.25">
      <c r="B1270" s="12"/>
      <c r="C1270" s="18"/>
      <c r="D1270" s="174"/>
    </row>
    <row r="1271" spans="2:4" x14ac:dyDescent="0.25">
      <c r="B1271" s="12"/>
      <c r="C1271" s="18"/>
      <c r="D1271" s="174"/>
    </row>
    <row r="1272" spans="2:4" x14ac:dyDescent="0.25">
      <c r="B1272" s="12"/>
      <c r="C1272" s="18"/>
      <c r="D1272" s="174"/>
    </row>
    <row r="1273" spans="2:4" x14ac:dyDescent="0.25">
      <c r="B1273" s="12"/>
      <c r="C1273" s="18"/>
      <c r="D1273" s="174"/>
    </row>
    <row r="1274" spans="2:4" x14ac:dyDescent="0.25">
      <c r="B1274" s="12"/>
      <c r="C1274" s="18"/>
      <c r="D1274" s="174"/>
    </row>
    <row r="1275" spans="2:4" x14ac:dyDescent="0.25">
      <c r="B1275" s="12"/>
      <c r="C1275" s="18"/>
      <c r="D1275" s="174"/>
    </row>
    <row r="1276" spans="2:4" x14ac:dyDescent="0.25">
      <c r="B1276" s="12"/>
      <c r="C1276" s="18"/>
      <c r="D1276" s="174"/>
    </row>
    <row r="1277" spans="2:4" x14ac:dyDescent="0.25">
      <c r="B1277" s="12"/>
      <c r="C1277" s="18"/>
      <c r="D1277" s="174"/>
    </row>
    <row r="1278" spans="2:4" x14ac:dyDescent="0.25">
      <c r="B1278" s="12"/>
      <c r="C1278" s="18"/>
      <c r="D1278" s="174"/>
    </row>
    <row r="1279" spans="2:4" x14ac:dyDescent="0.25">
      <c r="B1279" s="12"/>
      <c r="C1279" s="18"/>
      <c r="D1279" s="174"/>
    </row>
    <row r="1280" spans="2:4" x14ac:dyDescent="0.25">
      <c r="B1280" s="12"/>
      <c r="C1280" s="18"/>
      <c r="D1280" s="174"/>
    </row>
    <row r="1281" spans="2:4" x14ac:dyDescent="0.25">
      <c r="B1281" s="12"/>
      <c r="C1281" s="18"/>
      <c r="D1281" s="174"/>
    </row>
    <row r="1282" spans="2:4" x14ac:dyDescent="0.25">
      <c r="B1282" s="12"/>
      <c r="C1282" s="18"/>
      <c r="D1282" s="174"/>
    </row>
    <row r="1283" spans="2:4" x14ac:dyDescent="0.25">
      <c r="B1283" s="12"/>
      <c r="C1283" s="18"/>
      <c r="D1283" s="174"/>
    </row>
    <row r="1284" spans="2:4" x14ac:dyDescent="0.25">
      <c r="B1284" s="12"/>
      <c r="C1284" s="18"/>
      <c r="D1284" s="174"/>
    </row>
    <row r="1285" spans="2:4" x14ac:dyDescent="0.25">
      <c r="B1285" s="12"/>
      <c r="C1285" s="18"/>
      <c r="D1285" s="174"/>
    </row>
    <row r="1286" spans="2:4" x14ac:dyDescent="0.25">
      <c r="B1286" s="12"/>
      <c r="C1286" s="18"/>
      <c r="D1286" s="174"/>
    </row>
    <row r="1287" spans="2:4" x14ac:dyDescent="0.25">
      <c r="B1287" s="12"/>
      <c r="C1287" s="18"/>
      <c r="D1287" s="174"/>
    </row>
    <row r="1288" spans="2:4" x14ac:dyDescent="0.25">
      <c r="B1288" s="12"/>
      <c r="C1288" s="18"/>
      <c r="D1288" s="174"/>
    </row>
    <row r="1289" spans="2:4" x14ac:dyDescent="0.25">
      <c r="B1289" s="12"/>
      <c r="C1289" s="18"/>
      <c r="D1289" s="174"/>
    </row>
    <row r="1290" spans="2:4" x14ac:dyDescent="0.25">
      <c r="B1290" s="12"/>
      <c r="C1290" s="18"/>
      <c r="D1290" s="174"/>
    </row>
    <row r="1291" spans="2:4" x14ac:dyDescent="0.25">
      <c r="B1291" s="12"/>
      <c r="C1291" s="18"/>
      <c r="D1291" s="174"/>
    </row>
    <row r="1292" spans="2:4" x14ac:dyDescent="0.25">
      <c r="B1292" s="12"/>
      <c r="C1292" s="18"/>
      <c r="D1292" s="174"/>
    </row>
    <row r="1293" spans="2:4" x14ac:dyDescent="0.25">
      <c r="B1293" s="12"/>
      <c r="C1293" s="18"/>
      <c r="D1293" s="174"/>
    </row>
    <row r="1294" spans="2:4" x14ac:dyDescent="0.25">
      <c r="B1294" s="12"/>
      <c r="C1294" s="18"/>
      <c r="D1294" s="174"/>
    </row>
    <row r="1295" spans="2:4" x14ac:dyDescent="0.25">
      <c r="B1295" s="12"/>
      <c r="C1295" s="18"/>
      <c r="D1295" s="174"/>
    </row>
    <row r="1296" spans="2:4" x14ac:dyDescent="0.25">
      <c r="B1296" s="12"/>
      <c r="C1296" s="18"/>
      <c r="D1296" s="174"/>
    </row>
    <row r="1297" spans="2:4" x14ac:dyDescent="0.25">
      <c r="B1297" s="12"/>
      <c r="C1297" s="18"/>
      <c r="D1297" s="174"/>
    </row>
    <row r="1298" spans="2:4" x14ac:dyDescent="0.25">
      <c r="B1298" s="12"/>
      <c r="C1298" s="18"/>
      <c r="D1298" s="174"/>
    </row>
    <row r="1299" spans="2:4" x14ac:dyDescent="0.25">
      <c r="B1299" s="12"/>
      <c r="C1299" s="18"/>
      <c r="D1299" s="174"/>
    </row>
    <row r="1300" spans="2:4" x14ac:dyDescent="0.25">
      <c r="B1300" s="12"/>
      <c r="C1300" s="18"/>
      <c r="D1300" s="174"/>
    </row>
    <row r="1301" spans="2:4" x14ac:dyDescent="0.25">
      <c r="B1301" s="12"/>
      <c r="C1301" s="18"/>
      <c r="D1301" s="174"/>
    </row>
    <row r="1302" spans="2:4" x14ac:dyDescent="0.25">
      <c r="B1302" s="12"/>
      <c r="C1302" s="18"/>
      <c r="D1302" s="174"/>
    </row>
    <row r="1303" spans="2:4" x14ac:dyDescent="0.25">
      <c r="B1303" s="12"/>
      <c r="C1303" s="18"/>
      <c r="D1303" s="174"/>
    </row>
    <row r="1304" spans="2:4" x14ac:dyDescent="0.25">
      <c r="B1304" s="12"/>
      <c r="C1304" s="18"/>
      <c r="D1304" s="174"/>
    </row>
    <row r="1305" spans="2:4" x14ac:dyDescent="0.25">
      <c r="B1305" s="12"/>
      <c r="C1305" s="18"/>
      <c r="D1305" s="174"/>
    </row>
    <row r="1306" spans="2:4" x14ac:dyDescent="0.25">
      <c r="B1306" s="12"/>
      <c r="C1306" s="18"/>
      <c r="D1306" s="174"/>
    </row>
    <row r="1307" spans="2:4" x14ac:dyDescent="0.25">
      <c r="B1307" s="12"/>
      <c r="C1307" s="18"/>
      <c r="D1307" s="174"/>
    </row>
    <row r="1308" spans="2:4" x14ac:dyDescent="0.25">
      <c r="B1308" s="12"/>
      <c r="C1308" s="18"/>
      <c r="D1308" s="174"/>
    </row>
    <row r="1309" spans="2:4" x14ac:dyDescent="0.25">
      <c r="B1309" s="12"/>
      <c r="C1309" s="18"/>
      <c r="D1309" s="174"/>
    </row>
    <row r="1310" spans="2:4" x14ac:dyDescent="0.25">
      <c r="B1310" s="12"/>
      <c r="C1310" s="18"/>
      <c r="D1310" s="174"/>
    </row>
    <row r="1311" spans="2:4" x14ac:dyDescent="0.25">
      <c r="B1311" s="12"/>
      <c r="C1311" s="18"/>
      <c r="D1311" s="174"/>
    </row>
    <row r="1312" spans="2:4" x14ac:dyDescent="0.25">
      <c r="B1312" s="12"/>
      <c r="C1312" s="18"/>
      <c r="D1312" s="174"/>
    </row>
    <row r="1313" spans="2:4" x14ac:dyDescent="0.25">
      <c r="B1313" s="12"/>
      <c r="C1313" s="18"/>
      <c r="D1313" s="174"/>
    </row>
    <row r="1314" spans="2:4" x14ac:dyDescent="0.25">
      <c r="B1314" s="12"/>
      <c r="C1314" s="18"/>
      <c r="D1314" s="174"/>
    </row>
    <row r="1315" spans="2:4" x14ac:dyDescent="0.25">
      <c r="B1315" s="12"/>
      <c r="C1315" s="18"/>
      <c r="D1315" s="174"/>
    </row>
    <row r="1316" spans="2:4" x14ac:dyDescent="0.25">
      <c r="B1316" s="12"/>
      <c r="C1316" s="18"/>
      <c r="D1316" s="174"/>
    </row>
    <row r="1317" spans="2:4" x14ac:dyDescent="0.25">
      <c r="B1317" s="12"/>
      <c r="C1317" s="18"/>
      <c r="D1317" s="174"/>
    </row>
    <row r="1318" spans="2:4" x14ac:dyDescent="0.25">
      <c r="B1318" s="12"/>
      <c r="C1318" s="18"/>
      <c r="D1318" s="174"/>
    </row>
    <row r="1319" spans="2:4" x14ac:dyDescent="0.25">
      <c r="B1319" s="12"/>
      <c r="C1319" s="18"/>
      <c r="D1319" s="174"/>
    </row>
    <row r="1320" spans="2:4" x14ac:dyDescent="0.25">
      <c r="B1320" s="12"/>
      <c r="C1320" s="18"/>
      <c r="D1320" s="174"/>
    </row>
    <row r="1321" spans="2:4" x14ac:dyDescent="0.25">
      <c r="B1321" s="12"/>
      <c r="C1321" s="18"/>
      <c r="D1321" s="174"/>
    </row>
    <row r="1322" spans="2:4" x14ac:dyDescent="0.25">
      <c r="B1322" s="12"/>
      <c r="C1322" s="18"/>
      <c r="D1322" s="174"/>
    </row>
    <row r="1323" spans="2:4" x14ac:dyDescent="0.25">
      <c r="B1323" s="12"/>
      <c r="C1323" s="18"/>
      <c r="D1323" s="174"/>
    </row>
    <row r="1324" spans="2:4" x14ac:dyDescent="0.25">
      <c r="B1324" s="12"/>
      <c r="C1324" s="18"/>
      <c r="D1324" s="174"/>
    </row>
    <row r="1325" spans="2:4" x14ac:dyDescent="0.25">
      <c r="B1325" s="12"/>
      <c r="C1325" s="18"/>
      <c r="D1325" s="174"/>
    </row>
    <row r="1326" spans="2:4" x14ac:dyDescent="0.25">
      <c r="B1326" s="12"/>
      <c r="C1326" s="18"/>
      <c r="D1326" s="174"/>
    </row>
    <row r="1327" spans="2:4" x14ac:dyDescent="0.25">
      <c r="B1327" s="12"/>
      <c r="C1327" s="18"/>
      <c r="D1327" s="174"/>
    </row>
    <row r="1328" spans="2:4" x14ac:dyDescent="0.25">
      <c r="B1328" s="12"/>
      <c r="C1328" s="18"/>
      <c r="D1328" s="174"/>
    </row>
    <row r="1329" spans="2:4" x14ac:dyDescent="0.25">
      <c r="B1329" s="12"/>
      <c r="C1329" s="18"/>
      <c r="D1329" s="174"/>
    </row>
    <row r="1330" spans="2:4" x14ac:dyDescent="0.25">
      <c r="B1330" s="12"/>
      <c r="C1330" s="18"/>
      <c r="D1330" s="174"/>
    </row>
    <row r="1331" spans="2:4" x14ac:dyDescent="0.25">
      <c r="B1331" s="12"/>
      <c r="C1331" s="18"/>
      <c r="D1331" s="174"/>
    </row>
    <row r="1332" spans="2:4" x14ac:dyDescent="0.25">
      <c r="B1332" s="12"/>
      <c r="C1332" s="18"/>
      <c r="D1332" s="174"/>
    </row>
    <row r="1333" spans="2:4" x14ac:dyDescent="0.25">
      <c r="B1333" s="12"/>
      <c r="C1333" s="18"/>
      <c r="D1333" s="174"/>
    </row>
    <row r="1334" spans="2:4" x14ac:dyDescent="0.25">
      <c r="B1334" s="12"/>
      <c r="C1334" s="18"/>
      <c r="D1334" s="174"/>
    </row>
    <row r="1335" spans="2:4" x14ac:dyDescent="0.25">
      <c r="B1335" s="12"/>
      <c r="C1335" s="18"/>
      <c r="D1335" s="174"/>
    </row>
    <row r="1336" spans="2:4" x14ac:dyDescent="0.25">
      <c r="B1336" s="12"/>
      <c r="C1336" s="18"/>
      <c r="D1336" s="174"/>
    </row>
    <row r="1337" spans="2:4" x14ac:dyDescent="0.25">
      <c r="B1337" s="12"/>
      <c r="C1337" s="18"/>
      <c r="D1337" s="174"/>
    </row>
    <row r="1338" spans="2:4" x14ac:dyDescent="0.25">
      <c r="B1338" s="12"/>
      <c r="C1338" s="18"/>
      <c r="D1338" s="174"/>
    </row>
    <row r="1339" spans="2:4" x14ac:dyDescent="0.25">
      <c r="B1339" s="12"/>
      <c r="C1339" s="18"/>
      <c r="D1339" s="174"/>
    </row>
    <row r="1340" spans="2:4" x14ac:dyDescent="0.25">
      <c r="B1340" s="12"/>
      <c r="C1340" s="18"/>
      <c r="D1340" s="174"/>
    </row>
    <row r="1341" spans="2:4" x14ac:dyDescent="0.25">
      <c r="B1341" s="12"/>
      <c r="C1341" s="18"/>
      <c r="D1341" s="174"/>
    </row>
    <row r="1342" spans="2:4" x14ac:dyDescent="0.25">
      <c r="B1342" s="12"/>
      <c r="C1342" s="18"/>
      <c r="D1342" s="174"/>
    </row>
    <row r="1343" spans="2:4" x14ac:dyDescent="0.25">
      <c r="B1343" s="12"/>
      <c r="C1343" s="18"/>
      <c r="D1343" s="174"/>
    </row>
    <row r="1344" spans="2:4" x14ac:dyDescent="0.25">
      <c r="B1344" s="12"/>
      <c r="C1344" s="18"/>
      <c r="D1344" s="174"/>
    </row>
    <row r="1345" spans="2:4" x14ac:dyDescent="0.25">
      <c r="B1345" s="12"/>
      <c r="C1345" s="18"/>
      <c r="D1345" s="174"/>
    </row>
    <row r="1346" spans="2:4" x14ac:dyDescent="0.25">
      <c r="B1346" s="12"/>
      <c r="C1346" s="18"/>
      <c r="D1346" s="174"/>
    </row>
    <row r="1347" spans="2:4" x14ac:dyDescent="0.25">
      <c r="B1347" s="12"/>
      <c r="C1347" s="18"/>
      <c r="D1347" s="174"/>
    </row>
    <row r="1348" spans="2:4" x14ac:dyDescent="0.25">
      <c r="B1348" s="12"/>
      <c r="C1348" s="18"/>
      <c r="D1348" s="174"/>
    </row>
    <row r="1349" spans="2:4" x14ac:dyDescent="0.25">
      <c r="B1349" s="12"/>
      <c r="C1349" s="18"/>
      <c r="D1349" s="174"/>
    </row>
    <row r="1350" spans="2:4" x14ac:dyDescent="0.25">
      <c r="B1350" s="12"/>
      <c r="C1350" s="18"/>
      <c r="D1350" s="174"/>
    </row>
    <row r="1351" spans="2:4" x14ac:dyDescent="0.25">
      <c r="B1351" s="12"/>
      <c r="C1351" s="18"/>
      <c r="D1351" s="174"/>
    </row>
    <row r="1352" spans="2:4" x14ac:dyDescent="0.25">
      <c r="B1352" s="12"/>
      <c r="C1352" s="18"/>
      <c r="D1352" s="174"/>
    </row>
    <row r="1353" spans="2:4" x14ac:dyDescent="0.25">
      <c r="B1353" s="12"/>
      <c r="C1353" s="18"/>
      <c r="D1353" s="174"/>
    </row>
    <row r="1354" spans="2:4" x14ac:dyDescent="0.25">
      <c r="B1354" s="12"/>
      <c r="C1354" s="18"/>
      <c r="D1354" s="174"/>
    </row>
    <row r="1355" spans="2:4" x14ac:dyDescent="0.25">
      <c r="B1355" s="12"/>
      <c r="C1355" s="18"/>
      <c r="D1355" s="174"/>
    </row>
    <row r="1356" spans="2:4" x14ac:dyDescent="0.25">
      <c r="B1356" s="12"/>
      <c r="C1356" s="18"/>
      <c r="D1356" s="174"/>
    </row>
    <row r="1357" spans="2:4" x14ac:dyDescent="0.25">
      <c r="B1357" s="12"/>
      <c r="C1357" s="18"/>
      <c r="D1357" s="174"/>
    </row>
    <row r="1358" spans="2:4" x14ac:dyDescent="0.25">
      <c r="B1358" s="12"/>
      <c r="C1358" s="18"/>
      <c r="D1358" s="174"/>
    </row>
    <row r="1359" spans="2:4" x14ac:dyDescent="0.25">
      <c r="B1359" s="12"/>
      <c r="C1359" s="18"/>
      <c r="D1359" s="174"/>
    </row>
    <row r="1360" spans="2:4" x14ac:dyDescent="0.25">
      <c r="B1360" s="12"/>
      <c r="C1360" s="18"/>
      <c r="D1360" s="174"/>
    </row>
    <row r="1361" spans="2:4" x14ac:dyDescent="0.25">
      <c r="B1361" s="12"/>
      <c r="C1361" s="18"/>
      <c r="D1361" s="174"/>
    </row>
    <row r="1362" spans="2:4" x14ac:dyDescent="0.25">
      <c r="B1362" s="12"/>
      <c r="C1362" s="18"/>
      <c r="D1362" s="174"/>
    </row>
    <row r="1363" spans="2:4" x14ac:dyDescent="0.25">
      <c r="B1363" s="12"/>
      <c r="C1363" s="18"/>
      <c r="D1363" s="174"/>
    </row>
    <row r="1364" spans="2:4" x14ac:dyDescent="0.25">
      <c r="B1364" s="12"/>
      <c r="C1364" s="18"/>
      <c r="D1364" s="174"/>
    </row>
    <row r="1365" spans="2:4" x14ac:dyDescent="0.25">
      <c r="B1365" s="12"/>
      <c r="C1365" s="18"/>
      <c r="D1365" s="174"/>
    </row>
    <row r="1366" spans="2:4" x14ac:dyDescent="0.25">
      <c r="B1366" s="12"/>
      <c r="C1366" s="18"/>
      <c r="D1366" s="174"/>
    </row>
    <row r="1367" spans="2:4" x14ac:dyDescent="0.25">
      <c r="B1367" s="12"/>
      <c r="C1367" s="18"/>
      <c r="D1367" s="174"/>
    </row>
    <row r="1368" spans="2:4" x14ac:dyDescent="0.25">
      <c r="B1368" s="12"/>
      <c r="C1368" s="18"/>
      <c r="D1368" s="174"/>
    </row>
    <row r="1369" spans="2:4" x14ac:dyDescent="0.25">
      <c r="B1369" s="12"/>
      <c r="C1369" s="18"/>
      <c r="D1369" s="174"/>
    </row>
    <row r="1370" spans="2:4" x14ac:dyDescent="0.25">
      <c r="B1370" s="12"/>
      <c r="C1370" s="18"/>
      <c r="D1370" s="174"/>
    </row>
    <row r="1371" spans="2:4" x14ac:dyDescent="0.25">
      <c r="B1371" s="12"/>
      <c r="C1371" s="18"/>
      <c r="D1371" s="174"/>
    </row>
    <row r="1372" spans="2:4" x14ac:dyDescent="0.25">
      <c r="B1372" s="12"/>
      <c r="C1372" s="18"/>
      <c r="D1372" s="174"/>
    </row>
    <row r="1373" spans="2:4" x14ac:dyDescent="0.25">
      <c r="B1373" s="12"/>
      <c r="C1373" s="18"/>
      <c r="D1373" s="174"/>
    </row>
    <row r="1374" spans="2:4" x14ac:dyDescent="0.25">
      <c r="B1374" s="12"/>
      <c r="C1374" s="18"/>
      <c r="D1374" s="174"/>
    </row>
    <row r="1375" spans="2:4" x14ac:dyDescent="0.25">
      <c r="B1375" s="12"/>
      <c r="C1375" s="18"/>
      <c r="D1375" s="174"/>
    </row>
    <row r="1376" spans="2:4" x14ac:dyDescent="0.25">
      <c r="B1376" s="12"/>
      <c r="C1376" s="18"/>
      <c r="D1376" s="174"/>
    </row>
    <row r="1377" spans="2:4" x14ac:dyDescent="0.25">
      <c r="B1377" s="12"/>
      <c r="C1377" s="18"/>
      <c r="D1377" s="174"/>
    </row>
    <row r="1378" spans="2:4" x14ac:dyDescent="0.25">
      <c r="B1378" s="12"/>
      <c r="C1378" s="18"/>
      <c r="D1378" s="174"/>
    </row>
    <row r="1379" spans="2:4" x14ac:dyDescent="0.25">
      <c r="B1379" s="12"/>
      <c r="C1379" s="18"/>
      <c r="D1379" s="174"/>
    </row>
    <row r="1380" spans="2:4" x14ac:dyDescent="0.25">
      <c r="B1380" s="12"/>
      <c r="C1380" s="18"/>
      <c r="D1380" s="174"/>
    </row>
    <row r="1381" spans="2:4" x14ac:dyDescent="0.25">
      <c r="B1381" s="12"/>
      <c r="C1381" s="18"/>
      <c r="D1381" s="174"/>
    </row>
    <row r="1382" spans="2:4" x14ac:dyDescent="0.25">
      <c r="B1382" s="12"/>
      <c r="C1382" s="18"/>
      <c r="D1382" s="174"/>
    </row>
    <row r="1383" spans="2:4" x14ac:dyDescent="0.25">
      <c r="B1383" s="12"/>
      <c r="C1383" s="18"/>
      <c r="D1383" s="174"/>
    </row>
    <row r="1384" spans="2:4" x14ac:dyDescent="0.25">
      <c r="B1384" s="12"/>
      <c r="C1384" s="18"/>
      <c r="D1384" s="174"/>
    </row>
    <row r="1385" spans="2:4" x14ac:dyDescent="0.25">
      <c r="B1385" s="12"/>
      <c r="C1385" s="18"/>
      <c r="D1385" s="174"/>
    </row>
    <row r="1386" spans="2:4" x14ac:dyDescent="0.25">
      <c r="B1386" s="12"/>
      <c r="C1386" s="18"/>
      <c r="D1386" s="174"/>
    </row>
    <row r="1387" spans="2:4" x14ac:dyDescent="0.25">
      <c r="B1387" s="12"/>
      <c r="C1387" s="18"/>
      <c r="D1387" s="174"/>
    </row>
    <row r="1388" spans="2:4" x14ac:dyDescent="0.25">
      <c r="B1388" s="12"/>
      <c r="C1388" s="18"/>
      <c r="D1388" s="174"/>
    </row>
    <row r="1389" spans="2:4" x14ac:dyDescent="0.25">
      <c r="B1389" s="12"/>
      <c r="C1389" s="18"/>
      <c r="D1389" s="174"/>
    </row>
    <row r="1390" spans="2:4" x14ac:dyDescent="0.25">
      <c r="B1390" s="12"/>
      <c r="C1390" s="18"/>
      <c r="D1390" s="174"/>
    </row>
    <row r="1391" spans="2:4" x14ac:dyDescent="0.25">
      <c r="B1391" s="12"/>
      <c r="C1391" s="18"/>
      <c r="D1391" s="174"/>
    </row>
    <row r="1392" spans="2:4" x14ac:dyDescent="0.25">
      <c r="B1392" s="12"/>
      <c r="C1392" s="18"/>
      <c r="D1392" s="174"/>
    </row>
    <row r="1393" spans="2:4" x14ac:dyDescent="0.25">
      <c r="B1393" s="12"/>
      <c r="C1393" s="18"/>
      <c r="D1393" s="174"/>
    </row>
    <row r="1394" spans="2:4" x14ac:dyDescent="0.25">
      <c r="B1394" s="12"/>
      <c r="C1394" s="18"/>
      <c r="D1394" s="174"/>
    </row>
    <row r="1395" spans="2:4" x14ac:dyDescent="0.25">
      <c r="B1395" s="12"/>
      <c r="C1395" s="18"/>
      <c r="D1395" s="174"/>
    </row>
    <row r="1396" spans="2:4" x14ac:dyDescent="0.25">
      <c r="B1396" s="12"/>
      <c r="C1396" s="18"/>
      <c r="D1396" s="174"/>
    </row>
    <row r="1397" spans="2:4" x14ac:dyDescent="0.25">
      <c r="B1397" s="12"/>
      <c r="C1397" s="18"/>
      <c r="D1397" s="174"/>
    </row>
    <row r="1398" spans="2:4" x14ac:dyDescent="0.25">
      <c r="B1398" s="12"/>
      <c r="C1398" s="18"/>
      <c r="D1398" s="174"/>
    </row>
    <row r="1399" spans="2:4" x14ac:dyDescent="0.25">
      <c r="B1399" s="12"/>
      <c r="C1399" s="18"/>
      <c r="D1399" s="174"/>
    </row>
    <row r="1400" spans="2:4" x14ac:dyDescent="0.25">
      <c r="B1400" s="12"/>
      <c r="C1400" s="18"/>
      <c r="D1400" s="174"/>
    </row>
    <row r="1401" spans="2:4" x14ac:dyDescent="0.25">
      <c r="B1401" s="12"/>
      <c r="C1401" s="18"/>
      <c r="D1401" s="174"/>
    </row>
    <row r="1402" spans="2:4" x14ac:dyDescent="0.25">
      <c r="B1402" s="12"/>
      <c r="C1402" s="18"/>
      <c r="D1402" s="174"/>
    </row>
    <row r="1403" spans="2:4" x14ac:dyDescent="0.25">
      <c r="B1403" s="12"/>
      <c r="C1403" s="18"/>
      <c r="D1403" s="174"/>
    </row>
    <row r="1404" spans="2:4" x14ac:dyDescent="0.25">
      <c r="B1404" s="12"/>
      <c r="C1404" s="18"/>
      <c r="D1404" s="174"/>
    </row>
    <row r="1405" spans="2:4" x14ac:dyDescent="0.25">
      <c r="B1405" s="12"/>
      <c r="C1405" s="18"/>
      <c r="D1405" s="174"/>
    </row>
    <row r="1406" spans="2:4" x14ac:dyDescent="0.25">
      <c r="B1406" s="12"/>
      <c r="C1406" s="18"/>
      <c r="D1406" s="174"/>
    </row>
    <row r="1407" spans="2:4" x14ac:dyDescent="0.25">
      <c r="B1407" s="12"/>
      <c r="C1407" s="18"/>
      <c r="D1407" s="174"/>
    </row>
    <row r="1408" spans="2:4" x14ac:dyDescent="0.25">
      <c r="B1408" s="12"/>
      <c r="C1408" s="18"/>
      <c r="D1408" s="174"/>
    </row>
    <row r="1409" spans="2:4" x14ac:dyDescent="0.25">
      <c r="B1409" s="12"/>
      <c r="C1409" s="18"/>
      <c r="D1409" s="174"/>
    </row>
    <row r="1410" spans="2:4" x14ac:dyDescent="0.25">
      <c r="B1410" s="12"/>
      <c r="C1410" s="18"/>
      <c r="D1410" s="174"/>
    </row>
    <row r="1411" spans="2:4" x14ac:dyDescent="0.25">
      <c r="B1411" s="12"/>
      <c r="C1411" s="18"/>
      <c r="D1411" s="174"/>
    </row>
    <row r="1412" spans="2:4" x14ac:dyDescent="0.25">
      <c r="B1412" s="12"/>
      <c r="C1412" s="18"/>
      <c r="D1412" s="174"/>
    </row>
    <row r="1413" spans="2:4" x14ac:dyDescent="0.25">
      <c r="B1413" s="12"/>
      <c r="C1413" s="18"/>
      <c r="D1413" s="174"/>
    </row>
    <row r="1414" spans="2:4" x14ac:dyDescent="0.25">
      <c r="B1414" s="12"/>
      <c r="C1414" s="18"/>
      <c r="D1414" s="174"/>
    </row>
    <row r="1415" spans="2:4" x14ac:dyDescent="0.25">
      <c r="B1415" s="12"/>
      <c r="C1415" s="18"/>
      <c r="D1415" s="174"/>
    </row>
    <row r="1416" spans="2:4" x14ac:dyDescent="0.25">
      <c r="B1416" s="12"/>
      <c r="C1416" s="18"/>
      <c r="D1416" s="174"/>
    </row>
    <row r="1417" spans="2:4" x14ac:dyDescent="0.25">
      <c r="B1417" s="12"/>
      <c r="C1417" s="18"/>
      <c r="D1417" s="174"/>
    </row>
    <row r="1418" spans="2:4" x14ac:dyDescent="0.25">
      <c r="B1418" s="12"/>
      <c r="C1418" s="18"/>
      <c r="D1418" s="174"/>
    </row>
    <row r="1419" spans="2:4" x14ac:dyDescent="0.25">
      <c r="B1419" s="12"/>
      <c r="C1419" s="18"/>
      <c r="D1419" s="174"/>
    </row>
    <row r="1420" spans="2:4" x14ac:dyDescent="0.25">
      <c r="B1420" s="12"/>
      <c r="C1420" s="18"/>
      <c r="D1420" s="174"/>
    </row>
    <row r="1421" spans="2:4" x14ac:dyDescent="0.25">
      <c r="B1421" s="12"/>
      <c r="C1421" s="18"/>
      <c r="D1421" s="174"/>
    </row>
    <row r="1422" spans="2:4" x14ac:dyDescent="0.25">
      <c r="B1422" s="12"/>
      <c r="C1422" s="18"/>
      <c r="D1422" s="174"/>
    </row>
    <row r="1423" spans="2:4" x14ac:dyDescent="0.25">
      <c r="B1423" s="12"/>
      <c r="C1423" s="18"/>
      <c r="D1423" s="174"/>
    </row>
    <row r="1424" spans="2:4" x14ac:dyDescent="0.25">
      <c r="B1424" s="12"/>
      <c r="C1424" s="18"/>
      <c r="D1424" s="174"/>
    </row>
    <row r="1425" spans="2:4" x14ac:dyDescent="0.25">
      <c r="B1425" s="12"/>
      <c r="C1425" s="18"/>
      <c r="D1425" s="174"/>
    </row>
    <row r="1426" spans="2:4" x14ac:dyDescent="0.25">
      <c r="B1426" s="12"/>
      <c r="C1426" s="18"/>
      <c r="D1426" s="174"/>
    </row>
    <row r="1427" spans="2:4" x14ac:dyDescent="0.25">
      <c r="B1427" s="12"/>
      <c r="C1427" s="18"/>
      <c r="D1427" s="174"/>
    </row>
    <row r="1428" spans="2:4" x14ac:dyDescent="0.25">
      <c r="B1428" s="12"/>
      <c r="C1428" s="18"/>
      <c r="D1428" s="174"/>
    </row>
    <row r="1429" spans="2:4" x14ac:dyDescent="0.25">
      <c r="B1429" s="12"/>
      <c r="C1429" s="18"/>
      <c r="D1429" s="174"/>
    </row>
    <row r="1430" spans="2:4" x14ac:dyDescent="0.25">
      <c r="B1430" s="12"/>
      <c r="C1430" s="18"/>
      <c r="D1430" s="174"/>
    </row>
    <row r="1431" spans="2:4" x14ac:dyDescent="0.25">
      <c r="B1431" s="12"/>
      <c r="C1431" s="18"/>
      <c r="D1431" s="174"/>
    </row>
    <row r="1432" spans="2:4" x14ac:dyDescent="0.25">
      <c r="B1432" s="12"/>
      <c r="C1432" s="18"/>
      <c r="D1432" s="174"/>
    </row>
    <row r="1433" spans="2:4" x14ac:dyDescent="0.25">
      <c r="B1433" s="12"/>
      <c r="C1433" s="18"/>
      <c r="D1433" s="174"/>
    </row>
    <row r="1434" spans="2:4" x14ac:dyDescent="0.25">
      <c r="B1434" s="12"/>
      <c r="C1434" s="18"/>
      <c r="D1434" s="174"/>
    </row>
    <row r="1435" spans="2:4" x14ac:dyDescent="0.25">
      <c r="B1435" s="12"/>
      <c r="C1435" s="18"/>
      <c r="D1435" s="174"/>
    </row>
    <row r="1436" spans="2:4" x14ac:dyDescent="0.25">
      <c r="B1436" s="12"/>
      <c r="C1436" s="18"/>
      <c r="D1436" s="174"/>
    </row>
    <row r="1437" spans="2:4" x14ac:dyDescent="0.25">
      <c r="B1437" s="12"/>
      <c r="C1437" s="18"/>
      <c r="D1437" s="174"/>
    </row>
    <row r="1438" spans="2:4" x14ac:dyDescent="0.25">
      <c r="B1438" s="12"/>
      <c r="C1438" s="18"/>
      <c r="D1438" s="174"/>
    </row>
    <row r="1439" spans="2:4" x14ac:dyDescent="0.25">
      <c r="B1439" s="12"/>
      <c r="C1439" s="18"/>
      <c r="D1439" s="174"/>
    </row>
    <row r="1440" spans="2:4" x14ac:dyDescent="0.25">
      <c r="B1440" s="12"/>
      <c r="C1440" s="18"/>
      <c r="D1440" s="174"/>
    </row>
    <row r="1441" spans="2:4" x14ac:dyDescent="0.25">
      <c r="B1441" s="12"/>
      <c r="C1441" s="18"/>
      <c r="D1441" s="174"/>
    </row>
    <row r="1442" spans="2:4" x14ac:dyDescent="0.25">
      <c r="B1442" s="12"/>
      <c r="C1442" s="18"/>
      <c r="D1442" s="174"/>
    </row>
    <row r="1443" spans="2:4" x14ac:dyDescent="0.25">
      <c r="B1443" s="12"/>
      <c r="C1443" s="18"/>
      <c r="D1443" s="174"/>
    </row>
    <row r="1444" spans="2:4" x14ac:dyDescent="0.25">
      <c r="B1444" s="12"/>
      <c r="C1444" s="18"/>
      <c r="D1444" s="174"/>
    </row>
    <row r="1445" spans="2:4" x14ac:dyDescent="0.25">
      <c r="B1445" s="12"/>
      <c r="C1445" s="18"/>
      <c r="D1445" s="174"/>
    </row>
    <row r="1446" spans="2:4" x14ac:dyDescent="0.25">
      <c r="B1446" s="12"/>
      <c r="C1446" s="18"/>
      <c r="D1446" s="174"/>
    </row>
    <row r="1447" spans="2:4" x14ac:dyDescent="0.25">
      <c r="B1447" s="12"/>
      <c r="C1447" s="18"/>
      <c r="D1447" s="174"/>
    </row>
    <row r="1448" spans="2:4" x14ac:dyDescent="0.25">
      <c r="B1448" s="12"/>
      <c r="C1448" s="18"/>
      <c r="D1448" s="174"/>
    </row>
    <row r="1449" spans="2:4" x14ac:dyDescent="0.25">
      <c r="B1449" s="12"/>
      <c r="C1449" s="18"/>
      <c r="D1449" s="174"/>
    </row>
    <row r="1450" spans="2:4" x14ac:dyDescent="0.25">
      <c r="B1450" s="12"/>
      <c r="C1450" s="18"/>
      <c r="D1450" s="174"/>
    </row>
    <row r="1451" spans="2:4" x14ac:dyDescent="0.25">
      <c r="B1451" s="12"/>
      <c r="C1451" s="18"/>
      <c r="D1451" s="174"/>
    </row>
    <row r="1452" spans="2:4" x14ac:dyDescent="0.25">
      <c r="B1452" s="12"/>
      <c r="C1452" s="18"/>
      <c r="D1452" s="174"/>
    </row>
    <row r="1453" spans="2:4" x14ac:dyDescent="0.25">
      <c r="B1453" s="12"/>
      <c r="C1453" s="18"/>
      <c r="D1453" s="174"/>
    </row>
    <row r="1454" spans="2:4" x14ac:dyDescent="0.25">
      <c r="B1454" s="12"/>
      <c r="C1454" s="18"/>
      <c r="D1454" s="174"/>
    </row>
    <row r="1455" spans="2:4" x14ac:dyDescent="0.25">
      <c r="B1455" s="12"/>
      <c r="C1455" s="18"/>
      <c r="D1455" s="174"/>
    </row>
    <row r="1456" spans="2:4" x14ac:dyDescent="0.25">
      <c r="B1456" s="12"/>
      <c r="C1456" s="18"/>
      <c r="D1456" s="174"/>
    </row>
    <row r="1457" spans="2:4" x14ac:dyDescent="0.25">
      <c r="B1457" s="12"/>
      <c r="C1457" s="18"/>
      <c r="D1457" s="174"/>
    </row>
    <row r="1458" spans="2:4" x14ac:dyDescent="0.25">
      <c r="B1458" s="12"/>
      <c r="C1458" s="18"/>
      <c r="D1458" s="174"/>
    </row>
    <row r="1459" spans="2:4" x14ac:dyDescent="0.25">
      <c r="B1459" s="12"/>
      <c r="C1459" s="18"/>
      <c r="D1459" s="174"/>
    </row>
    <row r="1460" spans="2:4" x14ac:dyDescent="0.25">
      <c r="B1460" s="12"/>
      <c r="C1460" s="18"/>
      <c r="D1460" s="174"/>
    </row>
    <row r="1461" spans="2:4" x14ac:dyDescent="0.25">
      <c r="B1461" s="12"/>
      <c r="C1461" s="18"/>
      <c r="D1461" s="174"/>
    </row>
    <row r="1462" spans="2:4" x14ac:dyDescent="0.25">
      <c r="B1462" s="12"/>
      <c r="C1462" s="18"/>
      <c r="D1462" s="174"/>
    </row>
    <row r="1463" spans="2:4" x14ac:dyDescent="0.25">
      <c r="B1463" s="12"/>
      <c r="C1463" s="18"/>
      <c r="D1463" s="174"/>
    </row>
    <row r="1464" spans="2:4" x14ac:dyDescent="0.25">
      <c r="B1464" s="12"/>
      <c r="C1464" s="18"/>
      <c r="D1464" s="174"/>
    </row>
    <row r="1465" spans="2:4" x14ac:dyDescent="0.25">
      <c r="B1465" s="12"/>
      <c r="C1465" s="18"/>
      <c r="D1465" s="174"/>
    </row>
    <row r="1466" spans="2:4" x14ac:dyDescent="0.25">
      <c r="B1466" s="12"/>
      <c r="C1466" s="18"/>
      <c r="D1466" s="174"/>
    </row>
    <row r="1467" spans="2:4" x14ac:dyDescent="0.25">
      <c r="B1467" s="12"/>
      <c r="C1467" s="18"/>
      <c r="D1467" s="174"/>
    </row>
    <row r="1468" spans="2:4" x14ac:dyDescent="0.25">
      <c r="B1468" s="12"/>
      <c r="C1468" s="18"/>
      <c r="D1468" s="174"/>
    </row>
    <row r="1469" spans="2:4" x14ac:dyDescent="0.25">
      <c r="B1469" s="12"/>
      <c r="C1469" s="18"/>
      <c r="D1469" s="174"/>
    </row>
    <row r="1470" spans="2:4" x14ac:dyDescent="0.25">
      <c r="B1470" s="12"/>
      <c r="C1470" s="18"/>
      <c r="D1470" s="174"/>
    </row>
    <row r="1471" spans="2:4" x14ac:dyDescent="0.25">
      <c r="B1471" s="12"/>
      <c r="C1471" s="18"/>
      <c r="D1471" s="174"/>
    </row>
    <row r="1472" spans="2:4" x14ac:dyDescent="0.25">
      <c r="B1472" s="12"/>
      <c r="C1472" s="18"/>
      <c r="D1472" s="174"/>
    </row>
    <row r="1473" spans="2:4" x14ac:dyDescent="0.25">
      <c r="B1473" s="12"/>
      <c r="C1473" s="18"/>
      <c r="D1473" s="174"/>
    </row>
    <row r="1474" spans="2:4" x14ac:dyDescent="0.25">
      <c r="B1474" s="12"/>
      <c r="C1474" s="18"/>
      <c r="D1474" s="174"/>
    </row>
    <row r="1475" spans="2:4" x14ac:dyDescent="0.25">
      <c r="B1475" s="12"/>
      <c r="C1475" s="18"/>
      <c r="D1475" s="174"/>
    </row>
    <row r="1476" spans="2:4" x14ac:dyDescent="0.25">
      <c r="B1476" s="12"/>
      <c r="C1476" s="18"/>
      <c r="D1476" s="174"/>
    </row>
    <row r="1477" spans="2:4" x14ac:dyDescent="0.25">
      <c r="B1477" s="12"/>
      <c r="C1477" s="18"/>
      <c r="D1477" s="174"/>
    </row>
    <row r="1478" spans="2:4" x14ac:dyDescent="0.25">
      <c r="B1478" s="12"/>
      <c r="C1478" s="18"/>
      <c r="D1478" s="174"/>
    </row>
    <row r="1479" spans="2:4" x14ac:dyDescent="0.25">
      <c r="B1479" s="12"/>
      <c r="C1479" s="18"/>
      <c r="D1479" s="174"/>
    </row>
    <row r="1480" spans="2:4" x14ac:dyDescent="0.25">
      <c r="B1480" s="12"/>
      <c r="C1480" s="18"/>
      <c r="D1480" s="174"/>
    </row>
    <row r="1481" spans="2:4" x14ac:dyDescent="0.25">
      <c r="B1481" s="12"/>
      <c r="C1481" s="18"/>
      <c r="D1481" s="174"/>
    </row>
    <row r="1482" spans="2:4" x14ac:dyDescent="0.25">
      <c r="B1482" s="12"/>
      <c r="C1482" s="18"/>
      <c r="D1482" s="174"/>
    </row>
    <row r="1483" spans="2:4" x14ac:dyDescent="0.25">
      <c r="B1483" s="12"/>
      <c r="C1483" s="18"/>
      <c r="D1483" s="174"/>
    </row>
    <row r="1484" spans="2:4" x14ac:dyDescent="0.25">
      <c r="B1484" s="12"/>
      <c r="C1484" s="18"/>
      <c r="D1484" s="174"/>
    </row>
    <row r="1485" spans="2:4" x14ac:dyDescent="0.25">
      <c r="B1485" s="12"/>
      <c r="C1485" s="18"/>
      <c r="D1485" s="174"/>
    </row>
    <row r="1486" spans="2:4" x14ac:dyDescent="0.25">
      <c r="B1486" s="12"/>
      <c r="C1486" s="18"/>
      <c r="D1486" s="174"/>
    </row>
    <row r="1487" spans="2:4" x14ac:dyDescent="0.25">
      <c r="B1487" s="12"/>
      <c r="C1487" s="18"/>
      <c r="D1487" s="174"/>
    </row>
    <row r="1488" spans="2:4" x14ac:dyDescent="0.25">
      <c r="B1488" s="12"/>
      <c r="C1488" s="18"/>
      <c r="D1488" s="174"/>
    </row>
    <row r="1489" spans="2:4" x14ac:dyDescent="0.25">
      <c r="B1489" s="12"/>
      <c r="C1489" s="18"/>
      <c r="D1489" s="174"/>
    </row>
    <row r="1490" spans="2:4" x14ac:dyDescent="0.25">
      <c r="B1490" s="12"/>
      <c r="C1490" s="18"/>
      <c r="D1490" s="174"/>
    </row>
    <row r="1491" spans="2:4" x14ac:dyDescent="0.25">
      <c r="B1491" s="12"/>
      <c r="C1491" s="18"/>
      <c r="D1491" s="174"/>
    </row>
    <row r="1492" spans="2:4" x14ac:dyDescent="0.25">
      <c r="B1492" s="12"/>
      <c r="C1492" s="18"/>
      <c r="D1492" s="174"/>
    </row>
    <row r="1493" spans="2:4" x14ac:dyDescent="0.25">
      <c r="B1493" s="12"/>
      <c r="C1493" s="18"/>
      <c r="D1493" s="174"/>
    </row>
    <row r="1494" spans="2:4" x14ac:dyDescent="0.25">
      <c r="B1494" s="12"/>
      <c r="C1494" s="18"/>
      <c r="D1494" s="174"/>
    </row>
    <row r="1495" spans="2:4" x14ac:dyDescent="0.25">
      <c r="B1495" s="12"/>
      <c r="C1495" s="18"/>
      <c r="D1495" s="174"/>
    </row>
    <row r="1496" spans="2:4" x14ac:dyDescent="0.25">
      <c r="B1496" s="12"/>
      <c r="C1496" s="18"/>
      <c r="D1496" s="174"/>
    </row>
    <row r="1497" spans="2:4" x14ac:dyDescent="0.25">
      <c r="B1497" s="12"/>
      <c r="C1497" s="18"/>
      <c r="D1497" s="174"/>
    </row>
    <row r="1498" spans="2:4" x14ac:dyDescent="0.25">
      <c r="B1498" s="12"/>
      <c r="C1498" s="18"/>
      <c r="D1498" s="174"/>
    </row>
    <row r="1499" spans="2:4" x14ac:dyDescent="0.25">
      <c r="B1499" s="12"/>
      <c r="C1499" s="18"/>
      <c r="D1499" s="174"/>
    </row>
    <row r="1500" spans="2:4" x14ac:dyDescent="0.25">
      <c r="B1500" s="12"/>
      <c r="C1500" s="18"/>
      <c r="D1500" s="174"/>
    </row>
    <row r="1501" spans="2:4" x14ac:dyDescent="0.25">
      <c r="B1501" s="12"/>
      <c r="C1501" s="18"/>
      <c r="D1501" s="174"/>
    </row>
    <row r="1502" spans="2:4" x14ac:dyDescent="0.25">
      <c r="B1502" s="12"/>
      <c r="C1502" s="18"/>
      <c r="D1502" s="174"/>
    </row>
    <row r="1503" spans="2:4" x14ac:dyDescent="0.25">
      <c r="B1503" s="12"/>
      <c r="C1503" s="18"/>
      <c r="D1503" s="174"/>
    </row>
    <row r="1504" spans="2:4" x14ac:dyDescent="0.25">
      <c r="B1504" s="12"/>
      <c r="C1504" s="18"/>
      <c r="D1504" s="174"/>
    </row>
    <row r="1505" spans="2:4" x14ac:dyDescent="0.25">
      <c r="B1505" s="12"/>
      <c r="C1505" s="18"/>
      <c r="D1505" s="174"/>
    </row>
    <row r="1506" spans="2:4" x14ac:dyDescent="0.25">
      <c r="B1506" s="12"/>
      <c r="C1506" s="18"/>
      <c r="D1506" s="174"/>
    </row>
    <row r="1507" spans="2:4" x14ac:dyDescent="0.25">
      <c r="B1507" s="12"/>
      <c r="C1507" s="18"/>
      <c r="D1507" s="174"/>
    </row>
    <row r="1508" spans="2:4" x14ac:dyDescent="0.25">
      <c r="B1508" s="12"/>
      <c r="C1508" s="18"/>
      <c r="D1508" s="174"/>
    </row>
    <row r="1509" spans="2:4" x14ac:dyDescent="0.25">
      <c r="B1509" s="12"/>
      <c r="C1509" s="18"/>
      <c r="D1509" s="174"/>
    </row>
    <row r="1510" spans="2:4" x14ac:dyDescent="0.25">
      <c r="B1510" s="12"/>
      <c r="C1510" s="18"/>
      <c r="D1510" s="174"/>
    </row>
    <row r="1511" spans="2:4" x14ac:dyDescent="0.25">
      <c r="B1511" s="12"/>
      <c r="C1511" s="18"/>
      <c r="D1511" s="174"/>
    </row>
    <row r="1512" spans="2:4" x14ac:dyDescent="0.25">
      <c r="B1512" s="12"/>
      <c r="C1512" s="18"/>
      <c r="D1512" s="174"/>
    </row>
    <row r="1513" spans="2:4" x14ac:dyDescent="0.25">
      <c r="B1513" s="12"/>
      <c r="C1513" s="18"/>
      <c r="D1513" s="174"/>
    </row>
    <row r="1514" spans="2:4" x14ac:dyDescent="0.25">
      <c r="B1514" s="12"/>
      <c r="C1514" s="18"/>
      <c r="D1514" s="174"/>
    </row>
    <row r="1515" spans="2:4" x14ac:dyDescent="0.25">
      <c r="B1515" s="12"/>
      <c r="C1515" s="18"/>
      <c r="D1515" s="174"/>
    </row>
    <row r="1516" spans="2:4" x14ac:dyDescent="0.25">
      <c r="B1516" s="12"/>
      <c r="C1516" s="18"/>
      <c r="D1516" s="174"/>
    </row>
    <row r="1517" spans="2:4" x14ac:dyDescent="0.25">
      <c r="B1517" s="12"/>
      <c r="C1517" s="18"/>
      <c r="D1517" s="174"/>
    </row>
    <row r="1518" spans="2:4" x14ac:dyDescent="0.25">
      <c r="B1518" s="12"/>
      <c r="C1518" s="18"/>
      <c r="D1518" s="174"/>
    </row>
    <row r="1519" spans="2:4" x14ac:dyDescent="0.25">
      <c r="B1519" s="12"/>
      <c r="C1519" s="18"/>
      <c r="D1519" s="174"/>
    </row>
    <row r="1520" spans="2:4" x14ac:dyDescent="0.25">
      <c r="B1520" s="12"/>
      <c r="C1520" s="18"/>
      <c r="D1520" s="174"/>
    </row>
    <row r="1521" spans="2:4" x14ac:dyDescent="0.25">
      <c r="B1521" s="12"/>
      <c r="C1521" s="18"/>
      <c r="D1521" s="174"/>
    </row>
    <row r="1522" spans="2:4" x14ac:dyDescent="0.25">
      <c r="B1522" s="12"/>
      <c r="C1522" s="18"/>
      <c r="D1522" s="174"/>
    </row>
    <row r="1523" spans="2:4" x14ac:dyDescent="0.25">
      <c r="B1523" s="12"/>
      <c r="C1523" s="18"/>
      <c r="D1523" s="174"/>
    </row>
    <row r="1524" spans="2:4" x14ac:dyDescent="0.25">
      <c r="B1524" s="12"/>
      <c r="C1524" s="18"/>
      <c r="D1524" s="174"/>
    </row>
    <row r="1525" spans="2:4" x14ac:dyDescent="0.25">
      <c r="B1525" s="12"/>
      <c r="C1525" s="18"/>
      <c r="D1525" s="174"/>
    </row>
    <row r="1526" spans="2:4" x14ac:dyDescent="0.25">
      <c r="B1526" s="12"/>
      <c r="C1526" s="18"/>
      <c r="D1526" s="174"/>
    </row>
    <row r="1527" spans="2:4" x14ac:dyDescent="0.25">
      <c r="B1527" s="12"/>
      <c r="C1527" s="18"/>
      <c r="D1527" s="174"/>
    </row>
    <row r="1528" spans="2:4" x14ac:dyDescent="0.25">
      <c r="B1528" s="12"/>
      <c r="C1528" s="18"/>
      <c r="D1528" s="174"/>
    </row>
    <row r="1529" spans="2:4" x14ac:dyDescent="0.25">
      <c r="B1529" s="12"/>
      <c r="C1529" s="18"/>
      <c r="D1529" s="174"/>
    </row>
    <row r="1530" spans="2:4" x14ac:dyDescent="0.25">
      <c r="B1530" s="12"/>
      <c r="C1530" s="18"/>
      <c r="D1530" s="174"/>
    </row>
    <row r="1531" spans="2:4" x14ac:dyDescent="0.25">
      <c r="B1531" s="12"/>
      <c r="C1531" s="18"/>
      <c r="D1531" s="174"/>
    </row>
    <row r="1532" spans="2:4" x14ac:dyDescent="0.25">
      <c r="B1532" s="12"/>
      <c r="C1532" s="18"/>
      <c r="D1532" s="174"/>
    </row>
    <row r="1533" spans="2:4" x14ac:dyDescent="0.25">
      <c r="B1533" s="12"/>
      <c r="C1533" s="18"/>
      <c r="D1533" s="174"/>
    </row>
    <row r="1534" spans="2:4" x14ac:dyDescent="0.25">
      <c r="B1534" s="12"/>
      <c r="C1534" s="18"/>
      <c r="D1534" s="174"/>
    </row>
    <row r="1535" spans="2:4" x14ac:dyDescent="0.25">
      <c r="B1535" s="12"/>
      <c r="C1535" s="18"/>
      <c r="D1535" s="174"/>
    </row>
    <row r="1536" spans="2:4" x14ac:dyDescent="0.25">
      <c r="B1536" s="12"/>
      <c r="C1536" s="18"/>
      <c r="D1536" s="174"/>
    </row>
    <row r="1537" spans="2:4" x14ac:dyDescent="0.25">
      <c r="B1537" s="12"/>
      <c r="C1537" s="18"/>
      <c r="D1537" s="174"/>
    </row>
    <row r="1538" spans="2:4" x14ac:dyDescent="0.25">
      <c r="B1538" s="12"/>
      <c r="C1538" s="18"/>
      <c r="D1538" s="174"/>
    </row>
    <row r="1539" spans="2:4" x14ac:dyDescent="0.25">
      <c r="B1539" s="12"/>
      <c r="C1539" s="18"/>
      <c r="D1539" s="174"/>
    </row>
    <row r="1540" spans="2:4" x14ac:dyDescent="0.25">
      <c r="B1540" s="12"/>
      <c r="C1540" s="18"/>
      <c r="D1540" s="174"/>
    </row>
    <row r="1541" spans="2:4" x14ac:dyDescent="0.25">
      <c r="B1541" s="12"/>
      <c r="C1541" s="18"/>
      <c r="D1541" s="174"/>
    </row>
    <row r="1542" spans="2:4" x14ac:dyDescent="0.25">
      <c r="B1542" s="12"/>
      <c r="C1542" s="18"/>
      <c r="D1542" s="174"/>
    </row>
    <row r="1543" spans="2:4" x14ac:dyDescent="0.25">
      <c r="B1543" s="12"/>
      <c r="C1543" s="18"/>
      <c r="D1543" s="174"/>
    </row>
    <row r="1544" spans="2:4" x14ac:dyDescent="0.25">
      <c r="B1544" s="12"/>
      <c r="C1544" s="18"/>
      <c r="D1544" s="174"/>
    </row>
    <row r="1545" spans="2:4" x14ac:dyDescent="0.25">
      <c r="B1545" s="12"/>
      <c r="C1545" s="18"/>
      <c r="D1545" s="174"/>
    </row>
    <row r="1546" spans="2:4" x14ac:dyDescent="0.25">
      <c r="B1546" s="12"/>
      <c r="C1546" s="18"/>
      <c r="D1546" s="174"/>
    </row>
    <row r="1547" spans="2:4" x14ac:dyDescent="0.25">
      <c r="B1547" s="12"/>
      <c r="C1547" s="18"/>
      <c r="D1547" s="174"/>
    </row>
    <row r="1548" spans="2:4" x14ac:dyDescent="0.25">
      <c r="B1548" s="12"/>
      <c r="C1548" s="18"/>
      <c r="D1548" s="174"/>
    </row>
    <row r="1549" spans="2:4" x14ac:dyDescent="0.25">
      <c r="B1549" s="12"/>
      <c r="C1549" s="18"/>
      <c r="D1549" s="174"/>
    </row>
    <row r="1550" spans="2:4" x14ac:dyDescent="0.25">
      <c r="B1550" s="12"/>
      <c r="C1550" s="18"/>
      <c r="D1550" s="174"/>
    </row>
    <row r="1551" spans="2:4" x14ac:dyDescent="0.25">
      <c r="B1551" s="12"/>
      <c r="C1551" s="18"/>
      <c r="D1551" s="174"/>
    </row>
    <row r="1552" spans="2:4" x14ac:dyDescent="0.25">
      <c r="B1552" s="12"/>
      <c r="C1552" s="18"/>
      <c r="D1552" s="174"/>
    </row>
    <row r="1553" spans="2:4" x14ac:dyDescent="0.25">
      <c r="B1553" s="12"/>
      <c r="C1553" s="18"/>
      <c r="D1553" s="174"/>
    </row>
    <row r="1554" spans="2:4" x14ac:dyDescent="0.25">
      <c r="B1554" s="12"/>
      <c r="C1554" s="18"/>
      <c r="D1554" s="174"/>
    </row>
    <row r="1555" spans="2:4" x14ac:dyDescent="0.25">
      <c r="B1555" s="12"/>
      <c r="C1555" s="18"/>
      <c r="D1555" s="174"/>
    </row>
    <row r="1556" spans="2:4" x14ac:dyDescent="0.25">
      <c r="B1556" s="12"/>
      <c r="C1556" s="18"/>
      <c r="D1556" s="174"/>
    </row>
    <row r="1557" spans="2:4" x14ac:dyDescent="0.25">
      <c r="B1557" s="12"/>
      <c r="C1557" s="18"/>
      <c r="D1557" s="174"/>
    </row>
    <row r="1558" spans="2:4" x14ac:dyDescent="0.25">
      <c r="B1558" s="12"/>
      <c r="C1558" s="18"/>
      <c r="D1558" s="174"/>
    </row>
    <row r="1559" spans="2:4" x14ac:dyDescent="0.25">
      <c r="B1559" s="12"/>
      <c r="C1559" s="18"/>
      <c r="D1559" s="174"/>
    </row>
    <row r="1560" spans="2:4" x14ac:dyDescent="0.25">
      <c r="B1560" s="12"/>
      <c r="C1560" s="18"/>
      <c r="D1560" s="174"/>
    </row>
    <row r="1561" spans="2:4" x14ac:dyDescent="0.25">
      <c r="B1561" s="12"/>
      <c r="C1561" s="18"/>
      <c r="D1561" s="174"/>
    </row>
    <row r="1562" spans="2:4" x14ac:dyDescent="0.25">
      <c r="B1562" s="12"/>
      <c r="C1562" s="18"/>
      <c r="D1562" s="174"/>
    </row>
    <row r="1563" spans="2:4" x14ac:dyDescent="0.25">
      <c r="B1563" s="12"/>
      <c r="C1563" s="18"/>
      <c r="D1563" s="174"/>
    </row>
    <row r="1564" spans="2:4" x14ac:dyDescent="0.25">
      <c r="B1564" s="12"/>
      <c r="C1564" s="18"/>
      <c r="D1564" s="174"/>
    </row>
    <row r="1565" spans="2:4" x14ac:dyDescent="0.25">
      <c r="B1565" s="12"/>
      <c r="C1565" s="18"/>
      <c r="D1565" s="174"/>
    </row>
    <row r="1566" spans="2:4" x14ac:dyDescent="0.25">
      <c r="B1566" s="12"/>
      <c r="C1566" s="18"/>
      <c r="D1566" s="174"/>
    </row>
    <row r="1567" spans="2:4" x14ac:dyDescent="0.25">
      <c r="B1567" s="12"/>
      <c r="C1567" s="18"/>
      <c r="D1567" s="174"/>
    </row>
    <row r="1568" spans="2:4" x14ac:dyDescent="0.25">
      <c r="B1568" s="12"/>
      <c r="C1568" s="18"/>
      <c r="D1568" s="174"/>
    </row>
    <row r="1569" spans="2:4" x14ac:dyDescent="0.25">
      <c r="B1569" s="12"/>
      <c r="C1569" s="18"/>
      <c r="D1569" s="174"/>
    </row>
    <row r="1570" spans="2:4" x14ac:dyDescent="0.25">
      <c r="B1570" s="12"/>
      <c r="C1570" s="18"/>
      <c r="D1570" s="174"/>
    </row>
    <row r="1571" spans="2:4" x14ac:dyDescent="0.25">
      <c r="B1571" s="12"/>
      <c r="C1571" s="18"/>
      <c r="D1571" s="174"/>
    </row>
    <row r="1572" spans="2:4" x14ac:dyDescent="0.25">
      <c r="B1572" s="12"/>
      <c r="C1572" s="18"/>
      <c r="D1572" s="174"/>
    </row>
    <row r="1573" spans="2:4" x14ac:dyDescent="0.25">
      <c r="B1573" s="12"/>
      <c r="C1573" s="18"/>
      <c r="D1573" s="174"/>
    </row>
    <row r="1574" spans="2:4" x14ac:dyDescent="0.25">
      <c r="B1574" s="12"/>
      <c r="C1574" s="18"/>
      <c r="D1574" s="174"/>
    </row>
    <row r="1575" spans="2:4" x14ac:dyDescent="0.25">
      <c r="B1575" s="12"/>
      <c r="C1575" s="18"/>
      <c r="D1575" s="174"/>
    </row>
    <row r="1576" spans="2:4" x14ac:dyDescent="0.25">
      <c r="B1576" s="12"/>
      <c r="C1576" s="18"/>
      <c r="D1576" s="174"/>
    </row>
    <row r="1577" spans="2:4" x14ac:dyDescent="0.25">
      <c r="B1577" s="12"/>
      <c r="C1577" s="18"/>
      <c r="D1577" s="174"/>
    </row>
    <row r="1578" spans="2:4" x14ac:dyDescent="0.25">
      <c r="B1578" s="12"/>
      <c r="C1578" s="18"/>
      <c r="D1578" s="174"/>
    </row>
    <row r="1579" spans="2:4" x14ac:dyDescent="0.25">
      <c r="B1579" s="12"/>
      <c r="C1579" s="18"/>
      <c r="D1579" s="174"/>
    </row>
    <row r="1580" spans="2:4" x14ac:dyDescent="0.25">
      <c r="B1580" s="12"/>
      <c r="C1580" s="18"/>
      <c r="D1580" s="174"/>
    </row>
    <row r="1581" spans="2:4" x14ac:dyDescent="0.25">
      <c r="B1581" s="12"/>
      <c r="C1581" s="18"/>
      <c r="D1581" s="174"/>
    </row>
    <row r="1582" spans="2:4" x14ac:dyDescent="0.25">
      <c r="B1582" s="12"/>
      <c r="C1582" s="18"/>
      <c r="D1582" s="174"/>
    </row>
    <row r="1583" spans="2:4" x14ac:dyDescent="0.25">
      <c r="B1583" s="12"/>
      <c r="C1583" s="18"/>
      <c r="D1583" s="174"/>
    </row>
    <row r="1584" spans="2:4" x14ac:dyDescent="0.25">
      <c r="B1584" s="12"/>
      <c r="C1584" s="18"/>
      <c r="D1584" s="174"/>
    </row>
    <row r="1585" spans="2:4" x14ac:dyDescent="0.25">
      <c r="B1585" s="12"/>
      <c r="C1585" s="18"/>
      <c r="D1585" s="174"/>
    </row>
    <row r="1586" spans="2:4" x14ac:dyDescent="0.25">
      <c r="B1586" s="12"/>
      <c r="C1586" s="18"/>
      <c r="D1586" s="174"/>
    </row>
    <row r="1587" spans="2:4" x14ac:dyDescent="0.25">
      <c r="B1587" s="12"/>
      <c r="C1587" s="18"/>
      <c r="D1587" s="174"/>
    </row>
    <row r="1588" spans="2:4" x14ac:dyDescent="0.25">
      <c r="B1588" s="12"/>
      <c r="C1588" s="18"/>
      <c r="D1588" s="174"/>
    </row>
    <row r="1589" spans="2:4" x14ac:dyDescent="0.25">
      <c r="B1589" s="12"/>
      <c r="C1589" s="18"/>
      <c r="D1589" s="174"/>
    </row>
    <row r="1590" spans="2:4" x14ac:dyDescent="0.25">
      <c r="B1590" s="12"/>
      <c r="C1590" s="18"/>
      <c r="D1590" s="174"/>
    </row>
    <row r="1591" spans="2:4" x14ac:dyDescent="0.25">
      <c r="B1591" s="12"/>
      <c r="C1591" s="18"/>
      <c r="D1591" s="174"/>
    </row>
    <row r="1592" spans="2:4" x14ac:dyDescent="0.25">
      <c r="B1592" s="12"/>
      <c r="C1592" s="18"/>
      <c r="D1592" s="174"/>
    </row>
    <row r="1593" spans="2:4" x14ac:dyDescent="0.25">
      <c r="B1593" s="12"/>
      <c r="C1593" s="18"/>
      <c r="D1593" s="174"/>
    </row>
    <row r="1594" spans="2:4" x14ac:dyDescent="0.25">
      <c r="B1594" s="12"/>
      <c r="C1594" s="18"/>
      <c r="D1594" s="174"/>
    </row>
    <row r="1595" spans="2:4" x14ac:dyDescent="0.25">
      <c r="B1595" s="12"/>
      <c r="C1595" s="18"/>
      <c r="D1595" s="174"/>
    </row>
    <row r="1596" spans="2:4" x14ac:dyDescent="0.25">
      <c r="B1596" s="12"/>
      <c r="C1596" s="18"/>
      <c r="D1596" s="174"/>
    </row>
    <row r="1597" spans="2:4" x14ac:dyDescent="0.25">
      <c r="B1597" s="12"/>
      <c r="C1597" s="18"/>
      <c r="D1597" s="174"/>
    </row>
    <row r="1598" spans="2:4" x14ac:dyDescent="0.25">
      <c r="B1598" s="12"/>
      <c r="C1598" s="18"/>
      <c r="D1598" s="174"/>
    </row>
    <row r="1599" spans="2:4" x14ac:dyDescent="0.25">
      <c r="B1599" s="12"/>
      <c r="C1599" s="18"/>
      <c r="D1599" s="174"/>
    </row>
    <row r="1600" spans="2:4" x14ac:dyDescent="0.25">
      <c r="B1600" s="12"/>
      <c r="C1600" s="18"/>
      <c r="D1600" s="174"/>
    </row>
    <row r="1601" spans="2:4" x14ac:dyDescent="0.25">
      <c r="B1601" s="12"/>
      <c r="C1601" s="18"/>
      <c r="D1601" s="174"/>
    </row>
    <row r="1602" spans="2:4" x14ac:dyDescent="0.25">
      <c r="B1602" s="12"/>
      <c r="C1602" s="18"/>
      <c r="D1602" s="174"/>
    </row>
    <row r="1603" spans="2:4" x14ac:dyDescent="0.25">
      <c r="B1603" s="12"/>
      <c r="C1603" s="18"/>
      <c r="D1603" s="174"/>
    </row>
    <row r="1604" spans="2:4" x14ac:dyDescent="0.25">
      <c r="B1604" s="12"/>
      <c r="C1604" s="18"/>
      <c r="D1604" s="174"/>
    </row>
    <row r="1605" spans="2:4" x14ac:dyDescent="0.25">
      <c r="B1605" s="12"/>
      <c r="C1605" s="18"/>
      <c r="D1605" s="174"/>
    </row>
    <row r="1606" spans="2:4" x14ac:dyDescent="0.25">
      <c r="B1606" s="12"/>
      <c r="C1606" s="18"/>
      <c r="D1606" s="174"/>
    </row>
    <row r="1607" spans="2:4" x14ac:dyDescent="0.25">
      <c r="B1607" s="12"/>
      <c r="C1607" s="18"/>
      <c r="D1607" s="174"/>
    </row>
    <row r="1608" spans="2:4" x14ac:dyDescent="0.25">
      <c r="B1608" s="12"/>
      <c r="C1608" s="18"/>
      <c r="D1608" s="174"/>
    </row>
    <row r="1609" spans="2:4" x14ac:dyDescent="0.25">
      <c r="B1609" s="12"/>
      <c r="C1609" s="18"/>
      <c r="D1609" s="174"/>
    </row>
    <row r="1610" spans="2:4" x14ac:dyDescent="0.25">
      <c r="B1610" s="12"/>
      <c r="C1610" s="18"/>
      <c r="D1610" s="174"/>
    </row>
    <row r="1611" spans="2:4" x14ac:dyDescent="0.25">
      <c r="B1611" s="12"/>
      <c r="C1611" s="18"/>
      <c r="D1611" s="174"/>
    </row>
    <row r="1612" spans="2:4" x14ac:dyDescent="0.25">
      <c r="B1612" s="12"/>
      <c r="C1612" s="18"/>
      <c r="D1612" s="174"/>
    </row>
    <row r="1613" spans="2:4" x14ac:dyDescent="0.25">
      <c r="B1613" s="12"/>
      <c r="C1613" s="18"/>
      <c r="D1613" s="174"/>
    </row>
    <row r="1614" spans="2:4" x14ac:dyDescent="0.25">
      <c r="B1614" s="12"/>
      <c r="C1614" s="18"/>
      <c r="D1614" s="174"/>
    </row>
    <row r="1615" spans="2:4" x14ac:dyDescent="0.25">
      <c r="B1615" s="12"/>
      <c r="C1615" s="18"/>
      <c r="D1615" s="174"/>
    </row>
    <row r="1616" spans="2:4" x14ac:dyDescent="0.25">
      <c r="B1616" s="12"/>
      <c r="C1616" s="18"/>
      <c r="D1616" s="174"/>
    </row>
    <row r="1617" spans="2:4" x14ac:dyDescent="0.25">
      <c r="B1617" s="12"/>
      <c r="C1617" s="18"/>
      <c r="D1617" s="174"/>
    </row>
    <row r="1618" spans="2:4" x14ac:dyDescent="0.25">
      <c r="B1618" s="12"/>
      <c r="C1618" s="18"/>
      <c r="D1618" s="174"/>
    </row>
    <row r="1619" spans="2:4" x14ac:dyDescent="0.25">
      <c r="B1619" s="12"/>
      <c r="C1619" s="18"/>
      <c r="D1619" s="174"/>
    </row>
    <row r="1620" spans="2:4" x14ac:dyDescent="0.25">
      <c r="B1620" s="12"/>
      <c r="C1620" s="18"/>
      <c r="D1620" s="174"/>
    </row>
    <row r="1621" spans="2:4" x14ac:dyDescent="0.25">
      <c r="B1621" s="12"/>
      <c r="C1621" s="18"/>
      <c r="D1621" s="174"/>
    </row>
    <row r="1622" spans="2:4" x14ac:dyDescent="0.25">
      <c r="B1622" s="12"/>
      <c r="C1622" s="18"/>
      <c r="D1622" s="174"/>
    </row>
    <row r="1623" spans="2:4" x14ac:dyDescent="0.25">
      <c r="B1623" s="12"/>
      <c r="C1623" s="18"/>
      <c r="D1623" s="174"/>
    </row>
    <row r="1624" spans="2:4" x14ac:dyDescent="0.25">
      <c r="B1624" s="12"/>
      <c r="C1624" s="18"/>
      <c r="D1624" s="174"/>
    </row>
    <row r="1625" spans="2:4" x14ac:dyDescent="0.25">
      <c r="B1625" s="12"/>
      <c r="C1625" s="18"/>
      <c r="D1625" s="174"/>
    </row>
    <row r="1626" spans="2:4" x14ac:dyDescent="0.25">
      <c r="B1626" s="12"/>
      <c r="C1626" s="18"/>
      <c r="D1626" s="174"/>
    </row>
    <row r="1627" spans="2:4" x14ac:dyDescent="0.25">
      <c r="B1627" s="12"/>
      <c r="C1627" s="18"/>
      <c r="D1627" s="174"/>
    </row>
    <row r="1628" spans="2:4" x14ac:dyDescent="0.25">
      <c r="B1628" s="12"/>
      <c r="C1628" s="18"/>
      <c r="D1628" s="174"/>
    </row>
    <row r="1629" spans="2:4" x14ac:dyDescent="0.25">
      <c r="B1629" s="12"/>
      <c r="C1629" s="18"/>
      <c r="D1629" s="174"/>
    </row>
    <row r="1630" spans="2:4" x14ac:dyDescent="0.25">
      <c r="B1630" s="12"/>
      <c r="C1630" s="18"/>
      <c r="D1630" s="174"/>
    </row>
    <row r="1631" spans="2:4" x14ac:dyDescent="0.25">
      <c r="B1631" s="12"/>
      <c r="C1631" s="18"/>
      <c r="D1631" s="174"/>
    </row>
    <row r="1632" spans="2:4" x14ac:dyDescent="0.25">
      <c r="B1632" s="12"/>
      <c r="C1632" s="18"/>
      <c r="D1632" s="174"/>
    </row>
    <row r="1633" spans="2:4" x14ac:dyDescent="0.25">
      <c r="B1633" s="12"/>
      <c r="C1633" s="18"/>
      <c r="D1633" s="174"/>
    </row>
    <row r="1634" spans="2:4" x14ac:dyDescent="0.25">
      <c r="B1634" s="12"/>
      <c r="C1634" s="18"/>
      <c r="D1634" s="174"/>
    </row>
    <row r="1635" spans="2:4" x14ac:dyDescent="0.25">
      <c r="B1635" s="12"/>
      <c r="C1635" s="18"/>
      <c r="D1635" s="174"/>
    </row>
    <row r="1636" spans="2:4" x14ac:dyDescent="0.25">
      <c r="B1636" s="12"/>
      <c r="C1636" s="18"/>
      <c r="D1636" s="174"/>
    </row>
    <row r="1637" spans="2:4" x14ac:dyDescent="0.25">
      <c r="B1637" s="12"/>
      <c r="C1637" s="18"/>
      <c r="D1637" s="174"/>
    </row>
    <row r="1638" spans="2:4" x14ac:dyDescent="0.25">
      <c r="B1638" s="12"/>
      <c r="C1638" s="18"/>
      <c r="D1638" s="174"/>
    </row>
    <row r="1639" spans="2:4" x14ac:dyDescent="0.25">
      <c r="B1639" s="12"/>
      <c r="C1639" s="18"/>
      <c r="D1639" s="174"/>
    </row>
    <row r="1640" spans="2:4" x14ac:dyDescent="0.25">
      <c r="B1640" s="12"/>
      <c r="C1640" s="18"/>
      <c r="D1640" s="174"/>
    </row>
    <row r="1641" spans="2:4" x14ac:dyDescent="0.25">
      <c r="B1641" s="12"/>
      <c r="C1641" s="18"/>
      <c r="D1641" s="174"/>
    </row>
    <row r="1642" spans="2:4" x14ac:dyDescent="0.25">
      <c r="B1642" s="12"/>
      <c r="C1642" s="18"/>
      <c r="D1642" s="174"/>
    </row>
    <row r="1643" spans="2:4" x14ac:dyDescent="0.25">
      <c r="B1643" s="12"/>
      <c r="C1643" s="18"/>
      <c r="D1643" s="174"/>
    </row>
    <row r="1644" spans="2:4" x14ac:dyDescent="0.25">
      <c r="B1644" s="12"/>
      <c r="C1644" s="18"/>
      <c r="D1644" s="174"/>
    </row>
    <row r="1645" spans="2:4" x14ac:dyDescent="0.25">
      <c r="B1645" s="12"/>
      <c r="C1645" s="18"/>
      <c r="D1645" s="174"/>
    </row>
    <row r="1646" spans="2:4" x14ac:dyDescent="0.25">
      <c r="B1646" s="12"/>
      <c r="C1646" s="18"/>
      <c r="D1646" s="174"/>
    </row>
    <row r="1647" spans="2:4" x14ac:dyDescent="0.25">
      <c r="B1647" s="12"/>
      <c r="C1647" s="18"/>
      <c r="D1647" s="174"/>
    </row>
    <row r="1648" spans="2:4" x14ac:dyDescent="0.25">
      <c r="B1648" s="12"/>
      <c r="C1648" s="18"/>
      <c r="D1648" s="174"/>
    </row>
    <row r="1649" spans="2:4" x14ac:dyDescent="0.25">
      <c r="B1649" s="12"/>
      <c r="C1649" s="18"/>
      <c r="D1649" s="174"/>
    </row>
    <row r="1650" spans="2:4" x14ac:dyDescent="0.25">
      <c r="B1650" s="12"/>
      <c r="C1650" s="18"/>
      <c r="D1650" s="174"/>
    </row>
    <row r="1651" spans="2:4" x14ac:dyDescent="0.25">
      <c r="B1651" s="12"/>
      <c r="C1651" s="18"/>
      <c r="D1651" s="174"/>
    </row>
    <row r="1652" spans="2:4" x14ac:dyDescent="0.25">
      <c r="B1652" s="12"/>
      <c r="C1652" s="18"/>
      <c r="D1652" s="174"/>
    </row>
    <row r="1653" spans="2:4" x14ac:dyDescent="0.25">
      <c r="B1653" s="12"/>
      <c r="C1653" s="18"/>
      <c r="D1653" s="174"/>
    </row>
    <row r="1654" spans="2:4" x14ac:dyDescent="0.25">
      <c r="B1654" s="12"/>
      <c r="C1654" s="18"/>
      <c r="D1654" s="174"/>
    </row>
    <row r="1655" spans="2:4" x14ac:dyDescent="0.25">
      <c r="B1655" s="12"/>
      <c r="C1655" s="18"/>
      <c r="D1655" s="174"/>
    </row>
    <row r="1656" spans="2:4" x14ac:dyDescent="0.25">
      <c r="B1656" s="12"/>
      <c r="C1656" s="18"/>
      <c r="D1656" s="174"/>
    </row>
    <row r="1657" spans="2:4" x14ac:dyDescent="0.25">
      <c r="B1657" s="12"/>
      <c r="C1657" s="18"/>
      <c r="D1657" s="174"/>
    </row>
    <row r="1658" spans="2:4" x14ac:dyDescent="0.25">
      <c r="B1658" s="12"/>
      <c r="C1658" s="18"/>
      <c r="D1658" s="174"/>
    </row>
    <row r="1659" spans="2:4" x14ac:dyDescent="0.25">
      <c r="B1659" s="12"/>
      <c r="C1659" s="18"/>
      <c r="D1659" s="174"/>
    </row>
    <row r="1660" spans="2:4" x14ac:dyDescent="0.25">
      <c r="B1660" s="12"/>
      <c r="C1660" s="18"/>
      <c r="D1660" s="174"/>
    </row>
    <row r="1661" spans="2:4" x14ac:dyDescent="0.25">
      <c r="B1661" s="12"/>
      <c r="C1661" s="18"/>
      <c r="D1661" s="174"/>
    </row>
    <row r="1662" spans="2:4" x14ac:dyDescent="0.25">
      <c r="B1662" s="12"/>
      <c r="C1662" s="18"/>
      <c r="D1662" s="174"/>
    </row>
    <row r="1663" spans="2:4" x14ac:dyDescent="0.25">
      <c r="B1663" s="12"/>
      <c r="C1663" s="18"/>
      <c r="D1663" s="174"/>
    </row>
    <row r="1664" spans="2:4" x14ac:dyDescent="0.25">
      <c r="B1664" s="12"/>
      <c r="C1664" s="18"/>
      <c r="D1664" s="174"/>
    </row>
    <row r="1665" spans="2:4" x14ac:dyDescent="0.25">
      <c r="B1665" s="12"/>
      <c r="C1665" s="18"/>
      <c r="D1665" s="174"/>
    </row>
    <row r="1666" spans="2:4" x14ac:dyDescent="0.25">
      <c r="B1666" s="12"/>
      <c r="C1666" s="18"/>
      <c r="D1666" s="174"/>
    </row>
    <row r="1667" spans="2:4" x14ac:dyDescent="0.25">
      <c r="B1667" s="12"/>
      <c r="C1667" s="18"/>
      <c r="D1667" s="174"/>
    </row>
    <row r="1668" spans="2:4" x14ac:dyDescent="0.25">
      <c r="B1668" s="12"/>
      <c r="C1668" s="18"/>
      <c r="D1668" s="174"/>
    </row>
    <row r="1669" spans="2:4" x14ac:dyDescent="0.25">
      <c r="B1669" s="12"/>
      <c r="C1669" s="18"/>
      <c r="D1669" s="174"/>
    </row>
    <row r="1670" spans="2:4" x14ac:dyDescent="0.25">
      <c r="B1670" s="12"/>
      <c r="C1670" s="18"/>
      <c r="D1670" s="174"/>
    </row>
    <row r="1671" spans="2:4" x14ac:dyDescent="0.25">
      <c r="B1671" s="12"/>
      <c r="C1671" s="18"/>
      <c r="D1671" s="174"/>
    </row>
    <row r="1672" spans="2:4" x14ac:dyDescent="0.25">
      <c r="B1672" s="12"/>
      <c r="C1672" s="18"/>
      <c r="D1672" s="174"/>
    </row>
    <row r="1673" spans="2:4" x14ac:dyDescent="0.25">
      <c r="B1673" s="12"/>
      <c r="C1673" s="18"/>
      <c r="D1673" s="174"/>
    </row>
    <row r="1674" spans="2:4" x14ac:dyDescent="0.25">
      <c r="B1674" s="12"/>
      <c r="C1674" s="18"/>
      <c r="D1674" s="174"/>
    </row>
    <row r="1675" spans="2:4" x14ac:dyDescent="0.25">
      <c r="B1675" s="12"/>
      <c r="C1675" s="18"/>
      <c r="D1675" s="174"/>
    </row>
    <row r="1676" spans="2:4" x14ac:dyDescent="0.25">
      <c r="B1676" s="12"/>
      <c r="C1676" s="18"/>
      <c r="D1676" s="174"/>
    </row>
    <row r="1677" spans="2:4" x14ac:dyDescent="0.25">
      <c r="B1677" s="12"/>
      <c r="C1677" s="18"/>
      <c r="D1677" s="174"/>
    </row>
    <row r="1678" spans="2:4" x14ac:dyDescent="0.25">
      <c r="B1678" s="12"/>
      <c r="C1678" s="18"/>
      <c r="D1678" s="174"/>
    </row>
    <row r="1679" spans="2:4" x14ac:dyDescent="0.25">
      <c r="B1679" s="12"/>
      <c r="C1679" s="18"/>
      <c r="D1679" s="174"/>
    </row>
    <row r="1680" spans="2:4" x14ac:dyDescent="0.25">
      <c r="B1680" s="12"/>
      <c r="C1680" s="18"/>
      <c r="D1680" s="174"/>
    </row>
    <row r="1681" spans="2:4" x14ac:dyDescent="0.25">
      <c r="B1681" s="12"/>
      <c r="C1681" s="18"/>
      <c r="D1681" s="174"/>
    </row>
    <row r="1682" spans="2:4" x14ac:dyDescent="0.25">
      <c r="B1682" s="12"/>
      <c r="C1682" s="18"/>
      <c r="D1682" s="174"/>
    </row>
    <row r="1683" spans="2:4" x14ac:dyDescent="0.25">
      <c r="B1683" s="12"/>
      <c r="C1683" s="18"/>
      <c r="D1683" s="174"/>
    </row>
    <row r="1684" spans="2:4" x14ac:dyDescent="0.25">
      <c r="B1684" s="12"/>
      <c r="C1684" s="18"/>
      <c r="D1684" s="174"/>
    </row>
    <row r="1685" spans="2:4" x14ac:dyDescent="0.25">
      <c r="B1685" s="12"/>
      <c r="C1685" s="18"/>
      <c r="D1685" s="174"/>
    </row>
    <row r="1686" spans="2:4" x14ac:dyDescent="0.25">
      <c r="B1686" s="12"/>
      <c r="C1686" s="18"/>
      <c r="D1686" s="174"/>
    </row>
    <row r="1687" spans="2:4" x14ac:dyDescent="0.25">
      <c r="B1687" s="12"/>
      <c r="C1687" s="18"/>
      <c r="D1687" s="174"/>
    </row>
    <row r="1688" spans="2:4" x14ac:dyDescent="0.25">
      <c r="B1688" s="12"/>
      <c r="C1688" s="18"/>
      <c r="D1688" s="174"/>
    </row>
    <row r="1689" spans="2:4" x14ac:dyDescent="0.25">
      <c r="B1689" s="12"/>
      <c r="C1689" s="18"/>
      <c r="D1689" s="174"/>
    </row>
    <row r="1690" spans="2:4" x14ac:dyDescent="0.25">
      <c r="B1690" s="12"/>
      <c r="C1690" s="18"/>
      <c r="D1690" s="174"/>
    </row>
    <row r="1691" spans="2:4" x14ac:dyDescent="0.25">
      <c r="B1691" s="12"/>
      <c r="C1691" s="18"/>
      <c r="D1691" s="174"/>
    </row>
    <row r="1692" spans="2:4" x14ac:dyDescent="0.25">
      <c r="B1692" s="12"/>
      <c r="C1692" s="18"/>
      <c r="D1692" s="174"/>
    </row>
    <row r="1693" spans="2:4" x14ac:dyDescent="0.25">
      <c r="B1693" s="12"/>
      <c r="C1693" s="18"/>
      <c r="D1693" s="174"/>
    </row>
    <row r="1694" spans="2:4" x14ac:dyDescent="0.25">
      <c r="B1694" s="12"/>
      <c r="C1694" s="18"/>
      <c r="D1694" s="174"/>
    </row>
    <row r="1695" spans="2:4" x14ac:dyDescent="0.25">
      <c r="B1695" s="12"/>
      <c r="C1695" s="18"/>
      <c r="D1695" s="174"/>
    </row>
    <row r="1696" spans="2:4" x14ac:dyDescent="0.25">
      <c r="B1696" s="12"/>
      <c r="C1696" s="18"/>
      <c r="D1696" s="174"/>
    </row>
    <row r="1697" spans="2:4" x14ac:dyDescent="0.25">
      <c r="B1697" s="12"/>
      <c r="C1697" s="18"/>
      <c r="D1697" s="174"/>
    </row>
    <row r="1698" spans="2:4" x14ac:dyDescent="0.25">
      <c r="B1698" s="12"/>
      <c r="C1698" s="18"/>
      <c r="D1698" s="174"/>
    </row>
    <row r="1699" spans="2:4" x14ac:dyDescent="0.25">
      <c r="B1699" s="12"/>
      <c r="C1699" s="18"/>
      <c r="D1699" s="174"/>
    </row>
    <row r="1700" spans="2:4" x14ac:dyDescent="0.25">
      <c r="B1700" s="12"/>
      <c r="C1700" s="18"/>
      <c r="D1700" s="174"/>
    </row>
    <row r="1701" spans="2:4" x14ac:dyDescent="0.25">
      <c r="B1701" s="12"/>
      <c r="C1701" s="18"/>
      <c r="D1701" s="174"/>
    </row>
    <row r="1702" spans="2:4" x14ac:dyDescent="0.25">
      <c r="B1702" s="12"/>
      <c r="C1702" s="18"/>
      <c r="D1702" s="174"/>
    </row>
    <row r="1703" spans="2:4" x14ac:dyDescent="0.25">
      <c r="B1703" s="12"/>
      <c r="C1703" s="18"/>
      <c r="D1703" s="174"/>
    </row>
    <row r="1704" spans="2:4" x14ac:dyDescent="0.25">
      <c r="B1704" s="12"/>
      <c r="C1704" s="18"/>
      <c r="D1704" s="174"/>
    </row>
    <row r="1705" spans="2:4" x14ac:dyDescent="0.25">
      <c r="B1705" s="12"/>
      <c r="C1705" s="18"/>
      <c r="D1705" s="174"/>
    </row>
    <row r="1706" spans="2:4" x14ac:dyDescent="0.25">
      <c r="B1706" s="12"/>
      <c r="C1706" s="18"/>
      <c r="D1706" s="174"/>
    </row>
    <row r="1707" spans="2:4" x14ac:dyDescent="0.25">
      <c r="B1707" s="12"/>
      <c r="C1707" s="18"/>
      <c r="D1707" s="174"/>
    </row>
    <row r="1708" spans="2:4" x14ac:dyDescent="0.25">
      <c r="B1708" s="12"/>
      <c r="C1708" s="18"/>
      <c r="D1708" s="174"/>
    </row>
    <row r="1709" spans="2:4" x14ac:dyDescent="0.25">
      <c r="B1709" s="12"/>
      <c r="C1709" s="18"/>
      <c r="D1709" s="174"/>
    </row>
    <row r="1710" spans="2:4" x14ac:dyDescent="0.25">
      <c r="B1710" s="12"/>
      <c r="C1710" s="18"/>
      <c r="D1710" s="174"/>
    </row>
    <row r="1711" spans="2:4" x14ac:dyDescent="0.25">
      <c r="B1711" s="12"/>
      <c r="C1711" s="18"/>
      <c r="D1711" s="174"/>
    </row>
    <row r="1712" spans="2:4" x14ac:dyDescent="0.25">
      <c r="B1712" s="12"/>
      <c r="C1712" s="18"/>
      <c r="D1712" s="174"/>
    </row>
    <row r="1713" spans="2:4" x14ac:dyDescent="0.25">
      <c r="B1713" s="12"/>
      <c r="C1713" s="18"/>
      <c r="D1713" s="174"/>
    </row>
    <row r="1714" spans="2:4" x14ac:dyDescent="0.25">
      <c r="B1714" s="12"/>
      <c r="C1714" s="18"/>
      <c r="D1714" s="174"/>
    </row>
    <row r="1715" spans="2:4" x14ac:dyDescent="0.25">
      <c r="B1715" s="12"/>
      <c r="C1715" s="18"/>
      <c r="D1715" s="174"/>
    </row>
    <row r="1716" spans="2:4" x14ac:dyDescent="0.25">
      <c r="B1716" s="12"/>
      <c r="C1716" s="18"/>
      <c r="D1716" s="174"/>
    </row>
    <row r="1717" spans="2:4" x14ac:dyDescent="0.25">
      <c r="B1717" s="12"/>
      <c r="C1717" s="18"/>
      <c r="D1717" s="174"/>
    </row>
    <row r="1718" spans="2:4" x14ac:dyDescent="0.25">
      <c r="B1718" s="12"/>
      <c r="C1718" s="18"/>
      <c r="D1718" s="174"/>
    </row>
    <row r="1719" spans="2:4" x14ac:dyDescent="0.25">
      <c r="B1719" s="12"/>
      <c r="C1719" s="18"/>
      <c r="D1719" s="174"/>
    </row>
    <row r="1720" spans="2:4" x14ac:dyDescent="0.25">
      <c r="B1720" s="12"/>
      <c r="C1720" s="18"/>
      <c r="D1720" s="174"/>
    </row>
    <row r="1721" spans="2:4" x14ac:dyDescent="0.25">
      <c r="B1721" s="12"/>
      <c r="C1721" s="18"/>
      <c r="D1721" s="174"/>
    </row>
    <row r="1722" spans="2:4" x14ac:dyDescent="0.25">
      <c r="B1722" s="12"/>
      <c r="C1722" s="18"/>
      <c r="D1722" s="174"/>
    </row>
    <row r="1723" spans="2:4" x14ac:dyDescent="0.25">
      <c r="B1723" s="12"/>
      <c r="C1723" s="18"/>
      <c r="D1723" s="174"/>
    </row>
    <row r="1724" spans="2:4" x14ac:dyDescent="0.25">
      <c r="B1724" s="12"/>
      <c r="C1724" s="18"/>
      <c r="D1724" s="174"/>
    </row>
    <row r="1725" spans="2:4" x14ac:dyDescent="0.25">
      <c r="B1725" s="12"/>
      <c r="C1725" s="18"/>
      <c r="D1725" s="174"/>
    </row>
    <row r="1726" spans="2:4" x14ac:dyDescent="0.25">
      <c r="B1726" s="12"/>
      <c r="C1726" s="18"/>
      <c r="D1726" s="174"/>
    </row>
    <row r="1727" spans="2:4" x14ac:dyDescent="0.25">
      <c r="B1727" s="12"/>
      <c r="C1727" s="18"/>
      <c r="D1727" s="174"/>
    </row>
    <row r="1728" spans="2:4" x14ac:dyDescent="0.25">
      <c r="B1728" s="12"/>
      <c r="C1728" s="18"/>
      <c r="D1728" s="174"/>
    </row>
    <row r="1729" spans="2:4" x14ac:dyDescent="0.25">
      <c r="B1729" s="12"/>
      <c r="C1729" s="18"/>
      <c r="D1729" s="174"/>
    </row>
    <row r="1730" spans="2:4" x14ac:dyDescent="0.25">
      <c r="B1730" s="12"/>
      <c r="C1730" s="18"/>
      <c r="D1730" s="174"/>
    </row>
    <row r="1731" spans="2:4" x14ac:dyDescent="0.25">
      <c r="B1731" s="12"/>
      <c r="C1731" s="18"/>
      <c r="D1731" s="174"/>
    </row>
    <row r="1732" spans="2:4" x14ac:dyDescent="0.25">
      <c r="B1732" s="12"/>
      <c r="C1732" s="18"/>
      <c r="D1732" s="174"/>
    </row>
    <row r="1733" spans="2:4" x14ac:dyDescent="0.25">
      <c r="B1733" s="12"/>
      <c r="C1733" s="18"/>
      <c r="D1733" s="174"/>
    </row>
    <row r="1734" spans="2:4" x14ac:dyDescent="0.25">
      <c r="B1734" s="12"/>
      <c r="C1734" s="18"/>
      <c r="D1734" s="174"/>
    </row>
    <row r="1735" spans="2:4" x14ac:dyDescent="0.25">
      <c r="B1735" s="12"/>
      <c r="C1735" s="18"/>
      <c r="D1735" s="174"/>
    </row>
    <row r="1736" spans="2:4" x14ac:dyDescent="0.25">
      <c r="B1736" s="12"/>
      <c r="C1736" s="18"/>
      <c r="D1736" s="174"/>
    </row>
    <row r="1737" spans="2:4" x14ac:dyDescent="0.25">
      <c r="B1737" s="12"/>
      <c r="C1737" s="18"/>
      <c r="D1737" s="174"/>
    </row>
    <row r="1738" spans="2:4" x14ac:dyDescent="0.25">
      <c r="B1738" s="12"/>
      <c r="C1738" s="18"/>
      <c r="D1738" s="174"/>
    </row>
    <row r="1739" spans="2:4" x14ac:dyDescent="0.25">
      <c r="B1739" s="12"/>
      <c r="C1739" s="18"/>
      <c r="D1739" s="174"/>
    </row>
    <row r="1740" spans="2:4" x14ac:dyDescent="0.25">
      <c r="B1740" s="12"/>
      <c r="C1740" s="18"/>
      <c r="D1740" s="174"/>
    </row>
    <row r="1741" spans="2:4" x14ac:dyDescent="0.25">
      <c r="B1741" s="12"/>
      <c r="C1741" s="18"/>
      <c r="D1741" s="174"/>
    </row>
    <row r="1742" spans="2:4" x14ac:dyDescent="0.25">
      <c r="B1742" s="12"/>
      <c r="C1742" s="18"/>
      <c r="D1742" s="174"/>
    </row>
    <row r="1743" spans="2:4" x14ac:dyDescent="0.25">
      <c r="B1743" s="12"/>
      <c r="C1743" s="18"/>
      <c r="D1743" s="174"/>
    </row>
    <row r="1744" spans="2:4" x14ac:dyDescent="0.25">
      <c r="B1744" s="12"/>
      <c r="C1744" s="18"/>
      <c r="D1744" s="174"/>
    </row>
    <row r="1745" spans="2:4" x14ac:dyDescent="0.25">
      <c r="B1745" s="12"/>
      <c r="C1745" s="18"/>
      <c r="D1745" s="174"/>
    </row>
    <row r="1746" spans="2:4" x14ac:dyDescent="0.25">
      <c r="B1746" s="12"/>
      <c r="C1746" s="18"/>
      <c r="D1746" s="174"/>
    </row>
    <row r="1747" spans="2:4" x14ac:dyDescent="0.25">
      <c r="B1747" s="12"/>
      <c r="C1747" s="18"/>
      <c r="D1747" s="174"/>
    </row>
    <row r="1748" spans="2:4" x14ac:dyDescent="0.25">
      <c r="B1748" s="12"/>
      <c r="C1748" s="18"/>
      <c r="D1748" s="174"/>
    </row>
    <row r="1749" spans="2:4" x14ac:dyDescent="0.25">
      <c r="B1749" s="12"/>
      <c r="C1749" s="18"/>
      <c r="D1749" s="174"/>
    </row>
    <row r="1750" spans="2:4" x14ac:dyDescent="0.25">
      <c r="B1750" s="12"/>
      <c r="C1750" s="18"/>
      <c r="D1750" s="174"/>
    </row>
    <row r="1751" spans="2:4" x14ac:dyDescent="0.25">
      <c r="B1751" s="12"/>
      <c r="C1751" s="18"/>
      <c r="D1751" s="174"/>
    </row>
    <row r="1752" spans="2:4" x14ac:dyDescent="0.25">
      <c r="B1752" s="12"/>
      <c r="C1752" s="18"/>
      <c r="D1752" s="174"/>
    </row>
    <row r="1753" spans="2:4" x14ac:dyDescent="0.25">
      <c r="B1753" s="12"/>
      <c r="C1753" s="18"/>
      <c r="D1753" s="174"/>
    </row>
    <row r="1754" spans="2:4" x14ac:dyDescent="0.25">
      <c r="B1754" s="12"/>
      <c r="C1754" s="18"/>
      <c r="D1754" s="174"/>
    </row>
    <row r="1755" spans="2:4" x14ac:dyDescent="0.25">
      <c r="B1755" s="12"/>
      <c r="C1755" s="18"/>
      <c r="D1755" s="174"/>
    </row>
    <row r="1756" spans="2:4" x14ac:dyDescent="0.25">
      <c r="B1756" s="12"/>
      <c r="C1756" s="18"/>
      <c r="D1756" s="174"/>
    </row>
    <row r="1757" spans="2:4" x14ac:dyDescent="0.25">
      <c r="B1757" s="12"/>
      <c r="C1757" s="18"/>
      <c r="D1757" s="174"/>
    </row>
    <row r="1758" spans="2:4" x14ac:dyDescent="0.25">
      <c r="B1758" s="12"/>
      <c r="C1758" s="18"/>
      <c r="D1758" s="174"/>
    </row>
    <row r="1759" spans="2:4" x14ac:dyDescent="0.25">
      <c r="B1759" s="12"/>
      <c r="C1759" s="18"/>
      <c r="D1759" s="174"/>
    </row>
    <row r="1760" spans="2:4" x14ac:dyDescent="0.25">
      <c r="B1760" s="12"/>
      <c r="C1760" s="18"/>
      <c r="D1760" s="174"/>
    </row>
    <row r="1761" spans="2:4" x14ac:dyDescent="0.25">
      <c r="B1761" s="12"/>
      <c r="C1761" s="18"/>
      <c r="D1761" s="174"/>
    </row>
    <row r="1762" spans="2:4" x14ac:dyDescent="0.25">
      <c r="B1762" s="12"/>
      <c r="C1762" s="18"/>
      <c r="D1762" s="174"/>
    </row>
    <row r="1763" spans="2:4" x14ac:dyDescent="0.25">
      <c r="B1763" s="12"/>
      <c r="C1763" s="18"/>
      <c r="D1763" s="174"/>
    </row>
    <row r="1764" spans="2:4" x14ac:dyDescent="0.25">
      <c r="B1764" s="12"/>
      <c r="C1764" s="18"/>
      <c r="D1764" s="174"/>
    </row>
    <row r="1765" spans="2:4" x14ac:dyDescent="0.25">
      <c r="B1765" s="12"/>
      <c r="C1765" s="18"/>
      <c r="D1765" s="174"/>
    </row>
    <row r="1766" spans="2:4" x14ac:dyDescent="0.25">
      <c r="B1766" s="12"/>
      <c r="C1766" s="18"/>
      <c r="D1766" s="174"/>
    </row>
    <row r="1767" spans="2:4" x14ac:dyDescent="0.25">
      <c r="B1767" s="12"/>
      <c r="C1767" s="18"/>
      <c r="D1767" s="174"/>
    </row>
    <row r="1768" spans="2:4" x14ac:dyDescent="0.25">
      <c r="B1768" s="12"/>
      <c r="C1768" s="18"/>
      <c r="D1768" s="174"/>
    </row>
    <row r="1769" spans="2:4" x14ac:dyDescent="0.25">
      <c r="B1769" s="12"/>
      <c r="C1769" s="18"/>
      <c r="D1769" s="174"/>
    </row>
    <row r="1770" spans="2:4" x14ac:dyDescent="0.25">
      <c r="B1770" s="12"/>
      <c r="C1770" s="18"/>
      <c r="D1770" s="174"/>
    </row>
    <row r="1771" spans="2:4" x14ac:dyDescent="0.25">
      <c r="B1771" s="12"/>
      <c r="C1771" s="18"/>
      <c r="D1771" s="174"/>
    </row>
    <row r="1772" spans="2:4" x14ac:dyDescent="0.25">
      <c r="B1772" s="12"/>
      <c r="C1772" s="18"/>
      <c r="D1772" s="174"/>
    </row>
    <row r="1773" spans="2:4" x14ac:dyDescent="0.25">
      <c r="B1773" s="12"/>
      <c r="C1773" s="18"/>
      <c r="D1773" s="174"/>
    </row>
    <row r="1774" spans="2:4" x14ac:dyDescent="0.25">
      <c r="B1774" s="12"/>
      <c r="C1774" s="18"/>
      <c r="D1774" s="174"/>
    </row>
    <row r="1775" spans="2:4" x14ac:dyDescent="0.25">
      <c r="B1775" s="12"/>
      <c r="C1775" s="18"/>
      <c r="D1775" s="174"/>
    </row>
    <row r="1776" spans="2:4" x14ac:dyDescent="0.25">
      <c r="B1776" s="12"/>
      <c r="C1776" s="18"/>
      <c r="D1776" s="174"/>
    </row>
    <row r="1777" spans="2:4" x14ac:dyDescent="0.25">
      <c r="B1777" s="12"/>
      <c r="C1777" s="18"/>
      <c r="D1777" s="174"/>
    </row>
    <row r="1778" spans="2:4" x14ac:dyDescent="0.25">
      <c r="B1778" s="12"/>
      <c r="C1778" s="18"/>
      <c r="D1778" s="174"/>
    </row>
    <row r="1779" spans="2:4" x14ac:dyDescent="0.25">
      <c r="B1779" s="12"/>
      <c r="C1779" s="18"/>
      <c r="D1779" s="174"/>
    </row>
    <row r="1780" spans="2:4" x14ac:dyDescent="0.25">
      <c r="B1780" s="12"/>
      <c r="C1780" s="18"/>
      <c r="D1780" s="174"/>
    </row>
    <row r="1781" spans="2:4" x14ac:dyDescent="0.25">
      <c r="B1781" s="12"/>
      <c r="C1781" s="18"/>
      <c r="D1781" s="174"/>
    </row>
    <row r="1782" spans="2:4" x14ac:dyDescent="0.25">
      <c r="B1782" s="12"/>
      <c r="C1782" s="18"/>
      <c r="D1782" s="174"/>
    </row>
    <row r="1783" spans="2:4" x14ac:dyDescent="0.25">
      <c r="B1783" s="12"/>
      <c r="C1783" s="18"/>
      <c r="D1783" s="174"/>
    </row>
    <row r="1784" spans="2:4" x14ac:dyDescent="0.25">
      <c r="B1784" s="12"/>
      <c r="C1784" s="18"/>
      <c r="D1784" s="174"/>
    </row>
    <row r="1785" spans="2:4" x14ac:dyDescent="0.25">
      <c r="B1785" s="12"/>
      <c r="C1785" s="18"/>
      <c r="D1785" s="174"/>
    </row>
    <row r="1786" spans="2:4" x14ac:dyDescent="0.25">
      <c r="B1786" s="12"/>
      <c r="C1786" s="18"/>
      <c r="D1786" s="174"/>
    </row>
    <row r="1787" spans="2:4" x14ac:dyDescent="0.25">
      <c r="B1787" s="12"/>
      <c r="C1787" s="18"/>
      <c r="D1787" s="174"/>
    </row>
    <row r="1788" spans="2:4" x14ac:dyDescent="0.25">
      <c r="B1788" s="12"/>
      <c r="C1788" s="18"/>
      <c r="D1788" s="174"/>
    </row>
    <row r="1789" spans="2:4" x14ac:dyDescent="0.25">
      <c r="B1789" s="12"/>
      <c r="C1789" s="18"/>
      <c r="D1789" s="174"/>
    </row>
    <row r="1790" spans="2:4" x14ac:dyDescent="0.25">
      <c r="B1790" s="12"/>
      <c r="C1790" s="18"/>
      <c r="D1790" s="174"/>
    </row>
    <row r="1791" spans="2:4" x14ac:dyDescent="0.25">
      <c r="B1791" s="12"/>
      <c r="C1791" s="18"/>
      <c r="D1791" s="174"/>
    </row>
    <row r="1792" spans="2:4" x14ac:dyDescent="0.25">
      <c r="B1792" s="12"/>
      <c r="C1792" s="18"/>
      <c r="D1792" s="174"/>
    </row>
    <row r="1793" spans="2:4" x14ac:dyDescent="0.25">
      <c r="B1793" s="12"/>
      <c r="C1793" s="18"/>
      <c r="D1793" s="174"/>
    </row>
    <row r="1794" spans="2:4" x14ac:dyDescent="0.25">
      <c r="B1794" s="12"/>
      <c r="C1794" s="18"/>
      <c r="D1794" s="174"/>
    </row>
    <row r="1795" spans="2:4" x14ac:dyDescent="0.25">
      <c r="B1795" s="12"/>
      <c r="C1795" s="18"/>
      <c r="D1795" s="174"/>
    </row>
    <row r="1796" spans="2:4" x14ac:dyDescent="0.25">
      <c r="B1796" s="12"/>
      <c r="C1796" s="18"/>
      <c r="D1796" s="174"/>
    </row>
    <row r="1797" spans="2:4" x14ac:dyDescent="0.25">
      <c r="B1797" s="12"/>
      <c r="C1797" s="18"/>
      <c r="D1797" s="174"/>
    </row>
    <row r="1798" spans="2:4" x14ac:dyDescent="0.25">
      <c r="B1798" s="12"/>
      <c r="C1798" s="18"/>
      <c r="D1798" s="174"/>
    </row>
    <row r="1799" spans="2:4" x14ac:dyDescent="0.25">
      <c r="B1799" s="12"/>
      <c r="C1799" s="18"/>
      <c r="D1799" s="174"/>
    </row>
    <row r="1800" spans="2:4" x14ac:dyDescent="0.25">
      <c r="B1800" s="12"/>
      <c r="C1800" s="18"/>
      <c r="D1800" s="174"/>
    </row>
    <row r="1801" spans="2:4" x14ac:dyDescent="0.25">
      <c r="B1801" s="12"/>
      <c r="C1801" s="18"/>
      <c r="D1801" s="174"/>
    </row>
    <row r="1802" spans="2:4" x14ac:dyDescent="0.25">
      <c r="B1802" s="12"/>
      <c r="C1802" s="18"/>
      <c r="D1802" s="174"/>
    </row>
    <row r="1803" spans="2:4" x14ac:dyDescent="0.25">
      <c r="B1803" s="12"/>
      <c r="C1803" s="18"/>
      <c r="D1803" s="174"/>
    </row>
    <row r="1804" spans="2:4" x14ac:dyDescent="0.25">
      <c r="B1804" s="12"/>
      <c r="C1804" s="18"/>
      <c r="D1804" s="174"/>
    </row>
    <row r="1805" spans="2:4" x14ac:dyDescent="0.25">
      <c r="B1805" s="12"/>
      <c r="C1805" s="18"/>
      <c r="D1805" s="174"/>
    </row>
    <row r="1806" spans="2:4" x14ac:dyDescent="0.25">
      <c r="B1806" s="12"/>
      <c r="C1806" s="18"/>
      <c r="D1806" s="174"/>
    </row>
    <row r="1807" spans="2:4" x14ac:dyDescent="0.25">
      <c r="B1807" s="12"/>
      <c r="C1807" s="18"/>
      <c r="D1807" s="174"/>
    </row>
    <row r="1808" spans="2:4" x14ac:dyDescent="0.25">
      <c r="B1808" s="12"/>
      <c r="C1808" s="18"/>
      <c r="D1808" s="174"/>
    </row>
    <row r="1809" spans="2:4" x14ac:dyDescent="0.25">
      <c r="B1809" s="12"/>
      <c r="C1809" s="18"/>
      <c r="D1809" s="174"/>
    </row>
    <row r="1810" spans="2:4" x14ac:dyDescent="0.25">
      <c r="B1810" s="12"/>
      <c r="C1810" s="18"/>
      <c r="D1810" s="174"/>
    </row>
    <row r="1811" spans="2:4" x14ac:dyDescent="0.25">
      <c r="B1811" s="12"/>
      <c r="C1811" s="18"/>
      <c r="D1811" s="174"/>
    </row>
    <row r="1812" spans="2:4" x14ac:dyDescent="0.25">
      <c r="B1812" s="12"/>
      <c r="C1812" s="18"/>
      <c r="D1812" s="174"/>
    </row>
    <row r="1813" spans="2:4" x14ac:dyDescent="0.25">
      <c r="B1813" s="12"/>
      <c r="C1813" s="18"/>
      <c r="D1813" s="174"/>
    </row>
    <row r="1814" spans="2:4" x14ac:dyDescent="0.25">
      <c r="B1814" s="12"/>
      <c r="C1814" s="18"/>
      <c r="D1814" s="174"/>
    </row>
    <row r="1815" spans="2:4" x14ac:dyDescent="0.25">
      <c r="B1815" s="12"/>
      <c r="C1815" s="18"/>
      <c r="D1815" s="174"/>
    </row>
    <row r="1816" spans="2:4" x14ac:dyDescent="0.25">
      <c r="B1816" s="12"/>
      <c r="C1816" s="18"/>
      <c r="D1816" s="174"/>
    </row>
    <row r="1817" spans="2:4" x14ac:dyDescent="0.25">
      <c r="B1817" s="12"/>
      <c r="C1817" s="18"/>
      <c r="D1817" s="174"/>
    </row>
    <row r="1818" spans="2:4" x14ac:dyDescent="0.25">
      <c r="B1818" s="12"/>
      <c r="C1818" s="18"/>
      <c r="D1818" s="174"/>
    </row>
    <row r="1819" spans="2:4" x14ac:dyDescent="0.25">
      <c r="B1819" s="12"/>
      <c r="C1819" s="18"/>
      <c r="D1819" s="174"/>
    </row>
    <row r="1820" spans="2:4" x14ac:dyDescent="0.25">
      <c r="B1820" s="12"/>
      <c r="C1820" s="18"/>
      <c r="D1820" s="174"/>
    </row>
    <row r="1821" spans="2:4" x14ac:dyDescent="0.25">
      <c r="B1821" s="12"/>
      <c r="C1821" s="18"/>
      <c r="D1821" s="174"/>
    </row>
    <row r="1822" spans="2:4" x14ac:dyDescent="0.25">
      <c r="B1822" s="12"/>
      <c r="C1822" s="18"/>
      <c r="D1822" s="174"/>
    </row>
    <row r="1823" spans="2:4" x14ac:dyDescent="0.25">
      <c r="B1823" s="12"/>
      <c r="C1823" s="18"/>
      <c r="D1823" s="174"/>
    </row>
    <row r="1824" spans="2:4" x14ac:dyDescent="0.25">
      <c r="B1824" s="12"/>
      <c r="C1824" s="18"/>
      <c r="D1824" s="174"/>
    </row>
    <row r="1825" spans="2:4" x14ac:dyDescent="0.25">
      <c r="B1825" s="12"/>
      <c r="C1825" s="18"/>
      <c r="D1825" s="174"/>
    </row>
    <row r="1826" spans="2:4" x14ac:dyDescent="0.25">
      <c r="B1826" s="12"/>
      <c r="C1826" s="18"/>
      <c r="D1826" s="174"/>
    </row>
    <row r="1827" spans="2:4" x14ac:dyDescent="0.25">
      <c r="B1827" s="12"/>
      <c r="C1827" s="18"/>
      <c r="D1827" s="174"/>
    </row>
    <row r="1828" spans="2:4" x14ac:dyDescent="0.25">
      <c r="B1828" s="12"/>
      <c r="C1828" s="18"/>
      <c r="D1828" s="174"/>
    </row>
    <row r="1829" spans="2:4" x14ac:dyDescent="0.25">
      <c r="B1829" s="12"/>
      <c r="C1829" s="18"/>
      <c r="D1829" s="174"/>
    </row>
    <row r="1830" spans="2:4" x14ac:dyDescent="0.25">
      <c r="B1830" s="12"/>
      <c r="C1830" s="18"/>
      <c r="D1830" s="174"/>
    </row>
    <row r="1831" spans="2:4" x14ac:dyDescent="0.25">
      <c r="B1831" s="12"/>
      <c r="C1831" s="18"/>
      <c r="D1831" s="174"/>
    </row>
    <row r="1832" spans="2:4" x14ac:dyDescent="0.25">
      <c r="B1832" s="12"/>
      <c r="C1832" s="18"/>
      <c r="D1832" s="174"/>
    </row>
    <row r="1833" spans="2:4" x14ac:dyDescent="0.25">
      <c r="B1833" s="12"/>
      <c r="C1833" s="18"/>
      <c r="D1833" s="174"/>
    </row>
    <row r="1834" spans="2:4" x14ac:dyDescent="0.25">
      <c r="B1834" s="12"/>
      <c r="C1834" s="18"/>
      <c r="D1834" s="174"/>
    </row>
    <row r="1835" spans="2:4" x14ac:dyDescent="0.25">
      <c r="B1835" s="12"/>
      <c r="C1835" s="18"/>
      <c r="D1835" s="174"/>
    </row>
    <row r="1836" spans="2:4" x14ac:dyDescent="0.25">
      <c r="B1836" s="12"/>
      <c r="C1836" s="18"/>
      <c r="D1836" s="174"/>
    </row>
    <row r="1837" spans="2:4" x14ac:dyDescent="0.25">
      <c r="B1837" s="12"/>
      <c r="C1837" s="18"/>
      <c r="D1837" s="174"/>
    </row>
    <row r="1838" spans="2:4" x14ac:dyDescent="0.25">
      <c r="B1838" s="12"/>
      <c r="C1838" s="18"/>
      <c r="D1838" s="174"/>
    </row>
    <row r="1839" spans="2:4" x14ac:dyDescent="0.25">
      <c r="B1839" s="12"/>
      <c r="C1839" s="18"/>
      <c r="D1839" s="174"/>
    </row>
    <row r="1840" spans="2:4" x14ac:dyDescent="0.25">
      <c r="B1840" s="12"/>
      <c r="C1840" s="18"/>
      <c r="D1840" s="174"/>
    </row>
    <row r="1841" spans="2:4" x14ac:dyDescent="0.25">
      <c r="B1841" s="12"/>
      <c r="C1841" s="18"/>
      <c r="D1841" s="174"/>
    </row>
    <row r="1842" spans="2:4" x14ac:dyDescent="0.25">
      <c r="B1842" s="12"/>
      <c r="C1842" s="18"/>
      <c r="D1842" s="174"/>
    </row>
    <row r="1843" spans="2:4" x14ac:dyDescent="0.25">
      <c r="B1843" s="12"/>
      <c r="C1843" s="18"/>
      <c r="D1843" s="174"/>
    </row>
    <row r="1844" spans="2:4" x14ac:dyDescent="0.25">
      <c r="B1844" s="12"/>
      <c r="C1844" s="18"/>
      <c r="D1844" s="174"/>
    </row>
    <row r="1845" spans="2:4" x14ac:dyDescent="0.25">
      <c r="B1845" s="12"/>
      <c r="C1845" s="18"/>
      <c r="D1845" s="174"/>
    </row>
    <row r="1846" spans="2:4" x14ac:dyDescent="0.25">
      <c r="B1846" s="12"/>
      <c r="C1846" s="18"/>
      <c r="D1846" s="174"/>
    </row>
    <row r="1847" spans="2:4" x14ac:dyDescent="0.25">
      <c r="B1847" s="12"/>
      <c r="C1847" s="18"/>
      <c r="D1847" s="174"/>
    </row>
    <row r="1848" spans="2:4" x14ac:dyDescent="0.25">
      <c r="B1848" s="12"/>
      <c r="C1848" s="18"/>
      <c r="D1848" s="174"/>
    </row>
    <row r="1849" spans="2:4" x14ac:dyDescent="0.25">
      <c r="B1849" s="12"/>
      <c r="C1849" s="18"/>
      <c r="D1849" s="174"/>
    </row>
    <row r="1850" spans="2:4" x14ac:dyDescent="0.25">
      <c r="B1850" s="12"/>
      <c r="C1850" s="18"/>
      <c r="D1850" s="174"/>
    </row>
    <row r="1851" spans="2:4" x14ac:dyDescent="0.25">
      <c r="B1851" s="12"/>
      <c r="C1851" s="18"/>
      <c r="D1851" s="174"/>
    </row>
    <row r="1852" spans="2:4" x14ac:dyDescent="0.25">
      <c r="B1852" s="12"/>
      <c r="C1852" s="18"/>
      <c r="D1852" s="174"/>
    </row>
    <row r="1853" spans="2:4" x14ac:dyDescent="0.25">
      <c r="B1853" s="12"/>
      <c r="C1853" s="18"/>
      <c r="D1853" s="174"/>
    </row>
    <row r="1854" spans="2:4" x14ac:dyDescent="0.25">
      <c r="B1854" s="12"/>
      <c r="C1854" s="18"/>
      <c r="D1854" s="174"/>
    </row>
    <row r="1855" spans="2:4" x14ac:dyDescent="0.25">
      <c r="B1855" s="12"/>
      <c r="C1855" s="18"/>
      <c r="D1855" s="174"/>
    </row>
    <row r="1856" spans="2:4" x14ac:dyDescent="0.25">
      <c r="B1856" s="12"/>
      <c r="C1856" s="18"/>
      <c r="D1856" s="174"/>
    </row>
    <row r="1857" spans="2:4" x14ac:dyDescent="0.25">
      <c r="B1857" s="12"/>
      <c r="C1857" s="18"/>
      <c r="D1857" s="174"/>
    </row>
    <row r="1858" spans="2:4" x14ac:dyDescent="0.25">
      <c r="B1858" s="12"/>
      <c r="C1858" s="18"/>
      <c r="D1858" s="174"/>
    </row>
    <row r="1859" spans="2:4" x14ac:dyDescent="0.25">
      <c r="B1859" s="12"/>
      <c r="C1859" s="18"/>
      <c r="D1859" s="174"/>
    </row>
    <row r="1860" spans="2:4" x14ac:dyDescent="0.25">
      <c r="B1860" s="12"/>
      <c r="C1860" s="18"/>
      <c r="D1860" s="174"/>
    </row>
    <row r="1861" spans="2:4" x14ac:dyDescent="0.25">
      <c r="B1861" s="12"/>
      <c r="C1861" s="18"/>
      <c r="D1861" s="174"/>
    </row>
    <row r="1862" spans="2:4" x14ac:dyDescent="0.25">
      <c r="B1862" s="12"/>
      <c r="C1862" s="18"/>
      <c r="D1862" s="174"/>
    </row>
    <row r="1863" spans="2:4" x14ac:dyDescent="0.25">
      <c r="B1863" s="12"/>
      <c r="C1863" s="18"/>
      <c r="D1863" s="174"/>
    </row>
    <row r="1864" spans="2:4" x14ac:dyDescent="0.25">
      <c r="B1864" s="12"/>
      <c r="C1864" s="18"/>
      <c r="D1864" s="174"/>
    </row>
    <row r="1865" spans="2:4" x14ac:dyDescent="0.25">
      <c r="B1865" s="12"/>
      <c r="C1865" s="18"/>
      <c r="D1865" s="174"/>
    </row>
    <row r="1866" spans="2:4" x14ac:dyDescent="0.25">
      <c r="B1866" s="12"/>
      <c r="C1866" s="18"/>
      <c r="D1866" s="174"/>
    </row>
    <row r="1867" spans="2:4" x14ac:dyDescent="0.25">
      <c r="B1867" s="12"/>
      <c r="C1867" s="18"/>
      <c r="D1867" s="174"/>
    </row>
    <row r="1868" spans="2:4" x14ac:dyDescent="0.25">
      <c r="B1868" s="12"/>
      <c r="C1868" s="18"/>
      <c r="D1868" s="174"/>
    </row>
    <row r="1869" spans="2:4" x14ac:dyDescent="0.25">
      <c r="B1869" s="12"/>
      <c r="C1869" s="18"/>
      <c r="D1869" s="174"/>
    </row>
    <row r="1870" spans="2:4" x14ac:dyDescent="0.25">
      <c r="B1870" s="12"/>
      <c r="C1870" s="18"/>
      <c r="D1870" s="174"/>
    </row>
    <row r="1871" spans="2:4" x14ac:dyDescent="0.25">
      <c r="B1871" s="12"/>
      <c r="C1871" s="18"/>
      <c r="D1871" s="174"/>
    </row>
    <row r="1872" spans="2:4" x14ac:dyDescent="0.25">
      <c r="B1872" s="12"/>
      <c r="C1872" s="18"/>
      <c r="D1872" s="174"/>
    </row>
    <row r="1873" spans="2:4" x14ac:dyDescent="0.25">
      <c r="B1873" s="12"/>
      <c r="C1873" s="18"/>
      <c r="D1873" s="174"/>
    </row>
    <row r="1874" spans="2:4" x14ac:dyDescent="0.25">
      <c r="B1874" s="12"/>
      <c r="C1874" s="18"/>
      <c r="D1874" s="174"/>
    </row>
    <row r="1875" spans="2:4" x14ac:dyDescent="0.25">
      <c r="B1875" s="12"/>
      <c r="C1875" s="18"/>
      <c r="D1875" s="174"/>
    </row>
    <row r="1876" spans="2:4" x14ac:dyDescent="0.25">
      <c r="B1876" s="12"/>
      <c r="C1876" s="18"/>
      <c r="D1876" s="174"/>
    </row>
    <row r="1877" spans="2:4" x14ac:dyDescent="0.25">
      <c r="B1877" s="12"/>
      <c r="C1877" s="18"/>
      <c r="D1877" s="174"/>
    </row>
    <row r="1878" spans="2:4" x14ac:dyDescent="0.25">
      <c r="B1878" s="12"/>
      <c r="C1878" s="18"/>
      <c r="D1878" s="174"/>
    </row>
    <row r="1879" spans="2:4" x14ac:dyDescent="0.25">
      <c r="B1879" s="12"/>
      <c r="C1879" s="18"/>
      <c r="D1879" s="174"/>
    </row>
    <row r="1880" spans="2:4" x14ac:dyDescent="0.25">
      <c r="B1880" s="12"/>
      <c r="C1880" s="18"/>
      <c r="D1880" s="174"/>
    </row>
    <row r="1881" spans="2:4" x14ac:dyDescent="0.25">
      <c r="B1881" s="12"/>
      <c r="C1881" s="18"/>
      <c r="D1881" s="174"/>
    </row>
    <row r="1882" spans="2:4" x14ac:dyDescent="0.25">
      <c r="B1882" s="12"/>
      <c r="C1882" s="18"/>
      <c r="D1882" s="174"/>
    </row>
    <row r="1883" spans="2:4" x14ac:dyDescent="0.25">
      <c r="B1883" s="12"/>
      <c r="C1883" s="18"/>
      <c r="D1883" s="174"/>
    </row>
    <row r="1884" spans="2:4" x14ac:dyDescent="0.25">
      <c r="B1884" s="12"/>
      <c r="C1884" s="18"/>
      <c r="D1884" s="174"/>
    </row>
    <row r="1885" spans="2:4" x14ac:dyDescent="0.25">
      <c r="B1885" s="12"/>
      <c r="C1885" s="18"/>
      <c r="D1885" s="174"/>
    </row>
    <row r="1886" spans="2:4" x14ac:dyDescent="0.25">
      <c r="B1886" s="12"/>
      <c r="C1886" s="18"/>
      <c r="D1886" s="174"/>
    </row>
    <row r="1887" spans="2:4" x14ac:dyDescent="0.25">
      <c r="B1887" s="12"/>
      <c r="C1887" s="18"/>
      <c r="D1887" s="174"/>
    </row>
    <row r="1888" spans="2:4" x14ac:dyDescent="0.25">
      <c r="B1888" s="12"/>
      <c r="C1888" s="18"/>
      <c r="D1888" s="174"/>
    </row>
    <row r="1889" spans="2:4" x14ac:dyDescent="0.25">
      <c r="B1889" s="12"/>
      <c r="C1889" s="18"/>
      <c r="D1889" s="174"/>
    </row>
    <row r="1890" spans="2:4" x14ac:dyDescent="0.25">
      <c r="B1890" s="12"/>
      <c r="C1890" s="18"/>
      <c r="D1890" s="174"/>
    </row>
    <row r="1891" spans="2:4" x14ac:dyDescent="0.25">
      <c r="B1891" s="12"/>
      <c r="C1891" s="18"/>
      <c r="D1891" s="174"/>
    </row>
    <row r="1892" spans="2:4" x14ac:dyDescent="0.25">
      <c r="B1892" s="12"/>
      <c r="C1892" s="18"/>
      <c r="D1892" s="174"/>
    </row>
    <row r="1893" spans="2:4" x14ac:dyDescent="0.25">
      <c r="B1893" s="12"/>
      <c r="C1893" s="18"/>
      <c r="D1893" s="174"/>
    </row>
    <row r="1894" spans="2:4" x14ac:dyDescent="0.25">
      <c r="B1894" s="12"/>
      <c r="C1894" s="18"/>
      <c r="D1894" s="174"/>
    </row>
    <row r="1895" spans="2:4" x14ac:dyDescent="0.25">
      <c r="B1895" s="12"/>
      <c r="C1895" s="18"/>
      <c r="D1895" s="174"/>
    </row>
    <row r="1896" spans="2:4" x14ac:dyDescent="0.25">
      <c r="B1896" s="12"/>
      <c r="C1896" s="18"/>
      <c r="D1896" s="174"/>
    </row>
    <row r="1897" spans="2:4" x14ac:dyDescent="0.25">
      <c r="B1897" s="12"/>
      <c r="C1897" s="18"/>
      <c r="D1897" s="174"/>
    </row>
    <row r="1898" spans="2:4" x14ac:dyDescent="0.25">
      <c r="B1898" s="12"/>
      <c r="C1898" s="18"/>
      <c r="D1898" s="174"/>
    </row>
    <row r="1899" spans="2:4" x14ac:dyDescent="0.25">
      <c r="B1899" s="12"/>
      <c r="C1899" s="18"/>
      <c r="D1899" s="174"/>
    </row>
    <row r="1900" spans="2:4" x14ac:dyDescent="0.25">
      <c r="B1900" s="12"/>
      <c r="C1900" s="18"/>
      <c r="D1900" s="174"/>
    </row>
    <row r="1901" spans="2:4" x14ac:dyDescent="0.25">
      <c r="B1901" s="12"/>
      <c r="C1901" s="18"/>
      <c r="D1901" s="174"/>
    </row>
    <row r="1902" spans="2:4" x14ac:dyDescent="0.25">
      <c r="B1902" s="12"/>
      <c r="C1902" s="18"/>
      <c r="D1902" s="174"/>
    </row>
    <row r="1903" spans="2:4" x14ac:dyDescent="0.25">
      <c r="B1903" s="12"/>
      <c r="C1903" s="18"/>
      <c r="D1903" s="174"/>
    </row>
    <row r="1904" spans="2:4" x14ac:dyDescent="0.25">
      <c r="B1904" s="12"/>
      <c r="C1904" s="18"/>
      <c r="D1904" s="174"/>
    </row>
    <row r="1905" spans="2:4" x14ac:dyDescent="0.25">
      <c r="B1905" s="12"/>
      <c r="C1905" s="18"/>
      <c r="D1905" s="174"/>
    </row>
    <row r="1906" spans="2:4" x14ac:dyDescent="0.25">
      <c r="B1906" s="12"/>
      <c r="C1906" s="18"/>
      <c r="D1906" s="174"/>
    </row>
    <row r="1907" spans="2:4" x14ac:dyDescent="0.25">
      <c r="B1907" s="12"/>
      <c r="C1907" s="18"/>
      <c r="D1907" s="174"/>
    </row>
    <row r="1908" spans="2:4" x14ac:dyDescent="0.25">
      <c r="B1908" s="12"/>
      <c r="C1908" s="18"/>
      <c r="D1908" s="174"/>
    </row>
    <row r="1909" spans="2:4" x14ac:dyDescent="0.25">
      <c r="B1909" s="12"/>
      <c r="C1909" s="18"/>
      <c r="D1909" s="174"/>
    </row>
    <row r="1910" spans="2:4" x14ac:dyDescent="0.25">
      <c r="B1910" s="12"/>
      <c r="C1910" s="18"/>
      <c r="D1910" s="174"/>
    </row>
    <row r="1911" spans="2:4" x14ac:dyDescent="0.25">
      <c r="B1911" s="12"/>
      <c r="C1911" s="18"/>
      <c r="D1911" s="174"/>
    </row>
    <row r="1912" spans="2:4" x14ac:dyDescent="0.25">
      <c r="B1912" s="12"/>
      <c r="C1912" s="18"/>
      <c r="D1912" s="174"/>
    </row>
    <row r="1913" spans="2:4" x14ac:dyDescent="0.25">
      <c r="B1913" s="12"/>
      <c r="C1913" s="18"/>
      <c r="D1913" s="174"/>
    </row>
    <row r="1914" spans="2:4" x14ac:dyDescent="0.25">
      <c r="B1914" s="12"/>
      <c r="C1914" s="18"/>
      <c r="D1914" s="174"/>
    </row>
    <row r="1915" spans="2:4" x14ac:dyDescent="0.25">
      <c r="B1915" s="12"/>
      <c r="C1915" s="18"/>
      <c r="D1915" s="174"/>
    </row>
    <row r="1916" spans="2:4" x14ac:dyDescent="0.25">
      <c r="B1916" s="12"/>
      <c r="C1916" s="18"/>
      <c r="D1916" s="174"/>
    </row>
    <row r="1917" spans="2:4" x14ac:dyDescent="0.25">
      <c r="B1917" s="12"/>
      <c r="C1917" s="18"/>
      <c r="D1917" s="174"/>
    </row>
    <row r="1918" spans="2:4" x14ac:dyDescent="0.25">
      <c r="B1918" s="12"/>
      <c r="C1918" s="18"/>
      <c r="D1918" s="174"/>
    </row>
    <row r="1919" spans="2:4" x14ac:dyDescent="0.25">
      <c r="B1919" s="12"/>
      <c r="C1919" s="18"/>
      <c r="D1919" s="174"/>
    </row>
    <row r="1920" spans="2:4" x14ac:dyDescent="0.25">
      <c r="B1920" s="12"/>
      <c r="C1920" s="18"/>
      <c r="D1920" s="174"/>
    </row>
    <row r="1921" spans="2:4" x14ac:dyDescent="0.25">
      <c r="B1921" s="12"/>
      <c r="C1921" s="18"/>
      <c r="D1921" s="174"/>
    </row>
    <row r="1922" spans="2:4" x14ac:dyDescent="0.25">
      <c r="B1922" s="12"/>
      <c r="C1922" s="18"/>
      <c r="D1922" s="174"/>
    </row>
    <row r="1923" spans="2:4" x14ac:dyDescent="0.25">
      <c r="B1923" s="12"/>
      <c r="C1923" s="18"/>
      <c r="D1923" s="174"/>
    </row>
    <row r="1924" spans="2:4" x14ac:dyDescent="0.25">
      <c r="B1924" s="12"/>
      <c r="C1924" s="18"/>
      <c r="D1924" s="174"/>
    </row>
    <row r="1925" spans="2:4" x14ac:dyDescent="0.25">
      <c r="B1925" s="12"/>
      <c r="C1925" s="18"/>
      <c r="D1925" s="174"/>
    </row>
    <row r="1926" spans="2:4" x14ac:dyDescent="0.25">
      <c r="B1926" s="12"/>
      <c r="C1926" s="18"/>
      <c r="D1926" s="174"/>
    </row>
    <row r="1927" spans="2:4" x14ac:dyDescent="0.25">
      <c r="B1927" s="12"/>
      <c r="C1927" s="18"/>
      <c r="D1927" s="174"/>
    </row>
    <row r="1928" spans="2:4" x14ac:dyDescent="0.25">
      <c r="B1928" s="12"/>
      <c r="C1928" s="18"/>
      <c r="D1928" s="174"/>
    </row>
    <row r="1929" spans="2:4" x14ac:dyDescent="0.25">
      <c r="B1929" s="12"/>
      <c r="C1929" s="18"/>
      <c r="D1929" s="174"/>
    </row>
    <row r="1930" spans="2:4" x14ac:dyDescent="0.25">
      <c r="B1930" s="12"/>
      <c r="C1930" s="18"/>
      <c r="D1930" s="174"/>
    </row>
    <row r="1931" spans="2:4" x14ac:dyDescent="0.25">
      <c r="B1931" s="12"/>
      <c r="C1931" s="18"/>
      <c r="D1931" s="174"/>
    </row>
    <row r="1932" spans="2:4" x14ac:dyDescent="0.25">
      <c r="B1932" s="12"/>
      <c r="C1932" s="18"/>
      <c r="D1932" s="174"/>
    </row>
    <row r="1933" spans="2:4" x14ac:dyDescent="0.25">
      <c r="B1933" s="12"/>
      <c r="C1933" s="18"/>
      <c r="D1933" s="174"/>
    </row>
    <row r="1934" spans="2:4" x14ac:dyDescent="0.25">
      <c r="B1934" s="12"/>
      <c r="C1934" s="18"/>
      <c r="D1934" s="174"/>
    </row>
    <row r="1935" spans="2:4" x14ac:dyDescent="0.25">
      <c r="B1935" s="12"/>
      <c r="C1935" s="18"/>
      <c r="D1935" s="174"/>
    </row>
    <row r="1936" spans="2:4" x14ac:dyDescent="0.25">
      <c r="B1936" s="12"/>
      <c r="C1936" s="18"/>
      <c r="D1936" s="174"/>
    </row>
    <row r="1937" spans="2:4" x14ac:dyDescent="0.25">
      <c r="B1937" s="12"/>
      <c r="C1937" s="18"/>
      <c r="D1937" s="174"/>
    </row>
    <row r="1938" spans="2:4" x14ac:dyDescent="0.25">
      <c r="B1938" s="12"/>
      <c r="C1938" s="18"/>
      <c r="D1938" s="174"/>
    </row>
    <row r="1939" spans="2:4" x14ac:dyDescent="0.25">
      <c r="B1939" s="12"/>
      <c r="C1939" s="18"/>
      <c r="D1939" s="174"/>
    </row>
    <row r="1940" spans="2:4" x14ac:dyDescent="0.25">
      <c r="B1940" s="12"/>
      <c r="C1940" s="18"/>
      <c r="D1940" s="174"/>
    </row>
    <row r="1941" spans="2:4" x14ac:dyDescent="0.25">
      <c r="B1941" s="12"/>
      <c r="C1941" s="18"/>
      <c r="D1941" s="174"/>
    </row>
    <row r="1942" spans="2:4" x14ac:dyDescent="0.25">
      <c r="B1942" s="12"/>
      <c r="C1942" s="18"/>
      <c r="D1942" s="174"/>
    </row>
    <row r="1943" spans="2:4" x14ac:dyDescent="0.25">
      <c r="B1943" s="12"/>
      <c r="C1943" s="18"/>
      <c r="D1943" s="174"/>
    </row>
    <row r="1944" spans="2:4" x14ac:dyDescent="0.25">
      <c r="B1944" s="12"/>
      <c r="C1944" s="18"/>
      <c r="D1944" s="174"/>
    </row>
    <row r="1945" spans="2:4" x14ac:dyDescent="0.25">
      <c r="B1945" s="12"/>
      <c r="C1945" s="18"/>
      <c r="D1945" s="174"/>
    </row>
    <row r="1946" spans="2:4" x14ac:dyDescent="0.25">
      <c r="B1946" s="12"/>
      <c r="C1946" s="18"/>
      <c r="D1946" s="174"/>
    </row>
    <row r="1947" spans="2:4" x14ac:dyDescent="0.25">
      <c r="B1947" s="12"/>
      <c r="C1947" s="18"/>
      <c r="D1947" s="174"/>
    </row>
    <row r="1948" spans="2:4" x14ac:dyDescent="0.25">
      <c r="B1948" s="12"/>
      <c r="C1948" s="18"/>
      <c r="D1948" s="174"/>
    </row>
    <row r="1949" spans="2:4" x14ac:dyDescent="0.25">
      <c r="B1949" s="12"/>
      <c r="C1949" s="18"/>
      <c r="D1949" s="174"/>
    </row>
    <row r="1950" spans="2:4" x14ac:dyDescent="0.25">
      <c r="B1950" s="12"/>
      <c r="C1950" s="18"/>
      <c r="D1950" s="174"/>
    </row>
    <row r="1951" spans="2:4" x14ac:dyDescent="0.25">
      <c r="B1951" s="12"/>
      <c r="C1951" s="18"/>
      <c r="D1951" s="174"/>
    </row>
    <row r="1952" spans="2:4" x14ac:dyDescent="0.25">
      <c r="B1952" s="12"/>
      <c r="C1952" s="18"/>
      <c r="D1952" s="174"/>
    </row>
    <row r="1953" spans="2:4" x14ac:dyDescent="0.25">
      <c r="B1953" s="12"/>
      <c r="C1953" s="18"/>
      <c r="D1953" s="174"/>
    </row>
    <row r="1954" spans="2:4" x14ac:dyDescent="0.25">
      <c r="B1954" s="12"/>
      <c r="C1954" s="18"/>
      <c r="D1954" s="174"/>
    </row>
    <row r="1955" spans="2:4" x14ac:dyDescent="0.25">
      <c r="B1955" s="12"/>
      <c r="C1955" s="18"/>
      <c r="D1955" s="174"/>
    </row>
    <row r="1956" spans="2:4" x14ac:dyDescent="0.25">
      <c r="B1956" s="12"/>
      <c r="C1956" s="18"/>
      <c r="D1956" s="174"/>
    </row>
    <row r="1957" spans="2:4" x14ac:dyDescent="0.25">
      <c r="B1957" s="12"/>
      <c r="C1957" s="18"/>
      <c r="D1957" s="174"/>
    </row>
    <row r="1958" spans="2:4" x14ac:dyDescent="0.25">
      <c r="B1958" s="12"/>
      <c r="C1958" s="18"/>
      <c r="D1958" s="174"/>
    </row>
    <row r="1959" spans="2:4" x14ac:dyDescent="0.25">
      <c r="B1959" s="12"/>
      <c r="C1959" s="18"/>
      <c r="D1959" s="174"/>
    </row>
    <row r="1960" spans="2:4" x14ac:dyDescent="0.25">
      <c r="B1960" s="12"/>
      <c r="C1960" s="18"/>
      <c r="D1960" s="174"/>
    </row>
    <row r="1961" spans="2:4" x14ac:dyDescent="0.25">
      <c r="B1961" s="12"/>
      <c r="C1961" s="18"/>
      <c r="D1961" s="174"/>
    </row>
    <row r="1962" spans="2:4" x14ac:dyDescent="0.25">
      <c r="B1962" s="12"/>
      <c r="C1962" s="18"/>
      <c r="D1962" s="174"/>
    </row>
    <row r="1963" spans="2:4" x14ac:dyDescent="0.25">
      <c r="B1963" s="12"/>
      <c r="C1963" s="18"/>
      <c r="D1963" s="174"/>
    </row>
    <row r="1964" spans="2:4" x14ac:dyDescent="0.25">
      <c r="B1964" s="12"/>
      <c r="C1964" s="18"/>
      <c r="D1964" s="174"/>
    </row>
    <row r="1965" spans="2:4" x14ac:dyDescent="0.25">
      <c r="B1965" s="12"/>
      <c r="C1965" s="18"/>
      <c r="D1965" s="174"/>
    </row>
    <row r="1966" spans="2:4" x14ac:dyDescent="0.25">
      <c r="B1966" s="12"/>
      <c r="C1966" s="18"/>
      <c r="D1966" s="174"/>
    </row>
    <row r="1967" spans="2:4" x14ac:dyDescent="0.25">
      <c r="B1967" s="12"/>
      <c r="C1967" s="18"/>
      <c r="D1967" s="174"/>
    </row>
    <row r="1968" spans="2:4" x14ac:dyDescent="0.25">
      <c r="B1968" s="12"/>
      <c r="C1968" s="18"/>
      <c r="D1968" s="174"/>
    </row>
    <row r="1969" spans="2:4" x14ac:dyDescent="0.25">
      <c r="B1969" s="12"/>
      <c r="C1969" s="18"/>
      <c r="D1969" s="174"/>
    </row>
    <row r="1970" spans="2:4" x14ac:dyDescent="0.25">
      <c r="B1970" s="12"/>
      <c r="C1970" s="18"/>
      <c r="D1970" s="174"/>
    </row>
    <row r="1971" spans="2:4" x14ac:dyDescent="0.25">
      <c r="B1971" s="12"/>
      <c r="C1971" s="18"/>
      <c r="D1971" s="174"/>
    </row>
    <row r="1972" spans="2:4" x14ac:dyDescent="0.25">
      <c r="B1972" s="12"/>
      <c r="C1972" s="18"/>
      <c r="D1972" s="174"/>
    </row>
    <row r="1973" spans="2:4" x14ac:dyDescent="0.25">
      <c r="B1973" s="12"/>
      <c r="C1973" s="18"/>
      <c r="D1973" s="174"/>
    </row>
    <row r="1974" spans="2:4" x14ac:dyDescent="0.25">
      <c r="B1974" s="12"/>
      <c r="C1974" s="18"/>
      <c r="D1974" s="174"/>
    </row>
    <row r="1975" spans="2:4" x14ac:dyDescent="0.25">
      <c r="B1975" s="12"/>
      <c r="C1975" s="18"/>
      <c r="D1975" s="174"/>
    </row>
    <row r="1976" spans="2:4" x14ac:dyDescent="0.25">
      <c r="B1976" s="12"/>
      <c r="C1976" s="18"/>
      <c r="D1976" s="174"/>
    </row>
    <row r="1977" spans="2:4" x14ac:dyDescent="0.25">
      <c r="B1977" s="12"/>
      <c r="C1977" s="18"/>
      <c r="D1977" s="174"/>
    </row>
    <row r="1978" spans="2:4" x14ac:dyDescent="0.25">
      <c r="B1978" s="12"/>
      <c r="C1978" s="18"/>
      <c r="D1978" s="174"/>
    </row>
    <row r="1979" spans="2:4" x14ac:dyDescent="0.25">
      <c r="B1979" s="12"/>
      <c r="C1979" s="18"/>
      <c r="D1979" s="174"/>
    </row>
    <row r="1980" spans="2:4" x14ac:dyDescent="0.25">
      <c r="B1980" s="12"/>
      <c r="C1980" s="18"/>
      <c r="D1980" s="174"/>
    </row>
    <row r="1981" spans="2:4" x14ac:dyDescent="0.25">
      <c r="B1981" s="12"/>
      <c r="C1981" s="18"/>
      <c r="D1981" s="174"/>
    </row>
    <row r="1982" spans="2:4" x14ac:dyDescent="0.25">
      <c r="B1982" s="12"/>
      <c r="C1982" s="18"/>
      <c r="D1982" s="174"/>
    </row>
    <row r="1983" spans="2:4" x14ac:dyDescent="0.25">
      <c r="B1983" s="12"/>
      <c r="C1983" s="18"/>
      <c r="D1983" s="174"/>
    </row>
    <row r="1984" spans="2:4" x14ac:dyDescent="0.25">
      <c r="B1984" s="12"/>
      <c r="C1984" s="18"/>
      <c r="D1984" s="174"/>
    </row>
    <row r="1985" spans="2:4" x14ac:dyDescent="0.25">
      <c r="B1985" s="12"/>
      <c r="C1985" s="18"/>
      <c r="D1985" s="174"/>
    </row>
    <row r="1986" spans="2:4" x14ac:dyDescent="0.25">
      <c r="B1986" s="12"/>
      <c r="C1986" s="18"/>
      <c r="D1986" s="174"/>
    </row>
    <row r="1987" spans="2:4" x14ac:dyDescent="0.25">
      <c r="B1987" s="12"/>
      <c r="C1987" s="18"/>
      <c r="D1987" s="174"/>
    </row>
    <row r="1988" spans="2:4" x14ac:dyDescent="0.25">
      <c r="B1988" s="12"/>
      <c r="C1988" s="18"/>
      <c r="D1988" s="174"/>
    </row>
    <row r="1989" spans="2:4" x14ac:dyDescent="0.25">
      <c r="B1989" s="12"/>
      <c r="C1989" s="18"/>
      <c r="D1989" s="174"/>
    </row>
    <row r="1990" spans="2:4" x14ac:dyDescent="0.25">
      <c r="B1990" s="12"/>
      <c r="C1990" s="18"/>
      <c r="D1990" s="174"/>
    </row>
    <row r="1991" spans="2:4" x14ac:dyDescent="0.25">
      <c r="B1991" s="12"/>
      <c r="C1991" s="18"/>
      <c r="D1991" s="174"/>
    </row>
    <row r="1992" spans="2:4" x14ac:dyDescent="0.25">
      <c r="B1992" s="12"/>
      <c r="C1992" s="18"/>
      <c r="D1992" s="174"/>
    </row>
    <row r="1993" spans="2:4" x14ac:dyDescent="0.25">
      <c r="B1993" s="12"/>
      <c r="C1993" s="18"/>
      <c r="D1993" s="174"/>
    </row>
    <row r="1994" spans="2:4" x14ac:dyDescent="0.25">
      <c r="B1994" s="12"/>
      <c r="C1994" s="18"/>
      <c r="D1994" s="174"/>
    </row>
    <row r="1995" spans="2:4" x14ac:dyDescent="0.25">
      <c r="B1995" s="12"/>
      <c r="C1995" s="18"/>
      <c r="D1995" s="174"/>
    </row>
    <row r="1996" spans="2:4" x14ac:dyDescent="0.25">
      <c r="B1996" s="12"/>
      <c r="C1996" s="18"/>
      <c r="D1996" s="174"/>
    </row>
    <row r="1997" spans="2:4" x14ac:dyDescent="0.25">
      <c r="B1997" s="12"/>
      <c r="C1997" s="18"/>
      <c r="D1997" s="174"/>
    </row>
    <row r="1998" spans="2:4" x14ac:dyDescent="0.25">
      <c r="B1998" s="12"/>
      <c r="C1998" s="18"/>
      <c r="D1998" s="174"/>
    </row>
    <row r="1999" spans="2:4" x14ac:dyDescent="0.25">
      <c r="B1999" s="12"/>
      <c r="C1999" s="18"/>
      <c r="D1999" s="174"/>
    </row>
    <row r="2000" spans="2:4" x14ac:dyDescent="0.25">
      <c r="B2000" s="12"/>
      <c r="C2000" s="18"/>
      <c r="D2000" s="174"/>
    </row>
    <row r="2001" spans="2:4" x14ac:dyDescent="0.25">
      <c r="B2001" s="12"/>
      <c r="C2001" s="18"/>
      <c r="D2001" s="174"/>
    </row>
    <row r="2002" spans="2:4" x14ac:dyDescent="0.25">
      <c r="B2002" s="12"/>
      <c r="C2002" s="18"/>
      <c r="D2002" s="174"/>
    </row>
    <row r="2003" spans="2:4" x14ac:dyDescent="0.25">
      <c r="B2003" s="12"/>
      <c r="C2003" s="18"/>
      <c r="D2003" s="174"/>
    </row>
    <row r="2004" spans="2:4" x14ac:dyDescent="0.25">
      <c r="B2004" s="12"/>
      <c r="C2004" s="18"/>
      <c r="D2004" s="174"/>
    </row>
    <row r="2005" spans="2:4" x14ac:dyDescent="0.25">
      <c r="B2005" s="12"/>
      <c r="C2005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2024-05-06T19:46:42Z</dcterms:modified>
</cp:coreProperties>
</file>