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B979B63C-7349-484A-9D56-39DC8CFB9C0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le1" sheetId="1" r:id="rId1"/>
    <sheet name="Sheet1" sheetId="2" r:id="rId2"/>
  </sheets>
  <definedNames>
    <definedName name="_xlnm._FilterDatabase" localSheetId="1" hidden="1">Sheet1!$A$1:$Z$28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" l="1"/>
  <c r="N31" i="2"/>
  <c r="O31" i="2"/>
  <c r="P31" i="2"/>
  <c r="Q31" i="2"/>
  <c r="R31" i="2"/>
  <c r="S31" i="2"/>
  <c r="W31" i="2"/>
  <c r="X31" i="2"/>
  <c r="Y31" i="2"/>
  <c r="Z31" i="2"/>
  <c r="L31" i="2"/>
  <c r="O26" i="1"/>
  <c r="N26" i="1"/>
  <c r="P26" i="1" s="1"/>
  <c r="M26" i="1"/>
  <c r="Q26" i="1" s="1"/>
  <c r="L26" i="1"/>
  <c r="O19" i="1"/>
  <c r="Q19" i="1" s="1"/>
  <c r="N19" i="1"/>
  <c r="M19" i="1"/>
  <c r="L19" i="1"/>
  <c r="P19" i="1" s="1"/>
  <c r="Q18" i="1"/>
  <c r="O18" i="1"/>
  <c r="N18" i="1"/>
  <c r="P18" i="1" s="1"/>
  <c r="M18" i="1"/>
  <c r="L18" i="1"/>
  <c r="O17" i="1"/>
  <c r="Q17" i="1" s="1"/>
  <c r="N17" i="1"/>
  <c r="M17" i="1"/>
  <c r="L17" i="1"/>
  <c r="P17" i="1" s="1"/>
  <c r="O12" i="1"/>
  <c r="Q12" i="1" s="1"/>
  <c r="N12" i="1"/>
  <c r="M12" i="1"/>
  <c r="L12" i="1"/>
  <c r="P12" i="1" s="1"/>
  <c r="Q11" i="1"/>
  <c r="O11" i="1"/>
  <c r="N11" i="1"/>
  <c r="P11" i="1" s="1"/>
  <c r="M11" i="1"/>
  <c r="L11" i="1"/>
  <c r="P10" i="1"/>
  <c r="O10" i="1"/>
  <c r="Q10" i="1" s="1"/>
  <c r="N10" i="1"/>
  <c r="M10" i="1"/>
  <c r="L10" i="1"/>
  <c r="O9" i="1"/>
  <c r="N9" i="1"/>
  <c r="P9" i="1" s="1"/>
  <c r="M9" i="1"/>
  <c r="Q9" i="1" s="1"/>
  <c r="L9" i="1"/>
  <c r="O8" i="1"/>
  <c r="Q8" i="1" s="1"/>
  <c r="N8" i="1"/>
  <c r="M8" i="1"/>
  <c r="L8" i="1"/>
  <c r="P8" i="1" s="1"/>
  <c r="Q7" i="1"/>
  <c r="O7" i="1"/>
  <c r="N7" i="1"/>
  <c r="P7" i="1" s="1"/>
  <c r="M7" i="1"/>
  <c r="L7" i="1"/>
  <c r="P5" i="1"/>
  <c r="O5" i="1"/>
  <c r="Q5" i="1" s="1"/>
  <c r="N5" i="1"/>
  <c r="M5" i="1"/>
  <c r="L5" i="1"/>
  <c r="O4" i="1"/>
  <c r="N4" i="1"/>
  <c r="P4" i="1" s="1"/>
  <c r="M4" i="1"/>
  <c r="Q4" i="1" s="1"/>
  <c r="L4" i="1"/>
  <c r="O3" i="1"/>
  <c r="Q3" i="1" s="1"/>
  <c r="N3" i="1"/>
  <c r="M3" i="1"/>
  <c r="L3" i="1"/>
  <c r="P3" i="1" s="1"/>
  <c r="Q2" i="1"/>
  <c r="O2" i="1"/>
  <c r="O14" i="1" s="1"/>
  <c r="N2" i="1"/>
  <c r="N14" i="1" s="1"/>
  <c r="M2" i="1"/>
  <c r="M14" i="1" s="1"/>
  <c r="L2" i="1"/>
  <c r="L14" i="1" s="1"/>
  <c r="Q14" i="1" l="1"/>
  <c r="P2" i="1"/>
  <c r="P14" i="1" s="1"/>
</calcChain>
</file>

<file path=xl/sharedStrings.xml><?xml version="1.0" encoding="utf-8"?>
<sst xmlns="http://schemas.openxmlformats.org/spreadsheetml/2006/main" count="292" uniqueCount="96">
  <si>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</si>
  <si>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</si>
  <si>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</si>
  <si>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</si>
  <si>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</si>
  <si>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</si>
  <si>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</si>
  <si>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Close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</si>
  <si>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</si>
  <si>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</si>
  <si>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</si>
  <si>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</si>
  <si>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</si>
  <si>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</si>
  <si>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</si>
  <si>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</si>
  <si>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</si>
  <si>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Chipotle Mexican Grill</t>
  </si>
  <si>
    <t>CMG</t>
  </si>
  <si>
    <t>NYSE</t>
  </si>
  <si>
    <t>Retail-Wholesale</t>
  </si>
  <si>
    <t>Retail - Restaurants</t>
  </si>
  <si>
    <t>12</t>
  </si>
  <si>
    <t>Compass Group</t>
  </si>
  <si>
    <t>CMPGY</t>
  </si>
  <si>
    <t>OTC</t>
  </si>
  <si>
    <t>9</t>
  </si>
  <si>
    <t>Domino's Pizza</t>
  </si>
  <si>
    <t>DPZ</t>
  </si>
  <si>
    <t>Darden Restaurants</t>
  </si>
  <si>
    <t>DRI</t>
  </si>
  <si>
    <t>5</t>
  </si>
  <si>
    <t>Restaurant Brands International</t>
  </si>
  <si>
    <t>QSR</t>
  </si>
  <si>
    <t>Starbucks</t>
  </si>
  <si>
    <t>SBUX</t>
  </si>
  <si>
    <t>NSDQ</t>
  </si>
  <si>
    <t>Texas Roadhouse</t>
  </si>
  <si>
    <t>TXRH</t>
  </si>
  <si>
    <t>Wendy's</t>
  </si>
  <si>
    <t>WEN</t>
  </si>
  <si>
    <t>Yum Brands</t>
  </si>
  <si>
    <t>YUM</t>
  </si>
  <si>
    <t>Yum China</t>
  </si>
  <si>
    <t>YUMC</t>
  </si>
  <si>
    <t>CAVA Group</t>
  </si>
  <si>
    <t>CAVA</t>
  </si>
  <si>
    <t>Shake Shack</t>
  </si>
  <si>
    <t>SHAK</t>
  </si>
  <si>
    <t>Wingstop</t>
  </si>
  <si>
    <t>WING</t>
  </si>
  <si>
    <t>McDonald's</t>
  </si>
  <si>
    <t>MCD</t>
  </si>
  <si>
    <t>MC</t>
  </si>
  <si>
    <t>Price</t>
  </si>
  <si>
    <t>PE0</t>
  </si>
  <si>
    <t>RG</t>
  </si>
  <si>
    <t>52 W Low</t>
  </si>
  <si>
    <t>52 W High</t>
  </si>
  <si>
    <t>Beta</t>
  </si>
  <si>
    <t>%P 1W</t>
  </si>
  <si>
    <t>%P 4W</t>
  </si>
  <si>
    <t>%P 12W</t>
  </si>
  <si>
    <t>%P YTD</t>
  </si>
  <si>
    <t>Arcos Dorados</t>
  </si>
  <si>
    <t>ARCO</t>
  </si>
  <si>
    <t>Biglari Holdings</t>
  </si>
  <si>
    <t>BH.A</t>
  </si>
  <si>
    <t>Bloomin' Brands</t>
  </si>
  <si>
    <t>BLMN</t>
  </si>
  <si>
    <t>Dutch Bros</t>
  </si>
  <si>
    <t>BROS</t>
  </si>
  <si>
    <t>The Cheesecake Factory</t>
  </si>
  <si>
    <t>CAKE</t>
  </si>
  <si>
    <t>Cracker Barrel Old Country Store</t>
  </si>
  <si>
    <t>CBRL</t>
  </si>
  <si>
    <t>7</t>
  </si>
  <si>
    <t>Brinker International</t>
  </si>
  <si>
    <t>EAT</t>
  </si>
  <si>
    <t>6</t>
  </si>
  <si>
    <t>First Watch Restaurant Group</t>
  </si>
  <si>
    <t>FWRG</t>
  </si>
  <si>
    <t>Super Hi International Holding Ltd. Unsponsored ADR</t>
  </si>
  <si>
    <t>HDL</t>
  </si>
  <si>
    <t>0</t>
  </si>
  <si>
    <t>Portillo's Inc.</t>
  </si>
  <si>
    <t>PTLO</t>
  </si>
  <si>
    <t>Papa John's International</t>
  </si>
  <si>
    <t>PZZA</t>
  </si>
  <si>
    <t>3</t>
  </si>
  <si>
    <t>1</t>
  </si>
  <si>
    <t>14</t>
  </si>
  <si>
    <t>Sweetgreen</t>
  </si>
  <si>
    <t>SG</t>
  </si>
  <si>
    <t>SSP Group</t>
  </si>
  <si>
    <t>SSPPF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</si>
</sst>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9" fontId="2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10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2" fontId="0" fillId="2" borderId="0" xfId="0" applyNumberFormat="1" applyFill="1" applyAlignment="1">
      <alignment horizontal="right"/>
    </xf>
    <xf numFmtId="10" fontId="0" fillId="2" borderId="0" xfId="1" applyNumberFormat="1" applyFont="1" applyFill="1"/>
    <xf numFmtId="10" fontId="2" fillId="0" borderId="0" xfId="0" applyNumberFormat="1" applyFont="1"/>
    <xf numFmtId="2" fontId="2" fillId="0" borderId="0" xfId="0" applyNumberFormat="1" applyFont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0" fillId="3" borderId="0" xfId="0" applyNumberFormat="1" applyFill="1" applyAlignment="1">
      <alignment horizontal="right"/>
    </xf>
    <xf numFmtId="10" fontId="0" fillId="3" borderId="0" xfId="1" applyNumberFormat="1" applyFont="1" applyFill="1"/>
    <xf numFmtId="0" fontId="0" fillId="4" borderId="0" xfId="0" applyFill="1"/>
    <xf numFmtId="2" fontId="0" fillId="4" borderId="0" xfId="0" applyNumberFormat="1" applyFill="1"/>
    <xf numFmtId="2" fontId="0" fillId="4" borderId="0" xfId="0" applyNumberFormat="1" applyFill="1" applyAlignment="1">
      <alignment horizontal="right"/>
    </xf>
    <xf numFmtId="10" fontId="0" fillId="4" borderId="0" xfId="1" applyNumberFormat="1" applyFont="1" applyFill="1"/>
    <xf numFmtId="0" fontId="0" fillId="0" borderId="0" xfId="0" applyNumberFormat="1"/>
    <xf numFmtId="9" fontId="0" fillId="0" borderId="0" xfId="1" applyFont="1"/>
    <xf numFmtId="0" fontId="0" fillId="5" borderId="0" xfId="0" applyFill="1"/>
    <xf numFmtId="2" fontId="0" fillId="5" borderId="0" xfId="0" applyNumberFormat="1" applyFill="1"/>
    <xf numFmtId="10" fontId="0" fillId="5" borderId="0" xfId="1" applyNumberFormat="1" applyFont="1" applyFill="1"/>
    <xf numFmtId="0" fontId="0" fillId="6" borderId="0" xfId="0" applyFill="1"/>
    <xf numFmtId="2" fontId="0" fillId="6" borderId="0" xfId="0" applyNumberFormat="1" applyFill="1"/>
    <xf numFmtId="10" fontId="0" fillId="6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workbookViewId="0">
      <selection sqref="A1:Q1"/>
    </sheetView>
  </sheetViews>
  <sheetFormatPr defaultRowHeight="15" x14ac:dyDescent="0.25"/>
  <cols>
    <col min="1" max="1" width="29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s="3">
        <v>78315.679999999993</v>
      </c>
      <c r="G2" s="4" t="s">
        <v>22</v>
      </c>
      <c r="H2" s="4">
        <v>2902.96</v>
      </c>
      <c r="I2" s="4">
        <v>44.86</v>
      </c>
      <c r="J2" s="4">
        <v>53.73</v>
      </c>
      <c r="K2" s="4">
        <v>65.12</v>
      </c>
      <c r="L2" s="5">
        <f t="shared" ref="L2:M12" si="0">J2/I2-1</f>
        <v>0.19772625947391886</v>
      </c>
      <c r="M2" s="5">
        <f t="shared" si="0"/>
        <v>0.2119858552019358</v>
      </c>
      <c r="N2" s="3">
        <f t="shared" ref="N2:N12" si="1">H2/I2</f>
        <v>64.71154703522069</v>
      </c>
      <c r="O2" s="3">
        <f t="shared" ref="O2:O12" si="2">H2/J2</f>
        <v>54.028661827656805</v>
      </c>
      <c r="P2" s="3">
        <f t="shared" ref="P2:Q12" si="3">N2/(L2*100)</f>
        <v>3.2727846674182639</v>
      </c>
      <c r="Q2" s="3">
        <f t="shared" si="3"/>
        <v>2.5486918349429297</v>
      </c>
    </row>
    <row r="3" spans="1:17" x14ac:dyDescent="0.25">
      <c r="A3" t="s">
        <v>23</v>
      </c>
      <c r="B3" t="s">
        <v>24</v>
      </c>
      <c r="C3" t="s">
        <v>25</v>
      </c>
      <c r="D3" t="s">
        <v>20</v>
      </c>
      <c r="E3" t="s">
        <v>21</v>
      </c>
      <c r="F3" s="3">
        <v>47862.400000000001</v>
      </c>
      <c r="G3" s="4" t="s">
        <v>26</v>
      </c>
      <c r="H3" s="4">
        <v>26.66</v>
      </c>
      <c r="I3" s="4">
        <v>1.2</v>
      </c>
      <c r="J3" s="4">
        <v>1.07</v>
      </c>
      <c r="K3" s="4">
        <v>1.35</v>
      </c>
      <c r="L3" s="5">
        <f t="shared" si="0"/>
        <v>-0.10833333333333328</v>
      </c>
      <c r="M3" s="5">
        <f t="shared" si="0"/>
        <v>0.26168224299065423</v>
      </c>
      <c r="N3" s="3">
        <f t="shared" si="1"/>
        <v>22.216666666666669</v>
      </c>
      <c r="O3" s="3">
        <f t="shared" si="2"/>
        <v>24.915887850467289</v>
      </c>
      <c r="P3" s="3">
        <f t="shared" si="3"/>
        <v>-2.050769230769232</v>
      </c>
      <c r="Q3" s="3">
        <f t="shared" si="3"/>
        <v>0.95214285714285707</v>
      </c>
    </row>
    <row r="4" spans="1:17" x14ac:dyDescent="0.25">
      <c r="A4" t="s">
        <v>27</v>
      </c>
      <c r="B4" t="s">
        <v>28</v>
      </c>
      <c r="C4" t="s">
        <v>19</v>
      </c>
      <c r="D4" t="s">
        <v>20</v>
      </c>
      <c r="E4" t="s">
        <v>21</v>
      </c>
      <c r="F4" s="3">
        <v>16817.439999999999</v>
      </c>
      <c r="G4" s="4" t="s">
        <v>22</v>
      </c>
      <c r="H4" s="4">
        <v>482.05</v>
      </c>
      <c r="I4" s="4">
        <v>14.67</v>
      </c>
      <c r="J4" s="4">
        <v>15.78</v>
      </c>
      <c r="K4" s="4">
        <v>17.78</v>
      </c>
      <c r="L4" s="5">
        <f t="shared" si="0"/>
        <v>7.5664621676891475E-2</v>
      </c>
      <c r="M4" s="5">
        <f t="shared" si="0"/>
        <v>0.12674271229404321</v>
      </c>
      <c r="N4" s="3">
        <f t="shared" si="1"/>
        <v>32.859577368779824</v>
      </c>
      <c r="O4" s="3">
        <f t="shared" si="2"/>
        <v>30.548162230671739</v>
      </c>
      <c r="P4" s="3">
        <f t="shared" si="3"/>
        <v>4.3427927927928014</v>
      </c>
      <c r="Q4" s="3">
        <f t="shared" si="3"/>
        <v>2.4102499999999978</v>
      </c>
    </row>
    <row r="5" spans="1:17" x14ac:dyDescent="0.25">
      <c r="A5" s="6" t="s">
        <v>29</v>
      </c>
      <c r="B5" s="6" t="s">
        <v>30</v>
      </c>
      <c r="C5" s="6" t="s">
        <v>19</v>
      </c>
      <c r="D5" s="6" t="s">
        <v>20</v>
      </c>
      <c r="E5" s="6" t="s">
        <v>21</v>
      </c>
      <c r="F5" s="7">
        <v>18919.580000000002</v>
      </c>
      <c r="G5" s="8" t="s">
        <v>31</v>
      </c>
      <c r="H5" s="8">
        <v>152.97</v>
      </c>
      <c r="I5" s="8">
        <v>7.99</v>
      </c>
      <c r="J5" s="8">
        <v>8.85</v>
      </c>
      <c r="K5" s="8">
        <v>9.6199999999999992</v>
      </c>
      <c r="L5" s="9">
        <f t="shared" si="0"/>
        <v>0.10763454317897359</v>
      </c>
      <c r="M5" s="9">
        <f t="shared" si="0"/>
        <v>8.7005649717514011E-2</v>
      </c>
      <c r="N5" s="7">
        <f t="shared" si="1"/>
        <v>19.145181476846059</v>
      </c>
      <c r="O5" s="7">
        <f t="shared" si="2"/>
        <v>17.284745762711864</v>
      </c>
      <c r="P5" s="7">
        <f t="shared" si="3"/>
        <v>1.7787209302325602</v>
      </c>
      <c r="Q5" s="7">
        <f t="shared" si="3"/>
        <v>1.9866233766233792</v>
      </c>
    </row>
    <row r="7" spans="1:17" x14ac:dyDescent="0.25">
      <c r="A7" t="s">
        <v>32</v>
      </c>
      <c r="B7" t="s">
        <v>33</v>
      </c>
      <c r="C7" t="s">
        <v>19</v>
      </c>
      <c r="D7" t="s">
        <v>20</v>
      </c>
      <c r="E7" t="s">
        <v>21</v>
      </c>
      <c r="F7" s="3">
        <v>23542.15</v>
      </c>
      <c r="G7" s="4" t="s">
        <v>22</v>
      </c>
      <c r="H7" s="4">
        <v>70.73</v>
      </c>
      <c r="I7" s="4">
        <v>3.24</v>
      </c>
      <c r="J7" s="4">
        <v>3.49</v>
      </c>
      <c r="K7" s="4">
        <v>3.93</v>
      </c>
      <c r="L7" s="5">
        <f t="shared" si="0"/>
        <v>7.7160493827160392E-2</v>
      </c>
      <c r="M7" s="5">
        <f t="shared" si="0"/>
        <v>0.12607449856733521</v>
      </c>
      <c r="N7" s="3">
        <f t="shared" si="1"/>
        <v>21.830246913580247</v>
      </c>
      <c r="O7" s="3">
        <f t="shared" si="2"/>
        <v>20.266475644699142</v>
      </c>
      <c r="P7" s="3">
        <f t="shared" si="3"/>
        <v>2.8292000000000037</v>
      </c>
      <c r="Q7" s="3">
        <f t="shared" si="3"/>
        <v>1.6075000000000006</v>
      </c>
    </row>
    <row r="8" spans="1:17" x14ac:dyDescent="0.25">
      <c r="A8" t="s">
        <v>34</v>
      </c>
      <c r="B8" t="s">
        <v>35</v>
      </c>
      <c r="C8" t="s">
        <v>36</v>
      </c>
      <c r="D8" t="s">
        <v>20</v>
      </c>
      <c r="E8" t="s">
        <v>21</v>
      </c>
      <c r="F8" s="3">
        <v>99203.38</v>
      </c>
      <c r="G8" s="4" t="s">
        <v>26</v>
      </c>
      <c r="H8" s="4">
        <v>86.2</v>
      </c>
      <c r="I8" s="4">
        <v>3.54</v>
      </c>
      <c r="J8" s="4">
        <v>4.04</v>
      </c>
      <c r="K8" s="4">
        <v>4.6900000000000004</v>
      </c>
      <c r="L8" s="5">
        <f t="shared" si="0"/>
        <v>0.14124293785310726</v>
      </c>
      <c r="M8" s="5">
        <f t="shared" si="0"/>
        <v>0.16089108910891103</v>
      </c>
      <c r="N8" s="3">
        <f t="shared" si="1"/>
        <v>24.350282485875706</v>
      </c>
      <c r="O8" s="3">
        <f t="shared" si="2"/>
        <v>21.336633663366339</v>
      </c>
      <c r="P8" s="3">
        <f t="shared" si="3"/>
        <v>1.7240000000000009</v>
      </c>
      <c r="Q8" s="3">
        <f>O8/(M8*100)</f>
        <v>1.3261538461538451</v>
      </c>
    </row>
    <row r="9" spans="1:17" x14ac:dyDescent="0.25">
      <c r="A9" t="s">
        <v>37</v>
      </c>
      <c r="B9" t="s">
        <v>38</v>
      </c>
      <c r="C9" t="s">
        <v>36</v>
      </c>
      <c r="D9" t="s">
        <v>20</v>
      </c>
      <c r="E9" t="s">
        <v>21</v>
      </c>
      <c r="F9" s="3">
        <v>9908.6</v>
      </c>
      <c r="G9" s="4" t="s">
        <v>22</v>
      </c>
      <c r="H9" s="4">
        <v>147.01</v>
      </c>
      <c r="I9" s="4">
        <v>4.54</v>
      </c>
      <c r="J9" s="4">
        <v>5.64</v>
      </c>
      <c r="K9" s="4">
        <v>6.29</v>
      </c>
      <c r="L9" s="5">
        <f t="shared" si="0"/>
        <v>0.2422907488986783</v>
      </c>
      <c r="M9" s="5">
        <f t="shared" si="0"/>
        <v>0.11524822695035475</v>
      </c>
      <c r="N9" s="3">
        <f t="shared" si="1"/>
        <v>32.381057268722465</v>
      </c>
      <c r="O9" s="3">
        <f t="shared" si="2"/>
        <v>26.065602836879432</v>
      </c>
      <c r="P9" s="3">
        <f t="shared" si="3"/>
        <v>1.336454545454546</v>
      </c>
      <c r="Q9" s="3">
        <f t="shared" si="3"/>
        <v>2.261692307692305</v>
      </c>
    </row>
    <row r="10" spans="1:17" x14ac:dyDescent="0.25">
      <c r="A10" t="s">
        <v>39</v>
      </c>
      <c r="B10" t="s">
        <v>40</v>
      </c>
      <c r="C10" t="s">
        <v>36</v>
      </c>
      <c r="D10" t="s">
        <v>20</v>
      </c>
      <c r="E10" t="s">
        <v>21</v>
      </c>
      <c r="F10" s="3">
        <v>3731.26</v>
      </c>
      <c r="G10" s="4" t="s">
        <v>22</v>
      </c>
      <c r="H10" s="4">
        <v>19.02</v>
      </c>
      <c r="I10" s="4">
        <v>0.97</v>
      </c>
      <c r="J10" s="4">
        <v>1</v>
      </c>
      <c r="K10" s="4">
        <v>1.1200000000000001</v>
      </c>
      <c r="L10" s="5">
        <f t="shared" si="0"/>
        <v>3.0927835051546504E-2</v>
      </c>
      <c r="M10" s="5">
        <f t="shared" si="0"/>
        <v>0.12000000000000011</v>
      </c>
      <c r="N10" s="3">
        <f t="shared" si="1"/>
        <v>19.608247422680414</v>
      </c>
      <c r="O10" s="3">
        <f t="shared" si="2"/>
        <v>19.02</v>
      </c>
      <c r="P10" s="3">
        <f>N10/(L10*100)</f>
        <v>6.3399999999999777</v>
      </c>
      <c r="Q10" s="3">
        <f t="shared" si="3"/>
        <v>1.5849999999999986</v>
      </c>
    </row>
    <row r="11" spans="1:17" x14ac:dyDescent="0.25">
      <c r="A11" t="s">
        <v>41</v>
      </c>
      <c r="B11" t="s">
        <v>42</v>
      </c>
      <c r="C11" t="s">
        <v>19</v>
      </c>
      <c r="D11" t="s">
        <v>20</v>
      </c>
      <c r="E11" t="s">
        <v>21</v>
      </c>
      <c r="F11" s="3">
        <v>38340.51</v>
      </c>
      <c r="G11" s="4" t="s">
        <v>22</v>
      </c>
      <c r="H11" s="4">
        <v>137.28</v>
      </c>
      <c r="I11" s="4">
        <v>5.17</v>
      </c>
      <c r="J11" s="4">
        <v>5.79</v>
      </c>
      <c r="K11" s="4">
        <v>6.5</v>
      </c>
      <c r="L11" s="5">
        <f t="shared" si="0"/>
        <v>0.11992263056092844</v>
      </c>
      <c r="M11" s="5">
        <f t="shared" si="0"/>
        <v>0.12262521588946451</v>
      </c>
      <c r="N11" s="3">
        <f t="shared" si="1"/>
        <v>26.553191489361701</v>
      </c>
      <c r="O11" s="3">
        <f t="shared" si="2"/>
        <v>23.709844559585491</v>
      </c>
      <c r="P11" s="3">
        <f t="shared" si="3"/>
        <v>2.2141935483870965</v>
      </c>
      <c r="Q11" s="3">
        <f t="shared" si="3"/>
        <v>1.9335211267605645</v>
      </c>
    </row>
    <row r="12" spans="1:17" x14ac:dyDescent="0.25">
      <c r="A12" t="s">
        <v>43</v>
      </c>
      <c r="B12" t="s">
        <v>44</v>
      </c>
      <c r="C12" t="s">
        <v>19</v>
      </c>
      <c r="D12" t="s">
        <v>20</v>
      </c>
      <c r="E12" t="s">
        <v>21</v>
      </c>
      <c r="F12" s="3">
        <v>15461.58</v>
      </c>
      <c r="G12" s="4" t="s">
        <v>22</v>
      </c>
      <c r="H12" s="4">
        <v>36.86</v>
      </c>
      <c r="I12" s="4">
        <v>2</v>
      </c>
      <c r="J12" s="4">
        <v>2.2000000000000002</v>
      </c>
      <c r="K12" s="4">
        <v>2.5</v>
      </c>
      <c r="L12" s="5">
        <f t="shared" si="0"/>
        <v>0.10000000000000009</v>
      </c>
      <c r="M12" s="5">
        <f t="shared" si="0"/>
        <v>0.13636363636363624</v>
      </c>
      <c r="N12" s="3">
        <f t="shared" si="1"/>
        <v>18.43</v>
      </c>
      <c r="O12" s="3">
        <f t="shared" si="2"/>
        <v>16.754545454545454</v>
      </c>
      <c r="P12" s="3">
        <f t="shared" si="3"/>
        <v>1.8429999999999984</v>
      </c>
      <c r="Q12" s="3">
        <f t="shared" si="3"/>
        <v>1.2286666666666677</v>
      </c>
    </row>
    <row r="14" spans="1:17" x14ac:dyDescent="0.25">
      <c r="L14" s="10">
        <f t="shared" ref="L14:Q14" si="4">AVERAGE(L2:L12)</f>
        <v>9.8423673718787158E-2</v>
      </c>
      <c r="M14" s="10">
        <f t="shared" si="4"/>
        <v>0.14686191270838492</v>
      </c>
      <c r="N14" s="11">
        <f t="shared" si="4"/>
        <v>28.208599812773379</v>
      </c>
      <c r="O14" s="11">
        <f t="shared" si="4"/>
        <v>25.393055983058357</v>
      </c>
      <c r="P14" s="11">
        <f t="shared" si="4"/>
        <v>2.3630377253516017</v>
      </c>
      <c r="Q14" s="11">
        <f t="shared" si="4"/>
        <v>1.7840242015982546</v>
      </c>
    </row>
    <row r="17" spans="1:17" x14ac:dyDescent="0.25">
      <c r="A17" t="s">
        <v>45</v>
      </c>
      <c r="B17" s="12" t="s">
        <v>46</v>
      </c>
      <c r="C17" s="12" t="s">
        <v>19</v>
      </c>
      <c r="D17" t="s">
        <v>20</v>
      </c>
      <c r="E17" s="12" t="s">
        <v>21</v>
      </c>
      <c r="F17" s="3">
        <v>7219.76</v>
      </c>
      <c r="G17" s="4">
        <v>12</v>
      </c>
      <c r="H17" s="4">
        <v>61.26</v>
      </c>
      <c r="I17" s="4">
        <v>0.21</v>
      </c>
      <c r="J17" s="4">
        <v>0.23</v>
      </c>
      <c r="K17" s="4">
        <v>0.32</v>
      </c>
      <c r="L17" s="5">
        <f>J17/I17-1</f>
        <v>9.5238095238095344E-2</v>
      </c>
      <c r="M17" s="5">
        <f>K17/J17-1</f>
        <v>0.39130434782608692</v>
      </c>
      <c r="N17" s="3">
        <f>H17/I17</f>
        <v>291.71428571428572</v>
      </c>
      <c r="O17" s="3">
        <f>H17/J17</f>
        <v>266.3478260869565</v>
      </c>
      <c r="P17" s="3">
        <f>N17/(L17*100)</f>
        <v>30.629999999999967</v>
      </c>
      <c r="Q17" s="3">
        <f>O17/(M17*100)</f>
        <v>6.8066666666666675</v>
      </c>
    </row>
    <row r="18" spans="1:17" x14ac:dyDescent="0.25">
      <c r="A18" s="13" t="s">
        <v>47</v>
      </c>
      <c r="B18" s="13" t="s">
        <v>48</v>
      </c>
      <c r="C18" s="13" t="s">
        <v>19</v>
      </c>
      <c r="D18" s="13" t="s">
        <v>20</v>
      </c>
      <c r="E18" s="13" t="s">
        <v>21</v>
      </c>
      <c r="F18" s="14">
        <v>4244.87</v>
      </c>
      <c r="G18" s="15" t="s">
        <v>22</v>
      </c>
      <c r="H18" s="15">
        <v>94.91</v>
      </c>
      <c r="I18" s="15">
        <v>0.37</v>
      </c>
      <c r="J18" s="15">
        <v>0.68</v>
      </c>
      <c r="K18" s="15">
        <v>0.97</v>
      </c>
      <c r="L18" s="16">
        <f t="shared" ref="L18:M19" si="5">J18/I18-1</f>
        <v>0.83783783783783794</v>
      </c>
      <c r="M18" s="16">
        <f t="shared" si="5"/>
        <v>0.42647058823529393</v>
      </c>
      <c r="N18" s="14">
        <f t="shared" ref="N18:N19" si="6">H18/I18</f>
        <v>256.51351351351349</v>
      </c>
      <c r="O18" s="14">
        <f t="shared" ref="O18:O19" si="7">H18/J18</f>
        <v>139.5735294117647</v>
      </c>
      <c r="P18" s="14">
        <f t="shared" ref="P18:Q19" si="8">N18/(L18*100)</f>
        <v>3.0616129032258059</v>
      </c>
      <c r="Q18" s="14">
        <f t="shared" si="8"/>
        <v>3.2727586206896566</v>
      </c>
    </row>
    <row r="19" spans="1:17" x14ac:dyDescent="0.25">
      <c r="A19" t="s">
        <v>49</v>
      </c>
      <c r="B19" t="s">
        <v>50</v>
      </c>
      <c r="C19" t="s">
        <v>36</v>
      </c>
      <c r="D19" t="s">
        <v>20</v>
      </c>
      <c r="E19" t="s">
        <v>21</v>
      </c>
      <c r="F19" s="3">
        <v>10281.370000000001</v>
      </c>
      <c r="G19" s="4" t="s">
        <v>22</v>
      </c>
      <c r="H19" s="4">
        <v>358.57</v>
      </c>
      <c r="I19" s="4">
        <v>2.48</v>
      </c>
      <c r="J19" s="4">
        <v>3.02</v>
      </c>
      <c r="K19" s="4">
        <v>3.67</v>
      </c>
      <c r="L19" s="5">
        <f t="shared" si="5"/>
        <v>0.217741935483871</v>
      </c>
      <c r="M19" s="5">
        <f t="shared" si="5"/>
        <v>0.21523178807947008</v>
      </c>
      <c r="N19" s="3">
        <f t="shared" si="6"/>
        <v>144.58467741935485</v>
      </c>
      <c r="O19" s="3">
        <f t="shared" si="7"/>
        <v>118.73178807947019</v>
      </c>
      <c r="P19" s="3">
        <f t="shared" si="8"/>
        <v>6.6401851851851843</v>
      </c>
      <c r="Q19" s="3">
        <f t="shared" si="8"/>
        <v>5.5164615384615407</v>
      </c>
    </row>
    <row r="26" spans="1:17" x14ac:dyDescent="0.25">
      <c r="A26" s="17" t="s">
        <v>51</v>
      </c>
      <c r="B26" s="17" t="s">
        <v>52</v>
      </c>
      <c r="C26" s="17" t="s">
        <v>19</v>
      </c>
      <c r="D26" s="17" t="s">
        <v>20</v>
      </c>
      <c r="E26" s="17" t="s">
        <v>21</v>
      </c>
      <c r="F26" s="18">
        <v>195018.89</v>
      </c>
      <c r="G26" s="19" t="s">
        <v>22</v>
      </c>
      <c r="H26" s="19">
        <v>270.08999999999997</v>
      </c>
      <c r="I26" s="19">
        <v>11.94</v>
      </c>
      <c r="J26" s="19">
        <v>12.41</v>
      </c>
      <c r="K26" s="19">
        <v>13.52</v>
      </c>
      <c r="L26" s="20">
        <f>J26/I26-1</f>
        <v>3.9363484087102218E-2</v>
      </c>
      <c r="M26" s="20">
        <f>K26/J26-1</f>
        <v>8.9443996776792822E-2</v>
      </c>
      <c r="N26" s="18">
        <f>H26/I26</f>
        <v>22.620603015075375</v>
      </c>
      <c r="O26" s="18">
        <f>H26/J26</f>
        <v>21.763900080580175</v>
      </c>
      <c r="P26" s="18">
        <f>N26/(L26*100)</f>
        <v>5.7465957446808442</v>
      </c>
      <c r="Q26" s="18">
        <f>O26/(M26*100)</f>
        <v>2.4332432432432451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5512-34C1-473C-9E20-027E24D89450}">
  <sheetPr filterMode="1"/>
  <dimension ref="A1:Z31"/>
  <sheetViews>
    <sheetView tabSelected="1" workbookViewId="0">
      <selection activeCell="A8" sqref="A8:XFD8"/>
    </sheetView>
  </sheetViews>
  <sheetFormatPr defaultRowHeight="15" x14ac:dyDescent="0.25"/>
  <cols>
    <col min="1" max="1" width="30.42578125" customWidth="1"/>
    <col min="6" max="6" width="1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53</v>
      </c>
      <c r="G1" s="2" t="s">
        <v>6</v>
      </c>
      <c r="H1" s="2" t="s">
        <v>54</v>
      </c>
      <c r="I1" s="2" t="s">
        <v>8</v>
      </c>
      <c r="J1" s="2" t="s">
        <v>9</v>
      </c>
      <c r="K1" s="2" t="s">
        <v>10</v>
      </c>
      <c r="L1" s="2" t="s">
        <v>55</v>
      </c>
      <c r="M1" s="2" t="s">
        <v>13</v>
      </c>
      <c r="N1" s="2" t="s">
        <v>14</v>
      </c>
      <c r="O1" s="2" t="s">
        <v>11</v>
      </c>
      <c r="P1" s="2" t="s">
        <v>12</v>
      </c>
      <c r="Q1" s="2" t="s">
        <v>15</v>
      </c>
      <c r="R1" s="2" t="s">
        <v>16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</row>
    <row r="2" spans="1:26" s="26" customFormat="1" x14ac:dyDescent="0.25">
      <c r="A2" s="26" t="s">
        <v>82</v>
      </c>
      <c r="B2" s="26" t="s">
        <v>83</v>
      </c>
      <c r="C2" s="26" t="s">
        <v>36</v>
      </c>
      <c r="D2" s="26" t="s">
        <v>20</v>
      </c>
      <c r="E2" s="26" t="s">
        <v>21</v>
      </c>
      <c r="F2" s="27">
        <v>1679.72</v>
      </c>
      <c r="G2" s="27" t="s">
        <v>22</v>
      </c>
      <c r="H2" s="27">
        <v>25.87</v>
      </c>
      <c r="I2" s="27">
        <v>0.67</v>
      </c>
      <c r="J2" s="27">
        <v>0.9</v>
      </c>
      <c r="K2" s="27">
        <v>1.1399999999999999</v>
      </c>
      <c r="L2" s="27">
        <v>214.46268656716416</v>
      </c>
      <c r="M2" s="27">
        <v>159.65555555555554</v>
      </c>
      <c r="N2" s="27">
        <v>126.04385964912282</v>
      </c>
      <c r="O2" s="28">
        <v>0.34328358208955212</v>
      </c>
      <c r="P2" s="28">
        <v>0.26666666666666661</v>
      </c>
      <c r="Q2" s="27">
        <v>4.6508357487922725</v>
      </c>
      <c r="R2" s="27">
        <v>4.7266447368421067</v>
      </c>
      <c r="S2" s="27"/>
      <c r="T2" s="27">
        <v>13.94</v>
      </c>
      <c r="U2" s="27">
        <v>29.39</v>
      </c>
      <c r="V2" s="27"/>
      <c r="W2" s="27">
        <v>9.77</v>
      </c>
      <c r="X2" s="27">
        <v>1.37</v>
      </c>
      <c r="Y2" s="27">
        <v>61.03</v>
      </c>
      <c r="Z2" s="27">
        <v>-10.19</v>
      </c>
    </row>
    <row r="3" spans="1:26" hidden="1" x14ac:dyDescent="0.25">
      <c r="A3" t="s">
        <v>77</v>
      </c>
      <c r="B3" t="s">
        <v>78</v>
      </c>
      <c r="C3" t="s">
        <v>19</v>
      </c>
      <c r="D3" t="s">
        <v>20</v>
      </c>
      <c r="E3" t="s">
        <v>21</v>
      </c>
      <c r="F3" s="3">
        <v>7640.64</v>
      </c>
      <c r="G3" s="3" t="s">
        <v>79</v>
      </c>
      <c r="H3" s="3">
        <v>167.87</v>
      </c>
      <c r="I3" s="3">
        <v>4.18</v>
      </c>
      <c r="J3" s="3">
        <v>7.91</v>
      </c>
      <c r="K3" s="3">
        <v>9.0399999999999991</v>
      </c>
      <c r="L3" s="3">
        <v>34.375598086124405</v>
      </c>
      <c r="M3" s="3">
        <v>18.165613147914033</v>
      </c>
      <c r="N3" s="3">
        <v>15.89491150442478</v>
      </c>
      <c r="O3" s="5">
        <v>0.89234449760765577</v>
      </c>
      <c r="P3" s="5">
        <v>0.14285714285714279</v>
      </c>
      <c r="Q3" s="3">
        <v>0.20357175055839313</v>
      </c>
      <c r="R3" s="3">
        <v>1.1126438053097352</v>
      </c>
      <c r="S3" s="3">
        <v>6.82</v>
      </c>
      <c r="T3" s="3">
        <v>43.98</v>
      </c>
      <c r="U3" s="3">
        <v>189.14</v>
      </c>
      <c r="V3" s="3">
        <v>2.54</v>
      </c>
      <c r="W3" s="3">
        <v>-5.45</v>
      </c>
      <c r="X3" s="3">
        <v>24.25</v>
      </c>
      <c r="Y3" s="3">
        <v>46.5</v>
      </c>
      <c r="Z3" s="3">
        <v>30.06</v>
      </c>
    </row>
    <row r="4" spans="1:26" x14ac:dyDescent="0.25">
      <c r="A4" t="s">
        <v>70</v>
      </c>
      <c r="B4" t="s">
        <v>71</v>
      </c>
      <c r="C4" t="s">
        <v>19</v>
      </c>
      <c r="D4" t="s">
        <v>20</v>
      </c>
      <c r="E4" t="s">
        <v>21</v>
      </c>
      <c r="F4" s="3">
        <v>10296.94</v>
      </c>
      <c r="G4" s="3" t="s">
        <v>22</v>
      </c>
      <c r="H4" s="3">
        <v>66.58</v>
      </c>
      <c r="I4" s="3">
        <v>0.45</v>
      </c>
      <c r="J4" s="3">
        <v>0.57999999999999996</v>
      </c>
      <c r="K4" s="3">
        <v>0.75</v>
      </c>
      <c r="L4" s="3">
        <v>319.31111111111107</v>
      </c>
      <c r="M4" s="3">
        <v>247.74137931034485</v>
      </c>
      <c r="N4" s="3">
        <v>191.58666666666667</v>
      </c>
      <c r="O4" s="5">
        <v>0.28888888888888875</v>
      </c>
      <c r="P4" s="5">
        <v>0.2931034482758621</v>
      </c>
      <c r="Q4" s="3">
        <v>8.5756631299734796</v>
      </c>
      <c r="R4" s="3">
        <v>6.5364862745098034</v>
      </c>
      <c r="S4" s="3">
        <v>30.68</v>
      </c>
      <c r="T4" s="3">
        <v>25.75</v>
      </c>
      <c r="U4" s="3">
        <v>67.75</v>
      </c>
      <c r="V4" s="3">
        <v>2.73</v>
      </c>
      <c r="W4" s="3">
        <v>6.81</v>
      </c>
      <c r="X4" s="3">
        <v>16.73</v>
      </c>
      <c r="Y4" s="3">
        <v>43.27</v>
      </c>
      <c r="Z4" s="3">
        <v>27.49</v>
      </c>
    </row>
    <row r="5" spans="1:26" hidden="1" x14ac:dyDescent="0.25">
      <c r="A5" t="s">
        <v>85</v>
      </c>
      <c r="B5" t="s">
        <v>86</v>
      </c>
      <c r="C5" t="s">
        <v>36</v>
      </c>
      <c r="D5" t="s">
        <v>20</v>
      </c>
      <c r="E5" t="s">
        <v>21</v>
      </c>
      <c r="F5" s="3">
        <v>1076.22</v>
      </c>
      <c r="G5" s="3" t="s">
        <v>22</v>
      </c>
      <c r="H5" s="3">
        <v>15.15</v>
      </c>
      <c r="I5" s="3">
        <v>0.35</v>
      </c>
      <c r="J5" s="3">
        <v>0.34</v>
      </c>
      <c r="K5" s="3">
        <v>0.46</v>
      </c>
      <c r="L5" s="3">
        <v>410.54285714285714</v>
      </c>
      <c r="M5" s="3">
        <v>422.61764705882348</v>
      </c>
      <c r="N5" s="3">
        <v>312.36956521739131</v>
      </c>
      <c r="O5" s="5">
        <v>-2.857142857142847E-2</v>
      </c>
      <c r="P5" s="5">
        <v>0.35294117647058809</v>
      </c>
      <c r="Q5" s="3">
        <v>-147.91617647058874</v>
      </c>
      <c r="R5" s="3">
        <v>8.8504710144927561</v>
      </c>
      <c r="S5" s="3">
        <v>15.81</v>
      </c>
      <c r="T5" s="3">
        <v>8.66</v>
      </c>
      <c r="U5" s="3">
        <v>15.9</v>
      </c>
      <c r="V5" s="3">
        <v>1.81</v>
      </c>
      <c r="W5" s="3">
        <v>4.24</v>
      </c>
      <c r="X5" s="3">
        <v>46.02</v>
      </c>
      <c r="Y5" s="3">
        <v>29.93</v>
      </c>
      <c r="Z5" s="3">
        <v>54.26</v>
      </c>
    </row>
    <row r="6" spans="1:26" hidden="1" x14ac:dyDescent="0.25">
      <c r="A6" t="s">
        <v>29</v>
      </c>
      <c r="B6" t="s">
        <v>30</v>
      </c>
      <c r="C6" t="s">
        <v>19</v>
      </c>
      <c r="D6" t="s">
        <v>20</v>
      </c>
      <c r="E6" t="s">
        <v>21</v>
      </c>
      <c r="F6" s="3">
        <v>23103.69</v>
      </c>
      <c r="G6" s="3" t="s">
        <v>31</v>
      </c>
      <c r="H6" s="3">
        <v>195.31</v>
      </c>
      <c r="I6" s="3">
        <v>8.85</v>
      </c>
      <c r="J6" s="3">
        <v>9.52</v>
      </c>
      <c r="K6" s="3">
        <v>10.64</v>
      </c>
      <c r="L6" s="3">
        <v>16.236158192090397</v>
      </c>
      <c r="M6" s="3">
        <v>15.093487394957984</v>
      </c>
      <c r="N6" s="3">
        <v>13.5046992481203</v>
      </c>
      <c r="O6" s="5">
        <v>7.5706214689265527E-2</v>
      </c>
      <c r="P6" s="5">
        <v>0.11764705882352944</v>
      </c>
      <c r="Q6" s="3">
        <v>1.9936919917220624</v>
      </c>
      <c r="R6" s="3">
        <v>1.1478994360902253</v>
      </c>
      <c r="S6" s="3">
        <v>8.6</v>
      </c>
      <c r="T6" s="3">
        <v>138.06</v>
      </c>
      <c r="U6" s="3">
        <v>200.43</v>
      </c>
      <c r="V6" s="3">
        <v>1.31</v>
      </c>
      <c r="W6" s="3">
        <v>1.01</v>
      </c>
      <c r="X6" s="3">
        <v>9.5500000000000007</v>
      </c>
      <c r="Y6" s="3">
        <v>18.25</v>
      </c>
      <c r="Z6" s="3">
        <v>5.64</v>
      </c>
    </row>
    <row r="7" spans="1:26" hidden="1" x14ac:dyDescent="0.25">
      <c r="A7" t="s">
        <v>74</v>
      </c>
      <c r="B7" t="s">
        <v>75</v>
      </c>
      <c r="C7" t="s">
        <v>36</v>
      </c>
      <c r="D7" t="s">
        <v>20</v>
      </c>
      <c r="E7" t="s">
        <v>21</v>
      </c>
      <c r="F7" s="3">
        <v>1279.9000000000001</v>
      </c>
      <c r="G7" s="3" t="s">
        <v>76</v>
      </c>
      <c r="H7" s="3">
        <v>52.965000000000003</v>
      </c>
      <c r="I7" s="3">
        <v>3.82</v>
      </c>
      <c r="J7" s="3">
        <v>2.76</v>
      </c>
      <c r="K7" s="3">
        <v>3.1</v>
      </c>
      <c r="L7" s="3">
        <v>37.6151832460733</v>
      </c>
      <c r="M7" s="3">
        <v>52.061594202898554</v>
      </c>
      <c r="N7" s="3">
        <v>46.351612903225806</v>
      </c>
      <c r="O7" s="5">
        <v>-0.27748691099476441</v>
      </c>
      <c r="P7" s="5">
        <v>0.12318840579710155</v>
      </c>
      <c r="Q7" s="3">
        <v>-1.8761819797648345</v>
      </c>
      <c r="R7" s="3">
        <v>3.7626603415559741</v>
      </c>
      <c r="S7" s="3">
        <v>0.81</v>
      </c>
      <c r="T7" s="3">
        <v>36.06</v>
      </c>
      <c r="U7" s="3">
        <v>80.59</v>
      </c>
      <c r="V7" s="3">
        <v>1.47</v>
      </c>
      <c r="W7" s="3">
        <v>-11.51</v>
      </c>
      <c r="X7" s="3">
        <v>-0.61</v>
      </c>
      <c r="Y7" s="3">
        <v>17.8</v>
      </c>
      <c r="Z7" s="3">
        <v>8.7799999999999994</v>
      </c>
    </row>
    <row r="8" spans="1:26" x14ac:dyDescent="0.25">
      <c r="A8" t="s">
        <v>80</v>
      </c>
      <c r="B8" t="s">
        <v>81</v>
      </c>
      <c r="C8" t="s">
        <v>36</v>
      </c>
      <c r="D8" t="s">
        <v>20</v>
      </c>
      <c r="E8" t="s">
        <v>21</v>
      </c>
      <c r="F8" s="3">
        <v>1271.97</v>
      </c>
      <c r="G8" s="3" t="s">
        <v>22</v>
      </c>
      <c r="H8" s="3">
        <v>20.95</v>
      </c>
      <c r="I8" s="3">
        <v>0.32</v>
      </c>
      <c r="J8" s="3">
        <v>0.45</v>
      </c>
      <c r="K8" s="3">
        <v>0.63</v>
      </c>
      <c r="L8" s="3">
        <v>449.03125</v>
      </c>
      <c r="M8" s="3">
        <v>319.31111111111107</v>
      </c>
      <c r="N8" s="3">
        <v>228.07936507936506</v>
      </c>
      <c r="O8" s="5">
        <v>0.40625</v>
      </c>
      <c r="P8" s="5">
        <v>0.39999999999999991</v>
      </c>
      <c r="Q8" s="3">
        <v>7.8599658119658109</v>
      </c>
      <c r="R8" s="3">
        <v>5.7019841269841276</v>
      </c>
      <c r="S8" s="3">
        <v>22.1</v>
      </c>
      <c r="T8" s="3">
        <v>13.3</v>
      </c>
      <c r="U8" s="3">
        <v>25.52</v>
      </c>
      <c r="V8" s="3">
        <v>0.91</v>
      </c>
      <c r="W8" s="3">
        <v>0.1</v>
      </c>
      <c r="X8" s="3">
        <v>9.83</v>
      </c>
      <c r="Y8" s="3">
        <v>15.26</v>
      </c>
      <c r="Z8" s="3">
        <v>12.84</v>
      </c>
    </row>
    <row r="9" spans="1:26" hidden="1" x14ac:dyDescent="0.25">
      <c r="A9" t="s">
        <v>34</v>
      </c>
      <c r="B9" t="s">
        <v>35</v>
      </c>
      <c r="C9" t="s">
        <v>36</v>
      </c>
      <c r="D9" t="s">
        <v>20</v>
      </c>
      <c r="E9" t="s">
        <v>21</v>
      </c>
      <c r="F9" s="3">
        <v>127447.98</v>
      </c>
      <c r="G9" s="3" t="s">
        <v>26</v>
      </c>
      <c r="H9" s="3">
        <v>111.45</v>
      </c>
      <c r="I9" s="3">
        <v>3.31</v>
      </c>
      <c r="J9" s="3" t="s">
        <v>89</v>
      </c>
      <c r="K9" s="3">
        <v>3.66</v>
      </c>
      <c r="L9" s="3">
        <v>43.410876132930511</v>
      </c>
      <c r="M9" s="3">
        <v>47.896666666666668</v>
      </c>
      <c r="N9" s="3">
        <v>39.259562841530055</v>
      </c>
      <c r="O9" s="5">
        <v>-9.3655589123867067E-2</v>
      </c>
      <c r="P9" s="5">
        <v>0.21999999999999997</v>
      </c>
      <c r="Q9" s="3">
        <v>-5.1141279569892477</v>
      </c>
      <c r="R9" s="3">
        <v>1.784525583705912</v>
      </c>
      <c r="S9" s="3">
        <v>0.56000000000000005</v>
      </c>
      <c r="T9" s="3">
        <v>72.5</v>
      </c>
      <c r="U9" s="3">
        <v>112.25</v>
      </c>
      <c r="V9" s="3" t="s">
        <v>90</v>
      </c>
      <c r="W9" s="3">
        <v>4.2</v>
      </c>
      <c r="X9" s="3">
        <v>21.63</v>
      </c>
      <c r="Y9" s="3" t="s">
        <v>91</v>
      </c>
      <c r="Z9" s="3">
        <v>22.96</v>
      </c>
    </row>
    <row r="10" spans="1:26" hidden="1" x14ac:dyDescent="0.25">
      <c r="A10" t="s">
        <v>72</v>
      </c>
      <c r="B10" t="s">
        <v>73</v>
      </c>
      <c r="C10" t="s">
        <v>36</v>
      </c>
      <c r="D10" t="s">
        <v>20</v>
      </c>
      <c r="E10" t="s">
        <v>21</v>
      </c>
      <c r="F10" s="3">
        <v>2720.93</v>
      </c>
      <c r="G10" s="3" t="s">
        <v>22</v>
      </c>
      <c r="H10" s="3">
        <v>53.01</v>
      </c>
      <c r="I10" s="3">
        <v>3.31</v>
      </c>
      <c r="J10" s="3">
        <v>3.69</v>
      </c>
      <c r="K10" s="3">
        <v>4.03</v>
      </c>
      <c r="L10" s="3">
        <v>43.410876132930511</v>
      </c>
      <c r="M10" s="3">
        <v>38.94037940379404</v>
      </c>
      <c r="N10" s="3">
        <v>35.655086848635236</v>
      </c>
      <c r="O10" s="5">
        <v>0.11480362537764344</v>
      </c>
      <c r="P10" s="5">
        <v>9.2140921409214149E-2</v>
      </c>
      <c r="Q10" s="3">
        <v>3.3919119954357462</v>
      </c>
      <c r="R10" s="3">
        <v>3.86962560210188</v>
      </c>
      <c r="S10" s="3">
        <v>4.13</v>
      </c>
      <c r="T10" s="3">
        <v>33.450000000000003</v>
      </c>
      <c r="U10" s="3">
        <v>56.71</v>
      </c>
      <c r="V10" s="3">
        <v>1.51</v>
      </c>
      <c r="W10" s="3">
        <v>-5.0599999999999996</v>
      </c>
      <c r="X10" s="3">
        <v>9.0399999999999991</v>
      </c>
      <c r="Y10" s="3">
        <v>10.92</v>
      </c>
      <c r="Z10" s="3">
        <v>12.37</v>
      </c>
    </row>
    <row r="11" spans="1:26" hidden="1" x14ac:dyDescent="0.25">
      <c r="A11" t="s">
        <v>66</v>
      </c>
      <c r="B11" t="s">
        <v>67</v>
      </c>
      <c r="C11" t="s">
        <v>19</v>
      </c>
      <c r="D11" t="s">
        <v>20</v>
      </c>
      <c r="E11" t="s">
        <v>21</v>
      </c>
      <c r="F11" s="3">
        <v>2613.0500000000002</v>
      </c>
      <c r="G11" s="3" t="s">
        <v>22</v>
      </c>
      <c r="H11" s="3">
        <v>1172.76</v>
      </c>
      <c r="I11" s="3"/>
      <c r="J11" s="3"/>
      <c r="K11" s="3"/>
      <c r="L11" s="3"/>
      <c r="M11" s="3"/>
      <c r="N11" s="3"/>
      <c r="O11" s="5"/>
      <c r="P11" s="5"/>
      <c r="Q11" s="3"/>
      <c r="R11" s="3"/>
      <c r="S11" s="3">
        <v>-0.79</v>
      </c>
      <c r="T11" s="21">
        <v>750</v>
      </c>
      <c r="U11" s="3">
        <v>1330.64</v>
      </c>
      <c r="V11" s="3">
        <v>1.31</v>
      </c>
      <c r="W11" s="3">
        <v>3.46</v>
      </c>
      <c r="X11" s="3">
        <v>7.62</v>
      </c>
      <c r="Y11" s="3">
        <v>9.19</v>
      </c>
      <c r="Z11" s="3">
        <v>-9.93</v>
      </c>
    </row>
    <row r="12" spans="1:26" hidden="1" x14ac:dyDescent="0.25">
      <c r="A12" t="s">
        <v>27</v>
      </c>
      <c r="B12" t="s">
        <v>28</v>
      </c>
      <c r="C12" t="s">
        <v>36</v>
      </c>
      <c r="D12" t="s">
        <v>20</v>
      </c>
      <c r="E12" t="s">
        <v>21</v>
      </c>
      <c r="F12" s="3">
        <v>16117.46</v>
      </c>
      <c r="G12" s="3" t="s">
        <v>22</v>
      </c>
      <c r="H12" s="3">
        <v>474.94</v>
      </c>
      <c r="I12" s="3">
        <v>16.739999999999998</v>
      </c>
      <c r="J12" s="3">
        <v>17.510000000000002</v>
      </c>
      <c r="K12" s="3">
        <v>19.32</v>
      </c>
      <c r="L12" s="3">
        <v>8.5836320191158908</v>
      </c>
      <c r="M12" s="3">
        <v>8.2061679040548245</v>
      </c>
      <c r="N12" s="3">
        <v>7.437370600414078</v>
      </c>
      <c r="O12" s="5">
        <v>4.5997610513739629E-2</v>
      </c>
      <c r="P12" s="5">
        <v>0.10336950314106219</v>
      </c>
      <c r="Q12" s="3">
        <v>1.7840422170633443</v>
      </c>
      <c r="R12" s="3">
        <v>0.71949369731077673</v>
      </c>
      <c r="S12" s="3">
        <v>-1.27</v>
      </c>
      <c r="T12" s="3">
        <v>402.33</v>
      </c>
      <c r="U12" s="3">
        <v>533.64</v>
      </c>
      <c r="V12" s="3">
        <v>0.9</v>
      </c>
      <c r="W12" s="3">
        <v>3.92</v>
      </c>
      <c r="X12" s="3">
        <v>16.010000000000002</v>
      </c>
      <c r="Y12" s="3">
        <v>8.44</v>
      </c>
      <c r="Z12" s="3">
        <v>11.19</v>
      </c>
    </row>
    <row r="13" spans="1:26" hidden="1" x14ac:dyDescent="0.25">
      <c r="A13" t="s">
        <v>41</v>
      </c>
      <c r="B13" t="s">
        <v>42</v>
      </c>
      <c r="C13" t="s">
        <v>19</v>
      </c>
      <c r="D13" t="s">
        <v>20</v>
      </c>
      <c r="E13" t="s">
        <v>21</v>
      </c>
      <c r="F13" s="3">
        <v>40063.550000000003</v>
      </c>
      <c r="G13" s="3" t="s">
        <v>22</v>
      </c>
      <c r="H13" s="3">
        <v>148.15</v>
      </c>
      <c r="I13" s="3">
        <v>5.46</v>
      </c>
      <c r="J13" s="3">
        <v>5.91</v>
      </c>
      <c r="K13" s="3">
        <v>6.61</v>
      </c>
      <c r="L13" s="3">
        <v>26.316849816849818</v>
      </c>
      <c r="M13" s="3">
        <v>24.313028764805413</v>
      </c>
      <c r="N13" s="3">
        <v>21.738275340393344</v>
      </c>
      <c r="O13" s="5">
        <v>8.2417582417582347E-2</v>
      </c>
      <c r="P13" s="5">
        <v>0.11844331641285955</v>
      </c>
      <c r="Q13" s="3">
        <v>2.9499808234630596</v>
      </c>
      <c r="R13" s="3">
        <v>1.8353315323103525</v>
      </c>
      <c r="S13" s="3">
        <v>6.68</v>
      </c>
      <c r="T13" s="3">
        <v>123.25</v>
      </c>
      <c r="U13" s="3">
        <v>144.01</v>
      </c>
      <c r="V13" s="3">
        <v>1.1100000000000001</v>
      </c>
      <c r="W13" s="3">
        <v>10.01</v>
      </c>
      <c r="X13" s="3">
        <v>16.48</v>
      </c>
      <c r="Y13" s="3">
        <v>7.46</v>
      </c>
      <c r="Z13" s="3">
        <v>7.01</v>
      </c>
    </row>
    <row r="14" spans="1:26" hidden="1" x14ac:dyDescent="0.25">
      <c r="A14" t="s">
        <v>23</v>
      </c>
      <c r="B14" t="s">
        <v>24</v>
      </c>
      <c r="C14" t="s">
        <v>25</v>
      </c>
      <c r="D14" t="s">
        <v>20</v>
      </c>
      <c r="E14" t="s">
        <v>21</v>
      </c>
      <c r="F14" s="3">
        <v>58035.14</v>
      </c>
      <c r="G14" s="3" t="s">
        <v>26</v>
      </c>
      <c r="H14" s="3">
        <v>34.229999999999997</v>
      </c>
      <c r="I14" s="3">
        <v>1.21</v>
      </c>
      <c r="J14" s="3">
        <v>1.32</v>
      </c>
      <c r="K14" s="3">
        <v>1.48</v>
      </c>
      <c r="L14" s="3">
        <v>118.75206611570248</v>
      </c>
      <c r="M14" s="3">
        <v>108.85606060606059</v>
      </c>
      <c r="N14" s="3">
        <v>97.087837837837839</v>
      </c>
      <c r="O14" s="5">
        <v>9.090909090909105E-2</v>
      </c>
      <c r="P14" s="5">
        <v>0.1212121212121211</v>
      </c>
      <c r="Q14" s="3">
        <v>11.974166666666648</v>
      </c>
      <c r="R14" s="3">
        <v>8.0097466216216286</v>
      </c>
      <c r="S14" s="3">
        <v>21.29</v>
      </c>
      <c r="T14" s="3">
        <v>26.6</v>
      </c>
      <c r="U14" s="3">
        <v>35.840000000000003</v>
      </c>
      <c r="V14" s="3">
        <v>1.06</v>
      </c>
      <c r="W14" s="3">
        <v>-0.84</v>
      </c>
      <c r="X14" s="3">
        <v>2.98</v>
      </c>
      <c r="Y14" s="3">
        <v>3.32</v>
      </c>
      <c r="Z14" s="3">
        <v>1.79</v>
      </c>
    </row>
    <row r="15" spans="1:26" hidden="1" x14ac:dyDescent="0.25">
      <c r="A15" t="s">
        <v>43</v>
      </c>
      <c r="B15" t="s">
        <v>44</v>
      </c>
      <c r="C15" t="s">
        <v>19</v>
      </c>
      <c r="D15" t="s">
        <v>20</v>
      </c>
      <c r="E15" t="s">
        <v>21</v>
      </c>
      <c r="F15" s="3">
        <v>18395.78</v>
      </c>
      <c r="G15" s="3" t="s">
        <v>22</v>
      </c>
      <c r="H15" s="3">
        <v>48.07</v>
      </c>
      <c r="I15" s="3">
        <v>2.2999999999999998</v>
      </c>
      <c r="J15" s="3">
        <v>2.5299999999999998</v>
      </c>
      <c r="K15" s="3">
        <v>2.93</v>
      </c>
      <c r="L15" s="3">
        <v>62.473913043478262</v>
      </c>
      <c r="M15" s="3">
        <v>56.794466403162062</v>
      </c>
      <c r="N15" s="3">
        <v>49.040955631399314</v>
      </c>
      <c r="O15" s="5">
        <v>0.10000000000000009</v>
      </c>
      <c r="P15" s="5">
        <v>0.15810276679841917</v>
      </c>
      <c r="Q15" s="3">
        <v>5.6794466403162014</v>
      </c>
      <c r="R15" s="3">
        <v>3.1018404436860028</v>
      </c>
      <c r="S15" s="3">
        <v>2.96</v>
      </c>
      <c r="T15" s="3">
        <v>29.24</v>
      </c>
      <c r="U15" s="3">
        <v>51.46</v>
      </c>
      <c r="V15" s="3">
        <v>0.33</v>
      </c>
      <c r="W15" s="3">
        <v>4.74</v>
      </c>
      <c r="X15" s="3">
        <v>14.52</v>
      </c>
      <c r="Y15" s="3">
        <v>2.61</v>
      </c>
      <c r="Z15" s="3">
        <v>0.56000000000000005</v>
      </c>
    </row>
    <row r="16" spans="1:26" hidden="1" x14ac:dyDescent="0.25">
      <c r="A16" t="s">
        <v>51</v>
      </c>
      <c r="B16" t="s">
        <v>52</v>
      </c>
      <c r="C16" t="s">
        <v>19</v>
      </c>
      <c r="D16" t="s">
        <v>20</v>
      </c>
      <c r="E16" t="s">
        <v>21</v>
      </c>
      <c r="F16" s="3">
        <v>210901.17</v>
      </c>
      <c r="G16" s="3" t="s">
        <v>22</v>
      </c>
      <c r="H16" s="3">
        <v>308.42</v>
      </c>
      <c r="I16" s="3">
        <v>11.73</v>
      </c>
      <c r="J16" s="3">
        <v>12.35</v>
      </c>
      <c r="K16" s="3">
        <v>13.36</v>
      </c>
      <c r="L16" s="3">
        <v>12.249786871270247</v>
      </c>
      <c r="M16" s="3">
        <v>11.634817813765183</v>
      </c>
      <c r="N16" s="3">
        <v>10.755239520958083</v>
      </c>
      <c r="O16" s="5">
        <v>5.2855924978687074E-2</v>
      </c>
      <c r="P16" s="5">
        <v>8.1781376518218707E-2</v>
      </c>
      <c r="Q16" s="3">
        <v>2.2012324670236407</v>
      </c>
      <c r="R16" s="3">
        <v>1.3151208721171503</v>
      </c>
      <c r="S16" s="3">
        <v>9.9700000000000006</v>
      </c>
      <c r="T16" s="3">
        <v>245.82</v>
      </c>
      <c r="U16" s="3">
        <v>316.56</v>
      </c>
      <c r="V16" s="3">
        <v>0.74</v>
      </c>
      <c r="W16" s="3">
        <v>1.94</v>
      </c>
      <c r="X16" s="3">
        <v>4.25</v>
      </c>
      <c r="Y16" s="3">
        <v>0.56999999999999995</v>
      </c>
      <c r="Z16" s="3">
        <v>1.52</v>
      </c>
    </row>
    <row r="17" spans="1:26" x14ac:dyDescent="0.25">
      <c r="A17" t="s">
        <v>45</v>
      </c>
      <c r="B17" s="12" t="s">
        <v>46</v>
      </c>
      <c r="C17" t="s">
        <v>19</v>
      </c>
      <c r="D17" t="s">
        <v>20</v>
      </c>
      <c r="E17" s="12" t="s">
        <v>21</v>
      </c>
      <c r="F17" s="3">
        <v>15857.83</v>
      </c>
      <c r="G17" s="3" t="s">
        <v>22</v>
      </c>
      <c r="H17" s="3">
        <v>140.62</v>
      </c>
      <c r="I17" s="3">
        <v>0.5</v>
      </c>
      <c r="J17" s="3">
        <v>0.61</v>
      </c>
      <c r="K17" s="3">
        <v>0.79</v>
      </c>
      <c r="L17" s="3">
        <v>287.38</v>
      </c>
      <c r="M17" s="3">
        <v>235.55737704918033</v>
      </c>
      <c r="N17" s="3">
        <v>181.88607594936707</v>
      </c>
      <c r="O17" s="5">
        <v>0.21999999999999997</v>
      </c>
      <c r="P17" s="5">
        <v>0.29508196721311486</v>
      </c>
      <c r="Q17" s="3">
        <v>10.707153502235471</v>
      </c>
      <c r="R17" s="3">
        <v>6.1639170182841045</v>
      </c>
      <c r="S17" s="3">
        <v>29.17</v>
      </c>
      <c r="T17" s="3">
        <v>48.51</v>
      </c>
      <c r="U17" s="3">
        <v>150.88</v>
      </c>
      <c r="V17" s="3">
        <v>3.25</v>
      </c>
      <c r="W17" s="3">
        <v>2.48</v>
      </c>
      <c r="X17" s="3">
        <v>20.22</v>
      </c>
      <c r="Y17" s="3">
        <v>-2.11</v>
      </c>
      <c r="Z17" s="3">
        <v>22.69</v>
      </c>
    </row>
    <row r="18" spans="1:26" x14ac:dyDescent="0.25">
      <c r="A18" t="s">
        <v>17</v>
      </c>
      <c r="B18" t="s">
        <v>18</v>
      </c>
      <c r="C18" t="s">
        <v>19</v>
      </c>
      <c r="D18" t="s">
        <v>20</v>
      </c>
      <c r="E18" t="s">
        <v>21</v>
      </c>
      <c r="F18" s="3">
        <v>78035.7</v>
      </c>
      <c r="G18" s="3" t="s">
        <v>22</v>
      </c>
      <c r="H18" s="3">
        <v>57.8</v>
      </c>
      <c r="I18" s="3">
        <v>1.1100000000000001</v>
      </c>
      <c r="J18" s="3">
        <v>1.29</v>
      </c>
      <c r="K18" s="3">
        <v>1.53</v>
      </c>
      <c r="L18" s="3">
        <v>129.45045045045043</v>
      </c>
      <c r="M18" s="3">
        <v>111.3875968992248</v>
      </c>
      <c r="N18" s="3">
        <v>93.915032679738559</v>
      </c>
      <c r="O18" s="5">
        <v>0.16216216216216206</v>
      </c>
      <c r="P18" s="5">
        <v>0.18604651162790686</v>
      </c>
      <c r="Q18" s="3">
        <v>6.8689018087855338</v>
      </c>
      <c r="R18" s="3">
        <v>5.04793300653595</v>
      </c>
      <c r="S18" s="3">
        <v>14.61</v>
      </c>
      <c r="T18" s="3">
        <v>49.76</v>
      </c>
      <c r="U18" s="3">
        <v>68.55</v>
      </c>
      <c r="V18" s="3">
        <v>1.27</v>
      </c>
      <c r="W18" s="3">
        <v>-1.85</v>
      </c>
      <c r="X18" s="3">
        <v>1.36</v>
      </c>
      <c r="Y18" s="3">
        <v>-2.3199999999999998</v>
      </c>
      <c r="Z18" s="3">
        <v>-5.0199999999999996</v>
      </c>
    </row>
    <row r="19" spans="1:26" hidden="1" x14ac:dyDescent="0.25">
      <c r="A19" t="s">
        <v>94</v>
      </c>
      <c r="B19" t="s">
        <v>95</v>
      </c>
      <c r="C19" t="s">
        <v>25</v>
      </c>
      <c r="D19" t="s">
        <v>20</v>
      </c>
      <c r="E19" t="s">
        <v>21</v>
      </c>
      <c r="F19" s="3">
        <v>1721.24</v>
      </c>
      <c r="G19" s="3" t="s">
        <v>26</v>
      </c>
      <c r="H19" s="3">
        <v>2.15</v>
      </c>
      <c r="I19" s="3"/>
      <c r="J19" s="3"/>
      <c r="K19" s="3"/>
      <c r="L19" s="3"/>
      <c r="M19" s="3"/>
      <c r="N19" s="3"/>
      <c r="O19" s="5"/>
      <c r="P19" s="5"/>
      <c r="Q19" s="3"/>
      <c r="R19" s="3"/>
      <c r="S19" s="3">
        <v>17.93</v>
      </c>
      <c r="T19" s="3">
        <v>2.14</v>
      </c>
      <c r="U19" s="3">
        <v>2.82</v>
      </c>
      <c r="V19" s="3">
        <v>0.81</v>
      </c>
      <c r="W19" s="3" t="s">
        <v>84</v>
      </c>
      <c r="X19" s="3">
        <v>-15.69</v>
      </c>
      <c r="Y19" s="3">
        <v>-3.15</v>
      </c>
      <c r="Z19" s="3">
        <v>-15.69</v>
      </c>
    </row>
    <row r="20" spans="1:26" hidden="1" x14ac:dyDescent="0.25">
      <c r="A20" t="s">
        <v>49</v>
      </c>
      <c r="B20" t="s">
        <v>50</v>
      </c>
      <c r="C20" t="s">
        <v>36</v>
      </c>
      <c r="D20" t="s">
        <v>20</v>
      </c>
      <c r="E20" t="s">
        <v>21</v>
      </c>
      <c r="F20" s="3">
        <v>8907.41</v>
      </c>
      <c r="G20" s="3" t="s">
        <v>22</v>
      </c>
      <c r="H20" s="3">
        <v>308.48</v>
      </c>
      <c r="I20" s="3">
        <v>3.64</v>
      </c>
      <c r="J20" s="3">
        <v>4.3</v>
      </c>
      <c r="K20" s="3">
        <v>5.29</v>
      </c>
      <c r="L20" s="3">
        <v>39.475274725274723</v>
      </c>
      <c r="M20" s="3">
        <v>33.416279069767441</v>
      </c>
      <c r="N20" s="3">
        <v>27.16257088846881</v>
      </c>
      <c r="O20" s="5">
        <v>0.18131868131868112</v>
      </c>
      <c r="P20" s="5">
        <v>0.23023255813953503</v>
      </c>
      <c r="Q20" s="3">
        <v>1.8429584214235399</v>
      </c>
      <c r="R20" s="3">
        <v>1.1797884325294525</v>
      </c>
      <c r="S20" s="3">
        <v>28.68</v>
      </c>
      <c r="T20" s="3">
        <v>272.55</v>
      </c>
      <c r="U20" s="3">
        <v>428.85</v>
      </c>
      <c r="V20" s="3">
        <v>1.81</v>
      </c>
      <c r="W20" s="3">
        <v>2.36</v>
      </c>
      <c r="X20" s="3">
        <v>11.01</v>
      </c>
      <c r="Y20" s="3">
        <v>-3.71</v>
      </c>
      <c r="Z20" s="3">
        <v>7.29</v>
      </c>
    </row>
    <row r="21" spans="1:26" s="23" customFormat="1" hidden="1" x14ac:dyDescent="0.25">
      <c r="A21" s="23" t="s">
        <v>32</v>
      </c>
      <c r="B21" s="23" t="s">
        <v>33</v>
      </c>
      <c r="C21" s="23" t="s">
        <v>19</v>
      </c>
      <c r="D21" s="23" t="s">
        <v>20</v>
      </c>
      <c r="E21" s="23" t="s">
        <v>21</v>
      </c>
      <c r="F21" s="24">
        <v>20808.72</v>
      </c>
      <c r="G21" s="24" t="s">
        <v>22</v>
      </c>
      <c r="H21" s="24">
        <v>66.37</v>
      </c>
      <c r="I21" s="24">
        <v>3.3</v>
      </c>
      <c r="J21" s="24">
        <v>3.68</v>
      </c>
      <c r="K21" s="24">
        <v>4.03</v>
      </c>
      <c r="L21" s="24">
        <v>43.542424242424246</v>
      </c>
      <c r="M21" s="24">
        <v>39.046195652173914</v>
      </c>
      <c r="N21" s="24">
        <v>35.655086848635236</v>
      </c>
      <c r="O21" s="25">
        <v>0.11515151515151523</v>
      </c>
      <c r="P21" s="25">
        <v>9.5108695652173836E-2</v>
      </c>
      <c r="Q21" s="24">
        <v>3.3908538329519429</v>
      </c>
      <c r="R21" s="24">
        <v>3.748877702942222</v>
      </c>
      <c r="S21" s="24">
        <v>7.95</v>
      </c>
      <c r="T21" s="24">
        <v>60.44</v>
      </c>
      <c r="U21" s="24">
        <v>82.75</v>
      </c>
      <c r="V21" s="24">
        <v>0.93</v>
      </c>
      <c r="W21" s="24">
        <v>4.22</v>
      </c>
      <c r="X21" s="24">
        <v>5.35</v>
      </c>
      <c r="Y21" s="24">
        <v>-5.01</v>
      </c>
      <c r="Z21" s="24">
        <v>-1.6</v>
      </c>
    </row>
    <row r="22" spans="1:26" x14ac:dyDescent="0.25">
      <c r="A22" t="s">
        <v>47</v>
      </c>
      <c r="B22" t="s">
        <v>48</v>
      </c>
      <c r="C22" t="s">
        <v>19</v>
      </c>
      <c r="D22" t="s">
        <v>20</v>
      </c>
      <c r="E22" t="s">
        <v>21</v>
      </c>
      <c r="F22" s="3">
        <v>4791.72</v>
      </c>
      <c r="G22" s="3" t="s">
        <v>22</v>
      </c>
      <c r="H22" s="3">
        <v>109.9</v>
      </c>
      <c r="I22" s="3">
        <v>0.9</v>
      </c>
      <c r="J22" s="3">
        <v>1.24</v>
      </c>
      <c r="K22" s="3">
        <v>1.57</v>
      </c>
      <c r="L22" s="3">
        <v>159.65555555555554</v>
      </c>
      <c r="M22" s="3">
        <v>115.87903225806451</v>
      </c>
      <c r="N22" s="3">
        <v>91.522292993630572</v>
      </c>
      <c r="O22" s="5">
        <v>0.37777777777777777</v>
      </c>
      <c r="P22" s="5">
        <v>0.2661290322580645</v>
      </c>
      <c r="Q22" s="3">
        <v>3.0673861480075901</v>
      </c>
      <c r="R22" s="3">
        <v>3.4390194943061188</v>
      </c>
      <c r="S22" s="3">
        <v>20.77</v>
      </c>
      <c r="T22" s="3">
        <v>74.430000000000007</v>
      </c>
      <c r="U22" s="3">
        <v>138.76</v>
      </c>
      <c r="V22" s="3">
        <v>1.86</v>
      </c>
      <c r="W22" s="3">
        <v>-4.5199999999999996</v>
      </c>
      <c r="X22" s="3">
        <v>-12.18</v>
      </c>
      <c r="Y22" s="3">
        <v>-7.19</v>
      </c>
      <c r="Z22" s="3">
        <v>-13.11</v>
      </c>
    </row>
    <row r="23" spans="1:26" hidden="1" x14ac:dyDescent="0.25">
      <c r="A23" t="s">
        <v>68</v>
      </c>
      <c r="B23" t="s">
        <v>69</v>
      </c>
      <c r="C23" t="s">
        <v>36</v>
      </c>
      <c r="D23" t="s">
        <v>20</v>
      </c>
      <c r="E23" t="s">
        <v>21</v>
      </c>
      <c r="F23" s="3">
        <v>1033.3900000000001</v>
      </c>
      <c r="G23" s="3" t="s">
        <v>22</v>
      </c>
      <c r="H23" s="3">
        <v>11.83</v>
      </c>
      <c r="I23" s="3">
        <v>1.8</v>
      </c>
      <c r="J23" s="3">
        <v>1.75</v>
      </c>
      <c r="K23" s="3">
        <v>1.98</v>
      </c>
      <c r="L23" s="3">
        <v>79.827777777777769</v>
      </c>
      <c r="M23" s="3">
        <v>82.108571428571423</v>
      </c>
      <c r="N23" s="3">
        <v>72.570707070707073</v>
      </c>
      <c r="O23" s="5">
        <v>-2.777777777777779E-2</v>
      </c>
      <c r="P23" s="5">
        <v>0.13142857142857145</v>
      </c>
      <c r="Q23" s="3">
        <v>-29.5590857142857</v>
      </c>
      <c r="R23" s="3">
        <v>5.5216842336407543</v>
      </c>
      <c r="S23" s="3">
        <v>5.77</v>
      </c>
      <c r="T23" s="3">
        <v>11.22</v>
      </c>
      <c r="U23" s="3">
        <v>29.72</v>
      </c>
      <c r="V23" s="3">
        <v>1.97</v>
      </c>
      <c r="W23" s="3">
        <v>-3.03</v>
      </c>
      <c r="X23" s="3">
        <v>6.38</v>
      </c>
      <c r="Y23" s="3">
        <v>-7.73</v>
      </c>
      <c r="Z23" s="3">
        <v>-0.25</v>
      </c>
    </row>
    <row r="24" spans="1:26" x14ac:dyDescent="0.25">
      <c r="A24" t="s">
        <v>64</v>
      </c>
      <c r="B24" t="s">
        <v>65</v>
      </c>
      <c r="C24" t="s">
        <v>19</v>
      </c>
      <c r="D24" t="s">
        <v>20</v>
      </c>
      <c r="E24" t="s">
        <v>21</v>
      </c>
      <c r="F24" s="3">
        <v>1657.85</v>
      </c>
      <c r="G24" s="3" t="s">
        <v>22</v>
      </c>
      <c r="H24" s="3">
        <v>8.11</v>
      </c>
      <c r="I24" s="3">
        <v>0.62</v>
      </c>
      <c r="J24" s="3">
        <v>0.75</v>
      </c>
      <c r="K24" s="3">
        <v>0.83</v>
      </c>
      <c r="L24" s="3">
        <v>231.75806451612902</v>
      </c>
      <c r="M24" s="3">
        <v>191.58666666666667</v>
      </c>
      <c r="N24" s="3">
        <v>173.12048192771084</v>
      </c>
      <c r="O24" s="5">
        <v>0.20967741935483875</v>
      </c>
      <c r="P24" s="5">
        <v>0.10666666666666669</v>
      </c>
      <c r="Q24" s="3">
        <v>9.1372102564102544</v>
      </c>
      <c r="R24" s="3">
        <v>16.23004518072289</v>
      </c>
      <c r="S24" s="3">
        <v>19.7</v>
      </c>
      <c r="T24" s="3">
        <v>7.15</v>
      </c>
      <c r="U24" s="3">
        <v>12.15</v>
      </c>
      <c r="V24" s="3">
        <v>1.1299999999999999</v>
      </c>
      <c r="W24" s="3">
        <v>1.55</v>
      </c>
      <c r="X24" s="3">
        <v>4.6500000000000004</v>
      </c>
      <c r="Y24" s="3">
        <v>-10.57</v>
      </c>
      <c r="Z24" s="3">
        <v>8.1</v>
      </c>
    </row>
    <row r="25" spans="1:26" s="23" customFormat="1" hidden="1" x14ac:dyDescent="0.25">
      <c r="A25" s="23" t="s">
        <v>37</v>
      </c>
      <c r="B25" s="23" t="s">
        <v>38</v>
      </c>
      <c r="C25" s="23" t="s">
        <v>36</v>
      </c>
      <c r="D25" s="23" t="s">
        <v>20</v>
      </c>
      <c r="E25" s="23" t="s">
        <v>21</v>
      </c>
      <c r="F25" s="24">
        <v>11739.01</v>
      </c>
      <c r="G25" s="24" t="s">
        <v>22</v>
      </c>
      <c r="H25" s="24">
        <v>173.6</v>
      </c>
      <c r="I25" s="24">
        <v>6.4</v>
      </c>
      <c r="J25" s="24">
        <v>7.26</v>
      </c>
      <c r="K25" s="24">
        <v>8.2799999999999994</v>
      </c>
      <c r="L25" s="24">
        <v>22.451562499999998</v>
      </c>
      <c r="M25" s="24">
        <v>19.792011019283748</v>
      </c>
      <c r="N25" s="24">
        <v>17.353864734299517</v>
      </c>
      <c r="O25" s="25">
        <v>0.13437499999999991</v>
      </c>
      <c r="P25" s="25">
        <v>0.14049586776859502</v>
      </c>
      <c r="Q25" s="24">
        <v>1.4728938432955356</v>
      </c>
      <c r="R25" s="24">
        <v>1.2351868428530834</v>
      </c>
      <c r="S25" s="24">
        <v>15.36</v>
      </c>
      <c r="T25" s="24">
        <v>129.18</v>
      </c>
      <c r="U25" s="24">
        <v>205.27</v>
      </c>
      <c r="V25" s="24">
        <v>1.02</v>
      </c>
      <c r="W25" s="24">
        <v>-2.84</v>
      </c>
      <c r="X25" s="24">
        <v>-1.21</v>
      </c>
      <c r="Y25" s="24">
        <v>-11.13</v>
      </c>
      <c r="Z25" s="24">
        <v>-2.48</v>
      </c>
    </row>
    <row r="26" spans="1:26" hidden="1" x14ac:dyDescent="0.25">
      <c r="A26" t="s">
        <v>92</v>
      </c>
      <c r="B26" t="s">
        <v>93</v>
      </c>
      <c r="C26" t="s">
        <v>19</v>
      </c>
      <c r="D26" t="s">
        <v>20</v>
      </c>
      <c r="E26" t="s">
        <v>21</v>
      </c>
      <c r="F26" s="3">
        <v>3393.78</v>
      </c>
      <c r="G26" s="3" t="s">
        <v>22</v>
      </c>
      <c r="H26" s="3">
        <v>28.99</v>
      </c>
      <c r="I26" s="3">
        <v>-0.74</v>
      </c>
      <c r="J26" s="3">
        <v>-0.48</v>
      </c>
      <c r="K26" s="3">
        <v>-0.39</v>
      </c>
      <c r="L26" s="3">
        <v>-194.17567567567568</v>
      </c>
      <c r="M26" s="3">
        <v>-299.35416666666669</v>
      </c>
      <c r="N26" s="3">
        <v>-368.4358974358974</v>
      </c>
      <c r="O26" s="5">
        <v>-0.35135135135135132</v>
      </c>
      <c r="P26" s="5">
        <v>-0.18749999999999989</v>
      </c>
      <c r="Q26" s="3">
        <v>8.5200801282051302</v>
      </c>
      <c r="R26" s="3">
        <v>19.64991452991454</v>
      </c>
      <c r="S26" s="3">
        <v>24.24</v>
      </c>
      <c r="T26" s="3">
        <v>10.91</v>
      </c>
      <c r="U26" s="3">
        <v>43.97</v>
      </c>
      <c r="V26" s="3">
        <v>2.37</v>
      </c>
      <c r="W26" s="3">
        <v>-10.88</v>
      </c>
      <c r="X26" s="3">
        <v>-11.36</v>
      </c>
      <c r="Y26" s="3">
        <v>-12.44</v>
      </c>
      <c r="Z26" s="3">
        <v>-8.48</v>
      </c>
    </row>
    <row r="27" spans="1:26" hidden="1" x14ac:dyDescent="0.25">
      <c r="A27" t="s">
        <v>87</v>
      </c>
      <c r="B27" t="s">
        <v>88</v>
      </c>
      <c r="C27" t="s">
        <v>36</v>
      </c>
      <c r="D27" t="s">
        <v>20</v>
      </c>
      <c r="E27" t="s">
        <v>21</v>
      </c>
      <c r="F27" s="3">
        <v>1242.01</v>
      </c>
      <c r="G27" s="3" t="s">
        <v>22</v>
      </c>
      <c r="H27" s="3">
        <v>38.64</v>
      </c>
      <c r="I27" s="3">
        <v>2.19</v>
      </c>
      <c r="J27" s="3">
        <v>2.4</v>
      </c>
      <c r="K27" s="3">
        <v>2.65</v>
      </c>
      <c r="L27" s="3">
        <v>65.611872146118728</v>
      </c>
      <c r="M27" s="3">
        <v>59.870833333333337</v>
      </c>
      <c r="N27" s="3">
        <v>54.222641509433963</v>
      </c>
      <c r="O27" s="5">
        <v>9.5890410958904049E-2</v>
      </c>
      <c r="P27" s="5">
        <v>0.10416666666666674</v>
      </c>
      <c r="Q27" s="3">
        <v>6.2436726190476231</v>
      </c>
      <c r="R27" s="3">
        <v>5.2053735849056562</v>
      </c>
      <c r="S27" s="3">
        <v>1.6</v>
      </c>
      <c r="T27" s="3">
        <v>36.01</v>
      </c>
      <c r="U27" s="3">
        <v>74.11</v>
      </c>
      <c r="V27" s="3">
        <v>1.19</v>
      </c>
      <c r="W27" s="3">
        <v>-3.84</v>
      </c>
      <c r="X27" s="3">
        <v>3.37</v>
      </c>
      <c r="Y27" s="3">
        <v>-19.59</v>
      </c>
      <c r="Z27" s="3">
        <v>-7.35</v>
      </c>
    </row>
    <row r="28" spans="1:26" hidden="1" x14ac:dyDescent="0.25">
      <c r="A28" t="s">
        <v>39</v>
      </c>
      <c r="B28" t="s">
        <v>40</v>
      </c>
      <c r="C28" t="s">
        <v>36</v>
      </c>
      <c r="D28" t="s">
        <v>20</v>
      </c>
      <c r="E28" t="s">
        <v>21</v>
      </c>
      <c r="F28" s="3">
        <v>2941.49</v>
      </c>
      <c r="G28" s="3" t="s">
        <v>22</v>
      </c>
      <c r="H28" s="3">
        <v>14.34</v>
      </c>
      <c r="I28" s="3">
        <v>0.99</v>
      </c>
      <c r="J28" s="3">
        <v>1.03</v>
      </c>
      <c r="K28" s="3">
        <v>1.1299999999999999</v>
      </c>
      <c r="L28" s="3">
        <v>145.14141414141415</v>
      </c>
      <c r="M28" s="3">
        <v>139.50485436893203</v>
      </c>
      <c r="N28" s="3">
        <v>127.15929203539824</v>
      </c>
      <c r="O28" s="5">
        <v>4.0404040404040442E-2</v>
      </c>
      <c r="P28" s="5">
        <v>9.7087378640776656E-2</v>
      </c>
      <c r="Q28" s="3">
        <v>34.527451456310644</v>
      </c>
      <c r="R28" s="3">
        <v>13.097407079646024</v>
      </c>
      <c r="S28" s="3">
        <v>4.1100000000000003</v>
      </c>
      <c r="T28" s="3">
        <v>14.17</v>
      </c>
      <c r="U28" s="3">
        <v>20.399999999999999</v>
      </c>
      <c r="V28" s="3">
        <v>0.77</v>
      </c>
      <c r="W28" s="3">
        <v>-2.7</v>
      </c>
      <c r="X28" s="3">
        <v>-3.41</v>
      </c>
      <c r="Y28" s="3">
        <v>-20.36</v>
      </c>
      <c r="Z28" s="3">
        <v>-11.47</v>
      </c>
    </row>
    <row r="31" spans="1:26" x14ac:dyDescent="0.25">
      <c r="L31" s="3">
        <f>AVERAGE(L2:L28)</f>
        <v>112.27566259428667</v>
      </c>
      <c r="M31" s="3">
        <f t="shared" ref="M31:Z31" si="0">AVERAGE(M2:M28)</f>
        <v>90.403329056897832</v>
      </c>
      <c r="N31" s="3">
        <f t="shared" si="0"/>
        <v>68.037486323639101</v>
      </c>
      <c r="O31" s="22">
        <f t="shared" si="0"/>
        <v>0.13005483867123349</v>
      </c>
      <c r="P31" s="22">
        <f t="shared" si="0"/>
        <v>0.16225591281779425</v>
      </c>
      <c r="Q31" s="3">
        <f t="shared" si="0"/>
        <v>-1.896900034478981</v>
      </c>
      <c r="R31" s="3">
        <f t="shared" si="0"/>
        <v>5.3197448477967688</v>
      </c>
      <c r="S31" s="3">
        <f t="shared" si="0"/>
        <v>12.240000000000002</v>
      </c>
      <c r="T31" s="3"/>
      <c r="U31" s="3"/>
      <c r="V31" s="3"/>
      <c r="W31" s="3">
        <f t="shared" si="0"/>
        <v>0.31884615384615367</v>
      </c>
      <c r="X31" s="3">
        <f t="shared" si="0"/>
        <v>7.7096296296296298</v>
      </c>
      <c r="Y31" s="3">
        <f t="shared" si="0"/>
        <v>6.509230769230772</v>
      </c>
      <c r="Z31" s="3">
        <f t="shared" si="0"/>
        <v>5.517777777777777</v>
      </c>
    </row>
  </sheetData>
  <autoFilter ref="A1:Z28" xr:uid="{08E05512-34C1-473C-9E20-027E24D89450}">
    <filterColumn colId="12">
      <dynamicFilter type="aboveAverage" val="90.403329056897832"/>
    </filterColumn>
    <filterColumn colId="14">
      <dynamicFilter type="aboveAverage" val="0.13005483867123349"/>
    </filterColumn>
    <sortState xmlns:xlrd2="http://schemas.microsoft.com/office/spreadsheetml/2017/richdata2" ref="A2:Z28">
      <sortCondition descending="1" ref="Y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2025-02-11T07:42:02Z</dcterms:modified>
</cp:coreProperties>
</file>