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D\Documents\"/>
    </mc:Choice>
  </mc:AlternateContent>
  <xr:revisionPtr revIDLastSave="0" documentId="13_ncr:1_{7CEBE49B-F24A-43A2-8F3F-91045D4C274B}" xr6:coauthVersionLast="43" xr6:coauthVersionMax="43" xr10:uidLastSave="{00000000-0000-0000-0000-000000000000}"/>
  <bookViews>
    <workbookView xWindow="-108" yWindow="-108" windowWidth="23256" windowHeight="12720" xr2:uid="{18EA23D8-1B21-42F7-894B-B17E7A87190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H10" i="1"/>
  <c r="G10" i="1"/>
  <c r="Q24" i="1" l="1"/>
  <c r="G11" i="1"/>
  <c r="H11" i="1" s="1"/>
  <c r="G12" i="1"/>
  <c r="H12" i="1" s="1"/>
  <c r="F11" i="1"/>
  <c r="F12" i="1"/>
  <c r="F10" i="1"/>
  <c r="F5" i="1" s="1"/>
  <c r="S6" i="1" l="1"/>
  <c r="S10" i="1"/>
  <c r="H27" i="1"/>
  <c r="I27" i="1" s="1"/>
  <c r="S8" i="1" l="1"/>
  <c r="S11" i="1"/>
  <c r="S5" i="1"/>
  <c r="S7" i="1"/>
  <c r="S9" i="1"/>
</calcChain>
</file>

<file path=xl/sharedStrings.xml><?xml version="1.0" encoding="utf-8"?>
<sst xmlns="http://schemas.openxmlformats.org/spreadsheetml/2006/main" count="72" uniqueCount="18">
  <si>
    <t>Task</t>
  </si>
  <si>
    <t>Optimistic</t>
  </si>
  <si>
    <t>Normal</t>
  </si>
  <si>
    <t>Pessimistic</t>
  </si>
  <si>
    <t>μ</t>
  </si>
  <si>
    <t>σ</t>
  </si>
  <si>
    <t>Example 1</t>
  </si>
  <si>
    <t>Example 2</t>
  </si>
  <si>
    <t>Example 3</t>
  </si>
  <si>
    <t>Time enstimates</t>
  </si>
  <si>
    <t>Likehood</t>
  </si>
  <si>
    <t>Days</t>
  </si>
  <si>
    <t>&lt; 1%</t>
  </si>
  <si>
    <t>beta distribution</t>
  </si>
  <si>
    <t>Z = (x -μ)/σ</t>
  </si>
  <si>
    <t>How Likely is to complete until x days?</t>
  </si>
  <si>
    <t>days:</t>
  </si>
  <si>
    <t>σ2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</si>
</sst>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F2F2F"/>
      <name val="Segoe UI"/>
      <family val="2"/>
    </font>
    <font>
      <sz val="10"/>
      <name val="Segoe U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3">
    <dxf>
      <numFmt numFmtId="13" formatCode="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Foglio1!$S$5:$S$11</c:f>
              <c:numCache>
                <c:formatCode>General</c:formatCode>
                <c:ptCount val="7"/>
                <c:pt idx="0">
                  <c:v>11.030852046295539</c:v>
                </c:pt>
                <c:pt idx="1">
                  <c:v>14.166666666666668</c:v>
                </c:pt>
                <c:pt idx="2">
                  <c:v>17.302481287037796</c:v>
                </c:pt>
                <c:pt idx="3">
                  <c:v>20.438295907408929</c:v>
                </c:pt>
                <c:pt idx="4">
                  <c:v>23.574110527780057</c:v>
                </c:pt>
                <c:pt idx="5">
                  <c:v>26.709925148151186</c:v>
                </c:pt>
                <c:pt idx="6">
                  <c:v>29.845739768522314</c:v>
                </c:pt>
              </c:numCache>
            </c:numRef>
          </c:cat>
          <c:val>
            <c:numRef>
              <c:f>Foglio1!$R$5:$R$11</c:f>
              <c:numCache>
                <c:formatCode>0%</c:formatCode>
                <c:ptCount val="7"/>
                <c:pt idx="0">
                  <c:v>0.1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1-4B44-86FF-F5A39103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618008"/>
        <c:axId val="555618336"/>
      </c:barChart>
      <c:catAx>
        <c:axId val="555618008"/>
        <c:scaling>
          <c:orientation val="minMax"/>
        </c:scaling>
        <c:delete val="0"/>
        <c:axPos val="b"/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18336"/>
        <c:crosses val="autoZero"/>
        <c:auto val="1"/>
        <c:lblAlgn val="ctr"/>
        <c:lblOffset val="100"/>
        <c:noMultiLvlLbl val="0"/>
      </c:catAx>
      <c:valAx>
        <c:axId val="55561833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1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4</xdr:row>
      <xdr:rowOff>85725</xdr:rowOff>
    </xdr:from>
    <xdr:to>
      <xdr:col>15</xdr:col>
      <xdr:colOff>514350</xdr:colOff>
      <xdr:row>19</xdr:row>
      <xdr:rowOff>85725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565949-EBAA-4C13-A641-C943537F8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38100</xdr:colOff>
      <xdr:row>22</xdr:row>
      <xdr:rowOff>60960</xdr:rowOff>
    </xdr:from>
    <xdr:to>
      <xdr:col>3</xdr:col>
      <xdr:colOff>268328</xdr:colOff>
      <xdr:row>31</xdr:row>
      <xdr:rowOff>16944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F441D65B-C2BD-4DFD-979A-6E37D9A70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4084320"/>
          <a:ext cx="2219048" cy="160952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D603F2-AE59-4A19-AF92-FB71EE479AE6}" name="Tabella1" displayName="Tabella1" ref="B9:H12" totalsRowShown="0">
  <autoFilter ref="B9:H12" xr:uid="{97EE783C-3FAA-4E52-8D69-DDD116896A67}"/>
  <tableColumns count="7">
    <tableColumn id="1" xr3:uid="{59DDCEE2-91A0-4881-9C4F-9A14CF438A12}" name="Task"/>
    <tableColumn id="2" xr3:uid="{E7F67D9C-2E01-47B8-A7D2-28453D168F0B}" name="Optimistic"/>
    <tableColumn id="3" xr3:uid="{43C73817-B323-4A72-AF2C-98C9FBDAC78B}" name="Normal"/>
    <tableColumn id="4" xr3:uid="{ED8BE096-231C-4501-972D-5151138EDFF2}" name="Pessimistic"/>
    <tableColumn id="5" xr3:uid="{62A43CC3-E50C-4EFD-8DFC-52F642E31C92}" name="μ">
      <calculatedColumnFormula>(C10+ 4*D10 + E10)/6</calculatedColumnFormula>
    </tableColumn>
    <tableColumn id="6" xr3:uid="{121A2820-9895-4493-9CF8-11B62A372199}" name="σ" dataDxfId="2">
      <calculatedColumnFormula>(E10-C10)/6</calculatedColumnFormula>
    </tableColumn>
    <tableColumn id="7" xr3:uid="{48DC62CA-A6AF-48BA-A20D-072E60F1351E}" name="σ2" dataDxfId="1">
      <calculatedColumnFormula>POWER(Tabella1[[#This Row],[σ]],2)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0DB06A-9428-45F5-B68A-BF60BF80F4A3}" name="Tabella2" displayName="Tabella2" ref="R4:S11" totalsRowShown="0">
  <autoFilter ref="R4:S11" xr:uid="{45F59042-60C2-4952-8BB9-7FE7AD4FDA5C}"/>
  <tableColumns count="2">
    <tableColumn id="1" xr3:uid="{58FA5C1D-8E9C-4C87-B2B0-A001DB231129}" name="Likehood" dataDxfId="0"/>
    <tableColumn id="2" xr3:uid="{C19C02BC-ED55-4956-B624-616EF8417193}" name="Day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A9A8D-110F-4DB5-BE57-31F4AF7867BB}">
  <dimension ref="B4:S30"/>
  <sheetViews>
    <sheetView tabSelected="1" topLeftCell="A7" workbookViewId="0">
      <selection activeCell="H27" sqref="H27:I27"/>
    </sheetView>
  </sheetViews>
  <sheetFormatPr defaultRowHeight="14.4" x14ac:dyDescent="0.3"/>
  <cols>
    <col min="2" max="2" width="17.6640625" customWidth="1"/>
    <col min="3" max="3" width="11.33203125" customWidth="1"/>
    <col min="4" max="4" width="9.109375" customWidth="1"/>
    <col min="5" max="5" width="11.88671875" customWidth="1"/>
    <col min="18" max="18" width="10.6640625" customWidth="1"/>
  </cols>
  <sheetData>
    <row r="4" spans="2:19" x14ac:dyDescent="0.3">
      <c r="R4" t="s">
        <v>10</v>
      </c>
      <c r="S4" t="s">
        <v>11</v>
      </c>
    </row>
    <row r="5" spans="2:19" x14ac:dyDescent="0.3">
      <c r="F5">
        <f>SUM(Tabella1[μ])</f>
        <v>14.166666666666668</v>
      </c>
      <c r="G5">
        <f>SQRT(SUM(Tabella1[σ2]))</f>
        <v>3.1358146203711295</v>
      </c>
      <c r="R5" s="1">
        <v>0.1</v>
      </c>
      <c r="S5">
        <f>F5-G5</f>
        <v>11.030852046295539</v>
      </c>
    </row>
    <row r="6" spans="2:19" x14ac:dyDescent="0.3">
      <c r="R6" s="1">
        <v>0.5</v>
      </c>
      <c r="S6">
        <f>F5</f>
        <v>14.166666666666668</v>
      </c>
    </row>
    <row r="7" spans="2:19" x14ac:dyDescent="0.3">
      <c r="R7" s="1">
        <v>0.2</v>
      </c>
      <c r="S7">
        <f>F5+G5</f>
        <v>17.302481287037796</v>
      </c>
    </row>
    <row r="8" spans="2:19" x14ac:dyDescent="0.3">
      <c r="C8" s="3" t="s">
        <v>9</v>
      </c>
      <c r="D8" s="3"/>
      <c r="E8" s="3"/>
      <c r="F8" t="s">
        <v>13</v>
      </c>
      <c r="R8" s="1">
        <v>0.1</v>
      </c>
      <c r="S8">
        <f>F5+ 2*G5</f>
        <v>20.438295907408929</v>
      </c>
    </row>
    <row r="9" spans="2:19" x14ac:dyDescent="0.3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17</v>
      </c>
      <c r="R9" s="1">
        <v>0.05</v>
      </c>
      <c r="S9">
        <f>F5+ 3*G5</f>
        <v>23.574110527780057</v>
      </c>
    </row>
    <row r="10" spans="2:19" x14ac:dyDescent="0.3">
      <c r="B10" t="s">
        <v>6</v>
      </c>
      <c r="C10">
        <v>1</v>
      </c>
      <c r="D10">
        <v>3</v>
      </c>
      <c r="E10">
        <v>12</v>
      </c>
      <c r="F10">
        <f>(C10+ 4*D10 + E10)/6</f>
        <v>4.166666666666667</v>
      </c>
      <c r="G10">
        <f>(E10-C10)/6</f>
        <v>1.8333333333333333</v>
      </c>
      <c r="H10">
        <f>POWER(Tabella1[[#This Row],[σ]],2)</f>
        <v>3.3611111111111107</v>
      </c>
      <c r="R10" s="1">
        <v>0.02</v>
      </c>
      <c r="S10">
        <f>F5+ 4*G5</f>
        <v>26.709925148151186</v>
      </c>
    </row>
    <row r="11" spans="2:19" x14ac:dyDescent="0.3">
      <c r="B11" t="s">
        <v>7</v>
      </c>
      <c r="C11">
        <v>1</v>
      </c>
      <c r="D11">
        <v>1.5</v>
      </c>
      <c r="E11">
        <v>14</v>
      </c>
      <c r="F11">
        <f t="shared" ref="F11:F12" si="0">(C11+ 4*D11 + E11)/6</f>
        <v>3.5</v>
      </c>
      <c r="G11">
        <f t="shared" ref="G11:G12" si="1">(E11-C11)/6</f>
        <v>2.1666666666666665</v>
      </c>
      <c r="H11">
        <f>POWER(Tabella1[[#This Row],[σ]],2)</f>
        <v>4.6944444444444438</v>
      </c>
      <c r="R11" s="1" t="s">
        <v>12</v>
      </c>
      <c r="S11">
        <f>F5+ 5*G5</f>
        <v>29.845739768522314</v>
      </c>
    </row>
    <row r="12" spans="2:19" x14ac:dyDescent="0.3">
      <c r="B12" t="s">
        <v>8</v>
      </c>
      <c r="C12">
        <v>3</v>
      </c>
      <c r="D12">
        <v>6.25</v>
      </c>
      <c r="E12">
        <v>11</v>
      </c>
      <c r="F12">
        <f t="shared" si="0"/>
        <v>6.5</v>
      </c>
      <c r="G12">
        <f t="shared" si="1"/>
        <v>1.3333333333333333</v>
      </c>
      <c r="H12">
        <f>POWER(Tabella1[[#This Row],[σ]],2)</f>
        <v>1.7777777777777777</v>
      </c>
    </row>
    <row r="17" spans="6:17" x14ac:dyDescent="0.3">
      <c r="Q17">
        <v>2.5</v>
      </c>
    </row>
    <row r="18" spans="6:17" x14ac:dyDescent="0.3">
      <c r="Q18">
        <v>1</v>
      </c>
    </row>
    <row r="19" spans="6:17" x14ac:dyDescent="0.3">
      <c r="Q19">
        <v>0.5</v>
      </c>
    </row>
    <row r="24" spans="6:17" x14ac:dyDescent="0.3">
      <c r="Q24">
        <f>SUM(Q17:Q20)</f>
        <v>4</v>
      </c>
    </row>
    <row r="25" spans="6:17" x14ac:dyDescent="0.3">
      <c r="F25" t="s">
        <v>14</v>
      </c>
      <c r="H25" t="s">
        <v>15</v>
      </c>
    </row>
    <row r="26" spans="6:17" x14ac:dyDescent="0.3">
      <c r="H26" t="s">
        <v>16</v>
      </c>
      <c r="I26">
        <v>20</v>
      </c>
    </row>
    <row r="27" spans="6:17" ht="15" x14ac:dyDescent="0.35">
      <c r="H27" s="4">
        <f>NORMDIST(I26,F5,G5,TRUE)</f>
        <v>0.96857343397418205</v>
      </c>
      <c r="I27" s="5">
        <f>H27*100</f>
        <v>96.857343397418205</v>
      </c>
    </row>
    <row r="30" spans="6:17" ht="15" x14ac:dyDescent="0.35">
      <c r="F30" s="2"/>
    </row>
  </sheetData>
  <mergeCells count="1">
    <mergeCell ref="C8:E8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SimonD</dc:creator>
  <cp:lastModifiedBy>SimonD</cp:lastModifiedBy>
  <dcterms:created xsi:type="dcterms:W3CDTF">2019-02-11T16:21:05Z</dcterms:created>
  <dcterms:modified xsi:type="dcterms:W3CDTF">2019-06-10T12:50:28Z</dcterms:modified>
</cp:coreProperties>
</file>