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oglio1" sheetId="1" state="visible" r:id="rId1"/>
  </sheets>
  <calcPr/>
</workbook>
</file>

<file path=xl/sharedStrings.xml><?xml version="1.0" encoding="utf-8"?>
<sst xmlns="http://schemas.openxmlformats.org/spreadsheetml/2006/main" count="29" uniqueCount="29">
  <si>
    <t>SCARICO</t>
  </si>
  <si>
    <t>lambda</t>
  </si>
  <si>
    <t>probabilità</t>
  </si>
  <si>
    <t xml:space="preserve">numero serventi</t>
  </si>
  <si>
    <t>E[S_i]</t>
  </si>
  <si>
    <t>E[S]</t>
  </si>
  <si>
    <t>μ</t>
  </si>
  <si>
    <t>ρ</t>
  </si>
  <si>
    <t xml:space="preserve">termini sommatoria</t>
  </si>
  <si>
    <t>P_0</t>
  </si>
  <si>
    <t>P_Q</t>
  </si>
  <si>
    <t>E[Tq]</t>
  </si>
  <si>
    <t>E[Ts]</t>
  </si>
  <si>
    <t>E[Nq]</t>
  </si>
  <si>
    <t>E[Ns]</t>
  </si>
  <si>
    <t>ACCETTAZIONE</t>
  </si>
  <si>
    <t>P_1</t>
  </si>
  <si>
    <t>GOMMISTA</t>
  </si>
  <si>
    <t>P_2</t>
  </si>
  <si>
    <t>CARROZZERIA</t>
  </si>
  <si>
    <t>P_3</t>
  </si>
  <si>
    <t>ELETTRAUTO</t>
  </si>
  <si>
    <t>P_4</t>
  </si>
  <si>
    <t>CARPENTERIA</t>
  </si>
  <si>
    <t>P_5</t>
  </si>
  <si>
    <t>MECCANICA</t>
  </si>
  <si>
    <t>P_6</t>
  </si>
  <si>
    <t>CHECKOUT</t>
  </si>
  <si>
    <t>P_7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</si>
</sst>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b/>
      <sz val="13.000000"/>
      <color theme="1"/>
      <name val="Calibri"/>
      <scheme val="minor"/>
    </font>
    <font>
      <b/>
      <sz val="11.000000"/>
      <color theme="4" tint="0"/>
      <name val="Calibri"/>
      <scheme val="minor"/>
    </font>
    <font>
      <b/>
      <sz val="11.000000"/>
      <color rgb="FFC00000"/>
      <name val="Calibri"/>
      <scheme val="minor"/>
    </font>
    <font>
      <sz val="11.000000"/>
      <color rgb="FFC00000"/>
      <name val="Calibri"/>
    </font>
    <font>
      <b/>
      <sz val="11.000000"/>
      <color rgb="FFC00000"/>
      <name val="Calibri"/>
    </font>
    <font>
      <sz val="11.000000"/>
      <color rgb="FFC00000"/>
      <name val="Calibri"/>
      <scheme val="minor"/>
    </font>
    <font>
      <b/>
      <sz val="13.000000"/>
      <color theme="4" tint="0"/>
      <name val="Calibri"/>
      <scheme val="minor"/>
    </font>
    <font>
      <sz val="11.00000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/>
    <xf fontId="4" fillId="0" borderId="0" numFmtId="0" xfId="0" applyFont="1"/>
    <xf fontId="5" fillId="2" borderId="1" numFmtId="0" xfId="0" applyFont="1" applyFill="1" applyBorder="1"/>
    <xf fontId="0" fillId="2" borderId="1" numFmtId="0" xfId="0" applyFill="1" applyBorder="1"/>
    <xf fontId="3" fillId="2" borderId="1" numFmtId="0" xfId="0" applyFont="1" applyFill="1" applyBorder="1"/>
    <xf fontId="6" fillId="0" borderId="0" numFmtId="0" xfId="0" applyFont="1"/>
    <xf fontId="7" fillId="0" borderId="0" numFmtId="0" xfId="0" applyFont="1"/>
    <xf fontId="8" fillId="0" borderId="0" numFmt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1" workbookViewId="0">
      <selection activeCell="D87" activeCellId="0" sqref="D87"/>
    </sheetView>
  </sheetViews>
  <sheetFormatPr defaultRowHeight="14.25"/>
  <cols>
    <col customWidth="1" min="1" max="1" width="20.28125"/>
    <col customWidth="1" min="2" max="2" width="9.6640625"/>
    <col customWidth="1" min="3" max="3" width="13.140625"/>
    <col bestFit="1" customWidth="1" min="4" max="4" width="12.5546875"/>
    <col bestFit="1" customWidth="1" min="6" max="6" width="9.109375"/>
    <col bestFit="1" customWidth="1" min="11" max="11" width="9.109375"/>
    <col bestFit="1" customWidth="1" min="12" max="12" width="13.109375"/>
    <col bestFit="1" customWidth="1" min="13" max="18" width="12.77734375"/>
    <col bestFit="1" customWidth="1" min="19" max="20" width="14.6640625"/>
    <col bestFit="1" customWidth="1" min="21" max="26" width="12.77734375"/>
  </cols>
  <sheetData>
    <row r="1" ht="17.25">
      <c r="A1" s="1" t="s">
        <v>0</v>
      </c>
    </row>
    <row r="2">
      <c r="A2" s="2" t="s">
        <v>1</v>
      </c>
      <c r="B2">
        <v>0.0054999999999999997</v>
      </c>
      <c r="C2" s="2" t="s">
        <v>2</v>
      </c>
      <c r="D2">
        <v>1</v>
      </c>
    </row>
    <row r="3">
      <c r="A3" s="2" t="s">
        <v>3</v>
      </c>
      <c r="B3">
        <v>4</v>
      </c>
    </row>
    <row r="4">
      <c r="A4" s="2" t="s">
        <v>4</v>
      </c>
      <c r="B4">
        <v>600</v>
      </c>
      <c r="C4" s="3" t="s">
        <v>5</v>
      </c>
      <c r="D4">
        <f>+B4/B3</f>
        <v>150</v>
      </c>
      <c r="E4" s="4" t="s">
        <v>6</v>
      </c>
      <c r="F4">
        <f>1/D4</f>
        <v>0.0066666666666666671</v>
      </c>
    </row>
    <row r="5">
      <c r="A5" s="5" t="s">
        <v>7</v>
      </c>
      <c r="B5" s="6">
        <f>(B2*D2)/F4</f>
        <v>0.82499999999999984</v>
      </c>
      <c r="K5" t="s">
        <v>8</v>
      </c>
    </row>
    <row r="6">
      <c r="A6" s="4" t="s">
        <v>9</v>
      </c>
      <c r="B6">
        <f>(+SUM(K6:Z6)+(B3*B5)^B3/(FACT(B3)*(1-B5)))^(-1)</f>
        <v>0.022742409720755728</v>
      </c>
      <c r="K6">
        <f>($B$3*$B$5)^K7/FACT(K7)</f>
        <v>1</v>
      </c>
      <c r="L6">
        <f>IF(L7&lt;&gt;0,(($B3*$B5)^L7/(FACT(L7))),0)</f>
        <v>3.2999999999999994</v>
      </c>
      <c r="M6">
        <f>IF(M7&lt;&gt;0,(($B3*$B5)^M7/(FACT(M7))),0)</f>
        <v>5.4449999999999976</v>
      </c>
      <c r="N6">
        <f t="shared" ref="N6:Z6" si="0">IF(N7&lt;&gt;0,(($B3*$B5)^N7/(FACT(N7))),0)</f>
        <v>5.989499999999996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</row>
    <row r="7">
      <c r="A7" s="4" t="s">
        <v>10</v>
      </c>
      <c r="B7">
        <f>+(B3*B5)^B3*B6/(FACT(B3)*(1-B5))</f>
        <v>0.64215955424876925</v>
      </c>
      <c r="K7">
        <v>0</v>
      </c>
      <c r="L7">
        <v>1</v>
      </c>
      <c r="M7">
        <f>+IF(AND($B3&gt;L7+1,L7+1&lt;&gt;1),L7+1,0)</f>
        <v>2</v>
      </c>
      <c r="N7">
        <f t="shared" ref="N7:Z7" si="1">+IF(AND($B3&gt;M7+1,M7+1&lt;&gt;1),M7+1,0)</f>
        <v>3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</row>
    <row r="8">
      <c r="A8" s="5" t="s">
        <v>11</v>
      </c>
      <c r="B8" s="6">
        <f>+(B7*D4)/(1-B5)</f>
        <v>550.42247507037314</v>
      </c>
      <c r="C8" s="7" t="s">
        <v>12</v>
      </c>
      <c r="D8" s="6">
        <f>+B8+B4</f>
        <v>1150.4224750703731</v>
      </c>
    </row>
    <row r="9">
      <c r="A9" s="5" t="s">
        <v>13</v>
      </c>
      <c r="B9" s="6">
        <f>+B8*B2*D2</f>
        <v>3.0273236128870522</v>
      </c>
      <c r="C9" s="7" t="s">
        <v>14</v>
      </c>
      <c r="D9" s="6">
        <f>+D8*B2*D2</f>
        <v>6.327323612887052</v>
      </c>
    </row>
    <row r="13" ht="17.25">
      <c r="A13" s="1" t="s">
        <v>15</v>
      </c>
    </row>
    <row r="14">
      <c r="A14" s="2" t="s">
        <v>1</v>
      </c>
      <c r="B14">
        <v>0.0054999999999999997</v>
      </c>
      <c r="C14" s="2" t="s">
        <v>2</v>
      </c>
      <c r="D14">
        <v>0.29999999999999999</v>
      </c>
    </row>
    <row r="15">
      <c r="A15" s="2" t="s">
        <v>3</v>
      </c>
      <c r="B15">
        <v>4</v>
      </c>
    </row>
    <row r="16">
      <c r="A16" s="2" t="s">
        <v>4</v>
      </c>
      <c r="B16">
        <v>600</v>
      </c>
      <c r="C16" s="8" t="s">
        <v>5</v>
      </c>
      <c r="D16">
        <f>+B16/B15</f>
        <v>150</v>
      </c>
      <c r="E16" s="4" t="s">
        <v>6</v>
      </c>
      <c r="F16">
        <f t="shared" ref="F16:F79" si="2">1/D16</f>
        <v>0.0066666666666666671</v>
      </c>
    </row>
    <row r="17">
      <c r="A17" s="5" t="s">
        <v>7</v>
      </c>
      <c r="B17" s="6">
        <f>(B14*D14)/F16</f>
        <v>0.24749999999999994</v>
      </c>
      <c r="K17" t="s">
        <v>8</v>
      </c>
    </row>
    <row r="18">
      <c r="A18" s="4" t="s">
        <v>16</v>
      </c>
      <c r="B18">
        <f>(+SUM(K18:Z18)+(B15*B17)^B15/(FACT(B15)*(1-B17)))^(-1)</f>
        <v>0.37106362058362646</v>
      </c>
      <c r="K18">
        <f t="shared" ref="K18:K81" si="3">($B$3*$B$5)^K19/FACT(K19)</f>
        <v>1</v>
      </c>
      <c r="L18">
        <f t="shared" ref="L18:M81" si="4">IF(L19&lt;&gt;0,(($B15*$B17)^L19/(FACT(L19))),0)</f>
        <v>0.98999999999999977</v>
      </c>
      <c r="M18">
        <f t="shared" si="4"/>
        <v>0.49004999999999976</v>
      </c>
      <c r="N18">
        <f>IF(N19&lt;&gt;0,(($B15*$B17)^N19/(FACT(N19))),0)</f>
        <v>0.1617164999999999</v>
      </c>
      <c r="O18">
        <f>IF(O19&lt;&gt;0,(($B15*$B17)^O19/(FACT(O19))),0)</f>
        <v>0</v>
      </c>
      <c r="P18">
        <f>IF(P19&lt;&gt;0,(($B15*$B17)^P19/(FACT(P19))),0)</f>
        <v>0</v>
      </c>
      <c r="Q18">
        <f>IF(Q19&lt;&gt;0,(($B15*$B17)^Q19/(FACT(Q19))),0)</f>
        <v>0</v>
      </c>
      <c r="R18">
        <f>IF(R19&lt;&gt;0,(($B15*$B17)^R19/(FACT(R19))),0)</f>
        <v>0</v>
      </c>
      <c r="S18">
        <f>IF(S19&lt;&gt;0,(($B15*$B17)^S19/(FACT(S19))),0)</f>
        <v>0</v>
      </c>
      <c r="T18">
        <f>IF(T19&lt;&gt;0,(($B15*$B17)^T19/(FACT(T19))),0)</f>
        <v>0</v>
      </c>
      <c r="U18">
        <f>IF(U19&lt;&gt;0,(($B15*$B17)^U19/(FACT(U19))),0)</f>
        <v>0</v>
      </c>
      <c r="V18">
        <f>IF(V19&lt;&gt;0,(($B15*$B17)^V19/(FACT(V19))),0)</f>
        <v>0</v>
      </c>
      <c r="W18">
        <f>IF(W19&lt;&gt;0,(($B15*$B17)^W19/(FACT(W19))),0)</f>
        <v>0</v>
      </c>
      <c r="X18">
        <f>IF(X19&lt;&gt;0,(($B15*$B17)^X19/(FACT(X19))),0)</f>
        <v>0</v>
      </c>
      <c r="Y18">
        <f>IF(Y19&lt;&gt;0,(($B15*$B17)^Y19/(FACT(Y19))),0)</f>
        <v>0</v>
      </c>
      <c r="Z18">
        <f>IF(Z19&lt;&gt;0,(($B15*$B17)^Z19/(FACT(Z19))),0)</f>
        <v>0</v>
      </c>
    </row>
    <row r="19">
      <c r="A19" s="4" t="s">
        <v>10</v>
      </c>
      <c r="B19">
        <f>+(B15*B17)^B15*B18/(FACT(B15)*(1-B17))</f>
        <v>0.019736557773465398</v>
      </c>
      <c r="K19">
        <v>0</v>
      </c>
      <c r="L19">
        <v>1</v>
      </c>
      <c r="M19">
        <f t="shared" ref="M19:Z19" si="5">+IF(AND($B15&gt;L19+1,L19+1&lt;&gt;1),L19+1,0)</f>
        <v>2</v>
      </c>
      <c r="N19">
        <f t="shared" si="5"/>
        <v>3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</row>
    <row r="20">
      <c r="A20" s="5" t="s">
        <v>11</v>
      </c>
      <c r="B20" s="6">
        <f>+(B19*D16)/(1-B17)</f>
        <v>3.9341975628170225</v>
      </c>
      <c r="C20" s="7" t="s">
        <v>12</v>
      </c>
      <c r="D20" s="6">
        <f>+B20+B16</f>
        <v>603.93419756281708</v>
      </c>
    </row>
    <row r="21">
      <c r="A21" s="5" t="s">
        <v>13</v>
      </c>
      <c r="B21" s="6">
        <f>+B20*B14*D14</f>
        <v>0.0064914259786480874</v>
      </c>
      <c r="C21" s="7" t="s">
        <v>14</v>
      </c>
      <c r="D21" s="6">
        <f>+D20*B14*D14</f>
        <v>0.99649142597864804</v>
      </c>
    </row>
    <row r="25" ht="17.25">
      <c r="A25" s="1" t="s">
        <v>17</v>
      </c>
    </row>
    <row r="26" ht="17.25">
      <c r="A26" s="9" t="s">
        <v>1</v>
      </c>
      <c r="B26">
        <f>+B14*D14</f>
        <v>0.0016499999999999998</v>
      </c>
      <c r="C26" s="2" t="s">
        <v>2</v>
      </c>
      <c r="D26">
        <v>0.29999999999999999</v>
      </c>
    </row>
    <row r="27">
      <c r="A27" s="2" t="s">
        <v>3</v>
      </c>
      <c r="B27">
        <v>3</v>
      </c>
    </row>
    <row r="28">
      <c r="A28" s="2" t="s">
        <v>4</v>
      </c>
      <c r="B28">
        <v>5400</v>
      </c>
      <c r="C28" s="8" t="s">
        <v>5</v>
      </c>
      <c r="D28">
        <f>+B28/B27</f>
        <v>1800</v>
      </c>
      <c r="E28" s="4" t="s">
        <v>6</v>
      </c>
      <c r="F28">
        <f t="shared" si="2"/>
        <v>0.00055555555555555556</v>
      </c>
    </row>
    <row r="29">
      <c r="A29" s="5" t="s">
        <v>7</v>
      </c>
      <c r="B29" s="6">
        <f>(B26*D26)/F28</f>
        <v>0.89099999999999979</v>
      </c>
      <c r="K29" t="s">
        <v>8</v>
      </c>
    </row>
    <row r="30">
      <c r="A30" s="4" t="s">
        <v>18</v>
      </c>
      <c r="B30">
        <f>(+SUM(K30:Z30)+(B27*B29)^B27/(FACT(B27)*(1-B29)))^(-1)</f>
        <v>0.027436420186509831</v>
      </c>
      <c r="K30">
        <f t="shared" si="3"/>
        <v>1</v>
      </c>
      <c r="L30">
        <f t="shared" si="4"/>
        <v>2.6729999999999992</v>
      </c>
      <c r="M30">
        <f t="shared" si="4"/>
        <v>3.5724644999999979</v>
      </c>
      <c r="N30">
        <f>IF(N31&lt;&gt;0,(($B27*$B29)^N31/(FACT(N31))),0)</f>
        <v>0</v>
      </c>
      <c r="O30">
        <f>IF(O31&lt;&gt;0,(($B27*$B29)^O31/(FACT(O31))),0)</f>
        <v>0</v>
      </c>
      <c r="P30">
        <f>IF(P31&lt;&gt;0,(($B27*$B29)^P31/(FACT(P31))),0)</f>
        <v>0</v>
      </c>
      <c r="Q30">
        <f>IF(Q31&lt;&gt;0,(($B27*$B29)^Q31/(FACT(Q31))),0)</f>
        <v>0</v>
      </c>
      <c r="R30">
        <f>IF(R31&lt;&gt;0,(($B27*$B29)^R31/(FACT(R31))),0)</f>
        <v>0</v>
      </c>
      <c r="S30">
        <f>IF(S31&lt;&gt;0,(($B27*$B29)^S31/(FACT(S31))),0)</f>
        <v>0</v>
      </c>
      <c r="T30">
        <f>IF(T31&lt;&gt;0,(($B27*$B29)^T31/(FACT(T31))),0)</f>
        <v>0</v>
      </c>
      <c r="U30">
        <f>IF(U31&lt;&gt;0,(($B27*$B29)^U31/(FACT(U31))),0)</f>
        <v>0</v>
      </c>
      <c r="V30">
        <f>IF(V31&lt;&gt;0,(($B27*$B29)^V31/(FACT(V31))),0)</f>
        <v>0</v>
      </c>
      <c r="W30">
        <f>IF(W31&lt;&gt;0,(($B27*$B29)^W31/(FACT(W31))),0)</f>
        <v>0</v>
      </c>
      <c r="X30">
        <f>IF(X31&lt;&gt;0,(($B27*$B29)^X31/(FACT(X31))),0)</f>
        <v>0</v>
      </c>
      <c r="Y30">
        <f>IF(Y31&lt;&gt;0,(($B27*$B29)^Y31/(FACT(Y31))),0)</f>
        <v>0</v>
      </c>
      <c r="Z30">
        <f>IF(Z31&lt;&gt;0,(($B27*$B29)^Z31/(FACT(Z31))),0)</f>
        <v>0</v>
      </c>
    </row>
    <row r="31">
      <c r="A31" s="4" t="s">
        <v>10</v>
      </c>
      <c r="B31">
        <f>+(B27*B29)^B27*B30/(FACT(B27)*(1-B29))</f>
        <v>0.80121039153155982</v>
      </c>
      <c r="K31">
        <v>0</v>
      </c>
      <c r="L31">
        <v>1</v>
      </c>
      <c r="M31">
        <f t="shared" ref="M31:Z31" si="6">+IF(AND($B27&gt;L31+1,L31+1&lt;&gt;1),L31+1,0)</f>
        <v>2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</row>
    <row r="32">
      <c r="A32" s="5" t="s">
        <v>11</v>
      </c>
      <c r="B32" s="6">
        <f>+(B31*D28)/(1-B29)</f>
        <v>13230.997291346835</v>
      </c>
      <c r="C32" s="7" t="s">
        <v>12</v>
      </c>
      <c r="D32" s="6">
        <f>+B32+B28</f>
        <v>18630.997291346837</v>
      </c>
    </row>
    <row r="33">
      <c r="A33" s="5" t="s">
        <v>13</v>
      </c>
      <c r="B33" s="6">
        <f>+B32*B26*D26</f>
        <v>6.5493436592166825</v>
      </c>
      <c r="C33" s="7" t="s">
        <v>14</v>
      </c>
      <c r="D33" s="6">
        <f>+D32*B26*D26</f>
        <v>9.2223436592166834</v>
      </c>
    </row>
    <row r="37" ht="17.25">
      <c r="A37" s="1" t="s">
        <v>19</v>
      </c>
    </row>
    <row r="38">
      <c r="A38" s="2" t="s">
        <v>1</v>
      </c>
      <c r="B38">
        <f>+B26</f>
        <v>0.0016499999999999998</v>
      </c>
      <c r="C38" s="2" t="s">
        <v>2</v>
      </c>
      <c r="D38">
        <v>0.089999999999999997</v>
      </c>
    </row>
    <row r="39">
      <c r="A39" s="2" t="s">
        <v>3</v>
      </c>
      <c r="B39">
        <v>3</v>
      </c>
    </row>
    <row r="40">
      <c r="A40" s="2" t="s">
        <v>4</v>
      </c>
      <c r="B40">
        <v>5400</v>
      </c>
      <c r="C40" s="8" t="s">
        <v>5</v>
      </c>
      <c r="D40">
        <f>+B40/B39</f>
        <v>1800</v>
      </c>
      <c r="E40" s="4" t="s">
        <v>6</v>
      </c>
      <c r="F40">
        <f t="shared" si="2"/>
        <v>0.00055555555555555556</v>
      </c>
    </row>
    <row r="41">
      <c r="A41" s="5" t="s">
        <v>7</v>
      </c>
      <c r="B41" s="6">
        <f>(B38*D38)/F40</f>
        <v>0.26729999999999998</v>
      </c>
      <c r="K41" t="s">
        <v>8</v>
      </c>
    </row>
    <row r="42">
      <c r="A42" s="4" t="s">
        <v>20</v>
      </c>
      <c r="B42">
        <f>(+SUM(K42:Z42)+(B39*B41)^B39/(FACT(B39)*(1-B41)))^(-1)</f>
        <v>0.44628556001530151</v>
      </c>
      <c r="K42">
        <f t="shared" si="3"/>
        <v>1</v>
      </c>
      <c r="L42">
        <f t="shared" si="4"/>
        <v>0.80189999999999995</v>
      </c>
      <c r="M42">
        <f t="shared" si="4"/>
        <v>0.32152180499999994</v>
      </c>
      <c r="N42">
        <f>IF(N43&lt;&gt;0,(($B39*$B41)^N43/(FACT(N43))),0)</f>
        <v>0</v>
      </c>
      <c r="O42">
        <f>IF(O43&lt;&gt;0,(($B39*$B41)^O43/(FACT(O43))),0)</f>
        <v>0</v>
      </c>
      <c r="P42">
        <f>IF(P43&lt;&gt;0,(($B39*$B41)^P43/(FACT(P43))),0)</f>
        <v>0</v>
      </c>
      <c r="Q42">
        <f>IF(Q43&lt;&gt;0,(($B39*$B41)^Q43/(FACT(Q43))),0)</f>
        <v>0</v>
      </c>
      <c r="R42">
        <f>IF(R43&lt;&gt;0,(($B39*$B41)^R43/(FACT(R43))),0)</f>
        <v>0</v>
      </c>
      <c r="S42">
        <f>IF(S43&lt;&gt;0,(($B39*$B41)^S43/(FACT(S43))),0)</f>
        <v>0</v>
      </c>
      <c r="T42">
        <f>IF(T43&lt;&gt;0,(($B39*$B41)^T43/(FACT(T43))),0)</f>
        <v>0</v>
      </c>
      <c r="U42">
        <f>IF(U43&lt;&gt;0,(($B39*$B41)^U43/(FACT(U43))),0)</f>
        <v>0</v>
      </c>
      <c r="V42">
        <f>IF(V43&lt;&gt;0,(($B39*$B41)^V43/(FACT(V43))),0)</f>
        <v>0</v>
      </c>
      <c r="W42">
        <f>IF(W43&lt;&gt;0,(($B39*$B41)^W43/(FACT(W43))),0)</f>
        <v>0</v>
      </c>
      <c r="X42">
        <f>IF(X43&lt;&gt;0,(($B39*$B41)^X43/(FACT(X43))),0)</f>
        <v>0</v>
      </c>
      <c r="Y42">
        <f>IF(Y43&lt;&gt;0,(($B39*$B41)^Y43/(FACT(Y43))),0)</f>
        <v>0</v>
      </c>
      <c r="Z42">
        <f>IF(Z43&lt;&gt;0,(($B39*$B41)^Z43/(FACT(Z43))),0)</f>
        <v>0</v>
      </c>
    </row>
    <row r="43">
      <c r="A43" s="4" t="s">
        <v>10</v>
      </c>
      <c r="B43">
        <f>+(B39*B41)^B39*B42/(FACT(B39)*(1-B41))</f>
        <v>0.052347510606872927</v>
      </c>
      <c r="K43">
        <v>0</v>
      </c>
      <c r="L43">
        <v>1</v>
      </c>
      <c r="M43">
        <f t="shared" ref="M43:Z43" si="7">+IF(AND($B39&gt;L43+1,L43+1&lt;&gt;1),L43+1,0)</f>
        <v>2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</row>
    <row r="44">
      <c r="A44" s="5" t="s">
        <v>11</v>
      </c>
      <c r="B44" s="6">
        <f>+(B43*D40)/(1-B41)</f>
        <v>128.6004082057749</v>
      </c>
      <c r="C44" s="7" t="s">
        <v>12</v>
      </c>
      <c r="D44" s="6">
        <f>+B44+B40</f>
        <v>5528.6004082057752</v>
      </c>
    </row>
    <row r="45">
      <c r="A45" s="5" t="s">
        <v>13</v>
      </c>
      <c r="B45" s="6">
        <f>+B44*B38*D38</f>
        <v>0.019097160618557568</v>
      </c>
      <c r="C45" s="7" t="s">
        <v>14</v>
      </c>
      <c r="D45" s="6">
        <f>+D44*B38*D38</f>
        <v>0.82099716061855743</v>
      </c>
    </row>
    <row r="49" ht="17.25">
      <c r="A49" s="1" t="s">
        <v>21</v>
      </c>
    </row>
    <row r="50">
      <c r="A50" s="2" t="s">
        <v>1</v>
      </c>
      <c r="B50">
        <f>+B26</f>
        <v>0.0016499999999999998</v>
      </c>
      <c r="C50" s="2" t="s">
        <v>2</v>
      </c>
      <c r="D50">
        <v>0.10000000000000001</v>
      </c>
    </row>
    <row r="51">
      <c r="A51" s="2" t="s">
        <v>3</v>
      </c>
      <c r="B51">
        <v>1</v>
      </c>
    </row>
    <row r="52">
      <c r="A52" s="2" t="s">
        <v>4</v>
      </c>
      <c r="B52">
        <v>5400</v>
      </c>
      <c r="C52" s="8" t="s">
        <v>5</v>
      </c>
      <c r="D52">
        <f>+B52/B51</f>
        <v>5400</v>
      </c>
      <c r="E52" s="4" t="s">
        <v>6</v>
      </c>
      <c r="F52">
        <f t="shared" si="2"/>
        <v>0.00018518518518518518</v>
      </c>
    </row>
    <row r="53">
      <c r="A53" s="5" t="s">
        <v>7</v>
      </c>
      <c r="B53" s="6">
        <f>(B50*D50)/F52</f>
        <v>0.89100000000000001</v>
      </c>
      <c r="K53" t="s">
        <v>8</v>
      </c>
    </row>
    <row r="54">
      <c r="A54" s="4" t="s">
        <v>22</v>
      </c>
      <c r="B54">
        <f>(+SUM(K54:Z54)+(B51*B53)^B51/(FACT(B51)*(1-B53)))^(-1)</f>
        <v>0.09935111870271135</v>
      </c>
      <c r="K54">
        <f t="shared" si="3"/>
        <v>1</v>
      </c>
      <c r="L54">
        <f t="shared" si="4"/>
        <v>0.89100000000000001</v>
      </c>
      <c r="M54">
        <f t="shared" si="4"/>
        <v>0</v>
      </c>
      <c r="N54">
        <f>IF(N55&lt;&gt;0,(($B51*$B53)^N55/(FACT(N55))),0)</f>
        <v>0</v>
      </c>
      <c r="O54">
        <f>IF(O55&lt;&gt;0,(($B51*$B53)^O55/(FACT(O55))),0)</f>
        <v>0</v>
      </c>
      <c r="P54">
        <f>IF(P55&lt;&gt;0,(($B51*$B53)^P55/(FACT(P55))),0)</f>
        <v>0</v>
      </c>
      <c r="Q54">
        <f>IF(Q55&lt;&gt;0,(($B51*$B53)^Q55/(FACT(Q55))),0)</f>
        <v>0</v>
      </c>
      <c r="R54">
        <f>IF(R55&lt;&gt;0,(($B51*$B53)^R55/(FACT(R55))),0)</f>
        <v>0</v>
      </c>
      <c r="S54">
        <f>IF(S55&lt;&gt;0,(($B51*$B53)^S55/(FACT(S55))),0)</f>
        <v>0</v>
      </c>
      <c r="T54">
        <f>IF(T55&lt;&gt;0,(($B51*$B53)^T55/(FACT(T55))),0)</f>
        <v>0</v>
      </c>
      <c r="U54">
        <f>IF(U55&lt;&gt;0,(($B51*$B53)^U55/(FACT(U55))),0)</f>
        <v>0</v>
      </c>
      <c r="V54">
        <f>IF(V55&lt;&gt;0,(($B51*$B53)^V55/(FACT(V55))),0)</f>
        <v>0</v>
      </c>
      <c r="W54">
        <f>IF(W55&lt;&gt;0,(($B51*$B53)^W55/(FACT(W55))),0)</f>
        <v>0</v>
      </c>
      <c r="X54">
        <f>IF(X55&lt;&gt;0,(($B51*$B53)^X55/(FACT(X55))),0)</f>
        <v>0</v>
      </c>
      <c r="Y54">
        <f>IF(Y55&lt;&gt;0,(($B51*$B53)^Y55/(FACT(Y55))),0)</f>
        <v>0</v>
      </c>
      <c r="Z54">
        <f>IF(Z55&lt;&gt;0,(($B51*$B53)^Z55/(FACT(Z55))),0)</f>
        <v>0</v>
      </c>
    </row>
    <row r="55">
      <c r="A55" s="4" t="s">
        <v>10</v>
      </c>
      <c r="B55">
        <f>+(B51*B53)^B51*B54/(FACT(B51)*(1-B53))</f>
        <v>0.8121270345331727</v>
      </c>
      <c r="K55">
        <v>0</v>
      </c>
      <c r="L55">
        <v>1</v>
      </c>
      <c r="M55">
        <f t="shared" ref="M55:Z55" si="8">+IF(AND($B51&gt;L55+1,L55+1&lt;&gt;1),L55+1,0)</f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</row>
    <row r="56">
      <c r="A56" s="5" t="s">
        <v>11</v>
      </c>
      <c r="B56" s="6">
        <f>+(B55*D52)/(1-B53)</f>
        <v>40233.81638971682</v>
      </c>
      <c r="C56" s="7" t="s">
        <v>12</v>
      </c>
      <c r="D56" s="6">
        <f>+B56+B52</f>
        <v>45633.81638971682</v>
      </c>
    </row>
    <row r="57">
      <c r="A57" s="5" t="s">
        <v>13</v>
      </c>
      <c r="B57" s="6">
        <f>+B56*B50*D50</f>
        <v>6.6385797043032744</v>
      </c>
      <c r="C57" s="7" t="s">
        <v>14</v>
      </c>
      <c r="D57" s="6">
        <f>+D56*B50*D50</f>
        <v>7.5295797043032753</v>
      </c>
    </row>
    <row r="61" ht="17.25">
      <c r="A61" s="1" t="s">
        <v>23</v>
      </c>
    </row>
    <row r="62">
      <c r="A62" s="2" t="s">
        <v>1</v>
      </c>
      <c r="B62">
        <f>+B26</f>
        <v>0.0016499999999999998</v>
      </c>
      <c r="C62" s="2" t="s">
        <v>2</v>
      </c>
      <c r="D62">
        <v>0.20000000000000001</v>
      </c>
    </row>
    <row r="63">
      <c r="A63" s="2" t="s">
        <v>3</v>
      </c>
      <c r="B63">
        <v>3</v>
      </c>
    </row>
    <row r="64">
      <c r="A64" s="2" t="s">
        <v>4</v>
      </c>
      <c r="B64">
        <v>5400</v>
      </c>
      <c r="C64" s="8" t="s">
        <v>5</v>
      </c>
      <c r="D64">
        <f>+B64/B63</f>
        <v>1800</v>
      </c>
      <c r="E64" s="4" t="s">
        <v>6</v>
      </c>
      <c r="F64">
        <f t="shared" si="2"/>
        <v>0.00055555555555555556</v>
      </c>
    </row>
    <row r="65">
      <c r="A65" s="5" t="s">
        <v>7</v>
      </c>
      <c r="B65" s="6">
        <f>(B62*D62)/F64</f>
        <v>0.59399999999999997</v>
      </c>
      <c r="K65" t="s">
        <v>8</v>
      </c>
    </row>
    <row r="66">
      <c r="A66" s="4" t="s">
        <v>24</v>
      </c>
      <c r="B66">
        <f>(+SUM(K66:Z66)+(B63*B65)^B63/(FACT(B63)*(1-B65)))^(-1)</f>
        <v>0.14941554966889367</v>
      </c>
      <c r="K66">
        <f t="shared" si="3"/>
        <v>1</v>
      </c>
      <c r="L66">
        <f t="shared" si="4"/>
        <v>1.782</v>
      </c>
      <c r="M66">
        <f t="shared" si="4"/>
        <v>1.5877620000000001</v>
      </c>
      <c r="N66">
        <f>IF(N67&lt;&gt;0,(($B63*$B65)^N67/(FACT(N67))),0)</f>
        <v>0</v>
      </c>
      <c r="O66">
        <f>IF(O67&lt;&gt;0,(($B63*$B65)^O67/(FACT(O67))),0)</f>
        <v>0</v>
      </c>
      <c r="P66">
        <f>IF(P67&lt;&gt;0,(($B63*$B65)^P67/(FACT(P67))),0)</f>
        <v>0</v>
      </c>
      <c r="Q66">
        <f>IF(Q67&lt;&gt;0,(($B63*$B65)^Q67/(FACT(Q67))),0)</f>
        <v>0</v>
      </c>
      <c r="R66">
        <f>IF(R67&lt;&gt;0,(($B63*$B65)^R67/(FACT(R67))),0)</f>
        <v>0</v>
      </c>
      <c r="S66">
        <f>IF(S67&lt;&gt;0,(($B63*$B65)^S67/(FACT(S67))),0)</f>
        <v>0</v>
      </c>
      <c r="T66">
        <f>IF(T67&lt;&gt;0,(($B63*$B65)^T67/(FACT(T67))),0)</f>
        <v>0</v>
      </c>
      <c r="U66">
        <f>IF(U67&lt;&gt;0,(($B63*$B65)^U67/(FACT(U67))),0)</f>
        <v>0</v>
      </c>
      <c r="V66">
        <f>IF(V67&lt;&gt;0,(($B63*$B65)^V67/(FACT(V67))),0)</f>
        <v>0</v>
      </c>
      <c r="W66">
        <f>IF(W67&lt;&gt;0,(($B63*$B65)^W67/(FACT(W67))),0)</f>
        <v>0</v>
      </c>
      <c r="X66">
        <f>IF(X67&lt;&gt;0,(($B63*$B65)^X67/(FACT(X67))),0)</f>
        <v>0</v>
      </c>
      <c r="Y66">
        <f>IF(Y67&lt;&gt;0,(($B63*$B65)^Y67/(FACT(Y67))),0)</f>
        <v>0</v>
      </c>
      <c r="Z66">
        <f>IF(Z67&lt;&gt;0,(($B63*$B65)^Z67/(FACT(Z67))),0)</f>
        <v>0</v>
      </c>
    </row>
    <row r="67">
      <c r="A67" s="4" t="s">
        <v>10</v>
      </c>
      <c r="B67">
        <f>+(B63*B65)^B63*B66/(FACT(B63)*(1-B65))</f>
        <v>0.34708960884775586</v>
      </c>
      <c r="K67">
        <v>0</v>
      </c>
      <c r="L67">
        <v>1</v>
      </c>
      <c r="M67">
        <f t="shared" ref="M67:Z67" si="9">+IF(AND($B63&gt;L67+1,L67+1&lt;&gt;1),L67+1,0)</f>
        <v>2</v>
      </c>
      <c r="N67">
        <f t="shared" si="9"/>
        <v>0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9"/>
        <v>0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</row>
    <row r="68">
      <c r="A68" s="5" t="s">
        <v>11</v>
      </c>
      <c r="B68" s="6">
        <f>+(B67*D64)/(1-B65)</f>
        <v>1538.8209259260111</v>
      </c>
      <c r="C68" s="7" t="s">
        <v>12</v>
      </c>
      <c r="D68" s="6">
        <f>+B68+B64</f>
        <v>6938.8209259260111</v>
      </c>
    </row>
    <row r="69">
      <c r="A69" s="5" t="s">
        <v>13</v>
      </c>
      <c r="B69" s="6">
        <f>+B68*B62*D62</f>
        <v>0.50781090555558361</v>
      </c>
      <c r="C69" s="7" t="s">
        <v>14</v>
      </c>
      <c r="D69" s="6">
        <f>+D68*B62*D62</f>
        <v>2.2898109055555835</v>
      </c>
    </row>
    <row r="73">
      <c r="A73" s="1" t="s">
        <v>25</v>
      </c>
    </row>
    <row r="74">
      <c r="A74" s="2" t="s">
        <v>1</v>
      </c>
      <c r="B74">
        <f>+B26</f>
        <v>0.0016499999999999998</v>
      </c>
      <c r="C74" s="2" t="s">
        <v>2</v>
      </c>
      <c r="D74">
        <v>0.29999999999999999</v>
      </c>
    </row>
    <row r="75">
      <c r="A75" s="2" t="s">
        <v>3</v>
      </c>
      <c r="B75">
        <v>3</v>
      </c>
    </row>
    <row r="76">
      <c r="A76" s="2" t="s">
        <v>4</v>
      </c>
      <c r="B76">
        <v>5400</v>
      </c>
      <c r="C76" s="8" t="s">
        <v>5</v>
      </c>
      <c r="D76">
        <f>+B76/B75</f>
        <v>1800</v>
      </c>
      <c r="E76" s="4" t="s">
        <v>6</v>
      </c>
      <c r="F76">
        <f t="shared" si="2"/>
        <v>0.00055555555555555556</v>
      </c>
    </row>
    <row r="77">
      <c r="A77" s="5" t="s">
        <v>7</v>
      </c>
      <c r="B77" s="6">
        <f>(B74*D74)/F76</f>
        <v>0.89099999999999979</v>
      </c>
      <c r="K77" t="s">
        <v>8</v>
      </c>
    </row>
    <row r="78">
      <c r="A78" s="4" t="s">
        <v>26</v>
      </c>
      <c r="B78">
        <f>(+SUM(K78:Z78)+(B75*B77)^B75/(FACT(B75)*(1-B77)))^(-1)</f>
        <v>0.027436420186509831</v>
      </c>
      <c r="K78">
        <f t="shared" si="3"/>
        <v>1</v>
      </c>
      <c r="L78">
        <f t="shared" si="4"/>
        <v>2.6729999999999992</v>
      </c>
      <c r="M78">
        <f t="shared" si="4"/>
        <v>3.5724644999999979</v>
      </c>
      <c r="N78">
        <f>IF(N79&lt;&gt;0,(($B75*$B77)^N79/(FACT(N79))),0)</f>
        <v>0</v>
      </c>
      <c r="O78">
        <f>IF(O79&lt;&gt;0,(($B75*$B77)^O79/(FACT(O79))),0)</f>
        <v>0</v>
      </c>
      <c r="P78">
        <f>IF(P79&lt;&gt;0,(($B75*$B77)^P79/(FACT(P79))),0)</f>
        <v>0</v>
      </c>
      <c r="Q78">
        <f>IF(Q79&lt;&gt;0,(($B75*$B77)^Q79/(FACT(Q79))),0)</f>
        <v>0</v>
      </c>
      <c r="R78">
        <f>IF(R79&lt;&gt;0,(($B75*$B77)^R79/(FACT(R79))),0)</f>
        <v>0</v>
      </c>
      <c r="S78">
        <f>IF(S79&lt;&gt;0,(($B75*$B77)^S79/(FACT(S79))),0)</f>
        <v>0</v>
      </c>
      <c r="T78">
        <f>IF(T79&lt;&gt;0,(($B75*$B77)^T79/(FACT(T79))),0)</f>
        <v>0</v>
      </c>
      <c r="U78">
        <f>IF(U79&lt;&gt;0,(($B75*$B77)^U79/(FACT(U79))),0)</f>
        <v>0</v>
      </c>
      <c r="V78">
        <f>IF(V79&lt;&gt;0,(($B75*$B77)^V79/(FACT(V79))),0)</f>
        <v>0</v>
      </c>
      <c r="W78">
        <f>IF(W79&lt;&gt;0,(($B75*$B77)^W79/(FACT(W79))),0)</f>
        <v>0</v>
      </c>
      <c r="X78">
        <f>IF(X79&lt;&gt;0,(($B75*$B77)^X79/(FACT(X79))),0)</f>
        <v>0</v>
      </c>
      <c r="Y78">
        <f>IF(Y79&lt;&gt;0,(($B75*$B77)^Y79/(FACT(Y79))),0)</f>
        <v>0</v>
      </c>
      <c r="Z78">
        <f>IF(Z79&lt;&gt;0,(($B75*$B77)^Z79/(FACT(Z79))),0)</f>
        <v>0</v>
      </c>
    </row>
    <row r="79">
      <c r="A79" s="4" t="s">
        <v>10</v>
      </c>
      <c r="B79">
        <f>+(B75*B77)^B75*B78/(FACT(B75)*(1-B77))</f>
        <v>0.80121039153155982</v>
      </c>
      <c r="K79">
        <v>0</v>
      </c>
      <c r="L79">
        <v>1</v>
      </c>
      <c r="M79">
        <f t="shared" ref="M79:Z79" si="10">+IF(AND($B75&gt;L79+1,L79+1&lt;&gt;1),L79+1,0)</f>
        <v>2</v>
      </c>
      <c r="N79">
        <f t="shared" si="10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</row>
    <row r="80">
      <c r="A80" s="5" t="s">
        <v>11</v>
      </c>
      <c r="B80" s="6">
        <f>+(B79*D76)/(1-B77)</f>
        <v>13230.997291346835</v>
      </c>
      <c r="C80" s="7" t="s">
        <v>12</v>
      </c>
      <c r="D80" s="6">
        <f>+B80+B76</f>
        <v>18630.997291346837</v>
      </c>
    </row>
    <row r="81">
      <c r="A81" s="5" t="s">
        <v>13</v>
      </c>
      <c r="B81" s="6">
        <f>+B80*B74*D74</f>
        <v>6.5493436592166825</v>
      </c>
      <c r="C81" s="7" t="s">
        <v>14</v>
      </c>
      <c r="D81" s="6">
        <f>+D80*B74*D74</f>
        <v>9.2223436592166834</v>
      </c>
    </row>
    <row r="85">
      <c r="A85" s="1" t="s">
        <v>27</v>
      </c>
    </row>
    <row r="86">
      <c r="A86" s="2" t="s">
        <v>1</v>
      </c>
      <c r="B86">
        <f>+B2</f>
        <v>0.0054999999999999997</v>
      </c>
      <c r="C86" s="2" t="s">
        <v>2</v>
      </c>
      <c r="D86">
        <v>0.10000000000000001</v>
      </c>
    </row>
    <row r="87">
      <c r="A87" s="2" t="s">
        <v>3</v>
      </c>
      <c r="B87">
        <v>1</v>
      </c>
    </row>
    <row r="88">
      <c r="A88" s="2" t="s">
        <v>4</v>
      </c>
      <c r="B88">
        <v>900</v>
      </c>
      <c r="C88" s="8" t="s">
        <v>5</v>
      </c>
      <c r="D88">
        <f>+B88/B87</f>
        <v>900</v>
      </c>
      <c r="E88" s="4" t="s">
        <v>6</v>
      </c>
      <c r="F88">
        <f t="shared" ref="F80:F88" si="11">1/D88</f>
        <v>0.0011111111111111111</v>
      </c>
    </row>
    <row r="89">
      <c r="A89" s="5" t="s">
        <v>7</v>
      </c>
      <c r="B89" s="6">
        <f>(B86*D86)/F88</f>
        <v>0.49500000000000005</v>
      </c>
      <c r="K89" t="s">
        <v>8</v>
      </c>
    </row>
    <row r="90">
      <c r="A90" s="4" t="s">
        <v>28</v>
      </c>
      <c r="B90">
        <f>(+SUM(K90:Z90)+(B87*B89)^B87/(FACT(B87)*(1-B89)))^(-1)</f>
        <v>0.40400808016160317</v>
      </c>
      <c r="K90">
        <f t="shared" ref="K82:K90" si="12">($B$3*$B$5)^K91/FACT(K91)</f>
        <v>1</v>
      </c>
      <c r="L90">
        <f t="shared" ref="L82:M90" si="13">IF(L91&lt;&gt;0,(($B87*$B89)^L91/(FACT(L91))),0)</f>
        <v>0.49500000000000005</v>
      </c>
      <c r="M90">
        <f t="shared" si="13"/>
        <v>0</v>
      </c>
      <c r="N90">
        <f>IF(N91&lt;&gt;0,(($B87*$B89)^N91/(FACT(N91))),0)</f>
        <v>0</v>
      </c>
      <c r="O90">
        <f>IF(O91&lt;&gt;0,(($B87*$B89)^O91/(FACT(O91))),0)</f>
        <v>0</v>
      </c>
      <c r="P90">
        <f>IF(P91&lt;&gt;0,(($B87*$B89)^P91/(FACT(P91))),0)</f>
        <v>0</v>
      </c>
      <c r="Q90">
        <f>IF(Q91&lt;&gt;0,(($B87*$B89)^Q91/(FACT(Q91))),0)</f>
        <v>0</v>
      </c>
      <c r="R90">
        <f>IF(R91&lt;&gt;0,(($B87*$B89)^R91/(FACT(R91))),0)</f>
        <v>0</v>
      </c>
      <c r="S90">
        <f>IF(S91&lt;&gt;0,(($B87*$B89)^S91/(FACT(S91))),0)</f>
        <v>0</v>
      </c>
      <c r="T90">
        <f>IF(T91&lt;&gt;0,(($B87*$B89)^T91/(FACT(T91))),0)</f>
        <v>0</v>
      </c>
      <c r="U90">
        <f>IF(U91&lt;&gt;0,(($B87*$B89)^U91/(FACT(U91))),0)</f>
        <v>0</v>
      </c>
      <c r="V90">
        <f>IF(V91&lt;&gt;0,(($B87*$B89)^V91/(FACT(V91))),0)</f>
        <v>0</v>
      </c>
      <c r="W90">
        <f>IF(W91&lt;&gt;0,(($B87*$B89)^W91/(FACT(W91))),0)</f>
        <v>0</v>
      </c>
      <c r="X90">
        <f>IF(X91&lt;&gt;0,(($B87*$B89)^X91/(FACT(X91))),0)</f>
        <v>0</v>
      </c>
      <c r="Y90">
        <f>IF(Y91&lt;&gt;0,(($B87*$B89)^Y91/(FACT(Y91))),0)</f>
        <v>0</v>
      </c>
      <c r="Z90">
        <f>IF(Z91&lt;&gt;0,(($B87*$B89)^Z91/(FACT(Z91))),0)</f>
        <v>0</v>
      </c>
    </row>
    <row r="91">
      <c r="A91" s="4" t="s">
        <v>10</v>
      </c>
      <c r="B91">
        <f>+(B87*B89)^B87*B90/(FACT(B87)*(1-B89))</f>
        <v>0.39600792015840325</v>
      </c>
      <c r="K91">
        <v>0</v>
      </c>
      <c r="L91">
        <v>1</v>
      </c>
      <c r="M91">
        <f t="shared" ref="M91:Z91" si="14">+IF(AND($B87&gt;L91+1,L91+1&lt;&gt;1),L91+1,0)</f>
        <v>0</v>
      </c>
      <c r="N91">
        <f t="shared" si="14"/>
        <v>0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f t="shared" si="14"/>
        <v>0</v>
      </c>
      <c r="U91">
        <f t="shared" si="14"/>
        <v>0</v>
      </c>
      <c r="V91">
        <f t="shared" si="14"/>
        <v>0</v>
      </c>
      <c r="W91">
        <f t="shared" si="14"/>
        <v>0</v>
      </c>
      <c r="X91">
        <f t="shared" si="14"/>
        <v>0</v>
      </c>
      <c r="Y91">
        <f t="shared" si="14"/>
        <v>0</v>
      </c>
      <c r="Z91">
        <f t="shared" si="14"/>
        <v>0</v>
      </c>
    </row>
    <row r="92">
      <c r="A92" s="5" t="s">
        <v>11</v>
      </c>
      <c r="B92" s="6">
        <f>+(B91*D88)/(1-B89)</f>
        <v>705.75668939121385</v>
      </c>
      <c r="C92" s="7" t="s">
        <v>12</v>
      </c>
      <c r="D92" s="6">
        <f>+B92+B88</f>
        <v>1605.756689391214</v>
      </c>
    </row>
    <row r="93">
      <c r="A93" s="5" t="s">
        <v>13</v>
      </c>
      <c r="B93" s="6">
        <f>+B92*B86*D86</f>
        <v>0.3881661791651676</v>
      </c>
      <c r="C93" s="7" t="s">
        <v>14</v>
      </c>
      <c r="D93" s="6">
        <f>+D92*B86*D86</f>
        <v>0.88316617916516771</v>
      </c>
    </row>
    <row r="100">
      <c r="E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tosi</dc:creator>
  <cp:revision>1</cp:revision>
  <dcterms:created xsi:type="dcterms:W3CDTF">2024-01-16T11:20:59Z</dcterms:created>
  <dcterms:modified xsi:type="dcterms:W3CDTF">2024-01-17T21:44:35Z</dcterms:modified>
</cp:coreProperties>
</file>