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ianmarco\Desktop\"/>
    </mc:Choice>
  </mc:AlternateContent>
  <xr:revisionPtr revIDLastSave="0" documentId="13_ncr:1_{61CAFA4B-BD28-4194-A7FC-7B11E5B0A9F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BS" sheetId="1" r:id="rId1"/>
    <sheet name="IS" sheetId="2" r:id="rId2"/>
    <sheet name="CF 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K18" i="1"/>
  <c r="K17" i="1"/>
  <c r="J17" i="1"/>
  <c r="K16" i="1"/>
  <c r="J16" i="1"/>
  <c r="K15" i="1"/>
  <c r="J15" i="1"/>
  <c r="J14" i="1"/>
  <c r="K14" i="1"/>
  <c r="P14" i="1"/>
  <c r="M14" i="1"/>
  <c r="L14" i="1"/>
  <c r="J21" i="1" l="1"/>
</calcChain>
</file>

<file path=xl/sharedStrings.xml><?xml version="1.0" encoding="utf-8"?>
<sst xmlns="http://schemas.openxmlformats.org/spreadsheetml/2006/main" count="308" uniqueCount="293">
  <si>
    <t>ATTIVITÀ NON CORRENTI</t>
  </si>
  <si>
    <t>Immobilizzazioni materiali</t>
  </si>
  <si>
    <t>Immobilizzazioni immateriali</t>
  </si>
  <si>
    <t>Altre attività finanziarie non correnti</t>
  </si>
  <si>
    <t>Attività per imposte anticipate</t>
  </si>
  <si>
    <t>Altre attività non correnti</t>
  </si>
  <si>
    <t>Totale attività non correnti</t>
  </si>
  <si>
    <t>ATTIVITÀ CORRENTI</t>
  </si>
  <si>
    <t>Rimanenze</t>
  </si>
  <si>
    <t>Crediti commerciali</t>
  </si>
  <si>
    <t>Altre attività correnti</t>
  </si>
  <si>
    <t>Attività finanziarie correnti</t>
  </si>
  <si>
    <t>Attività per imposte correnti</t>
  </si>
  <si>
    <t>Disponibilità liquide e mezzi equivalenti</t>
  </si>
  <si>
    <t>Totale attività correnti</t>
  </si>
  <si>
    <t>ATTIVITÀ NON CORRENTI DESTINATE ALLA VENDITA</t>
  </si>
  <si>
    <t>TOTALE ATTIVO</t>
  </si>
  <si>
    <t>PATRIMONIO NETTO</t>
  </si>
  <si>
    <t>Capitale sociale</t>
  </si>
  <si>
    <t>(Azioni proprie)</t>
  </si>
  <si>
    <t>Riserve</t>
  </si>
  <si>
    <t>Risultato d’esercizio</t>
  </si>
  <si>
    <t>PASSIVITÀ</t>
  </si>
  <si>
    <t>Passività non correnti</t>
  </si>
  <si>
    <t>Passività finanziarie non correnti</t>
  </si>
  <si>
    <t>Benefici a dipendenti</t>
  </si>
  <si>
    <t>Fondi rischi, oneri e passività per discariche</t>
  </si>
  <si>
    <t>Altre passività non correnti</t>
  </si>
  <si>
    <t>Totale passività non correnti</t>
  </si>
  <si>
    <t>Passività correnti</t>
  </si>
  <si>
    <t>Debiti commerciali</t>
  </si>
  <si>
    <t>Altre passività correnti</t>
  </si>
  <si>
    <t>Passività finanziarie correnti</t>
  </si>
  <si>
    <t>Debiti per imposte</t>
  </si>
  <si>
    <t>Totale passività correnti</t>
  </si>
  <si>
    <t>Totale passività</t>
  </si>
  <si>
    <t>PASSIVITÀ DIRETTAMENTE ASSOCIATE AD ATTIVITÀ NON CORRENTI DESTINATE ALLA VENDITA</t>
  </si>
  <si>
    <t>TOTALE PATRIMONIO NETTO E PASSIVITÀ</t>
  </si>
  <si>
    <t>Partecipazioni valutate col metodo del Patrimonio netto</t>
  </si>
  <si>
    <t xml:space="preserve">Patrimonio netto di gruppo </t>
  </si>
  <si>
    <t>Interessi di minoranze</t>
  </si>
  <si>
    <t>Totale Patrimonio netto</t>
  </si>
  <si>
    <t>Ricavi</t>
  </si>
  <si>
    <t>Ricavi di vendita e prestazioni</t>
  </si>
  <si>
    <t>Altri ricavi operativi</t>
  </si>
  <si>
    <t>Totale ricavi</t>
  </si>
  <si>
    <t>Costi operativi</t>
  </si>
  <si>
    <t>Costi per materie prime e servizi</t>
  </si>
  <si>
    <t>Altri costi operativi</t>
  </si>
  <si>
    <t>Totale costi operativi</t>
  </si>
  <si>
    <t>Costi per il personale</t>
  </si>
  <si>
    <t>Margine operativo lordo</t>
  </si>
  <si>
    <t>Ammortamenti, accantonamenti e svalutazioni</t>
  </si>
  <si>
    <t>Risultato operativo netto</t>
  </si>
  <si>
    <t>Risultato da transazioni non ricorrenti</t>
  </si>
  <si>
    <t>Gestione finanziaria</t>
  </si>
  <si>
    <t>Proventi finanziari</t>
  </si>
  <si>
    <t>Oneri finanziari</t>
  </si>
  <si>
    <t>Totale gestione finanziaria</t>
  </si>
  <si>
    <t>Risultato al lordo delle imposte</t>
  </si>
  <si>
    <t>Oneri/Proventi per imposte sui redditi</t>
  </si>
  <si>
    <t>Risultato di attività operative in esercizio al netto delle imposte</t>
  </si>
  <si>
    <t>Risultato da cessione di altre partecipazioni (AFS)</t>
  </si>
  <si>
    <t>Risultato netto da attività operative cessate/destinate alla vendita</t>
  </si>
  <si>
    <t>Risultato netto</t>
  </si>
  <si>
    <t>Risultato di pertinenza di terzi</t>
  </si>
  <si>
    <t>Risultato d’esercizio di pertinenza del Gruppo</t>
  </si>
  <si>
    <t>Risultato per azione (in euro):</t>
  </si>
  <si>
    <t xml:space="preserve"> di base</t>
  </si>
  <si>
    <t>di base da attività di funzionamento</t>
  </si>
  <si>
    <t>di base da attività destinate alla vendita</t>
  </si>
  <si>
    <t>diluito</t>
  </si>
  <si>
    <t>diluito da attività di funzionamento</t>
  </si>
  <si>
    <t>diluito da attività destinate alla vendita</t>
  </si>
  <si>
    <t>Risultato d’esercizio (A)</t>
  </si>
  <si>
    <t>Utili/(perdite) attuariali su benefici a dipendenti iscritti a Patrimonio netto</t>
  </si>
  <si>
    <t>Effetto fiscale relativo agli altri utili/(perdite) attuariali</t>
  </si>
  <si>
    <t>Totale utili/(perdite) attuariali al netto dell’effetto fiscale (B)</t>
  </si>
  <si>
    <t>Parte efficace degli utili/(perdite) sugli strumenti di copertura degli strumenti finanziari (“cash flow hedge”)</t>
  </si>
  <si>
    <t>Effetto fiscale relativo agli altri utili/(perdite)</t>
  </si>
  <si>
    <t>Totale Altri utili/(perdite) al netto dell’effetto fiscale (C)</t>
  </si>
  <si>
    <t>Utili/(perdite) dalla rideterminazione di attività finanziarie disponibili per la vendita (D)</t>
  </si>
  <si>
    <t>Totale Risultato d’esercizio complessivo ( A ) + ( B ) + ( C ) + ( D )</t>
  </si>
  <si>
    <t>Totale risultato d’esercizio complessivo attribuibile a:</t>
  </si>
  <si>
    <t>Soci della controllante</t>
  </si>
  <si>
    <t>Interessenze di pertinenza di terzi</t>
  </si>
  <si>
    <t>DISPONIBILITÀ LIQUIDE E MEZZI EQUIVALENTI ALL’INIZIO DELL’ESERCIZIO</t>
  </si>
  <si>
    <t>Attività operativa</t>
  </si>
  <si>
    <t>Ammortamenti immobilizzazioni materiali</t>
  </si>
  <si>
    <t>Ammortamenti immobilizzazioni immateriali</t>
  </si>
  <si>
    <t>Svalutazioni/smobilizzi immobilizzazioni materiali e immateriali</t>
  </si>
  <si>
    <t>Interessi netti pagati</t>
  </si>
  <si>
    <t>Imposte nette pagate/crediti per imposte cedute (a)</t>
  </si>
  <si>
    <t>Variazione delle attività e delle passività al lordo delle imposte pagate (b)</t>
  </si>
  <si>
    <t>Totale variazione delle attività e delle passività (a+b) (*)</t>
  </si>
  <si>
    <t>Flussi finanziari netti da attività operativa</t>
  </si>
  <si>
    <t>Attività di investimento</t>
  </si>
  <si>
    <t>Investimenti in immobilizzazioni materiali</t>
  </si>
  <si>
    <t>Investimenti in immobilizzazioni immateriali e avviamento</t>
  </si>
  <si>
    <t>Investimenti in partecipazioni e titoli (*)</t>
  </si>
  <si>
    <t>Cessione di immobilizzazioni e partecipazioni</t>
  </si>
  <si>
    <t>Flussi finanziari netti da attività di investimento</t>
  </si>
  <si>
    <t>FREE CASH FLOW</t>
  </si>
  <si>
    <t>Attività di finanziamento</t>
  </si>
  <si>
    <t>Variazioni delle attività finanziarie</t>
  </si>
  <si>
    <t xml:space="preserve">Variazioni monetarie: </t>
  </si>
  <si>
    <t>Nuovi finanziamenti</t>
  </si>
  <si>
    <t>Incasso rimborso finanziamenti</t>
  </si>
  <si>
    <t>Altre variazioni monetarie</t>
  </si>
  <si>
    <t>Totale variazioni monetarie</t>
  </si>
  <si>
    <t>Variazioni non monetarie:</t>
  </si>
  <si>
    <t>Altre variazioni non monetarie</t>
  </si>
  <si>
    <t>Totale variazioni non monetarie</t>
  </si>
  <si>
    <t>Variazione delle attività finanziarie (*)</t>
  </si>
  <si>
    <t>Variazioni delle passività finanziarie</t>
  </si>
  <si>
    <t>Variazioni monetarie:</t>
  </si>
  <si>
    <t>Nuovi finanziamenti/bond</t>
  </si>
  <si>
    <t>Rimborso finanziamenti/bond</t>
  </si>
  <si>
    <t>Valutazioni a costo ammortizzato</t>
  </si>
  <si>
    <t>Variazione delle passività finanziarie (*)</t>
  </si>
  <si>
    <t>Flussi finanziari netti da attività di finanziamento</t>
  </si>
  <si>
    <t>VARIAZIONE DELLE DISPONIBILITÀ LIQUIDE</t>
  </si>
  <si>
    <t>DISPONIBILITÀ LIQUIDE E MEZZI EQUIVALENTI ALLA FINE DELL’ESERCIZIO</t>
  </si>
  <si>
    <t>Effetto cambio metodo consolidamento EPCG</t>
  </si>
  <si>
    <t>Risultato netto (**)</t>
  </si>
  <si>
    <t>Risultato di partecipazioni valutate ad equity</t>
  </si>
  <si>
    <t>Svalutazioni di attività destinate alla vendita</t>
  </si>
  <si>
    <t>Interessi netti di competenza dell’esercizio</t>
  </si>
  <si>
    <t>Dividendi incassati da partecipazioni valutate ad equity e altre partecipazioni</t>
  </si>
  <si>
    <t>Rimborso leasing</t>
  </si>
  <si>
    <t xml:space="preserve">Dividendi pagati dalla capogruppo </t>
  </si>
  <si>
    <t>Dividendi pagati dalle controllate</t>
  </si>
  <si>
    <t>Scissione ramo Edipower a favore di Cellina Energy(solo 16/17)</t>
  </si>
  <si>
    <t>Apporto primo consolidamento acquisizioni (16/17/18)</t>
  </si>
  <si>
    <t xml:space="preserve">DEBT/ EQUITY RATIO (p.7) </t>
  </si>
  <si>
    <t xml:space="preserve">FCFE </t>
  </si>
  <si>
    <t>NON-CURRENT ASSETS</t>
  </si>
  <si>
    <t>Tangible assets</t>
  </si>
  <si>
    <t>Intangible assets</t>
  </si>
  <si>
    <t>Shareholdings carried according to equity method</t>
  </si>
  <si>
    <t>Other non-current financial assets</t>
  </si>
  <si>
    <t>Deferred tax assets</t>
  </si>
  <si>
    <t>Other non-current assets</t>
  </si>
  <si>
    <t>Total non-current assets</t>
  </si>
  <si>
    <t>CURRENT ASSETS</t>
  </si>
  <si>
    <t>Inventories</t>
  </si>
  <si>
    <t>Trade receivables</t>
  </si>
  <si>
    <t>Other current assets</t>
  </si>
  <si>
    <t>Current financial assets</t>
  </si>
  <si>
    <t>Current tax assets</t>
  </si>
  <si>
    <t>Cash and cash equivalents</t>
  </si>
  <si>
    <t>Total current assets</t>
  </si>
  <si>
    <t>NON-CURRENT ASSETS HELD FOR SALE</t>
  </si>
  <si>
    <t>TOTAL ASSETS</t>
  </si>
  <si>
    <t>EQUITY</t>
  </si>
  <si>
    <t>Share capital</t>
  </si>
  <si>
    <t>(Treasury shares)</t>
  </si>
  <si>
    <t>Reserves</t>
  </si>
  <si>
    <t>Result of the year</t>
  </si>
  <si>
    <t>Equity pertaining to the Group</t>
  </si>
  <si>
    <t>Minority interests</t>
  </si>
  <si>
    <t>Total equity</t>
  </si>
  <si>
    <t>LIABILITIES</t>
  </si>
  <si>
    <t>Non-current liabilities</t>
  </si>
  <si>
    <t>Non-current financial liabilities</t>
  </si>
  <si>
    <t>Employee benefits</t>
  </si>
  <si>
    <t>Provisions for risks, charges and liabilities for landfills</t>
  </si>
  <si>
    <t>Other non-current liabilities</t>
  </si>
  <si>
    <t>Total non-current liabilities</t>
  </si>
  <si>
    <t>Current liabilities</t>
  </si>
  <si>
    <t>Trade payables</t>
  </si>
  <si>
    <t>Other current liabilities</t>
  </si>
  <si>
    <t>Current financial liabilities</t>
  </si>
  <si>
    <t>Tax liabilities</t>
  </si>
  <si>
    <t>Total current liabilities</t>
  </si>
  <si>
    <t>Total liabilities</t>
  </si>
  <si>
    <t>TOTAL EQUITY AND LIABILITIES</t>
  </si>
  <si>
    <t>Revenues</t>
  </si>
  <si>
    <t>Revenues from the sale of goods and services</t>
  </si>
  <si>
    <t>Other operating income</t>
  </si>
  <si>
    <t>Total revenues</t>
  </si>
  <si>
    <t>Operating expenses</t>
  </si>
  <si>
    <t>Expenses for raw materials and services</t>
  </si>
  <si>
    <t>Other operating expenses</t>
  </si>
  <si>
    <t>Total operating expenses</t>
  </si>
  <si>
    <t>Labour costs</t>
  </si>
  <si>
    <t>Gross operating income - EBITDA</t>
  </si>
  <si>
    <t>Depreciation, amortization, provisions and write-downs</t>
  </si>
  <si>
    <t>Net operating income - EBIT</t>
  </si>
  <si>
    <t>Result from non-recurring transactions</t>
  </si>
  <si>
    <t>Financial balance</t>
  </si>
  <si>
    <t>Financial income</t>
  </si>
  <si>
    <t>Financial expenses</t>
  </si>
  <si>
    <t>Affiliates</t>
  </si>
  <si>
    <t>Result from disposal of other shareholdings</t>
  </si>
  <si>
    <t>Total financial balance</t>
  </si>
  <si>
    <t>Result before taxes</t>
  </si>
  <si>
    <t>Income taxes</t>
  </si>
  <si>
    <t>Result after taxes from operating activities</t>
  </si>
  <si>
    <t>Net result from discontinued operations</t>
  </si>
  <si>
    <t>Net result</t>
  </si>
  <si>
    <t>Minorities</t>
  </si>
  <si>
    <t>Group result of the year</t>
  </si>
  <si>
    <t>Result per share (in euro):</t>
  </si>
  <si>
    <t>basic</t>
  </si>
  <si>
    <t xml:space="preserve"> basic from continuing operations</t>
  </si>
  <si>
    <t>basic from assets held for sale</t>
  </si>
  <si>
    <t>diluted</t>
  </si>
  <si>
    <t>diluted from continuing operations</t>
  </si>
  <si>
    <t>diluted from assets held for sale</t>
  </si>
  <si>
    <t>Net result of the year (A)</t>
  </si>
  <si>
    <t>Actuarial gains/(losses) on employee’s benefits booked in the Net equity</t>
  </si>
  <si>
    <t>Tax effect of other actuarial gains/(losses)</t>
  </si>
  <si>
    <t>Total actuarial gains/(losses) net of the tax effect (B)</t>
  </si>
  <si>
    <t>Effective part of gains/(losses) on cash flow hedge</t>
  </si>
  <si>
    <t>Tax effect of other gains/(losses)</t>
  </si>
  <si>
    <t>Other gains/(losses) of companies valued at equity net of the tax effect (D)</t>
  </si>
  <si>
    <t>otal comprehensive result ( A ) + ( B ) + ( C ) + ( D )</t>
  </si>
  <si>
    <t>Total comprehensive result attributable to:</t>
  </si>
  <si>
    <t>Shareholders of the parent company</t>
  </si>
  <si>
    <t>CASH AND CASH EQUIVALENTS AT THE BEGINNING OF THE YEAR</t>
  </si>
  <si>
    <t>Operating activities</t>
  </si>
  <si>
    <t>Tangible assets depreciation</t>
  </si>
  <si>
    <t>Intangible assets amortization</t>
  </si>
  <si>
    <t>Fixed assets write-downs/disposals</t>
  </si>
  <si>
    <t>Result from affiliates</t>
  </si>
  <si>
    <t>Net financial interests</t>
  </si>
  <si>
    <t>Net financial interests paid</t>
  </si>
  <si>
    <t>Net taxes paid (a)</t>
  </si>
  <si>
    <t>Gross change in assets and liabilities (b)</t>
  </si>
  <si>
    <t>Cash flow from operating activities</t>
  </si>
  <si>
    <t>Investment activities</t>
  </si>
  <si>
    <t>Investments in tangible assets</t>
  </si>
  <si>
    <t>Investments in intangible assets and goodwill</t>
  </si>
  <si>
    <t>Disposal of fixed assets and shareholdings</t>
  </si>
  <si>
    <t>Dividends received</t>
  </si>
  <si>
    <t>Cash flow from investment activities</t>
  </si>
  <si>
    <t>Financing activities</t>
  </si>
  <si>
    <t>Changes in financial assets</t>
  </si>
  <si>
    <t>Monetary changes:</t>
  </si>
  <si>
    <t>Issuance of loans</t>
  </si>
  <si>
    <t>Proceeds from loans</t>
  </si>
  <si>
    <t>Other monetary changes</t>
  </si>
  <si>
    <t>Total monetary changes</t>
  </si>
  <si>
    <t>Non-monetary changes:</t>
  </si>
  <si>
    <t>Other non-monetary changes</t>
  </si>
  <si>
    <t>Total non-monetary changes</t>
  </si>
  <si>
    <t>Changes in financial liabilities</t>
  </si>
  <si>
    <t>Borrowings/bonds issued</t>
  </si>
  <si>
    <t>Repayment of borrowings/bond</t>
  </si>
  <si>
    <t>Lease payments</t>
  </si>
  <si>
    <t>Dividends paid by the parent company</t>
  </si>
  <si>
    <t>Dividends paid by the subsidiaries</t>
  </si>
  <si>
    <t>Amortized cost valuations</t>
  </si>
  <si>
    <t>Cash flow from financing activities</t>
  </si>
  <si>
    <t>CHANGE IN CASH AND CASH EQUIVALENTS</t>
  </si>
  <si>
    <t>CASH AND CASH EQUIVALENTS AT THE END OF THE YEAR</t>
  </si>
  <si>
    <t>LIABILITIES DIRECTLY ASSOCIATED WITH NON-CURRENT ASSETS HELD FOR SALE</t>
  </si>
  <si>
    <t>Total other gains/(losses) net of the tax effect of companies consolidated on a line-by-line basis (C)</t>
  </si>
  <si>
    <t>Quota dei proventi e degli oneri derivanti dalla valutazione secondo il Patrimonio netto delle partecipazioni</t>
  </si>
  <si>
    <t>BALANCE SHEET</t>
  </si>
  <si>
    <t>Contribution of first consolidation of acquisitions of EPCG (2017 ONLY)</t>
  </si>
  <si>
    <t>Contribution of first consolidation of acquisitions of LGH and others (2016 ONLY)</t>
  </si>
  <si>
    <t>Demerger of the Edipower branch in favor of Cellina Energy</t>
  </si>
  <si>
    <t xml:space="preserve">Contribution of first consolidation of acquisitions of </t>
  </si>
  <si>
    <t>Write-downs of assets held for sale</t>
  </si>
  <si>
    <t xml:space="preserve">Total change of assets and liabilities (a+b) </t>
  </si>
  <si>
    <t xml:space="preserve">Investments in shareholdings and securities </t>
  </si>
  <si>
    <t xml:space="preserve">Total changes in financial liabilities </t>
  </si>
  <si>
    <t xml:space="preserve">Total changes in financial assets </t>
  </si>
  <si>
    <t xml:space="preserve">Net Result </t>
  </si>
  <si>
    <t>INCOME STATEMENT</t>
  </si>
  <si>
    <t xml:space="preserve">CONSOLIDATED STATEMENT OF COMPREHENSIVE INCOME </t>
  </si>
  <si>
    <t>CONSOLIDATED CASH-FLOW STATEMENT</t>
  </si>
  <si>
    <t>ASSET:</t>
  </si>
  <si>
    <t>EQUITY AND LIABILITIES:</t>
  </si>
  <si>
    <t>for operating current asset</t>
  </si>
  <si>
    <t>for operating current liabilities</t>
  </si>
  <si>
    <t>for non operating  current asset</t>
  </si>
  <si>
    <t>for  NOPLAT</t>
  </si>
  <si>
    <t>add depreciation to obtain EBITA</t>
  </si>
  <si>
    <t>gross cash flow</t>
  </si>
  <si>
    <t>R&amp;D?</t>
  </si>
  <si>
    <t xml:space="preserve">TOTAL FUNDS INVESTED </t>
  </si>
  <si>
    <t>non operatong asset?</t>
  </si>
  <si>
    <t>split: opa for share/nopa for e.c</t>
  </si>
  <si>
    <t>TOTAL FUNDS INVESTED (finanging perspective)</t>
  </si>
  <si>
    <t>after compute op. tax on it</t>
  </si>
  <si>
    <t xml:space="preserve">NOPLAT + depreciation </t>
  </si>
  <si>
    <t>equity and equivalent</t>
  </si>
  <si>
    <t xml:space="preserve">working capital </t>
  </si>
  <si>
    <t>meno</t>
  </si>
  <si>
    <t>changing WC 19/18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</si>
</sst>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1" xfId="0" applyFill="1" applyBorder="1"/>
    <xf numFmtId="14" fontId="0" fillId="4" borderId="1" xfId="0" applyNumberFormat="1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Fill="1" applyBorder="1"/>
    <xf numFmtId="0" fontId="0" fillId="0" borderId="3" xfId="0" applyNumberFormat="1" applyBorder="1"/>
    <xf numFmtId="0" fontId="0" fillId="0" borderId="0" xfId="0" applyFont="1"/>
    <xf numFmtId="0" fontId="0" fillId="6" borderId="3" xfId="0" applyFill="1" applyBorder="1"/>
    <xf numFmtId="0" fontId="0" fillId="0" borderId="0" xfId="0" applyFill="1"/>
    <xf numFmtId="0" fontId="0" fillId="6" borderId="6" xfId="0" applyFill="1" applyBorder="1"/>
    <xf numFmtId="0" fontId="3" fillId="6" borderId="3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3" xfId="0" applyFill="1" applyBorder="1"/>
    <xf numFmtId="0" fontId="0" fillId="0" borderId="3" xfId="0" applyFont="1" applyBorder="1"/>
    <xf numFmtId="0" fontId="0" fillId="0" borderId="3" xfId="0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7" xfId="0" applyFill="1" applyBorder="1"/>
    <xf numFmtId="14" fontId="0" fillId="0" borderId="2" xfId="0" applyNumberFormat="1" applyFill="1" applyBorder="1"/>
    <xf numFmtId="0" fontId="1" fillId="0" borderId="13" xfId="0" applyFont="1" applyBorder="1"/>
    <xf numFmtId="0" fontId="0" fillId="0" borderId="12" xfId="0" applyFill="1" applyBorder="1"/>
    <xf numFmtId="0" fontId="1" fillId="0" borderId="12" xfId="0" applyFont="1" applyBorder="1"/>
    <xf numFmtId="0" fontId="0" fillId="0" borderId="12" xfId="0" applyBorder="1"/>
    <xf numFmtId="0" fontId="1" fillId="0" borderId="12" xfId="0" applyFont="1" applyBorder="1" applyAlignment="1">
      <alignment wrapText="1"/>
    </xf>
    <xf numFmtId="0" fontId="1" fillId="6" borderId="12" xfId="0" applyFont="1" applyFill="1" applyBorder="1"/>
    <xf numFmtId="0" fontId="1" fillId="0" borderId="12" xfId="0" applyFont="1" applyFill="1" applyBorder="1"/>
    <xf numFmtId="0" fontId="1" fillId="0" borderId="3" xfId="0" applyFont="1" applyBorder="1"/>
    <xf numFmtId="0" fontId="1" fillId="6" borderId="3" xfId="0" applyFont="1" applyFill="1" applyBorder="1"/>
    <xf numFmtId="0" fontId="1" fillId="2" borderId="12" xfId="0" applyFont="1" applyFill="1" applyBorder="1"/>
    <xf numFmtId="0" fontId="0" fillId="2" borderId="3" xfId="0" applyFill="1" applyBorder="1"/>
    <xf numFmtId="0" fontId="0" fillId="2" borderId="12" xfId="0" applyFill="1" applyBorder="1"/>
    <xf numFmtId="0" fontId="0" fillId="0" borderId="7" xfId="0" applyFill="1" applyBorder="1"/>
    <xf numFmtId="0" fontId="0" fillId="5" borderId="1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12" xfId="0" applyFill="1" applyBorder="1"/>
    <xf numFmtId="0" fontId="0" fillId="7" borderId="7" xfId="0" applyFill="1" applyBorder="1"/>
    <xf numFmtId="0" fontId="0" fillId="7" borderId="3" xfId="0" applyFill="1" applyBorder="1"/>
    <xf numFmtId="0" fontId="0" fillId="0" borderId="1" xfId="0" applyFill="1" applyBorder="1"/>
    <xf numFmtId="0" fontId="0" fillId="0" borderId="16" xfId="0" applyFill="1" applyBorder="1"/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8" xfId="0" applyFill="1" applyBorder="1"/>
    <xf numFmtId="0" fontId="0" fillId="0" borderId="14" xfId="0" applyFill="1" applyBorder="1"/>
    <xf numFmtId="0" fontId="0" fillId="0" borderId="15" xfId="0" applyFill="1" applyBorder="1"/>
    <xf numFmtId="0" fontId="2" fillId="0" borderId="8" xfId="0" applyFont="1" applyFill="1" applyBorder="1"/>
    <xf numFmtId="0" fontId="0" fillId="0" borderId="5" xfId="0" applyFill="1" applyBorder="1" applyAlignment="1">
      <alignment wrapText="1"/>
    </xf>
    <xf numFmtId="0" fontId="0" fillId="0" borderId="5" xfId="0" applyFill="1" applyBorder="1"/>
    <xf numFmtId="0" fontId="1" fillId="3" borderId="0" xfId="0" applyFont="1" applyFill="1"/>
    <xf numFmtId="0" fontId="5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7" xfId="0" applyFill="1" applyBorder="1" applyAlignment="1">
      <alignment vertical="center" wrapText="1"/>
    </xf>
    <xf numFmtId="0" fontId="2" fillId="0" borderId="7" xfId="0" applyFont="1" applyFill="1" applyBorder="1"/>
    <xf numFmtId="0" fontId="0" fillId="8" borderId="0" xfId="0" applyFill="1"/>
    <xf numFmtId="0" fontId="0" fillId="8" borderId="1" xfId="0" applyFill="1" applyBorder="1"/>
    <xf numFmtId="0" fontId="0" fillId="8" borderId="12" xfId="0" applyFill="1" applyBorder="1"/>
    <xf numFmtId="0" fontId="0" fillId="8" borderId="7" xfId="0" applyFill="1" applyBorder="1"/>
    <xf numFmtId="0" fontId="0" fillId="8" borderId="3" xfId="0" applyFill="1" applyBorder="1"/>
    <xf numFmtId="0" fontId="1" fillId="8" borderId="12" xfId="0" applyFont="1" applyFill="1" applyBorder="1"/>
    <xf numFmtId="0" fontId="0" fillId="9" borderId="0" xfId="0" applyFill="1"/>
    <xf numFmtId="0" fontId="1" fillId="10" borderId="12" xfId="0" applyFont="1" applyFill="1" applyBorder="1"/>
    <xf numFmtId="0" fontId="0" fillId="10" borderId="7" xfId="0" applyFill="1" applyBorder="1"/>
    <xf numFmtId="0" fontId="0" fillId="10" borderId="3" xfId="0" applyFill="1" applyBorder="1"/>
    <xf numFmtId="0" fontId="0" fillId="10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topLeftCell="A5" workbookViewId="0">
      <selection activeCell="G12" sqref="G12"/>
    </sheetView>
  </sheetViews>
  <sheetFormatPr defaultRowHeight="15" x14ac:dyDescent="0.25"/>
  <cols>
    <col min="1" max="1" width="50.85546875" bestFit="1" customWidth="1"/>
    <col min="2" max="2" width="52" customWidth="1"/>
    <col min="3" max="6" width="10.7109375" bestFit="1" customWidth="1"/>
    <col min="7" max="7" width="20.28515625" bestFit="1" customWidth="1"/>
    <col min="8" max="8" width="28.7109375" bestFit="1" customWidth="1"/>
    <col min="9" max="9" width="42.5703125" customWidth="1"/>
    <col min="10" max="10" width="17.5703125" bestFit="1" customWidth="1"/>
    <col min="11" max="13" width="10.7109375" bestFit="1" customWidth="1"/>
    <col min="15" max="15" width="17.85546875" bestFit="1" customWidth="1"/>
  </cols>
  <sheetData>
    <row r="1" spans="1:16" ht="22.5" thickTop="1" thickBot="1" x14ac:dyDescent="0.4">
      <c r="A1" s="55" t="s">
        <v>260</v>
      </c>
      <c r="B1" s="56"/>
      <c r="C1" s="56"/>
      <c r="D1" s="56"/>
      <c r="E1" s="56"/>
      <c r="F1" s="57"/>
    </row>
    <row r="2" spans="1:16" ht="16.5" thickTop="1" thickBot="1" x14ac:dyDescent="0.3"/>
    <row r="3" spans="1:16" ht="16.5" thickTop="1" thickBot="1" x14ac:dyDescent="0.3">
      <c r="C3" s="2">
        <v>43830</v>
      </c>
      <c r="D3" s="2">
        <v>43465</v>
      </c>
      <c r="E3" s="2">
        <v>43100</v>
      </c>
      <c r="F3" s="2">
        <v>42735</v>
      </c>
    </row>
    <row r="4" spans="1:16" ht="16.5" thickTop="1" thickBot="1" x14ac:dyDescent="0.3">
      <c r="A4" s="26" t="s">
        <v>274</v>
      </c>
      <c r="C4" s="24"/>
      <c r="D4" s="24"/>
      <c r="E4" s="24"/>
      <c r="F4" s="24"/>
    </row>
    <row r="5" spans="1:16" ht="16.5" thickTop="1" thickBot="1" x14ac:dyDescent="0.3">
      <c r="A5" s="27" t="s">
        <v>136</v>
      </c>
      <c r="B5" s="37" t="s">
        <v>0</v>
      </c>
      <c r="C5" s="6"/>
      <c r="D5" s="6"/>
      <c r="E5" s="6"/>
      <c r="F5" s="6"/>
    </row>
    <row r="6" spans="1:16" ht="16.5" thickTop="1" thickBot="1" x14ac:dyDescent="0.3">
      <c r="A6" s="28" t="s">
        <v>137</v>
      </c>
      <c r="B6" s="16" t="s">
        <v>1</v>
      </c>
      <c r="C6" s="6">
        <v>4869</v>
      </c>
      <c r="D6" s="10">
        <v>4620</v>
      </c>
      <c r="E6" s="10">
        <v>4606</v>
      </c>
      <c r="F6" s="6">
        <v>5129</v>
      </c>
    </row>
    <row r="7" spans="1:16" ht="16.5" thickTop="1" thickBot="1" x14ac:dyDescent="0.3">
      <c r="A7" s="28" t="s">
        <v>138</v>
      </c>
      <c r="B7" s="16" t="s">
        <v>2</v>
      </c>
      <c r="C7" s="6">
        <v>2379</v>
      </c>
      <c r="D7" s="10">
        <v>2302</v>
      </c>
      <c r="E7" s="10">
        <v>1863</v>
      </c>
      <c r="F7" s="6">
        <v>1704</v>
      </c>
    </row>
    <row r="8" spans="1:16" ht="16.5" thickTop="1" thickBot="1" x14ac:dyDescent="0.3">
      <c r="A8" s="28" t="s">
        <v>139</v>
      </c>
      <c r="B8" s="16" t="s">
        <v>38</v>
      </c>
      <c r="C8" s="6">
        <v>38</v>
      </c>
      <c r="D8" s="6">
        <v>16</v>
      </c>
      <c r="E8" s="6">
        <v>63</v>
      </c>
      <c r="F8" s="6">
        <v>67</v>
      </c>
    </row>
    <row r="9" spans="1:16" ht="16.5" thickTop="1" thickBot="1" x14ac:dyDescent="0.3">
      <c r="A9" s="41" t="s">
        <v>140</v>
      </c>
      <c r="B9" s="42" t="s">
        <v>3</v>
      </c>
      <c r="C9" s="43">
        <v>27</v>
      </c>
      <c r="D9" s="43">
        <v>29</v>
      </c>
      <c r="E9" s="43">
        <v>44</v>
      </c>
      <c r="F9" s="43">
        <v>69</v>
      </c>
      <c r="G9" s="13"/>
    </row>
    <row r="10" spans="1:16" ht="16.5" thickTop="1" thickBot="1" x14ac:dyDescent="0.3">
      <c r="A10" s="63" t="s">
        <v>141</v>
      </c>
      <c r="B10" s="64" t="s">
        <v>4</v>
      </c>
      <c r="C10" s="65">
        <v>277</v>
      </c>
      <c r="D10" s="65">
        <v>264</v>
      </c>
      <c r="E10" s="65">
        <v>301</v>
      </c>
      <c r="F10" s="65">
        <v>341</v>
      </c>
    </row>
    <row r="11" spans="1:16" ht="16.5" thickTop="1" thickBot="1" x14ac:dyDescent="0.3">
      <c r="A11" s="41" t="s">
        <v>142</v>
      </c>
      <c r="B11" s="42" t="s">
        <v>5</v>
      </c>
      <c r="C11" s="43">
        <v>25</v>
      </c>
      <c r="D11" s="43">
        <v>20</v>
      </c>
      <c r="E11" s="43">
        <v>8</v>
      </c>
      <c r="F11" s="43">
        <v>12</v>
      </c>
    </row>
    <row r="12" spans="1:16" ht="16.5" thickTop="1" thickBot="1" x14ac:dyDescent="0.3">
      <c r="A12" s="31" t="s">
        <v>143</v>
      </c>
      <c r="B12" s="37" t="s">
        <v>6</v>
      </c>
      <c r="C12" s="18">
        <v>7615</v>
      </c>
      <c r="D12" s="18">
        <v>7251</v>
      </c>
      <c r="E12" s="18">
        <v>6885</v>
      </c>
      <c r="F12" s="18">
        <v>7322</v>
      </c>
      <c r="I12" t="s">
        <v>282</v>
      </c>
    </row>
    <row r="13" spans="1:16" ht="16.5" thickTop="1" thickBot="1" x14ac:dyDescent="0.3">
      <c r="A13" s="27" t="s">
        <v>144</v>
      </c>
      <c r="B13" s="37" t="s">
        <v>7</v>
      </c>
      <c r="C13" s="6"/>
      <c r="D13" s="6"/>
      <c r="E13" s="6"/>
      <c r="F13" s="6"/>
      <c r="J13" s="2">
        <v>43830</v>
      </c>
      <c r="K13" s="2">
        <v>43465</v>
      </c>
      <c r="L13" s="2">
        <v>43100</v>
      </c>
      <c r="M13" s="2">
        <v>42735</v>
      </c>
    </row>
    <row r="14" spans="1:16" ht="16.5" thickTop="1" thickBot="1" x14ac:dyDescent="0.3">
      <c r="A14" s="36" t="s">
        <v>145</v>
      </c>
      <c r="B14" s="17" t="s">
        <v>8</v>
      </c>
      <c r="C14" s="35">
        <v>184</v>
      </c>
      <c r="D14" s="35">
        <v>187</v>
      </c>
      <c r="E14" s="35">
        <v>147</v>
      </c>
      <c r="F14" s="35">
        <v>159</v>
      </c>
      <c r="G14" s="13"/>
      <c r="H14" s="71"/>
      <c r="I14" t="s">
        <v>290</v>
      </c>
      <c r="J14">
        <f>(C14+C15+C18+C19)-(C41-C44)</f>
        <v>1058</v>
      </c>
      <c r="K14">
        <f>(D14+D15+D18+D19)-(D41+D44)</f>
        <v>1194</v>
      </c>
      <c r="L14">
        <f>E20-E45</f>
        <v>497</v>
      </c>
      <c r="M14">
        <f>F20-F45</f>
        <v>539</v>
      </c>
      <c r="O14" t="s">
        <v>292</v>
      </c>
      <c r="P14">
        <f>J14-K14</f>
        <v>-136</v>
      </c>
    </row>
    <row r="15" spans="1:16" ht="16.5" thickTop="1" thickBot="1" x14ac:dyDescent="0.3">
      <c r="A15" s="36" t="s">
        <v>146</v>
      </c>
      <c r="B15" s="17" t="s">
        <v>9</v>
      </c>
      <c r="C15" s="35">
        <v>1852</v>
      </c>
      <c r="D15" s="35">
        <v>1781</v>
      </c>
      <c r="E15" s="35">
        <v>1671</v>
      </c>
      <c r="F15" s="35">
        <v>1821</v>
      </c>
      <c r="G15" s="13"/>
      <c r="H15" s="62"/>
      <c r="I15" t="s">
        <v>289</v>
      </c>
      <c r="J15">
        <f>C10+C32</f>
        <v>3928</v>
      </c>
      <c r="K15">
        <f>D32+D10</f>
        <v>3787</v>
      </c>
    </row>
    <row r="16" spans="1:16" ht="16.5" thickTop="1" thickBot="1" x14ac:dyDescent="0.3">
      <c r="A16" s="36" t="s">
        <v>147</v>
      </c>
      <c r="B16" s="17" t="s">
        <v>10</v>
      </c>
      <c r="C16" s="35">
        <v>567</v>
      </c>
      <c r="D16" s="35">
        <v>313</v>
      </c>
      <c r="E16" s="35">
        <v>216</v>
      </c>
      <c r="F16" s="35">
        <v>389</v>
      </c>
      <c r="H16" s="1"/>
      <c r="I16" t="s">
        <v>276</v>
      </c>
      <c r="J16">
        <f>C14+C15+C16+C19</f>
        <v>3037</v>
      </c>
      <c r="K16">
        <f>D14+D15+D16+D19</f>
        <v>2905</v>
      </c>
    </row>
    <row r="17" spans="1:11" ht="16.5" thickTop="1" thickBot="1" x14ac:dyDescent="0.3">
      <c r="A17" s="41" t="s">
        <v>148</v>
      </c>
      <c r="B17" s="42" t="s">
        <v>11</v>
      </c>
      <c r="C17" s="43">
        <v>10</v>
      </c>
      <c r="D17" s="43">
        <v>16</v>
      </c>
      <c r="E17" s="43">
        <v>8</v>
      </c>
      <c r="F17" s="43">
        <v>218</v>
      </c>
      <c r="H17" s="3"/>
      <c r="I17" t="s">
        <v>277</v>
      </c>
      <c r="J17">
        <f>C41+C42+C44</f>
        <v>2331</v>
      </c>
      <c r="K17">
        <f>D41+D42+D44</f>
        <v>2028</v>
      </c>
    </row>
    <row r="18" spans="1:11" ht="16.5" thickTop="1" thickBot="1" x14ac:dyDescent="0.3">
      <c r="A18" s="26" t="s">
        <v>149</v>
      </c>
      <c r="B18" s="37" t="s">
        <v>12</v>
      </c>
      <c r="C18" s="18">
        <v>63</v>
      </c>
      <c r="D18" s="18">
        <v>49</v>
      </c>
      <c r="E18" s="18">
        <v>107</v>
      </c>
      <c r="F18" s="18">
        <v>70</v>
      </c>
      <c r="H18" s="40"/>
      <c r="I18" t="s">
        <v>278</v>
      </c>
      <c r="J18">
        <f>C12-C10+C17</f>
        <v>7348</v>
      </c>
      <c r="K18">
        <f>D9+D11+D17</f>
        <v>65</v>
      </c>
    </row>
    <row r="19" spans="1:11" ht="16.5" thickTop="1" thickBot="1" x14ac:dyDescent="0.3">
      <c r="A19" s="36" t="s">
        <v>150</v>
      </c>
      <c r="B19" s="17" t="s">
        <v>13</v>
      </c>
      <c r="C19" s="35">
        <v>434</v>
      </c>
      <c r="D19" s="35">
        <v>624</v>
      </c>
      <c r="E19" s="35">
        <v>691</v>
      </c>
      <c r="F19" s="35">
        <v>402</v>
      </c>
      <c r="H19" s="45"/>
    </row>
    <row r="20" spans="1:11" ht="16.5" thickTop="1" thickBot="1" x14ac:dyDescent="0.3">
      <c r="A20" s="68" t="s">
        <v>151</v>
      </c>
      <c r="B20" s="69" t="s">
        <v>14</v>
      </c>
      <c r="C20" s="70">
        <v>3110</v>
      </c>
      <c r="D20" s="70">
        <v>2970</v>
      </c>
      <c r="E20" s="70">
        <v>2840</v>
      </c>
      <c r="F20" s="70">
        <v>3059</v>
      </c>
    </row>
    <row r="21" spans="1:11" ht="16.5" thickTop="1" thickBot="1" x14ac:dyDescent="0.3">
      <c r="A21" s="27" t="s">
        <v>152</v>
      </c>
      <c r="B21" s="16" t="s">
        <v>15</v>
      </c>
      <c r="C21" s="6"/>
      <c r="D21" s="6">
        <v>112</v>
      </c>
      <c r="E21" s="6">
        <v>224</v>
      </c>
      <c r="F21" s="6">
        <v>6</v>
      </c>
      <c r="I21" s="54" t="s">
        <v>283</v>
      </c>
      <c r="J21">
        <f>(J16-J17)+J18</f>
        <v>8054</v>
      </c>
    </row>
    <row r="22" spans="1:11" ht="16.5" thickTop="1" thickBot="1" x14ac:dyDescent="0.3">
      <c r="A22" s="27" t="s">
        <v>153</v>
      </c>
      <c r="B22" s="60" t="s">
        <v>16</v>
      </c>
      <c r="C22" s="6">
        <v>10725</v>
      </c>
      <c r="D22" s="6">
        <v>10333</v>
      </c>
      <c r="E22" s="6">
        <v>9949</v>
      </c>
      <c r="F22" s="6">
        <v>10387</v>
      </c>
      <c r="I22" s="54" t="s">
        <v>286</v>
      </c>
    </row>
    <row r="23" spans="1:11" ht="15.75" thickBot="1" x14ac:dyDescent="0.3">
      <c r="A23" s="28"/>
      <c r="B23" s="13"/>
      <c r="C23" s="6"/>
      <c r="D23" s="6"/>
      <c r="E23" s="6"/>
      <c r="F23" s="6"/>
    </row>
    <row r="24" spans="1:11" ht="15.75" thickBot="1" x14ac:dyDescent="0.3">
      <c r="A24" s="26" t="s">
        <v>275</v>
      </c>
      <c r="B24" s="13"/>
      <c r="C24" s="6"/>
      <c r="D24" s="6"/>
      <c r="E24" s="6"/>
      <c r="F24" s="6"/>
    </row>
    <row r="25" spans="1:11" ht="16.5" thickTop="1" thickBot="1" x14ac:dyDescent="0.3">
      <c r="A25" s="27" t="s">
        <v>154</v>
      </c>
      <c r="B25" s="37" t="s">
        <v>17</v>
      </c>
      <c r="C25" s="6"/>
      <c r="D25" s="6"/>
      <c r="E25" s="6"/>
      <c r="F25" s="6"/>
    </row>
    <row r="26" spans="1:11" ht="16.5" thickTop="1" thickBot="1" x14ac:dyDescent="0.3">
      <c r="A26" s="28" t="s">
        <v>155</v>
      </c>
      <c r="B26" s="37" t="s">
        <v>18</v>
      </c>
      <c r="C26" s="6">
        <v>1629</v>
      </c>
      <c r="D26" s="6">
        <v>1629</v>
      </c>
      <c r="E26" s="6">
        <v>1629</v>
      </c>
      <c r="F26" s="6">
        <v>1629</v>
      </c>
    </row>
    <row r="27" spans="1:11" ht="16.5" thickTop="1" thickBot="1" x14ac:dyDescent="0.3">
      <c r="A27" s="28" t="s">
        <v>156</v>
      </c>
      <c r="B27" s="37" t="s">
        <v>19</v>
      </c>
      <c r="C27" s="6">
        <v>-54</v>
      </c>
      <c r="D27" s="6">
        <v>-54</v>
      </c>
      <c r="E27" s="6">
        <v>-54</v>
      </c>
      <c r="F27" s="6">
        <v>-54</v>
      </c>
    </row>
    <row r="28" spans="1:11" ht="16.5" thickTop="1" thickBot="1" x14ac:dyDescent="0.3">
      <c r="A28" s="28" t="s">
        <v>157</v>
      </c>
      <c r="B28" s="37" t="s">
        <v>20</v>
      </c>
      <c r="C28" s="6">
        <v>1325</v>
      </c>
      <c r="D28" s="6">
        <v>1216</v>
      </c>
      <c r="E28" s="6">
        <v>1010</v>
      </c>
      <c r="F28" s="6">
        <v>919</v>
      </c>
      <c r="G28" t="s">
        <v>284</v>
      </c>
      <c r="H28" t="s">
        <v>285</v>
      </c>
    </row>
    <row r="29" spans="1:11" ht="16.5" thickTop="1" thickBot="1" x14ac:dyDescent="0.3">
      <c r="A29" s="28" t="s">
        <v>158</v>
      </c>
      <c r="B29" s="37" t="s">
        <v>21</v>
      </c>
      <c r="C29" s="6">
        <v>389</v>
      </c>
      <c r="D29" s="6">
        <v>344</v>
      </c>
      <c r="E29" s="6">
        <v>293</v>
      </c>
      <c r="F29" s="6">
        <v>232</v>
      </c>
    </row>
    <row r="30" spans="1:11" ht="16.5" thickTop="1" thickBot="1" x14ac:dyDescent="0.3">
      <c r="A30" s="27" t="s">
        <v>159</v>
      </c>
      <c r="B30" s="16" t="s">
        <v>39</v>
      </c>
      <c r="C30" s="6">
        <v>3289</v>
      </c>
      <c r="D30" s="6">
        <v>3135</v>
      </c>
      <c r="E30" s="6">
        <v>2878</v>
      </c>
      <c r="F30" s="6">
        <v>2726</v>
      </c>
    </row>
    <row r="31" spans="1:11" ht="16.5" thickTop="1" thickBot="1" x14ac:dyDescent="0.3">
      <c r="A31" s="63" t="s">
        <v>160</v>
      </c>
      <c r="B31" s="64" t="s">
        <v>40</v>
      </c>
      <c r="C31" s="65">
        <v>362</v>
      </c>
      <c r="D31" s="65">
        <v>388</v>
      </c>
      <c r="E31" s="65">
        <v>135</v>
      </c>
      <c r="F31" s="65">
        <v>553</v>
      </c>
    </row>
    <row r="32" spans="1:11" ht="15.75" thickBot="1" x14ac:dyDescent="0.3">
      <c r="A32" s="66" t="s">
        <v>161</v>
      </c>
      <c r="B32" s="61" t="s">
        <v>41</v>
      </c>
      <c r="C32" s="65">
        <v>3651</v>
      </c>
      <c r="D32" s="65">
        <v>3523</v>
      </c>
      <c r="E32" s="65">
        <v>3013</v>
      </c>
      <c r="F32" s="65">
        <v>3279</v>
      </c>
    </row>
    <row r="33" spans="1:8" ht="16.5" thickTop="1" thickBot="1" x14ac:dyDescent="0.3">
      <c r="A33" s="27" t="s">
        <v>162</v>
      </c>
      <c r="B33" s="37" t="s">
        <v>22</v>
      </c>
      <c r="C33" s="6"/>
      <c r="D33" s="6"/>
      <c r="E33" s="6"/>
      <c r="F33" s="6"/>
    </row>
    <row r="34" spans="1:8" ht="16.5" thickTop="1" thickBot="1" x14ac:dyDescent="0.3">
      <c r="A34" s="27" t="s">
        <v>163</v>
      </c>
      <c r="B34" s="37" t="s">
        <v>23</v>
      </c>
      <c r="C34" s="6"/>
      <c r="D34" s="6"/>
      <c r="E34" s="6"/>
      <c r="F34" s="6"/>
      <c r="H34" s="11"/>
    </row>
    <row r="35" spans="1:8" ht="16.5" thickTop="1" thickBot="1" x14ac:dyDescent="0.3">
      <c r="A35" s="28" t="s">
        <v>164</v>
      </c>
      <c r="B35" s="37" t="s">
        <v>24</v>
      </c>
      <c r="C35" s="6">
        <v>3307</v>
      </c>
      <c r="D35" s="6">
        <v>2984</v>
      </c>
      <c r="E35" s="6">
        <v>3501</v>
      </c>
      <c r="F35" s="6">
        <v>3436</v>
      </c>
    </row>
    <row r="36" spans="1:8" ht="16.5" thickTop="1" thickBot="1" x14ac:dyDescent="0.3">
      <c r="A36" s="28" t="s">
        <v>165</v>
      </c>
      <c r="B36" s="37" t="s">
        <v>25</v>
      </c>
      <c r="C36" s="6">
        <v>307</v>
      </c>
      <c r="D36" s="6">
        <v>314</v>
      </c>
      <c r="E36" s="6">
        <v>319</v>
      </c>
      <c r="F36" s="6">
        <v>365</v>
      </c>
    </row>
    <row r="37" spans="1:8" ht="16.5" thickTop="1" thickBot="1" x14ac:dyDescent="0.3">
      <c r="A37" s="28" t="s">
        <v>166</v>
      </c>
      <c r="B37" s="37" t="s">
        <v>26</v>
      </c>
      <c r="C37" s="6">
        <v>676</v>
      </c>
      <c r="D37" s="6">
        <v>642</v>
      </c>
      <c r="E37" s="6">
        <v>625</v>
      </c>
      <c r="F37" s="6">
        <v>671</v>
      </c>
    </row>
    <row r="38" spans="1:8" ht="16.5" thickTop="1" thickBot="1" x14ac:dyDescent="0.3">
      <c r="A38" s="28" t="s">
        <v>167</v>
      </c>
      <c r="B38" s="37" t="s">
        <v>27</v>
      </c>
      <c r="C38" s="6">
        <v>149</v>
      </c>
      <c r="D38" s="6">
        <v>148</v>
      </c>
      <c r="E38" s="6">
        <v>148</v>
      </c>
      <c r="F38" s="6">
        <v>109</v>
      </c>
    </row>
    <row r="39" spans="1:8" ht="16.5" thickTop="1" thickBot="1" x14ac:dyDescent="0.3">
      <c r="A39" s="31" t="s">
        <v>168</v>
      </c>
      <c r="B39" s="37" t="s">
        <v>28</v>
      </c>
      <c r="C39" s="18">
        <v>4439</v>
      </c>
      <c r="D39" s="18">
        <v>4088</v>
      </c>
      <c r="E39" s="18">
        <v>4593</v>
      </c>
      <c r="F39" s="18">
        <v>4581</v>
      </c>
    </row>
    <row r="40" spans="1:8" ht="16.5" thickTop="1" thickBot="1" x14ac:dyDescent="0.3">
      <c r="A40" s="27" t="s">
        <v>169</v>
      </c>
      <c r="B40" s="37" t="s">
        <v>29</v>
      </c>
      <c r="C40" s="6"/>
      <c r="D40" s="6"/>
      <c r="E40" s="6"/>
      <c r="F40" s="6"/>
    </row>
    <row r="41" spans="1:8" ht="16.5" thickTop="1" thickBot="1" x14ac:dyDescent="0.3">
      <c r="A41" s="38" t="s">
        <v>170</v>
      </c>
      <c r="B41" s="23" t="s">
        <v>30</v>
      </c>
      <c r="C41" s="39">
        <v>1481</v>
      </c>
      <c r="D41" s="39">
        <v>1413</v>
      </c>
      <c r="E41" s="39">
        <v>1381</v>
      </c>
      <c r="F41" s="39">
        <v>1384</v>
      </c>
      <c r="G41" s="67" t="s">
        <v>291</v>
      </c>
    </row>
    <row r="42" spans="1:8" ht="16.5" thickTop="1" thickBot="1" x14ac:dyDescent="0.3">
      <c r="A42" s="38" t="s">
        <v>171</v>
      </c>
      <c r="B42" s="23" t="s">
        <v>31</v>
      </c>
      <c r="C42" s="39">
        <v>844</v>
      </c>
      <c r="D42" s="39">
        <v>581</v>
      </c>
      <c r="E42" s="39">
        <v>521</v>
      </c>
      <c r="F42" s="39">
        <v>744</v>
      </c>
    </row>
    <row r="43" spans="1:8" ht="16.5" thickTop="1" thickBot="1" x14ac:dyDescent="0.3">
      <c r="A43" s="28" t="s">
        <v>172</v>
      </c>
      <c r="B43" s="16" t="s">
        <v>32</v>
      </c>
      <c r="C43" s="6">
        <v>304</v>
      </c>
      <c r="D43" s="6">
        <v>694</v>
      </c>
      <c r="E43" s="6">
        <v>437</v>
      </c>
      <c r="F43" s="6">
        <v>359</v>
      </c>
    </row>
    <row r="44" spans="1:8" ht="16.5" thickTop="1" thickBot="1" x14ac:dyDescent="0.3">
      <c r="A44" s="38" t="s">
        <v>173</v>
      </c>
      <c r="B44" s="23" t="s">
        <v>33</v>
      </c>
      <c r="C44" s="39">
        <v>6</v>
      </c>
      <c r="D44" s="39">
        <v>34</v>
      </c>
      <c r="E44" s="39">
        <v>4</v>
      </c>
      <c r="F44" s="39">
        <v>33</v>
      </c>
    </row>
    <row r="45" spans="1:8" ht="16.5" thickTop="1" thickBot="1" x14ac:dyDescent="0.3">
      <c r="A45" s="68" t="s">
        <v>174</v>
      </c>
      <c r="B45" s="69" t="s">
        <v>34</v>
      </c>
      <c r="C45" s="70">
        <v>2635</v>
      </c>
      <c r="D45" s="70">
        <v>2722</v>
      </c>
      <c r="E45" s="70">
        <v>2343</v>
      </c>
      <c r="F45" s="70">
        <v>2520</v>
      </c>
    </row>
    <row r="46" spans="1:8" ht="16.5" thickTop="1" thickBot="1" x14ac:dyDescent="0.3">
      <c r="A46" s="27" t="s">
        <v>175</v>
      </c>
      <c r="B46" s="37" t="s">
        <v>35</v>
      </c>
      <c r="C46" s="6">
        <v>7074</v>
      </c>
      <c r="D46" s="6">
        <v>6810</v>
      </c>
      <c r="E46" s="6">
        <v>6936</v>
      </c>
      <c r="F46" s="6">
        <v>7101</v>
      </c>
    </row>
    <row r="47" spans="1:8" ht="31.5" thickTop="1" thickBot="1" x14ac:dyDescent="0.3">
      <c r="A47" s="29" t="s">
        <v>257</v>
      </c>
      <c r="B47" s="59" t="s">
        <v>36</v>
      </c>
      <c r="C47" s="6"/>
      <c r="D47" s="6"/>
      <c r="E47" s="6"/>
      <c r="F47" s="6">
        <v>7</v>
      </c>
    </row>
    <row r="48" spans="1:8" ht="16.5" thickTop="1" thickBot="1" x14ac:dyDescent="0.3">
      <c r="A48" s="27" t="s">
        <v>176</v>
      </c>
      <c r="B48" s="37" t="s">
        <v>37</v>
      </c>
      <c r="C48" s="7">
        <v>10725</v>
      </c>
      <c r="D48" s="7">
        <v>10333</v>
      </c>
      <c r="E48" s="7">
        <v>9949</v>
      </c>
      <c r="F48" s="7">
        <v>10387</v>
      </c>
    </row>
    <row r="52" spans="2:2" x14ac:dyDescent="0.25">
      <c r="B52" t="s">
        <v>134</v>
      </c>
    </row>
    <row r="53" spans="2:2" x14ac:dyDescent="0.25">
      <c r="B53" t="s">
        <v>135</v>
      </c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7D94-1688-46C5-820A-0D435FF36E90}">
  <dimension ref="A1:J52"/>
  <sheetViews>
    <sheetView topLeftCell="A4" workbookViewId="0">
      <selection activeCell="G17" sqref="G17"/>
    </sheetView>
  </sheetViews>
  <sheetFormatPr defaultRowHeight="15" x14ac:dyDescent="0.25"/>
  <cols>
    <col min="1" max="1" width="67.5703125" bestFit="1" customWidth="1"/>
    <col min="2" max="2" width="58.85546875" customWidth="1"/>
    <col min="3" max="6" width="10.7109375" bestFit="1" customWidth="1"/>
    <col min="7" max="7" width="29" customWidth="1"/>
    <col min="8" max="8" width="24.85546875" bestFit="1" customWidth="1"/>
    <col min="10" max="10" width="11.5703125" bestFit="1" customWidth="1"/>
  </cols>
  <sheetData>
    <row r="1" spans="1:10" ht="22.5" thickTop="1" thickBot="1" x14ac:dyDescent="0.4">
      <c r="A1" s="55" t="s">
        <v>271</v>
      </c>
      <c r="B1" s="56"/>
      <c r="C1" s="56"/>
      <c r="D1" s="56"/>
      <c r="E1" s="56"/>
      <c r="F1" s="57"/>
    </row>
    <row r="2" spans="1:10" ht="16.5" thickTop="1" thickBot="1" x14ac:dyDescent="0.3"/>
    <row r="3" spans="1:10" ht="16.5" thickTop="1" thickBot="1" x14ac:dyDescent="0.3">
      <c r="C3" s="2">
        <v>43830</v>
      </c>
      <c r="D3" s="2">
        <v>43465</v>
      </c>
      <c r="E3" s="2">
        <v>43100</v>
      </c>
      <c r="F3" s="2">
        <v>42735</v>
      </c>
    </row>
    <row r="4" spans="1:10" ht="16.5" thickTop="1" thickBot="1" x14ac:dyDescent="0.3">
      <c r="A4" s="27" t="s">
        <v>177</v>
      </c>
      <c r="B4" s="37" t="s">
        <v>42</v>
      </c>
      <c r="C4" s="5"/>
      <c r="D4" s="5"/>
      <c r="E4" s="5"/>
      <c r="F4" s="5"/>
    </row>
    <row r="5" spans="1:10" ht="16.5" thickTop="1" thickBot="1" x14ac:dyDescent="0.3">
      <c r="A5" s="28" t="s">
        <v>178</v>
      </c>
      <c r="B5" s="37" t="s">
        <v>43</v>
      </c>
      <c r="C5" s="6">
        <v>7122</v>
      </c>
      <c r="D5" s="6">
        <v>6271</v>
      </c>
      <c r="E5" s="6">
        <v>5590</v>
      </c>
      <c r="F5" s="6">
        <v>4581</v>
      </c>
    </row>
    <row r="6" spans="1:10" ht="16.5" thickTop="1" thickBot="1" x14ac:dyDescent="0.3">
      <c r="A6" s="28" t="s">
        <v>179</v>
      </c>
      <c r="B6" s="37" t="s">
        <v>44</v>
      </c>
      <c r="C6" s="6">
        <v>202</v>
      </c>
      <c r="D6" s="6">
        <v>223</v>
      </c>
      <c r="E6" s="6">
        <v>206</v>
      </c>
      <c r="F6" s="6">
        <v>279</v>
      </c>
    </row>
    <row r="7" spans="1:10" ht="16.5" thickTop="1" thickBot="1" x14ac:dyDescent="0.3">
      <c r="A7" s="27" t="s">
        <v>180</v>
      </c>
      <c r="B7" s="37" t="s">
        <v>45</v>
      </c>
      <c r="C7" s="6">
        <v>7324</v>
      </c>
      <c r="D7" s="6">
        <v>6494</v>
      </c>
      <c r="E7" s="6">
        <v>5796</v>
      </c>
      <c r="F7" s="6">
        <v>4860</v>
      </c>
    </row>
    <row r="8" spans="1:10" ht="16.5" thickTop="1" thickBot="1" x14ac:dyDescent="0.3">
      <c r="A8" s="27" t="s">
        <v>181</v>
      </c>
      <c r="B8" s="37" t="s">
        <v>46</v>
      </c>
      <c r="C8" s="6"/>
      <c r="D8" s="6"/>
      <c r="E8" s="6"/>
      <c r="F8" s="6"/>
    </row>
    <row r="9" spans="1:10" ht="16.5" thickTop="1" thickBot="1" x14ac:dyDescent="0.3">
      <c r="A9" s="28" t="s">
        <v>182</v>
      </c>
      <c r="B9" s="37" t="s">
        <v>47</v>
      </c>
      <c r="C9" s="6">
        <v>5156</v>
      </c>
      <c r="D9" s="6">
        <v>4332</v>
      </c>
      <c r="E9" s="6">
        <v>3681</v>
      </c>
      <c r="F9" s="6">
        <v>2859</v>
      </c>
    </row>
    <row r="10" spans="1:10" ht="16.5" thickTop="1" thickBot="1" x14ac:dyDescent="0.3">
      <c r="A10" s="28" t="s">
        <v>183</v>
      </c>
      <c r="B10" s="37" t="s">
        <v>48</v>
      </c>
      <c r="C10" s="6">
        <v>234</v>
      </c>
      <c r="D10" s="6">
        <v>266</v>
      </c>
      <c r="E10" s="6">
        <v>281</v>
      </c>
      <c r="F10" s="6">
        <v>243</v>
      </c>
    </row>
    <row r="11" spans="1:10" ht="16.5" thickTop="1" thickBot="1" x14ac:dyDescent="0.3">
      <c r="A11" s="27" t="s">
        <v>184</v>
      </c>
      <c r="B11" s="37" t="s">
        <v>49</v>
      </c>
      <c r="C11" s="6">
        <v>5390</v>
      </c>
      <c r="D11" s="6">
        <v>4598</v>
      </c>
      <c r="E11" s="6">
        <v>3962</v>
      </c>
      <c r="F11" s="6">
        <v>3102</v>
      </c>
      <c r="I11" s="1"/>
      <c r="J11" t="s">
        <v>279</v>
      </c>
    </row>
    <row r="12" spans="1:10" ht="16.5" thickTop="1" thickBot="1" x14ac:dyDescent="0.3">
      <c r="A12" s="27" t="s">
        <v>185</v>
      </c>
      <c r="B12" s="37" t="s">
        <v>50</v>
      </c>
      <c r="C12" s="6">
        <v>700</v>
      </c>
      <c r="D12" s="6">
        <v>665</v>
      </c>
      <c r="E12" s="6">
        <v>635</v>
      </c>
      <c r="F12" s="6">
        <v>596</v>
      </c>
    </row>
    <row r="13" spans="1:10" ht="16.5" thickTop="1" thickBot="1" x14ac:dyDescent="0.3">
      <c r="A13" s="34" t="s">
        <v>186</v>
      </c>
      <c r="B13" s="17" t="s">
        <v>51</v>
      </c>
      <c r="C13" s="35">
        <v>1234</v>
      </c>
      <c r="D13" s="35">
        <v>1231</v>
      </c>
      <c r="E13" s="35">
        <v>1199</v>
      </c>
      <c r="F13" s="35">
        <v>1162</v>
      </c>
      <c r="G13" t="s">
        <v>280</v>
      </c>
      <c r="H13" t="s">
        <v>287</v>
      </c>
    </row>
    <row r="14" spans="1:10" ht="16.5" thickTop="1" thickBot="1" x14ac:dyDescent="0.3">
      <c r="A14" s="34" t="s">
        <v>187</v>
      </c>
      <c r="B14" s="17" t="s">
        <v>52</v>
      </c>
      <c r="C14" s="35">
        <v>547</v>
      </c>
      <c r="D14" s="35">
        <v>643</v>
      </c>
      <c r="E14" s="35">
        <v>489</v>
      </c>
      <c r="F14" s="35">
        <v>719</v>
      </c>
    </row>
    <row r="15" spans="1:10" ht="16.5" thickTop="1" thickBot="1" x14ac:dyDescent="0.3">
      <c r="A15" s="34" t="s">
        <v>188</v>
      </c>
      <c r="B15" s="17" t="s">
        <v>53</v>
      </c>
      <c r="C15" s="35">
        <v>687</v>
      </c>
      <c r="D15" s="35">
        <v>588</v>
      </c>
      <c r="E15" s="35">
        <v>710</v>
      </c>
      <c r="F15" s="35">
        <v>443</v>
      </c>
    </row>
    <row r="16" spans="1:10" ht="16.5" thickTop="1" thickBot="1" x14ac:dyDescent="0.3">
      <c r="A16" s="27" t="s">
        <v>189</v>
      </c>
      <c r="B16" s="37" t="s">
        <v>54</v>
      </c>
      <c r="C16" s="6">
        <v>4</v>
      </c>
      <c r="D16" s="6">
        <v>14</v>
      </c>
      <c r="E16" s="6"/>
      <c r="F16" s="6">
        <v>52</v>
      </c>
    </row>
    <row r="17" spans="1:6" ht="16.5" thickTop="1" thickBot="1" x14ac:dyDescent="0.3">
      <c r="A17" s="27" t="s">
        <v>190</v>
      </c>
      <c r="B17" s="37" t="s">
        <v>55</v>
      </c>
      <c r="C17" s="6"/>
      <c r="D17" s="6"/>
      <c r="E17" s="6"/>
      <c r="F17" s="6"/>
    </row>
    <row r="18" spans="1:6" ht="16.5" thickTop="1" thickBot="1" x14ac:dyDescent="0.3">
      <c r="A18" s="28" t="s">
        <v>191</v>
      </c>
      <c r="B18" s="37" t="s">
        <v>56</v>
      </c>
      <c r="C18" s="6">
        <v>16</v>
      </c>
      <c r="D18" s="6">
        <v>16</v>
      </c>
      <c r="E18" s="6">
        <v>19</v>
      </c>
      <c r="F18" s="6">
        <v>34</v>
      </c>
    </row>
    <row r="19" spans="1:6" ht="16.5" thickTop="1" thickBot="1" x14ac:dyDescent="0.3">
      <c r="A19" s="28" t="s">
        <v>192</v>
      </c>
      <c r="B19" s="37" t="s">
        <v>57</v>
      </c>
      <c r="C19" s="6">
        <v>130</v>
      </c>
      <c r="D19" s="6">
        <v>132</v>
      </c>
      <c r="E19" s="6">
        <v>158</v>
      </c>
      <c r="F19" s="6">
        <v>192</v>
      </c>
    </row>
    <row r="20" spans="1:6" ht="31.5" thickTop="1" thickBot="1" x14ac:dyDescent="0.3">
      <c r="A20" s="28" t="s">
        <v>193</v>
      </c>
      <c r="B20" s="46" t="s">
        <v>259</v>
      </c>
      <c r="C20" s="6">
        <v>4</v>
      </c>
      <c r="D20" s="6">
        <v>4</v>
      </c>
      <c r="E20" s="6">
        <v>5</v>
      </c>
      <c r="F20" s="6">
        <v>-3</v>
      </c>
    </row>
    <row r="21" spans="1:6" ht="15.75" thickBot="1" x14ac:dyDescent="0.3">
      <c r="A21" s="28" t="s">
        <v>194</v>
      </c>
      <c r="B21" s="13" t="s">
        <v>62</v>
      </c>
      <c r="C21" s="6"/>
      <c r="D21" s="6"/>
      <c r="E21" s="6"/>
      <c r="F21" s="6"/>
    </row>
    <row r="22" spans="1:6" ht="16.5" thickTop="1" thickBot="1" x14ac:dyDescent="0.3">
      <c r="A22" s="27" t="s">
        <v>195</v>
      </c>
      <c r="B22" s="37" t="s">
        <v>58</v>
      </c>
      <c r="C22" s="6">
        <v>-110</v>
      </c>
      <c r="D22" s="6">
        <v>-122</v>
      </c>
      <c r="E22" s="6">
        <v>-134</v>
      </c>
      <c r="F22" s="6">
        <v>-161</v>
      </c>
    </row>
    <row r="23" spans="1:6" ht="16.5" thickTop="1" thickBot="1" x14ac:dyDescent="0.3">
      <c r="A23" s="27" t="s">
        <v>196</v>
      </c>
      <c r="B23" s="37" t="s">
        <v>59</v>
      </c>
      <c r="C23" s="6">
        <v>581</v>
      </c>
      <c r="D23" s="6">
        <v>490</v>
      </c>
      <c r="E23" s="6">
        <v>576</v>
      </c>
      <c r="F23" s="6">
        <v>334</v>
      </c>
    </row>
    <row r="24" spans="1:6" ht="16.5" thickTop="1" thickBot="1" x14ac:dyDescent="0.3">
      <c r="A24" s="27" t="s">
        <v>197</v>
      </c>
      <c r="B24" s="37" t="s">
        <v>60</v>
      </c>
      <c r="C24" s="6">
        <v>189</v>
      </c>
      <c r="D24" s="6">
        <v>157</v>
      </c>
      <c r="E24" s="6">
        <v>192</v>
      </c>
      <c r="F24" s="6">
        <v>122</v>
      </c>
    </row>
    <row r="25" spans="1:6" ht="16.5" thickTop="1" thickBot="1" x14ac:dyDescent="0.3">
      <c r="A25" s="27" t="s">
        <v>198</v>
      </c>
      <c r="B25" s="37" t="s">
        <v>61</v>
      </c>
      <c r="C25" s="6">
        <v>392</v>
      </c>
      <c r="D25" s="6">
        <v>333</v>
      </c>
      <c r="E25" s="6">
        <v>384</v>
      </c>
      <c r="F25" s="6">
        <v>212</v>
      </c>
    </row>
    <row r="26" spans="1:6" ht="16.5" thickTop="1" thickBot="1" x14ac:dyDescent="0.3">
      <c r="A26" s="27" t="s">
        <v>199</v>
      </c>
      <c r="B26" s="37" t="s">
        <v>63</v>
      </c>
      <c r="C26" s="6">
        <v>1</v>
      </c>
      <c r="D26" s="6">
        <v>21</v>
      </c>
      <c r="E26" s="6">
        <v>-85</v>
      </c>
      <c r="F26" s="6">
        <v>19</v>
      </c>
    </row>
    <row r="27" spans="1:6" ht="16.5" thickTop="1" thickBot="1" x14ac:dyDescent="0.3">
      <c r="A27" s="27" t="s">
        <v>200</v>
      </c>
      <c r="B27" s="37" t="s">
        <v>64</v>
      </c>
      <c r="C27" s="6">
        <v>393</v>
      </c>
      <c r="D27" s="6">
        <v>354</v>
      </c>
      <c r="E27" s="6">
        <v>299</v>
      </c>
      <c r="F27" s="6">
        <v>231</v>
      </c>
    </row>
    <row r="28" spans="1:6" ht="15.75" thickBot="1" x14ac:dyDescent="0.3">
      <c r="A28" s="27" t="s">
        <v>201</v>
      </c>
      <c r="B28" s="13" t="s">
        <v>65</v>
      </c>
      <c r="C28" s="6">
        <v>-4</v>
      </c>
      <c r="D28" s="6">
        <v>-10</v>
      </c>
      <c r="E28" s="6">
        <v>-6</v>
      </c>
      <c r="F28" s="6">
        <v>1</v>
      </c>
    </row>
    <row r="29" spans="1:6" ht="15.75" thickBot="1" x14ac:dyDescent="0.3">
      <c r="A29" s="27" t="s">
        <v>202</v>
      </c>
      <c r="B29" s="13" t="s">
        <v>66</v>
      </c>
      <c r="C29" s="6">
        <v>389</v>
      </c>
      <c r="D29" s="6">
        <v>344</v>
      </c>
      <c r="E29" s="6">
        <v>293</v>
      </c>
      <c r="F29" s="6">
        <v>232</v>
      </c>
    </row>
    <row r="30" spans="1:6" ht="15.75" thickBot="1" x14ac:dyDescent="0.3">
      <c r="A30" s="27" t="s">
        <v>203</v>
      </c>
      <c r="B30" s="13" t="s">
        <v>67</v>
      </c>
      <c r="C30" s="6"/>
      <c r="D30" s="6"/>
      <c r="E30" s="6"/>
      <c r="F30" s="6"/>
    </row>
    <row r="31" spans="1:6" ht="15.75" thickBot="1" x14ac:dyDescent="0.3">
      <c r="A31" s="28" t="s">
        <v>204</v>
      </c>
      <c r="B31" s="13" t="s">
        <v>68</v>
      </c>
      <c r="C31" s="6">
        <v>0.1249</v>
      </c>
      <c r="D31" s="6">
        <v>0.1106</v>
      </c>
      <c r="E31" s="6">
        <v>9.4399999999999998E-2</v>
      </c>
      <c r="F31" s="6">
        <v>7.4499999999999997E-2</v>
      </c>
    </row>
    <row r="32" spans="1:6" ht="15.75" thickBot="1" x14ac:dyDescent="0.3">
      <c r="A32" s="28" t="s">
        <v>205</v>
      </c>
      <c r="B32" t="s">
        <v>69</v>
      </c>
      <c r="C32" s="6">
        <v>0.12470000000000001</v>
      </c>
      <c r="D32" s="6">
        <v>0.104</v>
      </c>
      <c r="E32" s="6">
        <v>0.1215</v>
      </c>
      <c r="F32" s="6">
        <v>6.8400000000000002E-2</v>
      </c>
    </row>
    <row r="33" spans="1:6" ht="15.75" thickBot="1" x14ac:dyDescent="0.3">
      <c r="A33" s="28" t="s">
        <v>206</v>
      </c>
      <c r="B33" t="s">
        <v>70</v>
      </c>
      <c r="C33" s="6">
        <v>2.0000000000000001E-4</v>
      </c>
      <c r="D33" s="6">
        <v>6.6E-3</v>
      </c>
      <c r="E33" s="6">
        <v>-2.7099999999999999E-2</v>
      </c>
      <c r="F33" s="6">
        <v>6.1999999999999998E-3</v>
      </c>
    </row>
    <row r="34" spans="1:6" ht="15.75" thickBot="1" x14ac:dyDescent="0.3">
      <c r="A34" s="28" t="s">
        <v>207</v>
      </c>
      <c r="B34" t="s">
        <v>71</v>
      </c>
      <c r="C34" s="6">
        <v>0.1249</v>
      </c>
      <c r="D34" s="6">
        <v>0.1106</v>
      </c>
      <c r="E34" s="6">
        <v>9.4399999999999998E-2</v>
      </c>
      <c r="F34" s="6">
        <v>7.4499999999999997E-2</v>
      </c>
    </row>
    <row r="35" spans="1:6" ht="15.75" thickBot="1" x14ac:dyDescent="0.3">
      <c r="A35" s="28" t="s">
        <v>208</v>
      </c>
      <c r="B35" t="s">
        <v>72</v>
      </c>
      <c r="C35" s="6">
        <v>0.12470000000000001</v>
      </c>
      <c r="D35" s="6">
        <v>0.104</v>
      </c>
      <c r="E35" s="6">
        <v>0.1215</v>
      </c>
      <c r="F35" s="6">
        <v>6.8400000000000002E-2</v>
      </c>
    </row>
    <row r="36" spans="1:6" ht="15.75" thickBot="1" x14ac:dyDescent="0.3">
      <c r="A36" s="28" t="s">
        <v>209</v>
      </c>
      <c r="B36" t="s">
        <v>73</v>
      </c>
      <c r="C36" s="7">
        <v>2E-3</v>
      </c>
      <c r="D36" s="7">
        <v>6.6E-3</v>
      </c>
      <c r="E36" s="7">
        <v>-2.7099999999999999E-2</v>
      </c>
      <c r="F36" s="7">
        <v>6.1999999999999998E-3</v>
      </c>
    </row>
    <row r="37" spans="1:6" ht="15.75" thickBot="1" x14ac:dyDescent="0.3"/>
    <row r="38" spans="1:6" ht="20.25" thickTop="1" thickBot="1" x14ac:dyDescent="0.35">
      <c r="A38" s="58" t="s">
        <v>272</v>
      </c>
      <c r="B38" s="56"/>
      <c r="C38" s="56"/>
      <c r="D38" s="56"/>
      <c r="E38" s="56"/>
      <c r="F38" s="57"/>
    </row>
    <row r="39" spans="1:6" ht="16.5" thickTop="1" thickBot="1" x14ac:dyDescent="0.3"/>
    <row r="40" spans="1:6" s="13" customFormat="1" ht="20.25" thickTop="1" thickBot="1" x14ac:dyDescent="0.35">
      <c r="A40" s="21"/>
      <c r="B40" s="22"/>
      <c r="C40" s="2">
        <v>43830</v>
      </c>
      <c r="D40" s="2">
        <v>43465</v>
      </c>
      <c r="E40" s="2">
        <v>43100</v>
      </c>
      <c r="F40" s="2">
        <v>42735</v>
      </c>
    </row>
    <row r="41" spans="1:6" ht="16.5" thickTop="1" thickBot="1" x14ac:dyDescent="0.3">
      <c r="A41" s="27" t="s">
        <v>210</v>
      </c>
      <c r="B41" s="37" t="s">
        <v>74</v>
      </c>
      <c r="C41" s="5">
        <v>393</v>
      </c>
      <c r="D41" s="5">
        <v>354</v>
      </c>
      <c r="E41" s="5">
        <v>299</v>
      </c>
      <c r="F41" s="5">
        <v>231</v>
      </c>
    </row>
    <row r="42" spans="1:6" ht="31.5" thickTop="1" thickBot="1" x14ac:dyDescent="0.3">
      <c r="A42" s="28" t="s">
        <v>211</v>
      </c>
      <c r="B42" s="46" t="s">
        <v>75</v>
      </c>
      <c r="C42" s="6">
        <v>-7</v>
      </c>
      <c r="D42" s="6">
        <v>2</v>
      </c>
      <c r="E42" s="6">
        <v>19</v>
      </c>
      <c r="F42" s="6">
        <v>-27</v>
      </c>
    </row>
    <row r="43" spans="1:6" ht="16.5" thickTop="1" thickBot="1" x14ac:dyDescent="0.3">
      <c r="A43" s="28" t="s">
        <v>212</v>
      </c>
      <c r="B43" s="37" t="s">
        <v>76</v>
      </c>
      <c r="C43" s="6">
        <v>2</v>
      </c>
      <c r="D43" s="6">
        <v>-1</v>
      </c>
      <c r="E43" s="6">
        <v>-7</v>
      </c>
      <c r="F43" s="6">
        <v>9</v>
      </c>
    </row>
    <row r="44" spans="1:6" ht="16.5" thickTop="1" thickBot="1" x14ac:dyDescent="0.3">
      <c r="A44" s="27" t="s">
        <v>213</v>
      </c>
      <c r="B44" s="37" t="s">
        <v>77</v>
      </c>
      <c r="C44" s="6">
        <v>-5</v>
      </c>
      <c r="D44" s="6">
        <v>1</v>
      </c>
      <c r="E44" s="6">
        <v>12</v>
      </c>
      <c r="F44" s="6">
        <v>-18</v>
      </c>
    </row>
    <row r="45" spans="1:6" ht="31.5" thickTop="1" thickBot="1" x14ac:dyDescent="0.3">
      <c r="A45" s="28" t="s">
        <v>214</v>
      </c>
      <c r="B45" s="46" t="s">
        <v>78</v>
      </c>
      <c r="C45" s="6">
        <v>-32</v>
      </c>
      <c r="D45" s="6">
        <v>18</v>
      </c>
      <c r="E45" s="6">
        <v>-26</v>
      </c>
      <c r="F45" s="6">
        <v>31</v>
      </c>
    </row>
    <row r="46" spans="1:6" ht="16.5" thickTop="1" thickBot="1" x14ac:dyDescent="0.3">
      <c r="A46" s="28" t="s">
        <v>215</v>
      </c>
      <c r="B46" s="37" t="s">
        <v>79</v>
      </c>
      <c r="C46" s="6">
        <v>9</v>
      </c>
      <c r="D46" s="6">
        <v>-5</v>
      </c>
      <c r="E46" s="6">
        <v>8</v>
      </c>
      <c r="F46" s="6">
        <v>-8</v>
      </c>
    </row>
    <row r="47" spans="1:6" ht="31.5" thickTop="1" thickBot="1" x14ac:dyDescent="0.3">
      <c r="A47" s="29" t="s">
        <v>258</v>
      </c>
      <c r="B47" s="37" t="s">
        <v>80</v>
      </c>
      <c r="C47" s="6">
        <v>-23</v>
      </c>
      <c r="D47" s="6">
        <v>13</v>
      </c>
      <c r="E47" s="6">
        <v>-18</v>
      </c>
      <c r="F47" s="6">
        <v>23</v>
      </c>
    </row>
    <row r="48" spans="1:6" ht="31.5" thickTop="1" thickBot="1" x14ac:dyDescent="0.3">
      <c r="A48" s="29" t="s">
        <v>216</v>
      </c>
      <c r="B48" s="46" t="s">
        <v>81</v>
      </c>
      <c r="C48" s="6"/>
      <c r="D48" s="6"/>
      <c r="E48" s="6"/>
      <c r="F48" s="6"/>
    </row>
    <row r="49" spans="1:6" ht="16.5" thickTop="1" thickBot="1" x14ac:dyDescent="0.3">
      <c r="A49" s="27" t="s">
        <v>217</v>
      </c>
      <c r="B49" s="37" t="s">
        <v>82</v>
      </c>
      <c r="C49" s="6">
        <v>365</v>
      </c>
      <c r="D49" s="6">
        <v>368</v>
      </c>
      <c r="E49" s="6">
        <v>293</v>
      </c>
      <c r="F49" s="6">
        <v>236</v>
      </c>
    </row>
    <row r="50" spans="1:6" ht="15.75" thickBot="1" x14ac:dyDescent="0.3">
      <c r="A50" s="27" t="s">
        <v>218</v>
      </c>
      <c r="B50" s="13" t="s">
        <v>83</v>
      </c>
      <c r="C50" s="6"/>
      <c r="D50" s="6"/>
      <c r="E50" s="6"/>
      <c r="F50" s="6"/>
    </row>
    <row r="51" spans="1:6" ht="15.75" thickBot="1" x14ac:dyDescent="0.3">
      <c r="A51" s="27" t="s">
        <v>219</v>
      </c>
      <c r="B51" s="13" t="s">
        <v>84</v>
      </c>
      <c r="C51" s="6">
        <v>361</v>
      </c>
      <c r="D51" s="6">
        <v>358</v>
      </c>
      <c r="E51" s="6">
        <v>299</v>
      </c>
      <c r="F51" s="6">
        <v>235</v>
      </c>
    </row>
    <row r="52" spans="1:6" ht="15.75" thickBot="1" x14ac:dyDescent="0.3">
      <c r="A52" s="27" t="s">
        <v>160</v>
      </c>
      <c r="B52" t="s">
        <v>85</v>
      </c>
      <c r="C52" s="7">
        <v>-4</v>
      </c>
      <c r="D52" s="7">
        <v>-10</v>
      </c>
      <c r="E52" s="7">
        <v>-6</v>
      </c>
      <c r="F52" s="7">
        <v>1</v>
      </c>
    </row>
  </sheetData>
  <mergeCells count="2">
    <mergeCell ref="A1:F1"/>
    <mergeCell ref="A38:F3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99D8-29D0-45EA-B373-6125C660EC5A}">
  <dimension ref="A1:H67"/>
  <sheetViews>
    <sheetView workbookViewId="0">
      <selection activeCell="G57" sqref="G57"/>
    </sheetView>
  </sheetViews>
  <sheetFormatPr defaultRowHeight="15" x14ac:dyDescent="0.25"/>
  <cols>
    <col min="1" max="1" width="71.42578125" customWidth="1"/>
    <col min="2" max="2" width="68.140625" hidden="1" customWidth="1"/>
    <col min="3" max="6" width="10.7109375" bestFit="1" customWidth="1"/>
    <col min="7" max="7" width="14.42578125" bestFit="1" customWidth="1"/>
    <col min="8" max="8" width="22.140625" bestFit="1" customWidth="1"/>
  </cols>
  <sheetData>
    <row r="1" spans="1:6" ht="20.25" thickTop="1" thickBot="1" x14ac:dyDescent="0.35">
      <c r="A1" s="58" t="s">
        <v>273</v>
      </c>
      <c r="B1" s="56"/>
      <c r="C1" s="56"/>
      <c r="D1" s="56"/>
      <c r="E1" s="56"/>
      <c r="F1" s="57"/>
    </row>
    <row r="2" spans="1:6" ht="16.5" thickTop="1" thickBot="1" x14ac:dyDescent="0.3"/>
    <row r="3" spans="1:6" ht="16.5" thickTop="1" thickBot="1" x14ac:dyDescent="0.3">
      <c r="B3" s="13"/>
      <c r="C3" s="2">
        <v>43830</v>
      </c>
      <c r="D3" s="2">
        <v>43465</v>
      </c>
      <c r="E3" s="2">
        <v>43100</v>
      </c>
      <c r="F3" s="2">
        <v>42735</v>
      </c>
    </row>
    <row r="4" spans="1:6" ht="16.5" thickTop="1" thickBot="1" x14ac:dyDescent="0.3">
      <c r="A4" s="27" t="s">
        <v>220</v>
      </c>
      <c r="B4" s="47" t="s">
        <v>86</v>
      </c>
      <c r="C4" s="5">
        <v>624</v>
      </c>
      <c r="D4" s="5">
        <v>691</v>
      </c>
      <c r="E4" s="5">
        <v>402</v>
      </c>
      <c r="F4" s="5">
        <v>636</v>
      </c>
    </row>
    <row r="5" spans="1:6" ht="16.5" thickTop="1" thickBot="1" x14ac:dyDescent="0.3">
      <c r="A5" s="28" t="s">
        <v>261</v>
      </c>
      <c r="B5" s="47" t="s">
        <v>123</v>
      </c>
      <c r="C5" s="6"/>
      <c r="D5" s="6"/>
      <c r="E5" s="6">
        <v>-55</v>
      </c>
      <c r="F5" s="6"/>
    </row>
    <row r="6" spans="1:6" ht="16.5" thickTop="1" thickBot="1" x14ac:dyDescent="0.3">
      <c r="A6" s="28" t="s">
        <v>263</v>
      </c>
      <c r="B6" s="47"/>
      <c r="C6" s="6"/>
      <c r="D6" s="6"/>
      <c r="E6" s="6"/>
      <c r="F6" s="6">
        <v>-38</v>
      </c>
    </row>
    <row r="7" spans="1:6" ht="16.5" thickTop="1" thickBot="1" x14ac:dyDescent="0.3">
      <c r="A7" s="28" t="s">
        <v>264</v>
      </c>
      <c r="B7" s="47" t="s">
        <v>132</v>
      </c>
      <c r="C7" s="6">
        <v>3</v>
      </c>
      <c r="D7" s="6">
        <v>26</v>
      </c>
      <c r="E7" s="6">
        <v>7</v>
      </c>
      <c r="F7" s="6"/>
    </row>
    <row r="8" spans="1:6" ht="16.5" thickTop="1" thickBot="1" x14ac:dyDescent="0.3">
      <c r="A8" s="28" t="s">
        <v>262</v>
      </c>
      <c r="B8" s="47" t="s">
        <v>133</v>
      </c>
      <c r="C8" s="6"/>
      <c r="D8" s="6"/>
      <c r="F8" s="6">
        <v>86</v>
      </c>
    </row>
    <row r="9" spans="1:6" ht="16.5" thickTop="1" thickBot="1" x14ac:dyDescent="0.3">
      <c r="A9" s="27" t="s">
        <v>220</v>
      </c>
      <c r="B9" s="47" t="s">
        <v>86</v>
      </c>
      <c r="C9" s="6">
        <v>627</v>
      </c>
      <c r="D9" s="6">
        <v>717</v>
      </c>
      <c r="E9" s="6">
        <v>354</v>
      </c>
      <c r="F9" s="6">
        <v>684</v>
      </c>
    </row>
    <row r="10" spans="1:6" ht="16.5" thickTop="1" thickBot="1" x14ac:dyDescent="0.3">
      <c r="A10" s="27" t="s">
        <v>221</v>
      </c>
      <c r="B10" s="48" t="s">
        <v>87</v>
      </c>
      <c r="C10" s="6"/>
      <c r="D10" s="6"/>
      <c r="E10" s="6"/>
      <c r="F10" s="6"/>
    </row>
    <row r="11" spans="1:6" ht="16.5" thickTop="1" thickBot="1" x14ac:dyDescent="0.3">
      <c r="A11" s="28" t="s">
        <v>270</v>
      </c>
      <c r="B11" s="48" t="s">
        <v>124</v>
      </c>
      <c r="C11" s="6">
        <v>393</v>
      </c>
      <c r="D11" s="6">
        <v>348</v>
      </c>
      <c r="E11" s="6">
        <v>297</v>
      </c>
      <c r="F11" s="6">
        <v>196</v>
      </c>
    </row>
    <row r="12" spans="1:6" ht="16.5" thickTop="1" thickBot="1" x14ac:dyDescent="0.3">
      <c r="A12" s="28" t="s">
        <v>222</v>
      </c>
      <c r="B12" s="48" t="s">
        <v>88</v>
      </c>
      <c r="C12" s="6">
        <v>379</v>
      </c>
      <c r="D12" s="6">
        <v>372</v>
      </c>
      <c r="E12" s="6">
        <v>338</v>
      </c>
      <c r="F12" s="6">
        <v>374</v>
      </c>
    </row>
    <row r="13" spans="1:6" ht="16.5" thickTop="1" thickBot="1" x14ac:dyDescent="0.3">
      <c r="A13" s="28" t="s">
        <v>223</v>
      </c>
      <c r="B13" s="48" t="s">
        <v>89</v>
      </c>
      <c r="C13" s="6">
        <v>123</v>
      </c>
      <c r="D13" s="6">
        <v>91</v>
      </c>
      <c r="E13" s="6">
        <v>72</v>
      </c>
      <c r="F13" s="6">
        <v>55</v>
      </c>
    </row>
    <row r="14" spans="1:6" ht="16.5" thickTop="1" thickBot="1" x14ac:dyDescent="0.3">
      <c r="A14" s="28" t="s">
        <v>224</v>
      </c>
      <c r="B14" s="48" t="s">
        <v>90</v>
      </c>
      <c r="C14" s="6">
        <v>18</v>
      </c>
      <c r="D14" s="6">
        <v>167</v>
      </c>
      <c r="E14" s="6">
        <v>43</v>
      </c>
      <c r="F14" s="6">
        <v>252</v>
      </c>
    </row>
    <row r="15" spans="1:6" ht="16.5" thickTop="1" thickBot="1" x14ac:dyDescent="0.3">
      <c r="A15" s="28" t="s">
        <v>225</v>
      </c>
      <c r="B15" s="48" t="s">
        <v>125</v>
      </c>
      <c r="C15" s="6">
        <v>-4</v>
      </c>
      <c r="D15" s="6">
        <v>-4</v>
      </c>
      <c r="E15" s="6">
        <v>-5</v>
      </c>
      <c r="F15" s="6">
        <v>3</v>
      </c>
    </row>
    <row r="16" spans="1:6" ht="16.5" thickTop="1" thickBot="1" x14ac:dyDescent="0.3">
      <c r="A16" s="28" t="s">
        <v>265</v>
      </c>
      <c r="B16" s="48" t="s">
        <v>126</v>
      </c>
      <c r="C16" s="6"/>
      <c r="D16" s="6"/>
      <c r="E16" s="6">
        <v>86</v>
      </c>
      <c r="F16" s="6"/>
    </row>
    <row r="17" spans="1:8" ht="16.5" thickTop="1" thickBot="1" x14ac:dyDescent="0.3">
      <c r="A17" s="28" t="s">
        <v>226</v>
      </c>
      <c r="B17" s="48" t="s">
        <v>127</v>
      </c>
      <c r="C17" s="6">
        <v>114</v>
      </c>
      <c r="D17" s="6">
        <v>116</v>
      </c>
      <c r="E17" s="6">
        <v>139</v>
      </c>
      <c r="F17" s="6">
        <v>158</v>
      </c>
    </row>
    <row r="18" spans="1:8" ht="16.5" thickTop="1" thickBot="1" x14ac:dyDescent="0.3">
      <c r="A18" s="28" t="s">
        <v>227</v>
      </c>
      <c r="B18" s="49" t="s">
        <v>91</v>
      </c>
      <c r="C18" s="6">
        <v>-100</v>
      </c>
      <c r="D18" s="6">
        <v>-114</v>
      </c>
      <c r="E18" s="6">
        <v>-115</v>
      </c>
      <c r="F18" s="6">
        <v>-133</v>
      </c>
    </row>
    <row r="19" spans="1:8" ht="16.5" thickTop="1" thickBot="1" x14ac:dyDescent="0.3">
      <c r="A19" s="14" t="s">
        <v>228</v>
      </c>
      <c r="B19" s="44" t="s">
        <v>92</v>
      </c>
      <c r="C19" s="18">
        <v>-235</v>
      </c>
      <c r="D19" s="18">
        <v>-102</v>
      </c>
      <c r="E19" s="18">
        <v>-192</v>
      </c>
      <c r="F19" s="18">
        <v>168</v>
      </c>
    </row>
    <row r="20" spans="1:8" ht="16.5" thickTop="1" thickBot="1" x14ac:dyDescent="0.3">
      <c r="A20" s="14" t="s">
        <v>229</v>
      </c>
      <c r="B20" s="44" t="s">
        <v>93</v>
      </c>
      <c r="C20" s="15">
        <v>244</v>
      </c>
      <c r="D20" s="15">
        <v>149</v>
      </c>
      <c r="E20" s="15">
        <v>203</v>
      </c>
      <c r="F20" s="15">
        <v>90</v>
      </c>
    </row>
    <row r="21" spans="1:8" ht="15.75" customHeight="1" thickTop="1" thickBot="1" x14ac:dyDescent="0.3">
      <c r="A21" s="14" t="s">
        <v>266</v>
      </c>
      <c r="B21" s="44" t="s">
        <v>94</v>
      </c>
      <c r="C21" s="18">
        <v>9</v>
      </c>
      <c r="D21" s="18">
        <v>47</v>
      </c>
      <c r="E21" s="18">
        <v>11</v>
      </c>
      <c r="F21" s="18">
        <v>-78</v>
      </c>
    </row>
    <row r="22" spans="1:8" ht="16.5" thickTop="1" thickBot="1" x14ac:dyDescent="0.3">
      <c r="A22" s="30" t="s">
        <v>230</v>
      </c>
      <c r="B22" s="50" t="s">
        <v>95</v>
      </c>
      <c r="C22" s="18">
        <v>932</v>
      </c>
      <c r="D22" s="18">
        <v>1023</v>
      </c>
      <c r="E22" s="18">
        <v>866</v>
      </c>
      <c r="F22" s="18">
        <v>827</v>
      </c>
      <c r="G22" t="s">
        <v>281</v>
      </c>
      <c r="H22" t="s">
        <v>288</v>
      </c>
    </row>
    <row r="23" spans="1:8" ht="16.5" thickTop="1" thickBot="1" x14ac:dyDescent="0.3">
      <c r="A23" s="31" t="s">
        <v>231</v>
      </c>
      <c r="B23" s="48" t="s">
        <v>96</v>
      </c>
      <c r="C23" s="18"/>
      <c r="D23" s="18"/>
      <c r="E23" s="18"/>
      <c r="F23" s="18"/>
    </row>
    <row r="24" spans="1:8" ht="16.5" thickTop="1" thickBot="1" x14ac:dyDescent="0.3">
      <c r="A24" s="28" t="s">
        <v>232</v>
      </c>
      <c r="B24" s="48" t="s">
        <v>97</v>
      </c>
      <c r="C24" s="6">
        <v>-380</v>
      </c>
      <c r="D24" s="6">
        <v>-305</v>
      </c>
      <c r="E24" s="6">
        <v>-306</v>
      </c>
      <c r="F24" s="6">
        <v>-259</v>
      </c>
    </row>
    <row r="25" spans="1:8" ht="16.5" thickTop="1" thickBot="1" x14ac:dyDescent="0.3">
      <c r="A25" s="28" t="s">
        <v>233</v>
      </c>
      <c r="B25" s="48" t="s">
        <v>98</v>
      </c>
      <c r="C25" s="6">
        <v>-247</v>
      </c>
      <c r="D25" s="6">
        <v>-195</v>
      </c>
      <c r="E25" s="6">
        <v>-148</v>
      </c>
      <c r="F25" s="6">
        <v>-127</v>
      </c>
    </row>
    <row r="26" spans="1:8" ht="16.5" thickTop="1" thickBot="1" x14ac:dyDescent="0.3">
      <c r="A26" s="28" t="s">
        <v>267</v>
      </c>
      <c r="B26" s="48" t="s">
        <v>99</v>
      </c>
      <c r="C26" s="6">
        <v>-56</v>
      </c>
      <c r="D26" s="6">
        <v>-25</v>
      </c>
      <c r="E26" s="6">
        <v>-23</v>
      </c>
      <c r="F26" s="6">
        <v>-123</v>
      </c>
    </row>
    <row r="27" spans="1:8" ht="16.5" thickTop="1" thickBot="1" x14ac:dyDescent="0.3">
      <c r="A27" s="28" t="s">
        <v>234</v>
      </c>
      <c r="B27" s="48" t="s">
        <v>100</v>
      </c>
      <c r="C27" s="6"/>
      <c r="D27" s="6">
        <v>13</v>
      </c>
      <c r="E27" s="6"/>
      <c r="F27" s="6">
        <v>6</v>
      </c>
    </row>
    <row r="28" spans="1:8" ht="16.5" thickTop="1" thickBot="1" x14ac:dyDescent="0.3">
      <c r="A28" s="28" t="s">
        <v>235</v>
      </c>
      <c r="B28" s="48" t="s">
        <v>128</v>
      </c>
      <c r="C28" s="6"/>
      <c r="D28" s="6">
        <v>2</v>
      </c>
      <c r="E28" s="6">
        <v>2</v>
      </c>
      <c r="F28" s="6">
        <v>1</v>
      </c>
    </row>
    <row r="29" spans="1:8" ht="16.5" thickTop="1" thickBot="1" x14ac:dyDescent="0.3">
      <c r="A29" s="27" t="s">
        <v>236</v>
      </c>
      <c r="B29" s="48" t="s">
        <v>101</v>
      </c>
      <c r="C29" s="6">
        <v>-683</v>
      </c>
      <c r="D29" s="6">
        <v>-510</v>
      </c>
      <c r="E29" s="6">
        <v>-475</v>
      </c>
      <c r="F29" s="6">
        <v>-502</v>
      </c>
    </row>
    <row r="30" spans="1:8" ht="16.5" thickTop="1" thickBot="1" x14ac:dyDescent="0.3">
      <c r="A30" s="27" t="s">
        <v>102</v>
      </c>
      <c r="B30" s="51" t="s">
        <v>102</v>
      </c>
      <c r="C30" s="7">
        <v>249</v>
      </c>
      <c r="D30" s="7">
        <v>513</v>
      </c>
      <c r="E30" s="7">
        <v>391</v>
      </c>
      <c r="F30" s="7">
        <v>325</v>
      </c>
    </row>
    <row r="31" spans="1:8" x14ac:dyDescent="0.25">
      <c r="B31" s="9"/>
      <c r="C31" s="8"/>
      <c r="D31" s="8"/>
      <c r="E31" s="8"/>
      <c r="F31" s="8"/>
    </row>
    <row r="32" spans="1:8" x14ac:dyDescent="0.25">
      <c r="B32" s="9"/>
      <c r="C32" s="8"/>
      <c r="D32" s="8"/>
      <c r="E32" s="8"/>
      <c r="F32" s="8"/>
    </row>
    <row r="33" spans="1:6" ht="15.75" thickBot="1" x14ac:dyDescent="0.3">
      <c r="B33" s="13"/>
    </row>
    <row r="34" spans="1:6" ht="16.5" thickTop="1" thickBot="1" x14ac:dyDescent="0.3">
      <c r="B34" s="13"/>
      <c r="C34" s="2">
        <v>43830</v>
      </c>
      <c r="D34" s="2">
        <v>43465</v>
      </c>
      <c r="E34" s="2">
        <v>43100</v>
      </c>
      <c r="F34" s="2">
        <v>42735</v>
      </c>
    </row>
    <row r="35" spans="1:6" ht="16.5" thickTop="1" thickBot="1" x14ac:dyDescent="0.3">
      <c r="A35" s="27" t="s">
        <v>237</v>
      </c>
      <c r="B35" s="37" t="s">
        <v>103</v>
      </c>
      <c r="C35" s="5"/>
      <c r="D35" s="5"/>
      <c r="E35" s="5"/>
      <c r="F35" s="5"/>
    </row>
    <row r="36" spans="1:6" ht="16.5" thickTop="1" thickBot="1" x14ac:dyDescent="0.3">
      <c r="A36" s="27" t="s">
        <v>238</v>
      </c>
      <c r="B36" s="37" t="s">
        <v>104</v>
      </c>
      <c r="C36" s="6"/>
      <c r="D36" s="6"/>
      <c r="E36" s="6"/>
      <c r="F36" s="6"/>
    </row>
    <row r="37" spans="1:6" ht="16.5" thickTop="1" thickBot="1" x14ac:dyDescent="0.3">
      <c r="A37" s="32" t="s">
        <v>239</v>
      </c>
      <c r="B37" s="52" t="s">
        <v>105</v>
      </c>
      <c r="C37" s="6"/>
      <c r="D37" s="6"/>
      <c r="E37" s="6"/>
      <c r="F37" s="6"/>
    </row>
    <row r="38" spans="1:6" ht="16.5" thickTop="1" thickBot="1" x14ac:dyDescent="0.3">
      <c r="A38" s="12" t="s">
        <v>240</v>
      </c>
      <c r="B38" s="53" t="s">
        <v>106</v>
      </c>
      <c r="C38" s="12"/>
      <c r="D38" s="12"/>
      <c r="E38" s="12"/>
      <c r="F38" s="12">
        <v>-12</v>
      </c>
    </row>
    <row r="39" spans="1:6" ht="16.5" thickTop="1" thickBot="1" x14ac:dyDescent="0.3">
      <c r="A39" s="12" t="s">
        <v>241</v>
      </c>
      <c r="B39" s="53" t="s">
        <v>107</v>
      </c>
      <c r="C39" s="12">
        <v>7</v>
      </c>
      <c r="D39" s="12">
        <v>5</v>
      </c>
      <c r="E39" s="12">
        <v>7</v>
      </c>
      <c r="F39" s="12">
        <v>14</v>
      </c>
    </row>
    <row r="40" spans="1:6" ht="16.5" thickTop="1" thickBot="1" x14ac:dyDescent="0.3">
      <c r="A40" s="12" t="s">
        <v>242</v>
      </c>
      <c r="B40" s="53" t="s">
        <v>108</v>
      </c>
      <c r="C40" s="15">
        <v>-2</v>
      </c>
      <c r="D40" s="15">
        <v>11</v>
      </c>
      <c r="E40" s="15">
        <v>-10</v>
      </c>
      <c r="F40" s="15">
        <v>37</v>
      </c>
    </row>
    <row r="41" spans="1:6" ht="16.5" thickTop="1" thickBot="1" x14ac:dyDescent="0.3">
      <c r="A41" s="25" t="s">
        <v>243</v>
      </c>
      <c r="B41" s="37" t="s">
        <v>109</v>
      </c>
      <c r="C41" s="6">
        <v>5</v>
      </c>
      <c r="D41" s="6">
        <v>16</v>
      </c>
      <c r="E41" s="6">
        <v>-3</v>
      </c>
      <c r="F41" s="6">
        <v>39</v>
      </c>
    </row>
    <row r="42" spans="1:6" ht="16.5" thickTop="1" thickBot="1" x14ac:dyDescent="0.3">
      <c r="A42" s="32" t="s">
        <v>244</v>
      </c>
      <c r="B42" s="53" t="s">
        <v>110</v>
      </c>
      <c r="C42" s="6"/>
      <c r="D42" s="6"/>
      <c r="E42" s="6"/>
      <c r="F42" s="6"/>
    </row>
    <row r="43" spans="1:6" ht="16.5" thickTop="1" thickBot="1" x14ac:dyDescent="0.3">
      <c r="A43" s="12" t="s">
        <v>245</v>
      </c>
      <c r="B43" s="53" t="s">
        <v>111</v>
      </c>
      <c r="C43" s="15">
        <v>3</v>
      </c>
      <c r="D43" s="15">
        <v>79</v>
      </c>
      <c r="E43" s="15">
        <v>5</v>
      </c>
      <c r="F43" s="15">
        <v>14</v>
      </c>
    </row>
    <row r="44" spans="1:6" ht="16.5" thickTop="1" thickBot="1" x14ac:dyDescent="0.3">
      <c r="A44" s="33" t="s">
        <v>246</v>
      </c>
      <c r="B44" s="53" t="s">
        <v>112</v>
      </c>
      <c r="C44" s="19">
        <v>3</v>
      </c>
      <c r="D44" s="19">
        <v>79</v>
      </c>
      <c r="E44" s="19">
        <v>5</v>
      </c>
      <c r="F44" s="19">
        <v>14</v>
      </c>
    </row>
    <row r="45" spans="1:6" ht="16.5" thickTop="1" thickBot="1" x14ac:dyDescent="0.3">
      <c r="A45" s="27" t="s">
        <v>269</v>
      </c>
      <c r="B45" s="37" t="s">
        <v>113</v>
      </c>
      <c r="C45" s="6">
        <v>8</v>
      </c>
      <c r="D45" s="6">
        <v>95</v>
      </c>
      <c r="E45" s="6">
        <v>2</v>
      </c>
      <c r="F45" s="6">
        <v>53</v>
      </c>
    </row>
    <row r="46" spans="1:6" ht="16.5" thickTop="1" thickBot="1" x14ac:dyDescent="0.3">
      <c r="A46" s="27" t="s">
        <v>247</v>
      </c>
      <c r="B46" s="37" t="s">
        <v>114</v>
      </c>
      <c r="C46" s="18"/>
      <c r="D46" s="18"/>
      <c r="E46" s="18"/>
      <c r="F46" s="18"/>
    </row>
    <row r="47" spans="1:6" ht="16.5" thickTop="1" thickBot="1" x14ac:dyDescent="0.3">
      <c r="A47" s="32" t="s">
        <v>239</v>
      </c>
      <c r="B47" s="37" t="s">
        <v>115</v>
      </c>
      <c r="C47" s="18"/>
      <c r="D47" s="18"/>
      <c r="E47" s="18"/>
      <c r="F47" s="18"/>
    </row>
    <row r="48" spans="1:6" ht="16.5" thickTop="1" thickBot="1" x14ac:dyDescent="0.3">
      <c r="A48" s="12" t="s">
        <v>248</v>
      </c>
      <c r="B48" s="37" t="s">
        <v>116</v>
      </c>
      <c r="C48" s="12">
        <v>491</v>
      </c>
      <c r="D48" s="12">
        <v>68</v>
      </c>
      <c r="E48" s="12">
        <v>743</v>
      </c>
      <c r="F48" s="12">
        <v>780</v>
      </c>
    </row>
    <row r="49" spans="1:6" ht="16.5" thickTop="1" thickBot="1" x14ac:dyDescent="0.3">
      <c r="A49" s="12" t="s">
        <v>249</v>
      </c>
      <c r="B49" s="37" t="s">
        <v>117</v>
      </c>
      <c r="C49" s="12">
        <v>-657</v>
      </c>
      <c r="D49" s="12">
        <v>-521</v>
      </c>
      <c r="E49" s="12">
        <v>-613</v>
      </c>
      <c r="F49" s="12">
        <v>-1247</v>
      </c>
    </row>
    <row r="50" spans="1:6" ht="16.5" thickTop="1" thickBot="1" x14ac:dyDescent="0.3">
      <c r="A50" s="12" t="s">
        <v>250</v>
      </c>
      <c r="B50" s="13" t="s">
        <v>129</v>
      </c>
      <c r="C50" s="12">
        <v>-17</v>
      </c>
      <c r="D50" s="12">
        <v>-2</v>
      </c>
      <c r="E50" s="12">
        <v>-2</v>
      </c>
      <c r="F50" s="12">
        <v>-2</v>
      </c>
    </row>
    <row r="51" spans="1:6" ht="16.5" thickTop="1" thickBot="1" x14ac:dyDescent="0.3">
      <c r="A51" s="12" t="s">
        <v>251</v>
      </c>
      <c r="B51" s="37" t="s">
        <v>130</v>
      </c>
      <c r="C51" s="12">
        <v>-218</v>
      </c>
      <c r="D51" s="12">
        <v>-180</v>
      </c>
      <c r="E51" s="12">
        <v>-153</v>
      </c>
      <c r="F51" s="12">
        <v>-126</v>
      </c>
    </row>
    <row r="52" spans="1:6" ht="16.5" thickTop="1" thickBot="1" x14ac:dyDescent="0.3">
      <c r="A52" s="12" t="s">
        <v>252</v>
      </c>
      <c r="B52" s="4" t="s">
        <v>131</v>
      </c>
      <c r="C52" s="12">
        <v>-14</v>
      </c>
      <c r="D52" s="12">
        <v>-5</v>
      </c>
      <c r="E52" s="12">
        <v>-2</v>
      </c>
      <c r="F52" s="12">
        <v>-5</v>
      </c>
    </row>
    <row r="53" spans="1:6" ht="16.5" thickTop="1" thickBot="1" x14ac:dyDescent="0.3">
      <c r="A53" s="12" t="s">
        <v>242</v>
      </c>
      <c r="B53" s="37" t="s">
        <v>108</v>
      </c>
      <c r="C53" s="15">
        <v>-26</v>
      </c>
      <c r="D53" s="15">
        <v>-2</v>
      </c>
      <c r="E53" s="15">
        <v>-3</v>
      </c>
      <c r="F53" s="15">
        <v>-5</v>
      </c>
    </row>
    <row r="54" spans="1:6" ht="16.5" thickTop="1" thickBot="1" x14ac:dyDescent="0.3">
      <c r="A54" s="25" t="s">
        <v>243</v>
      </c>
      <c r="B54" s="37" t="s">
        <v>109</v>
      </c>
      <c r="C54" s="18">
        <v>-441</v>
      </c>
      <c r="D54" s="18">
        <v>-642</v>
      </c>
      <c r="E54" s="18">
        <v>-30</v>
      </c>
      <c r="F54" s="18">
        <v>-605</v>
      </c>
    </row>
    <row r="55" spans="1:6" ht="16.5" thickTop="1" thickBot="1" x14ac:dyDescent="0.3">
      <c r="A55" s="32" t="s">
        <v>244</v>
      </c>
      <c r="B55" s="53" t="s">
        <v>110</v>
      </c>
      <c r="C55" s="6"/>
      <c r="D55" s="6"/>
      <c r="E55" s="6"/>
      <c r="F55" s="6"/>
    </row>
    <row r="56" spans="1:6" ht="16.5" thickTop="1" thickBot="1" x14ac:dyDescent="0.3">
      <c r="A56" s="12" t="s">
        <v>253</v>
      </c>
      <c r="B56" s="53" t="s">
        <v>118</v>
      </c>
      <c r="C56" s="12">
        <v>4</v>
      </c>
      <c r="D56" s="12">
        <v>4</v>
      </c>
      <c r="E56" s="12"/>
      <c r="F56" s="12"/>
    </row>
    <row r="57" spans="1:6" ht="16.5" thickTop="1" thickBot="1" x14ac:dyDescent="0.3">
      <c r="A57" s="12" t="s">
        <v>245</v>
      </c>
      <c r="B57" s="53" t="s">
        <v>111</v>
      </c>
      <c r="C57" s="15">
        <v>-13</v>
      </c>
      <c r="D57" s="15">
        <v>-63</v>
      </c>
      <c r="E57" s="15">
        <v>-26</v>
      </c>
      <c r="F57" s="15">
        <v>-55</v>
      </c>
    </row>
    <row r="58" spans="1:6" ht="16.5" thickTop="1" thickBot="1" x14ac:dyDescent="0.3">
      <c r="A58" s="33" t="s">
        <v>246</v>
      </c>
      <c r="B58" s="53" t="s">
        <v>112</v>
      </c>
      <c r="C58" s="20">
        <v>-9</v>
      </c>
      <c r="D58" s="20">
        <v>-59</v>
      </c>
      <c r="E58" s="20">
        <v>-26</v>
      </c>
      <c r="F58" s="20">
        <v>-55</v>
      </c>
    </row>
    <row r="59" spans="1:6" ht="16.5" thickTop="1" thickBot="1" x14ac:dyDescent="0.3">
      <c r="A59" s="27" t="s">
        <v>268</v>
      </c>
      <c r="B59" s="37" t="s">
        <v>119</v>
      </c>
      <c r="C59" s="6">
        <v>-450</v>
      </c>
      <c r="D59" s="6">
        <v>-701</v>
      </c>
      <c r="E59" s="6">
        <v>-56</v>
      </c>
      <c r="F59" s="6">
        <v>-660</v>
      </c>
    </row>
    <row r="60" spans="1:6" ht="16.5" thickTop="1" thickBot="1" x14ac:dyDescent="0.3">
      <c r="A60" s="27" t="s">
        <v>254</v>
      </c>
      <c r="B60" s="37" t="s">
        <v>120</v>
      </c>
      <c r="C60" s="6">
        <v>-442</v>
      </c>
      <c r="D60" s="6">
        <v>-606</v>
      </c>
      <c r="E60" s="6">
        <v>-54</v>
      </c>
      <c r="F60" s="6">
        <v>-607</v>
      </c>
    </row>
    <row r="61" spans="1:6" ht="16.5" thickTop="1" thickBot="1" x14ac:dyDescent="0.3">
      <c r="A61" s="27" t="s">
        <v>255</v>
      </c>
      <c r="B61" s="37" t="s">
        <v>121</v>
      </c>
      <c r="C61" s="6">
        <v>-193</v>
      </c>
      <c r="D61" s="6">
        <v>-93</v>
      </c>
      <c r="E61" s="6">
        <v>337</v>
      </c>
      <c r="F61" s="6">
        <v>-282</v>
      </c>
    </row>
    <row r="62" spans="1:6" ht="16.5" thickTop="1" thickBot="1" x14ac:dyDescent="0.3">
      <c r="A62" s="27" t="s">
        <v>256</v>
      </c>
      <c r="B62" s="37" t="s">
        <v>122</v>
      </c>
      <c r="C62" s="7">
        <v>434</v>
      </c>
      <c r="D62" s="7">
        <v>624</v>
      </c>
      <c r="E62" s="7">
        <v>691</v>
      </c>
      <c r="F62" s="7">
        <v>402</v>
      </c>
    </row>
    <row r="63" spans="1:6" x14ac:dyDescent="0.25">
      <c r="B63" s="13"/>
    </row>
    <row r="64" spans="1:6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BS</vt:lpstr>
      <vt:lpstr>IS</vt:lpstr>
      <vt:lpstr>CF 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Gianmarco</cp:lastModifiedBy>
  <dcterms:created xsi:type="dcterms:W3CDTF">2015-06-05T18:19:34Z</dcterms:created>
  <dcterms:modified xsi:type="dcterms:W3CDTF">2020-05-12T21:53:26Z</dcterms:modified>
</cp:coreProperties>
</file>