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Library/Mobile Documents/com~apple~CloudDocs/MSc Chemical and Biochemical Engineering /4th semester/Special course/PyCharm_Simulations/Fed batch/"/>
    </mc:Choice>
  </mc:AlternateContent>
  <xr:revisionPtr revIDLastSave="0" documentId="13_ncr:1_{93296C2E-D25E-D540-AE5F-28265CD348D8}" xr6:coauthVersionLast="45" xr6:coauthVersionMax="45" xr10:uidLastSave="{00000000-0000-0000-0000-000000000000}"/>
  <bookViews>
    <workbookView xWindow="6780" yWindow="24460" windowWidth="28800" windowHeight="16340" xr2:uid="{CA6A4BFE-A291-C84F-8402-794337B5D151}"/>
  </bookViews>
  <sheets>
    <sheet name="Hoja1" sheetId="1" r:id="rId1"/>
    <sheet name="Hoja2" sheetId="3" r:id="rId2"/>
    <sheet name="Notes" sheetId="2" r:id="rId3"/>
  </sheets>
  <definedNames>
    <definedName name="_xlnm._FilterDatabase" localSheetId="0" hidden="1">Hoja1!$A$1:$I$33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H29" i="1" l="1"/>
  <c r="H30" i="1"/>
  <c r="H31" i="1"/>
  <c r="H32" i="1"/>
  <c r="H33" i="1"/>
  <c r="H28" i="1"/>
  <c r="H24" i="1"/>
  <c r="H25" i="1"/>
  <c r="H23" i="1"/>
  <c r="H5" i="1"/>
  <c r="H6" i="1"/>
  <c r="H7" i="1"/>
  <c r="H8" i="1"/>
  <c r="H9" i="1"/>
  <c r="H10" i="1"/>
  <c r="H13" i="1"/>
  <c r="H15" i="1"/>
  <c r="H16" i="1"/>
  <c r="H17" i="1"/>
  <c r="H18" i="1"/>
  <c r="H19" i="1"/>
  <c r="H20" i="1"/>
  <c r="H21" i="1"/>
  <c r="H22" i="1"/>
  <c r="H4" i="1"/>
  <c r="H3" i="1"/>
  <c r="H2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2" i="3"/>
</calcChain>
</file>

<file path=xl/sharedStrings.xml><?xml version="1.0" encoding="utf-8"?>
<sst xmlns="http://schemas.openxmlformats.org/spreadsheetml/2006/main" count="246" uniqueCount="134">
  <si>
    <t>Phenomena</t>
  </si>
  <si>
    <t>Type</t>
  </si>
  <si>
    <t>Parameters</t>
  </si>
  <si>
    <t>Glucose</t>
  </si>
  <si>
    <t>Xylose</t>
  </si>
  <si>
    <t>Furfural</t>
  </si>
  <si>
    <t>HMF</t>
  </si>
  <si>
    <t>Biomass</t>
  </si>
  <si>
    <t>uptake</t>
  </si>
  <si>
    <t>inhibition</t>
  </si>
  <si>
    <t>transformation</t>
  </si>
  <si>
    <t>EtOH</t>
  </si>
  <si>
    <t>production from glucose</t>
  </si>
  <si>
    <t>production from xylose</t>
  </si>
  <si>
    <t>growth from glucose</t>
  </si>
  <si>
    <t>State variables</t>
  </si>
  <si>
    <t>glucose uptake inhibition by product</t>
  </si>
  <si>
    <t>xylose uptake inhibition by product</t>
  </si>
  <si>
    <t>glucose uptake inhibition by substrate</t>
  </si>
  <si>
    <t>xylose uptake inhibition by substrate</t>
  </si>
  <si>
    <t>growth from xylose</t>
  </si>
  <si>
    <t>Unit</t>
  </si>
  <si>
    <t>kg Eth/kg Xyl </t>
  </si>
  <si>
    <t>kg Glu m-3 </t>
  </si>
  <si>
    <t>kg Xyl m-3 </t>
  </si>
  <si>
    <t>Parameter name</t>
  </si>
  <si>
    <t>Ethanol from xylose yield </t>
  </si>
  <si>
    <t>transformation to Furfuryl Alcohol</t>
  </si>
  <si>
    <t>-</t>
  </si>
  <si>
    <t>production</t>
  </si>
  <si>
    <t>Exponent of the product inhibition equation for ethanol production </t>
  </si>
  <si>
    <t>s-1 </t>
  </si>
  <si>
    <t>Ethanol from glucose yield </t>
  </si>
  <si>
    <t>kg Eth/kg Glu </t>
  </si>
  <si>
    <t>Yeast from glucose yield </t>
  </si>
  <si>
    <t>kg X/kg Glu </t>
  </si>
  <si>
    <t>kg X/kg Xyl </t>
  </si>
  <si>
    <t>Yeast from xylose yield</t>
  </si>
  <si>
    <t>Furfural inhibition constant for glucose consumption</t>
  </si>
  <si>
    <t>Furfural inhibition constant for xylose consumption </t>
  </si>
  <si>
    <t>kg Fur m-3 </t>
  </si>
  <si>
    <t>Furfural affinity constant</t>
  </si>
  <si>
    <t>HMF uptake inhibition</t>
  </si>
  <si>
    <t>Furfural inhibition constant for HMF consumption</t>
  </si>
  <si>
    <t>HMF inhibition constant for xylose consumption </t>
  </si>
  <si>
    <t>HMF inhibition constant for glucose consumption</t>
  </si>
  <si>
    <t>kg HMF m-3 </t>
  </si>
  <si>
    <t>HMF affinity constant </t>
  </si>
  <si>
    <t>Maximum HMF consumption </t>
  </si>
  <si>
    <t>Furfuryl alcohol</t>
  </si>
  <si>
    <t>Furfuryl alcohol inhibition constant for xylose consumption </t>
  </si>
  <si>
    <t>Furfuryl alcohol inhibition constant for glucose consumption</t>
  </si>
  <si>
    <t>kg FA m-3 </t>
  </si>
  <si>
    <t>Furfuryl alcohol from furfural yield</t>
  </si>
  <si>
    <t>kg FA/kg Fur</t>
  </si>
  <si>
    <t>Acetic acid inhibition constant for glucose consumption</t>
  </si>
  <si>
    <t>Acetic acid inhibition constant for xylose consumption </t>
  </si>
  <si>
    <t>Maximum acetate consumption</t>
  </si>
  <si>
    <t>Acetate affinity constant </t>
  </si>
  <si>
    <t>kg Ac m-3 </t>
  </si>
  <si>
    <t>transformation to acetate</t>
  </si>
  <si>
    <t>Acetate from HMF yield </t>
  </si>
  <si>
    <t>kg Ac/kg HMF </t>
  </si>
  <si>
    <t>Maximum consumption of glucose </t>
  </si>
  <si>
    <t>glucose uptake inhibition by furfural</t>
  </si>
  <si>
    <t>acetate uptake</t>
  </si>
  <si>
    <t>glucose uptake</t>
  </si>
  <si>
    <t>furfural uptake</t>
  </si>
  <si>
    <t>Acetate concentration</t>
  </si>
  <si>
    <t>1/A</t>
  </si>
  <si>
    <t>1/(1+A/k)</t>
  </si>
  <si>
    <t>1/(1+A)</t>
  </si>
  <si>
    <t>Error in the stoichiometric table with the HMF uptake</t>
  </si>
  <si>
    <t>Maximum furfural consumption </t>
  </si>
  <si>
    <t>HMF uptake</t>
  </si>
  <si>
    <t>Cuando decimos uptake nos referimos a d/dt?</t>
  </si>
  <si>
    <t>Concentraciones son extracelulares o intracelulares</t>
  </si>
  <si>
    <t>Why in the paper the equations are not multiplied by X?</t>
  </si>
  <si>
    <t>HAc</t>
  </si>
  <si>
    <t>Xylose uptake inhibition by product</t>
  </si>
  <si>
    <t>Maximum consumption of xylose</t>
  </si>
  <si>
    <t>gammaX</t>
  </si>
  <si>
    <t>Inhibition constant glucose by substrate</t>
  </si>
  <si>
    <t>xylose uptake inhibition by catabolite</t>
  </si>
  <si>
    <t>Ki_GluXyl</t>
  </si>
  <si>
    <t>Affinity constant for glucose consumption</t>
  </si>
  <si>
    <t>Affinity constant for xylose consumption</t>
  </si>
  <si>
    <t>kg EtOH m-3 </t>
  </si>
  <si>
    <t>Value</t>
  </si>
  <si>
    <t>nuMaxGlu</t>
  </si>
  <si>
    <t>nuMaxXyl</t>
  </si>
  <si>
    <t>Y_XGlu</t>
  </si>
  <si>
    <t>Y_XXyl</t>
  </si>
  <si>
    <t>Ki_EtOHmaxXyl</t>
  </si>
  <si>
    <t>Ki_EtOHmaxGlu</t>
  </si>
  <si>
    <t>Y_EtOHXyl</t>
  </si>
  <si>
    <t>Y_EtOHGlu</t>
  </si>
  <si>
    <t>nuHAcMax</t>
  </si>
  <si>
    <t>Ki_HAcGlu</t>
  </si>
  <si>
    <t>Ki_HAcXyl</t>
  </si>
  <si>
    <t>Y_HAcHMF</t>
  </si>
  <si>
    <t>nuFurMax</t>
  </si>
  <si>
    <t>Ki_FurGlu</t>
  </si>
  <si>
    <t>Ki_FurXyl</t>
  </si>
  <si>
    <t>Ki_FurHMF</t>
  </si>
  <si>
    <t>Y_FurFA</t>
  </si>
  <si>
    <t>Ki_FAGlu</t>
  </si>
  <si>
    <t>Ki_FAXyl</t>
  </si>
  <si>
    <t>nuHMFMax</t>
  </si>
  <si>
    <t>Ki_HMFGlu</t>
  </si>
  <si>
    <t>Ki_HMFXyl</t>
  </si>
  <si>
    <t>Ks_HAc</t>
  </si>
  <si>
    <t>Ks_Fur</t>
  </si>
  <si>
    <t>Ks_HMF</t>
  </si>
  <si>
    <t>Ki_Glu</t>
  </si>
  <si>
    <t>Ki_Xyl</t>
  </si>
  <si>
    <t>Ks_Glu</t>
  </si>
  <si>
    <t>Ks_Xyl</t>
  </si>
  <si>
    <t>gammaG</t>
  </si>
  <si>
    <t>Value2</t>
  </si>
  <si>
    <t>g EtOH L-1</t>
  </si>
  <si>
    <t>g FA L-1</t>
  </si>
  <si>
    <t>g Eth/g Glu </t>
  </si>
  <si>
    <t>g Eth/g Xyl </t>
  </si>
  <si>
    <t>g FA/g Fur</t>
  </si>
  <si>
    <t>g Ac/g HMF </t>
  </si>
  <si>
    <t>g X/g Glu </t>
  </si>
  <si>
    <t>g X/g Xyl </t>
  </si>
  <si>
    <t>g Fur L-1 </t>
  </si>
  <si>
    <t>g Glu L-1 </t>
  </si>
  <si>
    <t>g HMF L-1 </t>
  </si>
  <si>
    <t>g Xyl L-1 </t>
  </si>
  <si>
    <t>g Ac L-1 </t>
  </si>
  <si>
    <t>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</si>
</sst>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1/A</a:t>
            </a:r>
            <a:r>
              <a:rPr lang="es-ES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986001749781275E-2"/>
          <c:y val="0.19483814523184603"/>
          <c:w val="0.87756955380577428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Hoja2!$A$2:$A$103</c:f>
              <c:numCache>
                <c:formatCode>General</c:formatCode>
                <c:ptCount val="10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</c:numCache>
            </c:numRef>
          </c:xVal>
          <c:yVal>
            <c:numRef>
              <c:f>Hoja2!$B$2:$B$103</c:f>
              <c:numCache>
                <c:formatCode>General</c:formatCode>
                <c:ptCount val="102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9.3023255813953487E-2</c:v>
                </c:pt>
                <c:pt idx="43">
                  <c:v>9.0909090909090912E-2</c:v>
                </c:pt>
                <c:pt idx="44">
                  <c:v>8.8888888888888892E-2</c:v>
                </c:pt>
                <c:pt idx="45">
                  <c:v>8.6956521739130432E-2</c:v>
                </c:pt>
                <c:pt idx="46">
                  <c:v>8.5106382978723402E-2</c:v>
                </c:pt>
                <c:pt idx="47">
                  <c:v>8.3333333333333329E-2</c:v>
                </c:pt>
                <c:pt idx="48">
                  <c:v>8.1632653061224483E-2</c:v>
                </c:pt>
                <c:pt idx="49">
                  <c:v>0.08</c:v>
                </c:pt>
                <c:pt idx="50">
                  <c:v>7.8431372549019607E-2</c:v>
                </c:pt>
                <c:pt idx="51">
                  <c:v>7.6923076923076927E-2</c:v>
                </c:pt>
                <c:pt idx="52">
                  <c:v>7.5471698113207544E-2</c:v>
                </c:pt>
                <c:pt idx="53">
                  <c:v>7.407407407407407E-2</c:v>
                </c:pt>
                <c:pt idx="54">
                  <c:v>7.2727272727272724E-2</c:v>
                </c:pt>
                <c:pt idx="55">
                  <c:v>7.1428571428571425E-2</c:v>
                </c:pt>
                <c:pt idx="56">
                  <c:v>7.0175438596491224E-2</c:v>
                </c:pt>
                <c:pt idx="57">
                  <c:v>6.8965517241379309E-2</c:v>
                </c:pt>
                <c:pt idx="58">
                  <c:v>6.7796610169491525E-2</c:v>
                </c:pt>
                <c:pt idx="59">
                  <c:v>6.6666666666666666E-2</c:v>
                </c:pt>
                <c:pt idx="60">
                  <c:v>6.5573770491803282E-2</c:v>
                </c:pt>
                <c:pt idx="61">
                  <c:v>6.4516129032258063E-2</c:v>
                </c:pt>
                <c:pt idx="62">
                  <c:v>6.3492063492063489E-2</c:v>
                </c:pt>
                <c:pt idx="63">
                  <c:v>6.25E-2</c:v>
                </c:pt>
                <c:pt idx="64">
                  <c:v>6.1538461538461542E-2</c:v>
                </c:pt>
                <c:pt idx="65">
                  <c:v>6.0606060606060608E-2</c:v>
                </c:pt>
                <c:pt idx="66">
                  <c:v>5.9701492537313432E-2</c:v>
                </c:pt>
                <c:pt idx="67">
                  <c:v>5.8823529411764705E-2</c:v>
                </c:pt>
                <c:pt idx="68">
                  <c:v>5.7971014492753624E-2</c:v>
                </c:pt>
                <c:pt idx="69">
                  <c:v>5.7142857142857141E-2</c:v>
                </c:pt>
                <c:pt idx="70">
                  <c:v>5.6338028169014086E-2</c:v>
                </c:pt>
                <c:pt idx="71">
                  <c:v>5.5555555555555552E-2</c:v>
                </c:pt>
                <c:pt idx="72">
                  <c:v>5.4794520547945202E-2</c:v>
                </c:pt>
                <c:pt idx="73">
                  <c:v>5.4054054054054057E-2</c:v>
                </c:pt>
                <c:pt idx="74">
                  <c:v>5.3333333333333337E-2</c:v>
                </c:pt>
                <c:pt idx="75">
                  <c:v>5.2631578947368418E-2</c:v>
                </c:pt>
                <c:pt idx="76">
                  <c:v>5.1948051948051951E-2</c:v>
                </c:pt>
                <c:pt idx="77">
                  <c:v>5.128205128205128E-2</c:v>
                </c:pt>
                <c:pt idx="78">
                  <c:v>5.0632911392405063E-2</c:v>
                </c:pt>
                <c:pt idx="79">
                  <c:v>0.05</c:v>
                </c:pt>
                <c:pt idx="80">
                  <c:v>4.9382716049382713E-2</c:v>
                </c:pt>
                <c:pt idx="81">
                  <c:v>4.878048780487805E-2</c:v>
                </c:pt>
                <c:pt idx="82">
                  <c:v>4.8192771084337352E-2</c:v>
                </c:pt>
                <c:pt idx="83">
                  <c:v>4.7619047619047616E-2</c:v>
                </c:pt>
                <c:pt idx="84">
                  <c:v>4.7058823529411764E-2</c:v>
                </c:pt>
                <c:pt idx="85">
                  <c:v>4.6511627906976744E-2</c:v>
                </c:pt>
                <c:pt idx="86">
                  <c:v>4.5977011494252873E-2</c:v>
                </c:pt>
                <c:pt idx="87">
                  <c:v>4.5454545454545456E-2</c:v>
                </c:pt>
                <c:pt idx="88">
                  <c:v>4.49438202247191E-2</c:v>
                </c:pt>
                <c:pt idx="89">
                  <c:v>4.4444444444444446E-2</c:v>
                </c:pt>
                <c:pt idx="90">
                  <c:v>4.3956043956043959E-2</c:v>
                </c:pt>
                <c:pt idx="91">
                  <c:v>4.3478260869565216E-2</c:v>
                </c:pt>
                <c:pt idx="92">
                  <c:v>4.3010752688172046E-2</c:v>
                </c:pt>
                <c:pt idx="93">
                  <c:v>4.2553191489361701E-2</c:v>
                </c:pt>
                <c:pt idx="94">
                  <c:v>4.2105263157894736E-2</c:v>
                </c:pt>
                <c:pt idx="95">
                  <c:v>4.1666666666666664E-2</c:v>
                </c:pt>
                <c:pt idx="96">
                  <c:v>4.1237113402061855E-2</c:v>
                </c:pt>
                <c:pt idx="97">
                  <c:v>4.0816326530612242E-2</c:v>
                </c:pt>
                <c:pt idx="98">
                  <c:v>4.0404040404040407E-2</c:v>
                </c:pt>
                <c:pt idx="99">
                  <c:v>0.04</c:v>
                </c:pt>
                <c:pt idx="100">
                  <c:v>3.9603960396039604E-2</c:v>
                </c:pt>
                <c:pt idx="101">
                  <c:v>3.9215686274509803E-2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11-8841-9A7A-3F13323A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96672"/>
        <c:axId val="2106930144"/>
      </c:scatterChart>
      <c:valAx>
        <c:axId val="2106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30144"/>
        <c:crosses val="autoZero"/>
        <c:crossBetween val="midCat"/>
      </c:valAx>
      <c:valAx>
        <c:axId val="21069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966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1/(1+A/k)</a:t>
            </a:r>
            <a:r>
              <a:rPr lang="es-ES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Hoja2!$A$2:$A$103</c:f>
              <c:numCache>
                <c:formatCode>General</c:formatCode>
                <c:ptCount val="10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</c:numCache>
            </c:numRef>
          </c:xVal>
          <c:yVal>
            <c:numRef>
              <c:f>Hoja2!$D$2:$D$103</c:f>
              <c:numCache>
                <c:formatCode>General</c:formatCode>
                <c:ptCount val="102"/>
                <c:pt idx="0">
                  <c:v>0.97560975609756106</c:v>
                </c:pt>
                <c:pt idx="1">
                  <c:v>0.95238095238095233</c:v>
                </c:pt>
                <c:pt idx="2">
                  <c:v>0.93023255813953487</c:v>
                </c:pt>
                <c:pt idx="3">
                  <c:v>0.90909090909090906</c:v>
                </c:pt>
                <c:pt idx="4">
                  <c:v>0.88888888888888884</c:v>
                </c:pt>
                <c:pt idx="5">
                  <c:v>0.86956521739130443</c:v>
                </c:pt>
                <c:pt idx="6">
                  <c:v>0.85106382978723405</c:v>
                </c:pt>
                <c:pt idx="7">
                  <c:v>0.83333333333333337</c:v>
                </c:pt>
                <c:pt idx="8">
                  <c:v>0.81632653061224481</c:v>
                </c:pt>
                <c:pt idx="9">
                  <c:v>0.8</c:v>
                </c:pt>
                <c:pt idx="10">
                  <c:v>0.78431372549019618</c:v>
                </c:pt>
                <c:pt idx="11">
                  <c:v>0.76923076923076916</c:v>
                </c:pt>
                <c:pt idx="12">
                  <c:v>0.75471698113207553</c:v>
                </c:pt>
                <c:pt idx="13">
                  <c:v>0.7407407407407407</c:v>
                </c:pt>
                <c:pt idx="14">
                  <c:v>0.72727272727272729</c:v>
                </c:pt>
                <c:pt idx="15">
                  <c:v>0.7142857142857143</c:v>
                </c:pt>
                <c:pt idx="16">
                  <c:v>0.70175438596491224</c:v>
                </c:pt>
                <c:pt idx="17">
                  <c:v>0.68965517241379315</c:v>
                </c:pt>
                <c:pt idx="18">
                  <c:v>0.67796610169491522</c:v>
                </c:pt>
                <c:pt idx="19">
                  <c:v>0.66666666666666663</c:v>
                </c:pt>
                <c:pt idx="20">
                  <c:v>0.65573770491803285</c:v>
                </c:pt>
                <c:pt idx="21">
                  <c:v>0.64516129032258063</c:v>
                </c:pt>
                <c:pt idx="22">
                  <c:v>0.63492063492063489</c:v>
                </c:pt>
                <c:pt idx="23">
                  <c:v>0.625</c:v>
                </c:pt>
                <c:pt idx="24">
                  <c:v>0.61538461538461542</c:v>
                </c:pt>
                <c:pt idx="25">
                  <c:v>0.60606060606060608</c:v>
                </c:pt>
                <c:pt idx="26">
                  <c:v>0.59701492537313428</c:v>
                </c:pt>
                <c:pt idx="27">
                  <c:v>0.58823529411764708</c:v>
                </c:pt>
                <c:pt idx="28">
                  <c:v>0.57971014492753625</c:v>
                </c:pt>
                <c:pt idx="29">
                  <c:v>0.5714285714285714</c:v>
                </c:pt>
                <c:pt idx="30">
                  <c:v>0.56338028169014087</c:v>
                </c:pt>
                <c:pt idx="31">
                  <c:v>0.55555555555555558</c:v>
                </c:pt>
                <c:pt idx="32">
                  <c:v>0.54794520547945202</c:v>
                </c:pt>
                <c:pt idx="33">
                  <c:v>0.54054054054054046</c:v>
                </c:pt>
                <c:pt idx="34">
                  <c:v>0.53333333333333333</c:v>
                </c:pt>
                <c:pt idx="35">
                  <c:v>0.52631578947368418</c:v>
                </c:pt>
                <c:pt idx="36">
                  <c:v>0.51948051948051943</c:v>
                </c:pt>
                <c:pt idx="37">
                  <c:v>0.51282051282051289</c:v>
                </c:pt>
                <c:pt idx="38">
                  <c:v>0.50632911392405056</c:v>
                </c:pt>
                <c:pt idx="39">
                  <c:v>0.5</c:v>
                </c:pt>
                <c:pt idx="40">
                  <c:v>0.49382716049382719</c:v>
                </c:pt>
                <c:pt idx="41">
                  <c:v>0.48780487804878053</c:v>
                </c:pt>
                <c:pt idx="42">
                  <c:v>0.48192771084337344</c:v>
                </c:pt>
                <c:pt idx="43">
                  <c:v>0.47619047619047616</c:v>
                </c:pt>
                <c:pt idx="44">
                  <c:v>0.47058823529411764</c:v>
                </c:pt>
                <c:pt idx="45">
                  <c:v>0.46511627906976744</c:v>
                </c:pt>
                <c:pt idx="46">
                  <c:v>0.45977011494252878</c:v>
                </c:pt>
                <c:pt idx="47">
                  <c:v>0.45454545454545453</c:v>
                </c:pt>
                <c:pt idx="48">
                  <c:v>0.449438202247191</c:v>
                </c:pt>
                <c:pt idx="49">
                  <c:v>0.44444444444444442</c:v>
                </c:pt>
                <c:pt idx="50">
                  <c:v>0.43956043956043955</c:v>
                </c:pt>
                <c:pt idx="51">
                  <c:v>0.43478260869565222</c:v>
                </c:pt>
                <c:pt idx="52">
                  <c:v>0.43010752688172038</c:v>
                </c:pt>
                <c:pt idx="53">
                  <c:v>0.42553191489361702</c:v>
                </c:pt>
                <c:pt idx="54">
                  <c:v>0.42105263157894735</c:v>
                </c:pt>
                <c:pt idx="55">
                  <c:v>0.41666666666666669</c:v>
                </c:pt>
                <c:pt idx="56">
                  <c:v>0.41237113402061859</c:v>
                </c:pt>
                <c:pt idx="57">
                  <c:v>0.4081632653061224</c:v>
                </c:pt>
                <c:pt idx="58">
                  <c:v>0.40404040404040403</c:v>
                </c:pt>
                <c:pt idx="59">
                  <c:v>0.4</c:v>
                </c:pt>
                <c:pt idx="60">
                  <c:v>0.39603960396039606</c:v>
                </c:pt>
                <c:pt idx="61">
                  <c:v>0.39215686274509809</c:v>
                </c:pt>
                <c:pt idx="62">
                  <c:v>0.38834951456310679</c:v>
                </c:pt>
                <c:pt idx="63">
                  <c:v>0.38461538461538458</c:v>
                </c:pt>
                <c:pt idx="64">
                  <c:v>0.38095238095238093</c:v>
                </c:pt>
                <c:pt idx="65">
                  <c:v>0.37735849056603776</c:v>
                </c:pt>
                <c:pt idx="66">
                  <c:v>0.37383177570093462</c:v>
                </c:pt>
                <c:pt idx="67">
                  <c:v>0.37037037037037035</c:v>
                </c:pt>
                <c:pt idx="68">
                  <c:v>0.36697247706422015</c:v>
                </c:pt>
                <c:pt idx="69">
                  <c:v>0.36363636363636365</c:v>
                </c:pt>
                <c:pt idx="70">
                  <c:v>0.3603603603603604</c:v>
                </c:pt>
                <c:pt idx="71">
                  <c:v>0.35714285714285715</c:v>
                </c:pt>
                <c:pt idx="72">
                  <c:v>0.35398230088495575</c:v>
                </c:pt>
                <c:pt idx="73">
                  <c:v>0.35087719298245612</c:v>
                </c:pt>
                <c:pt idx="74">
                  <c:v>0.34782608695652173</c:v>
                </c:pt>
                <c:pt idx="75">
                  <c:v>0.34482758620689657</c:v>
                </c:pt>
                <c:pt idx="76">
                  <c:v>0.34188034188034189</c:v>
                </c:pt>
                <c:pt idx="77">
                  <c:v>0.33898305084745761</c:v>
                </c:pt>
                <c:pt idx="78">
                  <c:v>0.33613445378151258</c:v>
                </c:pt>
                <c:pt idx="79">
                  <c:v>0.33333333333333331</c:v>
                </c:pt>
                <c:pt idx="80">
                  <c:v>0.33057851239669422</c:v>
                </c:pt>
                <c:pt idx="81">
                  <c:v>0.32786885245901642</c:v>
                </c:pt>
                <c:pt idx="82">
                  <c:v>0.32520325203252032</c:v>
                </c:pt>
                <c:pt idx="83">
                  <c:v>0.32258064516129031</c:v>
                </c:pt>
                <c:pt idx="84">
                  <c:v>0.32</c:v>
                </c:pt>
                <c:pt idx="85">
                  <c:v>0.31746031746031744</c:v>
                </c:pt>
                <c:pt idx="86">
                  <c:v>0.31496062992125984</c:v>
                </c:pt>
                <c:pt idx="87">
                  <c:v>0.3125</c:v>
                </c:pt>
                <c:pt idx="88">
                  <c:v>0.31007751937984496</c:v>
                </c:pt>
                <c:pt idx="89">
                  <c:v>0.30769230769230771</c:v>
                </c:pt>
                <c:pt idx="90">
                  <c:v>0.30534351145038169</c:v>
                </c:pt>
                <c:pt idx="91">
                  <c:v>0.30303030303030304</c:v>
                </c:pt>
                <c:pt idx="92">
                  <c:v>0.3007518796992481</c:v>
                </c:pt>
                <c:pt idx="93">
                  <c:v>0.29850746268656714</c:v>
                </c:pt>
                <c:pt idx="94">
                  <c:v>0.29629629629629628</c:v>
                </c:pt>
                <c:pt idx="95">
                  <c:v>0.29411764705882354</c:v>
                </c:pt>
                <c:pt idx="96">
                  <c:v>0.29197080291970806</c:v>
                </c:pt>
                <c:pt idx="97">
                  <c:v>0.28985507246376813</c:v>
                </c:pt>
                <c:pt idx="98">
                  <c:v>0.28776978417266186</c:v>
                </c:pt>
                <c:pt idx="99">
                  <c:v>0.2857142857142857</c:v>
                </c:pt>
                <c:pt idx="100">
                  <c:v>0.28368794326241137</c:v>
                </c:pt>
                <c:pt idx="101">
                  <c:v>0.28169014084507044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D-AC42-A535-66A77D51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56592"/>
        <c:axId val="2125631744"/>
      </c:scatterChart>
      <c:valAx>
        <c:axId val="21103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631744"/>
        <c:crosses val="autoZero"/>
        <c:crossBetween val="midCat"/>
      </c:valAx>
      <c:valAx>
        <c:axId val="21256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03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1/(1+A)</a:t>
            </a:r>
            <a:r>
              <a:rPr lang="es-ES" sz="1400" b="0" i="0" u="none" strike="noStrike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986001749781275E-2"/>
          <c:y val="0.19483814523184603"/>
          <c:w val="0.87756955380577428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Hoja2!$A$2:$A$103</c:f>
              <c:numCache>
                <c:formatCode>General</c:formatCode>
                <c:ptCount val="10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</c:numCache>
            </c:numRef>
          </c:xVal>
          <c:yVal>
            <c:numRef>
              <c:f>Hoja2!$C$2:$C$103</c:f>
              <c:numCache>
                <c:formatCode>General</c:formatCode>
                <c:ptCount val="102"/>
                <c:pt idx="0">
                  <c:v>0.8</c:v>
                </c:pt>
                <c:pt idx="1">
                  <c:v>0.66666666666666663</c:v>
                </c:pt>
                <c:pt idx="2">
                  <c:v>0.5714285714285714</c:v>
                </c:pt>
                <c:pt idx="3">
                  <c:v>0.5</c:v>
                </c:pt>
                <c:pt idx="4">
                  <c:v>0.44444444444444442</c:v>
                </c:pt>
                <c:pt idx="5">
                  <c:v>0.4</c:v>
                </c:pt>
                <c:pt idx="6">
                  <c:v>0.36363636363636365</c:v>
                </c:pt>
                <c:pt idx="7">
                  <c:v>0.33333333333333331</c:v>
                </c:pt>
                <c:pt idx="8">
                  <c:v>0.30769230769230771</c:v>
                </c:pt>
                <c:pt idx="9">
                  <c:v>0.2857142857142857</c:v>
                </c:pt>
                <c:pt idx="10">
                  <c:v>0.26666666666666666</c:v>
                </c:pt>
                <c:pt idx="11">
                  <c:v>0.25</c:v>
                </c:pt>
                <c:pt idx="12">
                  <c:v>0.23529411764705882</c:v>
                </c:pt>
                <c:pt idx="13">
                  <c:v>0.22222222222222221</c:v>
                </c:pt>
                <c:pt idx="14">
                  <c:v>0.21052631578947367</c:v>
                </c:pt>
                <c:pt idx="15">
                  <c:v>0.2</c:v>
                </c:pt>
                <c:pt idx="16">
                  <c:v>0.19047619047619047</c:v>
                </c:pt>
                <c:pt idx="17">
                  <c:v>0.18181818181818182</c:v>
                </c:pt>
                <c:pt idx="18">
                  <c:v>0.17391304347826086</c:v>
                </c:pt>
                <c:pt idx="19">
                  <c:v>0.16666666666666666</c:v>
                </c:pt>
                <c:pt idx="20">
                  <c:v>0.16</c:v>
                </c:pt>
                <c:pt idx="21">
                  <c:v>0.15384615384615385</c:v>
                </c:pt>
                <c:pt idx="22">
                  <c:v>0.14814814814814814</c:v>
                </c:pt>
                <c:pt idx="23">
                  <c:v>0.14285714285714285</c:v>
                </c:pt>
                <c:pt idx="24">
                  <c:v>0.13793103448275862</c:v>
                </c:pt>
                <c:pt idx="25">
                  <c:v>0.13333333333333333</c:v>
                </c:pt>
                <c:pt idx="26">
                  <c:v>0.12903225806451613</c:v>
                </c:pt>
                <c:pt idx="27">
                  <c:v>0.125</c:v>
                </c:pt>
                <c:pt idx="28">
                  <c:v>0.12121212121212122</c:v>
                </c:pt>
                <c:pt idx="29">
                  <c:v>0.11764705882352941</c:v>
                </c:pt>
                <c:pt idx="30">
                  <c:v>0.11428571428571428</c:v>
                </c:pt>
                <c:pt idx="31">
                  <c:v>0.1111111111111111</c:v>
                </c:pt>
                <c:pt idx="32">
                  <c:v>0.10810810810810811</c:v>
                </c:pt>
                <c:pt idx="33">
                  <c:v>0.10526315789473684</c:v>
                </c:pt>
                <c:pt idx="34">
                  <c:v>0.10256410256410256</c:v>
                </c:pt>
                <c:pt idx="35">
                  <c:v>0.1</c:v>
                </c:pt>
                <c:pt idx="36">
                  <c:v>9.7560975609756101E-2</c:v>
                </c:pt>
                <c:pt idx="37">
                  <c:v>9.5238095238095233E-2</c:v>
                </c:pt>
                <c:pt idx="38">
                  <c:v>9.3023255813953487E-2</c:v>
                </c:pt>
                <c:pt idx="39">
                  <c:v>9.0909090909090912E-2</c:v>
                </c:pt>
                <c:pt idx="40">
                  <c:v>8.8888888888888892E-2</c:v>
                </c:pt>
                <c:pt idx="41">
                  <c:v>8.6956521739130432E-2</c:v>
                </c:pt>
                <c:pt idx="42">
                  <c:v>8.5106382978723402E-2</c:v>
                </c:pt>
                <c:pt idx="43">
                  <c:v>8.3333333333333329E-2</c:v>
                </c:pt>
                <c:pt idx="44">
                  <c:v>8.1632653061224483E-2</c:v>
                </c:pt>
                <c:pt idx="45">
                  <c:v>0.08</c:v>
                </c:pt>
                <c:pt idx="46">
                  <c:v>7.8431372549019607E-2</c:v>
                </c:pt>
                <c:pt idx="47">
                  <c:v>7.6923076923076927E-2</c:v>
                </c:pt>
                <c:pt idx="48">
                  <c:v>7.5471698113207544E-2</c:v>
                </c:pt>
                <c:pt idx="49">
                  <c:v>7.407407407407407E-2</c:v>
                </c:pt>
                <c:pt idx="50">
                  <c:v>7.2727272727272724E-2</c:v>
                </c:pt>
                <c:pt idx="51">
                  <c:v>7.1428571428571425E-2</c:v>
                </c:pt>
                <c:pt idx="52">
                  <c:v>7.0175438596491224E-2</c:v>
                </c:pt>
                <c:pt idx="53">
                  <c:v>6.8965517241379309E-2</c:v>
                </c:pt>
                <c:pt idx="54">
                  <c:v>6.7796610169491525E-2</c:v>
                </c:pt>
                <c:pt idx="55">
                  <c:v>6.6666666666666666E-2</c:v>
                </c:pt>
                <c:pt idx="56">
                  <c:v>6.5573770491803282E-2</c:v>
                </c:pt>
                <c:pt idx="57">
                  <c:v>6.4516129032258063E-2</c:v>
                </c:pt>
                <c:pt idx="58">
                  <c:v>6.3492063492063489E-2</c:v>
                </c:pt>
                <c:pt idx="59">
                  <c:v>6.25E-2</c:v>
                </c:pt>
                <c:pt idx="60">
                  <c:v>6.1538461538461542E-2</c:v>
                </c:pt>
                <c:pt idx="61">
                  <c:v>6.0606060606060608E-2</c:v>
                </c:pt>
                <c:pt idx="62">
                  <c:v>5.9701492537313432E-2</c:v>
                </c:pt>
                <c:pt idx="63">
                  <c:v>5.8823529411764705E-2</c:v>
                </c:pt>
                <c:pt idx="64">
                  <c:v>5.7971014492753624E-2</c:v>
                </c:pt>
                <c:pt idx="65">
                  <c:v>5.7142857142857141E-2</c:v>
                </c:pt>
                <c:pt idx="66">
                  <c:v>5.6338028169014086E-2</c:v>
                </c:pt>
                <c:pt idx="67">
                  <c:v>5.5555555555555552E-2</c:v>
                </c:pt>
                <c:pt idx="68">
                  <c:v>5.4794520547945202E-2</c:v>
                </c:pt>
                <c:pt idx="69">
                  <c:v>5.4054054054054057E-2</c:v>
                </c:pt>
                <c:pt idx="70">
                  <c:v>5.3333333333333337E-2</c:v>
                </c:pt>
                <c:pt idx="71">
                  <c:v>5.2631578947368418E-2</c:v>
                </c:pt>
                <c:pt idx="72">
                  <c:v>5.1948051948051951E-2</c:v>
                </c:pt>
                <c:pt idx="73">
                  <c:v>5.128205128205128E-2</c:v>
                </c:pt>
                <c:pt idx="74">
                  <c:v>5.0632911392405063E-2</c:v>
                </c:pt>
                <c:pt idx="75">
                  <c:v>0.05</c:v>
                </c:pt>
                <c:pt idx="76">
                  <c:v>4.9382716049382713E-2</c:v>
                </c:pt>
                <c:pt idx="77">
                  <c:v>4.878048780487805E-2</c:v>
                </c:pt>
                <c:pt idx="78">
                  <c:v>4.8192771084337352E-2</c:v>
                </c:pt>
                <c:pt idx="79">
                  <c:v>4.7619047619047616E-2</c:v>
                </c:pt>
                <c:pt idx="80">
                  <c:v>4.7058823529411764E-2</c:v>
                </c:pt>
                <c:pt idx="81">
                  <c:v>4.6511627906976744E-2</c:v>
                </c:pt>
                <c:pt idx="82">
                  <c:v>4.5977011494252873E-2</c:v>
                </c:pt>
                <c:pt idx="83">
                  <c:v>4.5454545454545456E-2</c:v>
                </c:pt>
                <c:pt idx="84">
                  <c:v>4.49438202247191E-2</c:v>
                </c:pt>
                <c:pt idx="85">
                  <c:v>4.4444444444444446E-2</c:v>
                </c:pt>
                <c:pt idx="86">
                  <c:v>4.3956043956043959E-2</c:v>
                </c:pt>
                <c:pt idx="87">
                  <c:v>4.3478260869565216E-2</c:v>
                </c:pt>
                <c:pt idx="88">
                  <c:v>4.3010752688172046E-2</c:v>
                </c:pt>
                <c:pt idx="89">
                  <c:v>4.2553191489361701E-2</c:v>
                </c:pt>
                <c:pt idx="90">
                  <c:v>4.2105263157894736E-2</c:v>
                </c:pt>
                <c:pt idx="91">
                  <c:v>4.1666666666666664E-2</c:v>
                </c:pt>
                <c:pt idx="92">
                  <c:v>4.1237113402061855E-2</c:v>
                </c:pt>
                <c:pt idx="93">
                  <c:v>4.0816326530612242E-2</c:v>
                </c:pt>
                <c:pt idx="94">
                  <c:v>4.0404040404040407E-2</c:v>
                </c:pt>
                <c:pt idx="95">
                  <c:v>0.04</c:v>
                </c:pt>
                <c:pt idx="96">
                  <c:v>3.9603960396039604E-2</c:v>
                </c:pt>
                <c:pt idx="97">
                  <c:v>3.9215686274509803E-2</c:v>
                </c:pt>
                <c:pt idx="98">
                  <c:v>3.8834951456310676E-2</c:v>
                </c:pt>
                <c:pt idx="99">
                  <c:v>3.8461538461538464E-2</c:v>
                </c:pt>
                <c:pt idx="100">
                  <c:v>3.8095238095238099E-2</c:v>
                </c:pt>
                <c:pt idx="101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5-404B-9BFC-1719B0D1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96672"/>
        <c:axId val="2106930144"/>
      </c:scatterChart>
      <c:valAx>
        <c:axId val="2106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30144"/>
        <c:crosses val="autoZero"/>
        <c:crossBetween val="midCat"/>
      </c:valAx>
      <c:valAx>
        <c:axId val="21069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9966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</xdr:row>
      <xdr:rowOff>95250</xdr:rowOff>
    </xdr:from>
    <xdr:to>
      <xdr:col>9</xdr:col>
      <xdr:colOff>590550</xdr:colOff>
      <xdr:row>14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3B73D-2316-3749-B464-61CCD556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374650</xdr:colOff>
      <xdr:row>1</xdr:row>
      <xdr:rowOff>57150</xdr:rowOff>
    </xdr:from>
    <xdr:to>
      <xdr:col>20</xdr:col>
      <xdr:colOff>819150</xdr:colOff>
      <xdr:row>14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B923C9-4E49-8845-A0F6-FECB2F7AC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673100</xdr:colOff>
      <xdr:row>1</xdr:row>
      <xdr:rowOff>88900</xdr:rowOff>
    </xdr:from>
    <xdr:to>
      <xdr:col>15</xdr:col>
      <xdr:colOff>292100</xdr:colOff>
      <xdr:row>14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8BE9F7-1799-194B-A1EA-414DFF5CD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6DA6-D09B-994C-89AF-AEA846D2880F}">
  <dimension ref="A1:J33"/>
  <sheetViews>
    <sheetView tabSelected="1" topLeftCell="B1" zoomScale="110" zoomScaleNormal="110" workbookViewId="0">
      <selection activeCell="H14" sqref="H14"/>
    </sheetView>
  </sheetViews>
  <sheetFormatPr baseColWidth="10" defaultRowHeight="16" x14ac:dyDescent="0.2"/>
  <cols>
    <col min="1" max="1" width="20" bestFit="1" customWidth="1"/>
    <col min="2" max="2" width="42" bestFit="1" customWidth="1"/>
    <col min="3" max="3" width="13.5" bestFit="1" customWidth="1"/>
    <col min="4" max="4" width="14.1640625" bestFit="1" customWidth="1"/>
    <col min="5" max="5" width="57.83203125" bestFit="1" customWidth="1"/>
    <col min="6" max="7" width="12.83203125" bestFit="1" customWidth="1"/>
  </cols>
  <sheetData>
    <row r="1" spans="1:10" s="1" customFormat="1" ht="24" customHeight="1" x14ac:dyDescent="0.2">
      <c r="A1" s="1" t="s">
        <v>15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88</v>
      </c>
      <c r="G1" s="1" t="s">
        <v>21</v>
      </c>
      <c r="H1" s="1" t="s">
        <v>119</v>
      </c>
      <c r="I1" s="1" t="s">
        <v>21</v>
      </c>
    </row>
    <row r="2" spans="1:10" x14ac:dyDescent="0.2">
      <c r="A2" t="s">
        <v>11</v>
      </c>
      <c r="B2" t="s">
        <v>12</v>
      </c>
      <c r="C2" t="s">
        <v>29</v>
      </c>
      <c r="D2" t="s">
        <v>118</v>
      </c>
      <c r="E2" t="s">
        <v>30</v>
      </c>
      <c r="F2" s="2">
        <v>1.42</v>
      </c>
      <c r="G2" t="s">
        <v>28</v>
      </c>
      <c r="H2">
        <f>F2</f>
        <v>1.42</v>
      </c>
      <c r="I2" t="s">
        <v>28</v>
      </c>
    </row>
    <row r="3" spans="1:10" x14ac:dyDescent="0.2">
      <c r="A3" t="s">
        <v>11</v>
      </c>
      <c r="B3" t="s">
        <v>13</v>
      </c>
      <c r="C3" t="s">
        <v>29</v>
      </c>
      <c r="D3" t="s">
        <v>81</v>
      </c>
      <c r="E3" t="s">
        <v>30</v>
      </c>
      <c r="F3" s="2">
        <v>0.60799999999999998</v>
      </c>
      <c r="G3" t="s">
        <v>28</v>
      </c>
      <c r="H3">
        <f>F3</f>
        <v>0.60799999999999998</v>
      </c>
      <c r="I3" t="s">
        <v>28</v>
      </c>
    </row>
    <row r="4" spans="1:10" x14ac:dyDescent="0.2">
      <c r="A4" t="s">
        <v>11</v>
      </c>
      <c r="B4" t="s">
        <v>16</v>
      </c>
      <c r="C4" t="s">
        <v>9</v>
      </c>
      <c r="D4" t="s">
        <v>94</v>
      </c>
      <c r="E4" t="s">
        <v>16</v>
      </c>
      <c r="F4" s="2">
        <v>103</v>
      </c>
      <c r="G4" t="s">
        <v>87</v>
      </c>
      <c r="H4">
        <f>F4</f>
        <v>103</v>
      </c>
      <c r="I4" t="s">
        <v>120</v>
      </c>
    </row>
    <row r="5" spans="1:10" x14ac:dyDescent="0.2">
      <c r="A5" t="s">
        <v>11</v>
      </c>
      <c r="B5" t="s">
        <v>17</v>
      </c>
      <c r="C5" t="s">
        <v>9</v>
      </c>
      <c r="D5" t="s">
        <v>93</v>
      </c>
      <c r="E5" t="s">
        <v>79</v>
      </c>
      <c r="F5" s="2">
        <v>60.2</v>
      </c>
      <c r="G5" t="s">
        <v>87</v>
      </c>
      <c r="H5">
        <f t="shared" ref="H5:H22" si="0">F5</f>
        <v>60.2</v>
      </c>
      <c r="I5" t="s">
        <v>120</v>
      </c>
    </row>
    <row r="6" spans="1:10" x14ac:dyDescent="0.2">
      <c r="A6" t="s">
        <v>49</v>
      </c>
      <c r="B6" t="s">
        <v>16</v>
      </c>
      <c r="C6" t="s">
        <v>9</v>
      </c>
      <c r="D6" t="s">
        <v>106</v>
      </c>
      <c r="E6" t="s">
        <v>51</v>
      </c>
      <c r="F6" s="2">
        <v>5</v>
      </c>
      <c r="G6" t="s">
        <v>52</v>
      </c>
      <c r="H6">
        <f t="shared" si="0"/>
        <v>5</v>
      </c>
      <c r="I6" t="s">
        <v>121</v>
      </c>
    </row>
    <row r="7" spans="1:10" x14ac:dyDescent="0.2">
      <c r="A7" t="s">
        <v>49</v>
      </c>
      <c r="B7" t="s">
        <v>17</v>
      </c>
      <c r="C7" t="s">
        <v>9</v>
      </c>
      <c r="D7" t="s">
        <v>107</v>
      </c>
      <c r="E7" t="s">
        <v>50</v>
      </c>
      <c r="F7" s="2">
        <v>6</v>
      </c>
      <c r="G7" t="s">
        <v>52</v>
      </c>
      <c r="H7">
        <f t="shared" si="0"/>
        <v>6</v>
      </c>
      <c r="I7" t="s">
        <v>121</v>
      </c>
    </row>
    <row r="8" spans="1:10" x14ac:dyDescent="0.2">
      <c r="A8" t="s">
        <v>5</v>
      </c>
      <c r="B8" t="s">
        <v>64</v>
      </c>
      <c r="C8" t="s">
        <v>9</v>
      </c>
      <c r="D8" t="s">
        <v>102</v>
      </c>
      <c r="E8" t="s">
        <v>38</v>
      </c>
      <c r="F8" s="2">
        <v>0.75</v>
      </c>
      <c r="G8" t="s">
        <v>40</v>
      </c>
      <c r="H8">
        <f t="shared" si="0"/>
        <v>0.75</v>
      </c>
      <c r="I8" t="s">
        <v>128</v>
      </c>
    </row>
    <row r="9" spans="1:10" x14ac:dyDescent="0.2">
      <c r="A9" t="s">
        <v>5</v>
      </c>
      <c r="B9" t="s">
        <v>42</v>
      </c>
      <c r="C9" t="s">
        <v>9</v>
      </c>
      <c r="D9" t="s">
        <v>104</v>
      </c>
      <c r="E9" t="s">
        <v>43</v>
      </c>
      <c r="F9" s="2">
        <v>0.25</v>
      </c>
      <c r="G9" t="s">
        <v>40</v>
      </c>
      <c r="H9">
        <f t="shared" si="0"/>
        <v>0.25</v>
      </c>
      <c r="I9" t="s">
        <v>128</v>
      </c>
    </row>
    <row r="10" spans="1:10" x14ac:dyDescent="0.2">
      <c r="A10" t="s">
        <v>5</v>
      </c>
      <c r="B10" t="s">
        <v>17</v>
      </c>
      <c r="C10" t="s">
        <v>9</v>
      </c>
      <c r="D10" t="s">
        <v>103</v>
      </c>
      <c r="E10" t="s">
        <v>39</v>
      </c>
      <c r="F10" s="2">
        <v>0.35</v>
      </c>
      <c r="G10" t="s">
        <v>40</v>
      </c>
      <c r="H10">
        <f t="shared" si="0"/>
        <v>0.35</v>
      </c>
      <c r="I10" t="s">
        <v>128</v>
      </c>
    </row>
    <row r="11" spans="1:10" x14ac:dyDescent="0.2">
      <c r="A11" t="s">
        <v>3</v>
      </c>
      <c r="B11" t="s">
        <v>18</v>
      </c>
      <c r="C11" t="s">
        <v>9</v>
      </c>
      <c r="D11" t="s">
        <v>114</v>
      </c>
      <c r="E11" t="s">
        <v>82</v>
      </c>
      <c r="F11" s="2">
        <f>283.7</f>
        <v>283.7</v>
      </c>
      <c r="G11" t="s">
        <v>23</v>
      </c>
      <c r="H11">
        <v>4800</v>
      </c>
      <c r="I11" t="s">
        <v>129</v>
      </c>
      <c r="J11" t="s">
        <v>28</v>
      </c>
    </row>
    <row r="12" spans="1:10" x14ac:dyDescent="0.2">
      <c r="A12" t="s">
        <v>3</v>
      </c>
      <c r="B12" t="s">
        <v>83</v>
      </c>
      <c r="C12" t="s">
        <v>8</v>
      </c>
      <c r="D12" t="s">
        <v>84</v>
      </c>
      <c r="E12" t="s">
        <v>83</v>
      </c>
      <c r="F12" s="2">
        <v>10</v>
      </c>
      <c r="G12" t="s">
        <v>23</v>
      </c>
      <c r="H12">
        <v>13</v>
      </c>
      <c r="I12" t="s">
        <v>129</v>
      </c>
      <c r="J12" t="s">
        <v>28</v>
      </c>
    </row>
    <row r="13" spans="1:10" x14ac:dyDescent="0.2">
      <c r="A13" t="s">
        <v>78</v>
      </c>
      <c r="B13" t="s">
        <v>16</v>
      </c>
      <c r="C13" t="s">
        <v>9</v>
      </c>
      <c r="D13" t="s">
        <v>98</v>
      </c>
      <c r="E13" t="s">
        <v>55</v>
      </c>
      <c r="F13" s="2">
        <v>2.74</v>
      </c>
      <c r="G13" t="s">
        <v>40</v>
      </c>
      <c r="H13">
        <f t="shared" si="0"/>
        <v>2.74</v>
      </c>
      <c r="I13" t="s">
        <v>128</v>
      </c>
    </row>
    <row r="14" spans="1:10" x14ac:dyDescent="0.2">
      <c r="A14" t="s">
        <v>78</v>
      </c>
      <c r="B14" t="s">
        <v>17</v>
      </c>
      <c r="C14" t="s">
        <v>9</v>
      </c>
      <c r="D14" t="s">
        <v>99</v>
      </c>
      <c r="E14" t="s">
        <v>56</v>
      </c>
      <c r="F14" s="2">
        <v>7.2999999999999995E-2</v>
      </c>
      <c r="G14" t="s">
        <v>40</v>
      </c>
      <c r="H14">
        <v>1.8</v>
      </c>
      <c r="I14" t="s">
        <v>128</v>
      </c>
      <c r="J14" t="s">
        <v>28</v>
      </c>
    </row>
    <row r="15" spans="1:10" x14ac:dyDescent="0.2">
      <c r="A15" t="s">
        <v>6</v>
      </c>
      <c r="B15" t="s">
        <v>16</v>
      </c>
      <c r="C15" t="s">
        <v>9</v>
      </c>
      <c r="D15" t="s">
        <v>109</v>
      </c>
      <c r="E15" t="s">
        <v>45</v>
      </c>
      <c r="F15" s="2">
        <v>2</v>
      </c>
      <c r="G15" t="s">
        <v>46</v>
      </c>
      <c r="H15">
        <f t="shared" si="0"/>
        <v>2</v>
      </c>
      <c r="I15" t="s">
        <v>130</v>
      </c>
    </row>
    <row r="16" spans="1:10" x14ac:dyDescent="0.2">
      <c r="A16" t="s">
        <v>6</v>
      </c>
      <c r="B16" t="s">
        <v>17</v>
      </c>
      <c r="C16" t="s">
        <v>9</v>
      </c>
      <c r="D16" t="s">
        <v>110</v>
      </c>
      <c r="E16" t="s">
        <v>44</v>
      </c>
      <c r="F16" s="2">
        <v>10</v>
      </c>
      <c r="G16" t="s">
        <v>46</v>
      </c>
      <c r="H16">
        <f t="shared" si="0"/>
        <v>10</v>
      </c>
      <c r="I16" t="s">
        <v>130</v>
      </c>
    </row>
    <row r="17" spans="1:10" x14ac:dyDescent="0.2">
      <c r="A17" t="s">
        <v>4</v>
      </c>
      <c r="B17" t="s">
        <v>19</v>
      </c>
      <c r="C17" t="s">
        <v>9</v>
      </c>
      <c r="D17" t="s">
        <v>115</v>
      </c>
      <c r="E17" t="s">
        <v>82</v>
      </c>
      <c r="F17" s="2">
        <v>18.100000000000001</v>
      </c>
      <c r="G17" t="s">
        <v>24</v>
      </c>
      <c r="H17">
        <f t="shared" si="0"/>
        <v>18.100000000000001</v>
      </c>
      <c r="I17" t="s">
        <v>131</v>
      </c>
    </row>
    <row r="18" spans="1:10" x14ac:dyDescent="0.2">
      <c r="A18" t="s">
        <v>5</v>
      </c>
      <c r="B18" t="s">
        <v>67</v>
      </c>
      <c r="C18" t="s">
        <v>8</v>
      </c>
      <c r="D18" t="s">
        <v>112</v>
      </c>
      <c r="E18" t="s">
        <v>41</v>
      </c>
      <c r="F18" s="2">
        <v>0.05</v>
      </c>
      <c r="G18" t="s">
        <v>40</v>
      </c>
      <c r="H18">
        <f t="shared" si="0"/>
        <v>0.05</v>
      </c>
      <c r="I18" t="s">
        <v>128</v>
      </c>
    </row>
    <row r="19" spans="1:10" x14ac:dyDescent="0.2">
      <c r="A19" t="s">
        <v>3</v>
      </c>
      <c r="B19" t="s">
        <v>14</v>
      </c>
      <c r="C19" t="s">
        <v>10</v>
      </c>
      <c r="D19" t="s">
        <v>116</v>
      </c>
      <c r="E19" t="s">
        <v>85</v>
      </c>
      <c r="F19" s="2">
        <v>0.56499999999999995</v>
      </c>
      <c r="G19" t="s">
        <v>23</v>
      </c>
      <c r="H19">
        <f t="shared" si="0"/>
        <v>0.56499999999999995</v>
      </c>
      <c r="I19" t="s">
        <v>129</v>
      </c>
    </row>
    <row r="20" spans="1:10" x14ac:dyDescent="0.2">
      <c r="A20" t="s">
        <v>78</v>
      </c>
      <c r="B20" t="s">
        <v>65</v>
      </c>
      <c r="C20" t="s">
        <v>8</v>
      </c>
      <c r="D20" t="s">
        <v>111</v>
      </c>
      <c r="E20" t="s">
        <v>58</v>
      </c>
      <c r="F20" s="2">
        <v>2.5</v>
      </c>
      <c r="G20" t="s">
        <v>59</v>
      </c>
      <c r="H20">
        <f t="shared" si="0"/>
        <v>2.5</v>
      </c>
      <c r="I20" t="s">
        <v>132</v>
      </c>
    </row>
    <row r="21" spans="1:10" x14ac:dyDescent="0.2">
      <c r="A21" t="s">
        <v>6</v>
      </c>
      <c r="B21" t="s">
        <v>74</v>
      </c>
      <c r="C21" t="s">
        <v>8</v>
      </c>
      <c r="D21" t="s">
        <v>113</v>
      </c>
      <c r="E21" t="s">
        <v>47</v>
      </c>
      <c r="F21" s="2">
        <v>0.5</v>
      </c>
      <c r="G21" t="s">
        <v>46</v>
      </c>
      <c r="H21">
        <f t="shared" si="0"/>
        <v>0.5</v>
      </c>
      <c r="I21" t="s">
        <v>130</v>
      </c>
    </row>
    <row r="22" spans="1:10" x14ac:dyDescent="0.2">
      <c r="A22" t="s">
        <v>4</v>
      </c>
      <c r="B22" t="s">
        <v>20</v>
      </c>
      <c r="C22" t="s">
        <v>10</v>
      </c>
      <c r="D22" t="s">
        <v>117</v>
      </c>
      <c r="E22" t="s">
        <v>86</v>
      </c>
      <c r="F22" s="2">
        <v>3.4</v>
      </c>
      <c r="G22" t="s">
        <v>24</v>
      </c>
      <c r="H22">
        <f t="shared" si="0"/>
        <v>3.4</v>
      </c>
      <c r="I22" t="s">
        <v>131</v>
      </c>
    </row>
    <row r="23" spans="1:10" x14ac:dyDescent="0.2">
      <c r="A23" t="s">
        <v>5</v>
      </c>
      <c r="B23" t="s">
        <v>67</v>
      </c>
      <c r="C23" t="s">
        <v>8</v>
      </c>
      <c r="D23" t="s">
        <v>101</v>
      </c>
      <c r="E23" t="s">
        <v>73</v>
      </c>
      <c r="F23" s="2">
        <v>4.6699999999999997E-5</v>
      </c>
      <c r="G23" t="s">
        <v>31</v>
      </c>
      <c r="H23">
        <f>F23*3600</f>
        <v>0.16811999999999999</v>
      </c>
      <c r="I23" t="s">
        <v>133</v>
      </c>
    </row>
    <row r="24" spans="1:10" x14ac:dyDescent="0.2">
      <c r="A24" t="s">
        <v>78</v>
      </c>
      <c r="B24" t="s">
        <v>65</v>
      </c>
      <c r="C24" t="s">
        <v>8</v>
      </c>
      <c r="D24" t="s">
        <v>97</v>
      </c>
      <c r="E24" t="s">
        <v>57</v>
      </c>
      <c r="F24" s="2">
        <v>1.2300000000000001E-5</v>
      </c>
      <c r="G24" t="s">
        <v>31</v>
      </c>
      <c r="H24">
        <f t="shared" ref="H24:H25" si="1">F24*3600</f>
        <v>4.428E-2</v>
      </c>
      <c r="I24" t="s">
        <v>133</v>
      </c>
    </row>
    <row r="25" spans="1:10" x14ac:dyDescent="0.2">
      <c r="A25" t="s">
        <v>6</v>
      </c>
      <c r="B25" t="s">
        <v>74</v>
      </c>
      <c r="C25" t="s">
        <v>8</v>
      </c>
      <c r="D25" t="s">
        <v>108</v>
      </c>
      <c r="E25" t="s">
        <v>48</v>
      </c>
      <c r="F25" s="2">
        <v>8.7600000000000002E-5</v>
      </c>
      <c r="G25" t="s">
        <v>31</v>
      </c>
      <c r="H25">
        <f t="shared" si="1"/>
        <v>0.31536000000000003</v>
      </c>
      <c r="I25" t="s">
        <v>133</v>
      </c>
    </row>
    <row r="26" spans="1:10" ht="17" customHeight="1" x14ac:dyDescent="0.2">
      <c r="A26" t="s">
        <v>3</v>
      </c>
      <c r="B26" t="s">
        <v>66</v>
      </c>
      <c r="C26" t="s">
        <v>8</v>
      </c>
      <c r="D26" t="s">
        <v>89</v>
      </c>
      <c r="E26" t="s">
        <v>63</v>
      </c>
      <c r="F26" s="2">
        <v>9.1899999999999998E-5</v>
      </c>
      <c r="G26" t="s">
        <v>31</v>
      </c>
      <c r="H26">
        <v>2.3479999999999999</v>
      </c>
      <c r="I26" t="s">
        <v>133</v>
      </c>
      <c r="J26" t="s">
        <v>28</v>
      </c>
    </row>
    <row r="27" spans="1:10" x14ac:dyDescent="0.2">
      <c r="A27" t="s">
        <v>4</v>
      </c>
      <c r="B27" t="s">
        <v>8</v>
      </c>
      <c r="C27" t="s">
        <v>8</v>
      </c>
      <c r="D27" t="s">
        <v>90</v>
      </c>
      <c r="E27" t="s">
        <v>80</v>
      </c>
      <c r="F27" s="2">
        <v>5.38E-5</v>
      </c>
      <c r="G27" t="s">
        <v>31</v>
      </c>
      <c r="H27">
        <v>1.6220000000000001</v>
      </c>
      <c r="I27" t="s">
        <v>133</v>
      </c>
      <c r="J27" t="s">
        <v>28</v>
      </c>
    </row>
    <row r="28" spans="1:10" x14ac:dyDescent="0.2">
      <c r="A28" t="s">
        <v>11</v>
      </c>
      <c r="B28" t="s">
        <v>12</v>
      </c>
      <c r="C28" t="s">
        <v>10</v>
      </c>
      <c r="D28" t="s">
        <v>96</v>
      </c>
      <c r="E28" t="s">
        <v>32</v>
      </c>
      <c r="F28" s="2">
        <v>0.47</v>
      </c>
      <c r="G28" t="s">
        <v>33</v>
      </c>
      <c r="H28">
        <f>F28</f>
        <v>0.47</v>
      </c>
      <c r="I28" t="s">
        <v>122</v>
      </c>
    </row>
    <row r="29" spans="1:10" x14ac:dyDescent="0.2">
      <c r="A29" t="s">
        <v>11</v>
      </c>
      <c r="B29" t="s">
        <v>13</v>
      </c>
      <c r="C29" t="s">
        <v>10</v>
      </c>
      <c r="D29" t="s">
        <v>95</v>
      </c>
      <c r="E29" t="s">
        <v>26</v>
      </c>
      <c r="F29" s="2">
        <v>0.4</v>
      </c>
      <c r="G29" t="s">
        <v>22</v>
      </c>
      <c r="H29">
        <f t="shared" ref="H29:H33" si="2">F29</f>
        <v>0.4</v>
      </c>
      <c r="I29" t="s">
        <v>123</v>
      </c>
    </row>
    <row r="30" spans="1:10" x14ac:dyDescent="0.2">
      <c r="A30" t="s">
        <v>5</v>
      </c>
      <c r="B30" t="s">
        <v>27</v>
      </c>
      <c r="C30" t="s">
        <v>10</v>
      </c>
      <c r="D30" t="s">
        <v>105</v>
      </c>
      <c r="E30" t="s">
        <v>53</v>
      </c>
      <c r="F30" s="2">
        <v>1.02</v>
      </c>
      <c r="G30" t="s">
        <v>54</v>
      </c>
      <c r="H30">
        <f t="shared" si="2"/>
        <v>1.02</v>
      </c>
      <c r="I30" t="s">
        <v>124</v>
      </c>
    </row>
    <row r="31" spans="1:10" x14ac:dyDescent="0.2">
      <c r="A31" t="s">
        <v>6</v>
      </c>
      <c r="B31" t="s">
        <v>60</v>
      </c>
      <c r="C31" t="s">
        <v>10</v>
      </c>
      <c r="D31" t="s">
        <v>100</v>
      </c>
      <c r="E31" t="s">
        <v>61</v>
      </c>
      <c r="F31" s="2">
        <v>0.23400000000000001</v>
      </c>
      <c r="G31" t="s">
        <v>62</v>
      </c>
      <c r="H31">
        <f t="shared" si="2"/>
        <v>0.23400000000000001</v>
      </c>
      <c r="I31" t="s">
        <v>125</v>
      </c>
    </row>
    <row r="32" spans="1:10" x14ac:dyDescent="0.2">
      <c r="A32" t="s">
        <v>7</v>
      </c>
      <c r="B32" t="s">
        <v>14</v>
      </c>
      <c r="C32" t="s">
        <v>10</v>
      </c>
      <c r="D32" t="s">
        <v>91</v>
      </c>
      <c r="E32" t="s">
        <v>34</v>
      </c>
      <c r="F32" s="2">
        <v>0.115</v>
      </c>
      <c r="G32" t="s">
        <v>35</v>
      </c>
      <c r="H32">
        <f t="shared" si="2"/>
        <v>0.115</v>
      </c>
      <c r="I32" t="s">
        <v>126</v>
      </c>
    </row>
    <row r="33" spans="1:9" x14ac:dyDescent="0.2">
      <c r="A33" t="s">
        <v>7</v>
      </c>
      <c r="B33" t="s">
        <v>20</v>
      </c>
      <c r="C33" t="s">
        <v>10</v>
      </c>
      <c r="D33" t="s">
        <v>92</v>
      </c>
      <c r="E33" t="s">
        <v>37</v>
      </c>
      <c r="F33" s="2">
        <v>0.16200000000000001</v>
      </c>
      <c r="G33" t="s">
        <v>36</v>
      </c>
      <c r="H33">
        <f t="shared" si="2"/>
        <v>0.16200000000000001</v>
      </c>
      <c r="I33" t="s">
        <v>127</v>
      </c>
    </row>
  </sheetData>
  <autoFilter ref="A1:I33" xr:uid="{19D3C469-CCE2-994B-9B04-7FBE7DF27A7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0A92-4912-3644-B387-20DE38CEB571}">
  <dimension ref="A1:D103"/>
  <sheetViews>
    <sheetView workbookViewId="0">
      <selection activeCell="D2" sqref="D2"/>
    </sheetView>
  </sheetViews>
  <sheetFormatPr baseColWidth="10" defaultRowHeight="16" x14ac:dyDescent="0.2"/>
  <cols>
    <col min="1" max="1" width="19.33203125" bestFit="1" customWidth="1"/>
  </cols>
  <sheetData>
    <row r="1" spans="1:4" x14ac:dyDescent="0.2">
      <c r="A1" t="s">
        <v>68</v>
      </c>
      <c r="B1" t="s">
        <v>69</v>
      </c>
      <c r="C1" t="s">
        <v>71</v>
      </c>
      <c r="D1" t="s">
        <v>70</v>
      </c>
    </row>
    <row r="2" spans="1:4" x14ac:dyDescent="0.2">
      <c r="A2">
        <v>0.25</v>
      </c>
      <c r="B2">
        <f>1/A2</f>
        <v>4</v>
      </c>
      <c r="C2">
        <f>1/(1+A2)</f>
        <v>0.8</v>
      </c>
      <c r="D2">
        <f>1/(1+A2/10)</f>
        <v>0.97560975609756106</v>
      </c>
    </row>
    <row r="3" spans="1:4" x14ac:dyDescent="0.2">
      <c r="A3">
        <v>0.5</v>
      </c>
      <c r="B3">
        <f t="shared" ref="B3:B66" si="0">1/A3</f>
        <v>2</v>
      </c>
      <c r="C3">
        <f t="shared" ref="C3:C66" si="1">1/(1+A3)</f>
        <v>0.66666666666666663</v>
      </c>
      <c r="D3">
        <f t="shared" ref="D3:D66" si="2">1/(1+A3/10)</f>
        <v>0.95238095238095233</v>
      </c>
    </row>
    <row r="4" spans="1:4" x14ac:dyDescent="0.2">
      <c r="A4">
        <v>0.75</v>
      </c>
      <c r="B4">
        <f t="shared" si="0"/>
        <v>1.3333333333333333</v>
      </c>
      <c r="C4">
        <f t="shared" si="1"/>
        <v>0.5714285714285714</v>
      </c>
      <c r="D4">
        <f t="shared" si="2"/>
        <v>0.93023255813953487</v>
      </c>
    </row>
    <row r="5" spans="1:4" x14ac:dyDescent="0.2">
      <c r="A5">
        <v>1</v>
      </c>
      <c r="B5">
        <f t="shared" si="0"/>
        <v>1</v>
      </c>
      <c r="C5">
        <f t="shared" si="1"/>
        <v>0.5</v>
      </c>
      <c r="D5">
        <f t="shared" si="2"/>
        <v>0.90909090909090906</v>
      </c>
    </row>
    <row r="6" spans="1:4" x14ac:dyDescent="0.2">
      <c r="A6">
        <v>1.25</v>
      </c>
      <c r="B6">
        <f t="shared" si="0"/>
        <v>0.8</v>
      </c>
      <c r="C6">
        <f t="shared" si="1"/>
        <v>0.44444444444444442</v>
      </c>
      <c r="D6">
        <f t="shared" si="2"/>
        <v>0.88888888888888884</v>
      </c>
    </row>
    <row r="7" spans="1:4" x14ac:dyDescent="0.2">
      <c r="A7">
        <v>1.5</v>
      </c>
      <c r="B7">
        <f t="shared" si="0"/>
        <v>0.66666666666666663</v>
      </c>
      <c r="C7">
        <f t="shared" si="1"/>
        <v>0.4</v>
      </c>
      <c r="D7">
        <f t="shared" si="2"/>
        <v>0.86956521739130443</v>
      </c>
    </row>
    <row r="8" spans="1:4" x14ac:dyDescent="0.2">
      <c r="A8">
        <v>1.75</v>
      </c>
      <c r="B8">
        <f t="shared" si="0"/>
        <v>0.5714285714285714</v>
      </c>
      <c r="C8">
        <f t="shared" si="1"/>
        <v>0.36363636363636365</v>
      </c>
      <c r="D8">
        <f t="shared" si="2"/>
        <v>0.85106382978723405</v>
      </c>
    </row>
    <row r="9" spans="1:4" x14ac:dyDescent="0.2">
      <c r="A9">
        <v>2</v>
      </c>
      <c r="B9">
        <f t="shared" si="0"/>
        <v>0.5</v>
      </c>
      <c r="C9">
        <f t="shared" si="1"/>
        <v>0.33333333333333331</v>
      </c>
      <c r="D9">
        <f t="shared" si="2"/>
        <v>0.83333333333333337</v>
      </c>
    </row>
    <row r="10" spans="1:4" x14ac:dyDescent="0.2">
      <c r="A10">
        <v>2.25</v>
      </c>
      <c r="B10">
        <f t="shared" si="0"/>
        <v>0.44444444444444442</v>
      </c>
      <c r="C10">
        <f t="shared" si="1"/>
        <v>0.30769230769230771</v>
      </c>
      <c r="D10">
        <f t="shared" si="2"/>
        <v>0.81632653061224481</v>
      </c>
    </row>
    <row r="11" spans="1:4" x14ac:dyDescent="0.2">
      <c r="A11">
        <v>2.5</v>
      </c>
      <c r="B11">
        <f t="shared" si="0"/>
        <v>0.4</v>
      </c>
      <c r="C11">
        <f t="shared" si="1"/>
        <v>0.2857142857142857</v>
      </c>
      <c r="D11">
        <f t="shared" si="2"/>
        <v>0.8</v>
      </c>
    </row>
    <row r="12" spans="1:4" x14ac:dyDescent="0.2">
      <c r="A12">
        <v>2.75</v>
      </c>
      <c r="B12">
        <f t="shared" si="0"/>
        <v>0.36363636363636365</v>
      </c>
      <c r="C12">
        <f t="shared" si="1"/>
        <v>0.26666666666666666</v>
      </c>
      <c r="D12">
        <f t="shared" si="2"/>
        <v>0.78431372549019618</v>
      </c>
    </row>
    <row r="13" spans="1:4" x14ac:dyDescent="0.2">
      <c r="A13">
        <v>3</v>
      </c>
      <c r="B13">
        <f t="shared" si="0"/>
        <v>0.33333333333333331</v>
      </c>
      <c r="C13">
        <f t="shared" si="1"/>
        <v>0.25</v>
      </c>
      <c r="D13">
        <f t="shared" si="2"/>
        <v>0.76923076923076916</v>
      </c>
    </row>
    <row r="14" spans="1:4" x14ac:dyDescent="0.2">
      <c r="A14">
        <v>3.25</v>
      </c>
      <c r="B14">
        <f t="shared" si="0"/>
        <v>0.30769230769230771</v>
      </c>
      <c r="C14">
        <f t="shared" si="1"/>
        <v>0.23529411764705882</v>
      </c>
      <c r="D14">
        <f t="shared" si="2"/>
        <v>0.75471698113207553</v>
      </c>
    </row>
    <row r="15" spans="1:4" x14ac:dyDescent="0.2">
      <c r="A15">
        <v>3.5</v>
      </c>
      <c r="B15">
        <f t="shared" si="0"/>
        <v>0.2857142857142857</v>
      </c>
      <c r="C15">
        <f t="shared" si="1"/>
        <v>0.22222222222222221</v>
      </c>
      <c r="D15">
        <f t="shared" si="2"/>
        <v>0.7407407407407407</v>
      </c>
    </row>
    <row r="16" spans="1:4" x14ac:dyDescent="0.2">
      <c r="A16">
        <v>3.75</v>
      </c>
      <c r="B16">
        <f t="shared" si="0"/>
        <v>0.26666666666666666</v>
      </c>
      <c r="C16">
        <f t="shared" si="1"/>
        <v>0.21052631578947367</v>
      </c>
      <c r="D16">
        <f t="shared" si="2"/>
        <v>0.72727272727272729</v>
      </c>
    </row>
    <row r="17" spans="1:4" x14ac:dyDescent="0.2">
      <c r="A17">
        <v>4</v>
      </c>
      <c r="B17">
        <f t="shared" si="0"/>
        <v>0.25</v>
      </c>
      <c r="C17">
        <f t="shared" si="1"/>
        <v>0.2</v>
      </c>
      <c r="D17">
        <f t="shared" si="2"/>
        <v>0.7142857142857143</v>
      </c>
    </row>
    <row r="18" spans="1:4" x14ac:dyDescent="0.2">
      <c r="A18">
        <v>4.25</v>
      </c>
      <c r="B18">
        <f t="shared" si="0"/>
        <v>0.23529411764705882</v>
      </c>
      <c r="C18">
        <f t="shared" si="1"/>
        <v>0.19047619047619047</v>
      </c>
      <c r="D18">
        <f t="shared" si="2"/>
        <v>0.70175438596491224</v>
      </c>
    </row>
    <row r="19" spans="1:4" x14ac:dyDescent="0.2">
      <c r="A19">
        <v>4.5</v>
      </c>
      <c r="B19">
        <f t="shared" si="0"/>
        <v>0.22222222222222221</v>
      </c>
      <c r="C19">
        <f t="shared" si="1"/>
        <v>0.18181818181818182</v>
      </c>
      <c r="D19">
        <f t="shared" si="2"/>
        <v>0.68965517241379315</v>
      </c>
    </row>
    <row r="20" spans="1:4" x14ac:dyDescent="0.2">
      <c r="A20">
        <v>4.75</v>
      </c>
      <c r="B20">
        <f t="shared" si="0"/>
        <v>0.21052631578947367</v>
      </c>
      <c r="C20">
        <f t="shared" si="1"/>
        <v>0.17391304347826086</v>
      </c>
      <c r="D20">
        <f t="shared" si="2"/>
        <v>0.67796610169491522</v>
      </c>
    </row>
    <row r="21" spans="1:4" x14ac:dyDescent="0.2">
      <c r="A21">
        <v>5</v>
      </c>
      <c r="B21">
        <f t="shared" si="0"/>
        <v>0.2</v>
      </c>
      <c r="C21">
        <f t="shared" si="1"/>
        <v>0.16666666666666666</v>
      </c>
      <c r="D21">
        <f t="shared" si="2"/>
        <v>0.66666666666666663</v>
      </c>
    </row>
    <row r="22" spans="1:4" x14ac:dyDescent="0.2">
      <c r="A22">
        <v>5.25</v>
      </c>
      <c r="B22">
        <f t="shared" si="0"/>
        <v>0.19047619047619047</v>
      </c>
      <c r="C22">
        <f t="shared" si="1"/>
        <v>0.16</v>
      </c>
      <c r="D22">
        <f t="shared" si="2"/>
        <v>0.65573770491803285</v>
      </c>
    </row>
    <row r="23" spans="1:4" x14ac:dyDescent="0.2">
      <c r="A23">
        <v>5.5</v>
      </c>
      <c r="B23">
        <f t="shared" si="0"/>
        <v>0.18181818181818182</v>
      </c>
      <c r="C23">
        <f t="shared" si="1"/>
        <v>0.15384615384615385</v>
      </c>
      <c r="D23">
        <f t="shared" si="2"/>
        <v>0.64516129032258063</v>
      </c>
    </row>
    <row r="24" spans="1:4" x14ac:dyDescent="0.2">
      <c r="A24">
        <v>5.75</v>
      </c>
      <c r="B24">
        <f t="shared" si="0"/>
        <v>0.17391304347826086</v>
      </c>
      <c r="C24">
        <f t="shared" si="1"/>
        <v>0.14814814814814814</v>
      </c>
      <c r="D24">
        <f t="shared" si="2"/>
        <v>0.63492063492063489</v>
      </c>
    </row>
    <row r="25" spans="1:4" x14ac:dyDescent="0.2">
      <c r="A25">
        <v>6</v>
      </c>
      <c r="B25">
        <f t="shared" si="0"/>
        <v>0.16666666666666666</v>
      </c>
      <c r="C25">
        <f t="shared" si="1"/>
        <v>0.14285714285714285</v>
      </c>
      <c r="D25">
        <f t="shared" si="2"/>
        <v>0.625</v>
      </c>
    </row>
    <row r="26" spans="1:4" x14ac:dyDescent="0.2">
      <c r="A26">
        <v>6.25</v>
      </c>
      <c r="B26">
        <f t="shared" si="0"/>
        <v>0.16</v>
      </c>
      <c r="C26">
        <f t="shared" si="1"/>
        <v>0.13793103448275862</v>
      </c>
      <c r="D26">
        <f t="shared" si="2"/>
        <v>0.61538461538461542</v>
      </c>
    </row>
    <row r="27" spans="1:4" x14ac:dyDescent="0.2">
      <c r="A27">
        <v>6.5</v>
      </c>
      <c r="B27">
        <f t="shared" si="0"/>
        <v>0.15384615384615385</v>
      </c>
      <c r="C27">
        <f t="shared" si="1"/>
        <v>0.13333333333333333</v>
      </c>
      <c r="D27">
        <f t="shared" si="2"/>
        <v>0.60606060606060608</v>
      </c>
    </row>
    <row r="28" spans="1:4" x14ac:dyDescent="0.2">
      <c r="A28">
        <v>6.75</v>
      </c>
      <c r="B28">
        <f t="shared" si="0"/>
        <v>0.14814814814814814</v>
      </c>
      <c r="C28">
        <f t="shared" si="1"/>
        <v>0.12903225806451613</v>
      </c>
      <c r="D28">
        <f t="shared" si="2"/>
        <v>0.59701492537313428</v>
      </c>
    </row>
    <row r="29" spans="1:4" x14ac:dyDescent="0.2">
      <c r="A29">
        <v>7</v>
      </c>
      <c r="B29">
        <f t="shared" si="0"/>
        <v>0.14285714285714285</v>
      </c>
      <c r="C29">
        <f t="shared" si="1"/>
        <v>0.125</v>
      </c>
      <c r="D29">
        <f t="shared" si="2"/>
        <v>0.58823529411764708</v>
      </c>
    </row>
    <row r="30" spans="1:4" x14ac:dyDescent="0.2">
      <c r="A30">
        <v>7.25</v>
      </c>
      <c r="B30">
        <f t="shared" si="0"/>
        <v>0.13793103448275862</v>
      </c>
      <c r="C30">
        <f t="shared" si="1"/>
        <v>0.12121212121212122</v>
      </c>
      <c r="D30">
        <f t="shared" si="2"/>
        <v>0.57971014492753625</v>
      </c>
    </row>
    <row r="31" spans="1:4" x14ac:dyDescent="0.2">
      <c r="A31">
        <v>7.5</v>
      </c>
      <c r="B31">
        <f t="shared" si="0"/>
        <v>0.13333333333333333</v>
      </c>
      <c r="C31">
        <f t="shared" si="1"/>
        <v>0.11764705882352941</v>
      </c>
      <c r="D31">
        <f t="shared" si="2"/>
        <v>0.5714285714285714</v>
      </c>
    </row>
    <row r="32" spans="1:4" x14ac:dyDescent="0.2">
      <c r="A32">
        <v>7.75</v>
      </c>
      <c r="B32">
        <f t="shared" si="0"/>
        <v>0.12903225806451613</v>
      </c>
      <c r="C32">
        <f t="shared" si="1"/>
        <v>0.11428571428571428</v>
      </c>
      <c r="D32">
        <f t="shared" si="2"/>
        <v>0.56338028169014087</v>
      </c>
    </row>
    <row r="33" spans="1:4" x14ac:dyDescent="0.2">
      <c r="A33">
        <v>8</v>
      </c>
      <c r="B33">
        <f t="shared" si="0"/>
        <v>0.125</v>
      </c>
      <c r="C33">
        <f t="shared" si="1"/>
        <v>0.1111111111111111</v>
      </c>
      <c r="D33">
        <f t="shared" si="2"/>
        <v>0.55555555555555558</v>
      </c>
    </row>
    <row r="34" spans="1:4" x14ac:dyDescent="0.2">
      <c r="A34">
        <v>8.25</v>
      </c>
      <c r="B34">
        <f t="shared" si="0"/>
        <v>0.12121212121212122</v>
      </c>
      <c r="C34">
        <f t="shared" si="1"/>
        <v>0.10810810810810811</v>
      </c>
      <c r="D34">
        <f t="shared" si="2"/>
        <v>0.54794520547945202</v>
      </c>
    </row>
    <row r="35" spans="1:4" x14ac:dyDescent="0.2">
      <c r="A35">
        <v>8.5</v>
      </c>
      <c r="B35">
        <f t="shared" si="0"/>
        <v>0.11764705882352941</v>
      </c>
      <c r="C35">
        <f t="shared" si="1"/>
        <v>0.10526315789473684</v>
      </c>
      <c r="D35">
        <f t="shared" si="2"/>
        <v>0.54054054054054046</v>
      </c>
    </row>
    <row r="36" spans="1:4" x14ac:dyDescent="0.2">
      <c r="A36">
        <v>8.75</v>
      </c>
      <c r="B36">
        <f t="shared" si="0"/>
        <v>0.11428571428571428</v>
      </c>
      <c r="C36">
        <f t="shared" si="1"/>
        <v>0.10256410256410256</v>
      </c>
      <c r="D36">
        <f t="shared" si="2"/>
        <v>0.53333333333333333</v>
      </c>
    </row>
    <row r="37" spans="1:4" x14ac:dyDescent="0.2">
      <c r="A37">
        <v>9</v>
      </c>
      <c r="B37">
        <f t="shared" si="0"/>
        <v>0.1111111111111111</v>
      </c>
      <c r="C37">
        <f t="shared" si="1"/>
        <v>0.1</v>
      </c>
      <c r="D37">
        <f t="shared" si="2"/>
        <v>0.52631578947368418</v>
      </c>
    </row>
    <row r="38" spans="1:4" x14ac:dyDescent="0.2">
      <c r="A38">
        <v>9.25</v>
      </c>
      <c r="B38">
        <f t="shared" si="0"/>
        <v>0.10810810810810811</v>
      </c>
      <c r="C38">
        <f t="shared" si="1"/>
        <v>9.7560975609756101E-2</v>
      </c>
      <c r="D38">
        <f t="shared" si="2"/>
        <v>0.51948051948051943</v>
      </c>
    </row>
    <row r="39" spans="1:4" x14ac:dyDescent="0.2">
      <c r="A39">
        <v>9.5</v>
      </c>
      <c r="B39">
        <f t="shared" si="0"/>
        <v>0.10526315789473684</v>
      </c>
      <c r="C39">
        <f t="shared" si="1"/>
        <v>9.5238095238095233E-2</v>
      </c>
      <c r="D39">
        <f t="shared" si="2"/>
        <v>0.51282051282051289</v>
      </c>
    </row>
    <row r="40" spans="1:4" x14ac:dyDescent="0.2">
      <c r="A40">
        <v>9.75</v>
      </c>
      <c r="B40">
        <f t="shared" si="0"/>
        <v>0.10256410256410256</v>
      </c>
      <c r="C40">
        <f t="shared" si="1"/>
        <v>9.3023255813953487E-2</v>
      </c>
      <c r="D40">
        <f t="shared" si="2"/>
        <v>0.50632911392405056</v>
      </c>
    </row>
    <row r="41" spans="1:4" x14ac:dyDescent="0.2">
      <c r="A41">
        <v>10</v>
      </c>
      <c r="B41">
        <f t="shared" si="0"/>
        <v>0.1</v>
      </c>
      <c r="C41">
        <f t="shared" si="1"/>
        <v>9.0909090909090912E-2</v>
      </c>
      <c r="D41">
        <f t="shared" si="2"/>
        <v>0.5</v>
      </c>
    </row>
    <row r="42" spans="1:4" x14ac:dyDescent="0.2">
      <c r="A42">
        <v>10.25</v>
      </c>
      <c r="B42">
        <f t="shared" si="0"/>
        <v>9.7560975609756101E-2</v>
      </c>
      <c r="C42">
        <f t="shared" si="1"/>
        <v>8.8888888888888892E-2</v>
      </c>
      <c r="D42">
        <f t="shared" si="2"/>
        <v>0.49382716049382719</v>
      </c>
    </row>
    <row r="43" spans="1:4" x14ac:dyDescent="0.2">
      <c r="A43">
        <v>10.5</v>
      </c>
      <c r="B43">
        <f t="shared" si="0"/>
        <v>9.5238095238095233E-2</v>
      </c>
      <c r="C43">
        <f t="shared" si="1"/>
        <v>8.6956521739130432E-2</v>
      </c>
      <c r="D43">
        <f t="shared" si="2"/>
        <v>0.48780487804878053</v>
      </c>
    </row>
    <row r="44" spans="1:4" x14ac:dyDescent="0.2">
      <c r="A44">
        <v>10.75</v>
      </c>
      <c r="B44">
        <f t="shared" si="0"/>
        <v>9.3023255813953487E-2</v>
      </c>
      <c r="C44">
        <f t="shared" si="1"/>
        <v>8.5106382978723402E-2</v>
      </c>
      <c r="D44">
        <f t="shared" si="2"/>
        <v>0.48192771084337344</v>
      </c>
    </row>
    <row r="45" spans="1:4" x14ac:dyDescent="0.2">
      <c r="A45">
        <v>11</v>
      </c>
      <c r="B45">
        <f t="shared" si="0"/>
        <v>9.0909090909090912E-2</v>
      </c>
      <c r="C45">
        <f t="shared" si="1"/>
        <v>8.3333333333333329E-2</v>
      </c>
      <c r="D45">
        <f t="shared" si="2"/>
        <v>0.47619047619047616</v>
      </c>
    </row>
    <row r="46" spans="1:4" x14ac:dyDescent="0.2">
      <c r="A46">
        <v>11.25</v>
      </c>
      <c r="B46">
        <f t="shared" si="0"/>
        <v>8.8888888888888892E-2</v>
      </c>
      <c r="C46">
        <f t="shared" si="1"/>
        <v>8.1632653061224483E-2</v>
      </c>
      <c r="D46">
        <f t="shared" si="2"/>
        <v>0.47058823529411764</v>
      </c>
    </row>
    <row r="47" spans="1:4" x14ac:dyDescent="0.2">
      <c r="A47">
        <v>11.5</v>
      </c>
      <c r="B47">
        <f t="shared" si="0"/>
        <v>8.6956521739130432E-2</v>
      </c>
      <c r="C47">
        <f t="shared" si="1"/>
        <v>0.08</v>
      </c>
      <c r="D47">
        <f t="shared" si="2"/>
        <v>0.46511627906976744</v>
      </c>
    </row>
    <row r="48" spans="1:4" x14ac:dyDescent="0.2">
      <c r="A48">
        <v>11.75</v>
      </c>
      <c r="B48">
        <f t="shared" si="0"/>
        <v>8.5106382978723402E-2</v>
      </c>
      <c r="C48">
        <f t="shared" si="1"/>
        <v>7.8431372549019607E-2</v>
      </c>
      <c r="D48">
        <f t="shared" si="2"/>
        <v>0.45977011494252878</v>
      </c>
    </row>
    <row r="49" spans="1:4" x14ac:dyDescent="0.2">
      <c r="A49">
        <v>12</v>
      </c>
      <c r="B49">
        <f t="shared" si="0"/>
        <v>8.3333333333333329E-2</v>
      </c>
      <c r="C49">
        <f t="shared" si="1"/>
        <v>7.6923076923076927E-2</v>
      </c>
      <c r="D49">
        <f t="shared" si="2"/>
        <v>0.45454545454545453</v>
      </c>
    </row>
    <row r="50" spans="1:4" x14ac:dyDescent="0.2">
      <c r="A50">
        <v>12.25</v>
      </c>
      <c r="B50">
        <f t="shared" si="0"/>
        <v>8.1632653061224483E-2</v>
      </c>
      <c r="C50">
        <f t="shared" si="1"/>
        <v>7.5471698113207544E-2</v>
      </c>
      <c r="D50">
        <f t="shared" si="2"/>
        <v>0.449438202247191</v>
      </c>
    </row>
    <row r="51" spans="1:4" x14ac:dyDescent="0.2">
      <c r="A51">
        <v>12.5</v>
      </c>
      <c r="B51">
        <f t="shared" si="0"/>
        <v>0.08</v>
      </c>
      <c r="C51">
        <f t="shared" si="1"/>
        <v>7.407407407407407E-2</v>
      </c>
      <c r="D51">
        <f t="shared" si="2"/>
        <v>0.44444444444444442</v>
      </c>
    </row>
    <row r="52" spans="1:4" x14ac:dyDescent="0.2">
      <c r="A52">
        <v>12.75</v>
      </c>
      <c r="B52">
        <f t="shared" si="0"/>
        <v>7.8431372549019607E-2</v>
      </c>
      <c r="C52">
        <f t="shared" si="1"/>
        <v>7.2727272727272724E-2</v>
      </c>
      <c r="D52">
        <f t="shared" si="2"/>
        <v>0.43956043956043955</v>
      </c>
    </row>
    <row r="53" spans="1:4" x14ac:dyDescent="0.2">
      <c r="A53">
        <v>13</v>
      </c>
      <c r="B53">
        <f t="shared" si="0"/>
        <v>7.6923076923076927E-2</v>
      </c>
      <c r="C53">
        <f t="shared" si="1"/>
        <v>7.1428571428571425E-2</v>
      </c>
      <c r="D53">
        <f t="shared" si="2"/>
        <v>0.43478260869565222</v>
      </c>
    </row>
    <row r="54" spans="1:4" x14ac:dyDescent="0.2">
      <c r="A54">
        <v>13.25</v>
      </c>
      <c r="B54">
        <f t="shared" si="0"/>
        <v>7.5471698113207544E-2</v>
      </c>
      <c r="C54">
        <f t="shared" si="1"/>
        <v>7.0175438596491224E-2</v>
      </c>
      <c r="D54">
        <f t="shared" si="2"/>
        <v>0.43010752688172038</v>
      </c>
    </row>
    <row r="55" spans="1:4" x14ac:dyDescent="0.2">
      <c r="A55">
        <v>13.5</v>
      </c>
      <c r="B55">
        <f t="shared" si="0"/>
        <v>7.407407407407407E-2</v>
      </c>
      <c r="C55">
        <f t="shared" si="1"/>
        <v>6.8965517241379309E-2</v>
      </c>
      <c r="D55">
        <f t="shared" si="2"/>
        <v>0.42553191489361702</v>
      </c>
    </row>
    <row r="56" spans="1:4" x14ac:dyDescent="0.2">
      <c r="A56">
        <v>13.75</v>
      </c>
      <c r="B56">
        <f t="shared" si="0"/>
        <v>7.2727272727272724E-2</v>
      </c>
      <c r="C56">
        <f t="shared" si="1"/>
        <v>6.7796610169491525E-2</v>
      </c>
      <c r="D56">
        <f t="shared" si="2"/>
        <v>0.42105263157894735</v>
      </c>
    </row>
    <row r="57" spans="1:4" x14ac:dyDescent="0.2">
      <c r="A57">
        <v>14</v>
      </c>
      <c r="B57">
        <f t="shared" si="0"/>
        <v>7.1428571428571425E-2</v>
      </c>
      <c r="C57">
        <f t="shared" si="1"/>
        <v>6.6666666666666666E-2</v>
      </c>
      <c r="D57">
        <f t="shared" si="2"/>
        <v>0.41666666666666669</v>
      </c>
    </row>
    <row r="58" spans="1:4" x14ac:dyDescent="0.2">
      <c r="A58">
        <v>14.25</v>
      </c>
      <c r="B58">
        <f t="shared" si="0"/>
        <v>7.0175438596491224E-2</v>
      </c>
      <c r="C58">
        <f t="shared" si="1"/>
        <v>6.5573770491803282E-2</v>
      </c>
      <c r="D58">
        <f t="shared" si="2"/>
        <v>0.41237113402061859</v>
      </c>
    </row>
    <row r="59" spans="1:4" x14ac:dyDescent="0.2">
      <c r="A59">
        <v>14.5</v>
      </c>
      <c r="B59">
        <f t="shared" si="0"/>
        <v>6.8965517241379309E-2</v>
      </c>
      <c r="C59">
        <f t="shared" si="1"/>
        <v>6.4516129032258063E-2</v>
      </c>
      <c r="D59">
        <f t="shared" si="2"/>
        <v>0.4081632653061224</v>
      </c>
    </row>
    <row r="60" spans="1:4" x14ac:dyDescent="0.2">
      <c r="A60">
        <v>14.75</v>
      </c>
      <c r="B60">
        <f t="shared" si="0"/>
        <v>6.7796610169491525E-2</v>
      </c>
      <c r="C60">
        <f t="shared" si="1"/>
        <v>6.3492063492063489E-2</v>
      </c>
      <c r="D60">
        <f t="shared" si="2"/>
        <v>0.40404040404040403</v>
      </c>
    </row>
    <row r="61" spans="1:4" x14ac:dyDescent="0.2">
      <c r="A61">
        <v>15</v>
      </c>
      <c r="B61">
        <f t="shared" si="0"/>
        <v>6.6666666666666666E-2</v>
      </c>
      <c r="C61">
        <f t="shared" si="1"/>
        <v>6.25E-2</v>
      </c>
      <c r="D61">
        <f t="shared" si="2"/>
        <v>0.4</v>
      </c>
    </row>
    <row r="62" spans="1:4" x14ac:dyDescent="0.2">
      <c r="A62">
        <v>15.25</v>
      </c>
      <c r="B62">
        <f t="shared" si="0"/>
        <v>6.5573770491803282E-2</v>
      </c>
      <c r="C62">
        <f t="shared" si="1"/>
        <v>6.1538461538461542E-2</v>
      </c>
      <c r="D62">
        <f t="shared" si="2"/>
        <v>0.39603960396039606</v>
      </c>
    </row>
    <row r="63" spans="1:4" x14ac:dyDescent="0.2">
      <c r="A63">
        <v>15.5</v>
      </c>
      <c r="B63">
        <f t="shared" si="0"/>
        <v>6.4516129032258063E-2</v>
      </c>
      <c r="C63">
        <f t="shared" si="1"/>
        <v>6.0606060606060608E-2</v>
      </c>
      <c r="D63">
        <f t="shared" si="2"/>
        <v>0.39215686274509809</v>
      </c>
    </row>
    <row r="64" spans="1:4" x14ac:dyDescent="0.2">
      <c r="A64">
        <v>15.75</v>
      </c>
      <c r="B64">
        <f t="shared" si="0"/>
        <v>6.3492063492063489E-2</v>
      </c>
      <c r="C64">
        <f t="shared" si="1"/>
        <v>5.9701492537313432E-2</v>
      </c>
      <c r="D64">
        <f t="shared" si="2"/>
        <v>0.38834951456310679</v>
      </c>
    </row>
    <row r="65" spans="1:4" x14ac:dyDescent="0.2">
      <c r="A65">
        <v>16</v>
      </c>
      <c r="B65">
        <f t="shared" si="0"/>
        <v>6.25E-2</v>
      </c>
      <c r="C65">
        <f t="shared" si="1"/>
        <v>5.8823529411764705E-2</v>
      </c>
      <c r="D65">
        <f t="shared" si="2"/>
        <v>0.38461538461538458</v>
      </c>
    </row>
    <row r="66" spans="1:4" x14ac:dyDescent="0.2">
      <c r="A66">
        <v>16.25</v>
      </c>
      <c r="B66">
        <f t="shared" si="0"/>
        <v>6.1538461538461542E-2</v>
      </c>
      <c r="C66">
        <f t="shared" si="1"/>
        <v>5.7971014492753624E-2</v>
      </c>
      <c r="D66">
        <f t="shared" si="2"/>
        <v>0.38095238095238093</v>
      </c>
    </row>
    <row r="67" spans="1:4" x14ac:dyDescent="0.2">
      <c r="A67">
        <v>16.5</v>
      </c>
      <c r="B67">
        <f t="shared" ref="B67:B103" si="3">1/A67</f>
        <v>6.0606060606060608E-2</v>
      </c>
      <c r="C67">
        <f t="shared" ref="C67:C103" si="4">1/(1+A67)</f>
        <v>5.7142857142857141E-2</v>
      </c>
      <c r="D67">
        <f t="shared" ref="D67:D103" si="5">1/(1+A67/10)</f>
        <v>0.37735849056603776</v>
      </c>
    </row>
    <row r="68" spans="1:4" x14ac:dyDescent="0.2">
      <c r="A68">
        <v>16.75</v>
      </c>
      <c r="B68">
        <f t="shared" si="3"/>
        <v>5.9701492537313432E-2</v>
      </c>
      <c r="C68">
        <f t="shared" si="4"/>
        <v>5.6338028169014086E-2</v>
      </c>
      <c r="D68">
        <f t="shared" si="5"/>
        <v>0.37383177570093462</v>
      </c>
    </row>
    <row r="69" spans="1:4" x14ac:dyDescent="0.2">
      <c r="A69">
        <v>17</v>
      </c>
      <c r="B69">
        <f t="shared" si="3"/>
        <v>5.8823529411764705E-2</v>
      </c>
      <c r="C69">
        <f t="shared" si="4"/>
        <v>5.5555555555555552E-2</v>
      </c>
      <c r="D69">
        <f t="shared" si="5"/>
        <v>0.37037037037037035</v>
      </c>
    </row>
    <row r="70" spans="1:4" x14ac:dyDescent="0.2">
      <c r="A70">
        <v>17.25</v>
      </c>
      <c r="B70">
        <f t="shared" si="3"/>
        <v>5.7971014492753624E-2</v>
      </c>
      <c r="C70">
        <f t="shared" si="4"/>
        <v>5.4794520547945202E-2</v>
      </c>
      <c r="D70">
        <f t="shared" si="5"/>
        <v>0.36697247706422015</v>
      </c>
    </row>
    <row r="71" spans="1:4" x14ac:dyDescent="0.2">
      <c r="A71">
        <v>17.5</v>
      </c>
      <c r="B71">
        <f t="shared" si="3"/>
        <v>5.7142857142857141E-2</v>
      </c>
      <c r="C71">
        <f t="shared" si="4"/>
        <v>5.4054054054054057E-2</v>
      </c>
      <c r="D71">
        <f t="shared" si="5"/>
        <v>0.36363636363636365</v>
      </c>
    </row>
    <row r="72" spans="1:4" x14ac:dyDescent="0.2">
      <c r="A72">
        <v>17.75</v>
      </c>
      <c r="B72">
        <f t="shared" si="3"/>
        <v>5.6338028169014086E-2</v>
      </c>
      <c r="C72">
        <f t="shared" si="4"/>
        <v>5.3333333333333337E-2</v>
      </c>
      <c r="D72">
        <f t="shared" si="5"/>
        <v>0.3603603603603604</v>
      </c>
    </row>
    <row r="73" spans="1:4" x14ac:dyDescent="0.2">
      <c r="A73">
        <v>18</v>
      </c>
      <c r="B73">
        <f t="shared" si="3"/>
        <v>5.5555555555555552E-2</v>
      </c>
      <c r="C73">
        <f t="shared" si="4"/>
        <v>5.2631578947368418E-2</v>
      </c>
      <c r="D73">
        <f t="shared" si="5"/>
        <v>0.35714285714285715</v>
      </c>
    </row>
    <row r="74" spans="1:4" x14ac:dyDescent="0.2">
      <c r="A74">
        <v>18.25</v>
      </c>
      <c r="B74">
        <f t="shared" si="3"/>
        <v>5.4794520547945202E-2</v>
      </c>
      <c r="C74">
        <f t="shared" si="4"/>
        <v>5.1948051948051951E-2</v>
      </c>
      <c r="D74">
        <f t="shared" si="5"/>
        <v>0.35398230088495575</v>
      </c>
    </row>
    <row r="75" spans="1:4" x14ac:dyDescent="0.2">
      <c r="A75">
        <v>18.5</v>
      </c>
      <c r="B75">
        <f t="shared" si="3"/>
        <v>5.4054054054054057E-2</v>
      </c>
      <c r="C75">
        <f t="shared" si="4"/>
        <v>5.128205128205128E-2</v>
      </c>
      <c r="D75">
        <f t="shared" si="5"/>
        <v>0.35087719298245612</v>
      </c>
    </row>
    <row r="76" spans="1:4" x14ac:dyDescent="0.2">
      <c r="A76">
        <v>18.75</v>
      </c>
      <c r="B76">
        <f t="shared" si="3"/>
        <v>5.3333333333333337E-2</v>
      </c>
      <c r="C76">
        <f t="shared" si="4"/>
        <v>5.0632911392405063E-2</v>
      </c>
      <c r="D76">
        <f t="shared" si="5"/>
        <v>0.34782608695652173</v>
      </c>
    </row>
    <row r="77" spans="1:4" x14ac:dyDescent="0.2">
      <c r="A77">
        <v>19</v>
      </c>
      <c r="B77">
        <f t="shared" si="3"/>
        <v>5.2631578947368418E-2</v>
      </c>
      <c r="C77">
        <f t="shared" si="4"/>
        <v>0.05</v>
      </c>
      <c r="D77">
        <f t="shared" si="5"/>
        <v>0.34482758620689657</v>
      </c>
    </row>
    <row r="78" spans="1:4" x14ac:dyDescent="0.2">
      <c r="A78">
        <v>19.25</v>
      </c>
      <c r="B78">
        <f t="shared" si="3"/>
        <v>5.1948051948051951E-2</v>
      </c>
      <c r="C78">
        <f t="shared" si="4"/>
        <v>4.9382716049382713E-2</v>
      </c>
      <c r="D78">
        <f t="shared" si="5"/>
        <v>0.34188034188034189</v>
      </c>
    </row>
    <row r="79" spans="1:4" x14ac:dyDescent="0.2">
      <c r="A79">
        <v>19.5</v>
      </c>
      <c r="B79">
        <f t="shared" si="3"/>
        <v>5.128205128205128E-2</v>
      </c>
      <c r="C79">
        <f t="shared" si="4"/>
        <v>4.878048780487805E-2</v>
      </c>
      <c r="D79">
        <f t="shared" si="5"/>
        <v>0.33898305084745761</v>
      </c>
    </row>
    <row r="80" spans="1:4" x14ac:dyDescent="0.2">
      <c r="A80">
        <v>19.75</v>
      </c>
      <c r="B80">
        <f t="shared" si="3"/>
        <v>5.0632911392405063E-2</v>
      </c>
      <c r="C80">
        <f t="shared" si="4"/>
        <v>4.8192771084337352E-2</v>
      </c>
      <c r="D80">
        <f t="shared" si="5"/>
        <v>0.33613445378151258</v>
      </c>
    </row>
    <row r="81" spans="1:4" x14ac:dyDescent="0.2">
      <c r="A81">
        <v>20</v>
      </c>
      <c r="B81">
        <f t="shared" si="3"/>
        <v>0.05</v>
      </c>
      <c r="C81">
        <f t="shared" si="4"/>
        <v>4.7619047619047616E-2</v>
      </c>
      <c r="D81">
        <f t="shared" si="5"/>
        <v>0.33333333333333331</v>
      </c>
    </row>
    <row r="82" spans="1:4" x14ac:dyDescent="0.2">
      <c r="A82">
        <v>20.25</v>
      </c>
      <c r="B82">
        <f t="shared" si="3"/>
        <v>4.9382716049382713E-2</v>
      </c>
      <c r="C82">
        <f t="shared" si="4"/>
        <v>4.7058823529411764E-2</v>
      </c>
      <c r="D82">
        <f t="shared" si="5"/>
        <v>0.33057851239669422</v>
      </c>
    </row>
    <row r="83" spans="1:4" x14ac:dyDescent="0.2">
      <c r="A83">
        <v>20.5</v>
      </c>
      <c r="B83">
        <f t="shared" si="3"/>
        <v>4.878048780487805E-2</v>
      </c>
      <c r="C83">
        <f t="shared" si="4"/>
        <v>4.6511627906976744E-2</v>
      </c>
      <c r="D83">
        <f t="shared" si="5"/>
        <v>0.32786885245901642</v>
      </c>
    </row>
    <row r="84" spans="1:4" x14ac:dyDescent="0.2">
      <c r="A84">
        <v>20.75</v>
      </c>
      <c r="B84">
        <f t="shared" si="3"/>
        <v>4.8192771084337352E-2</v>
      </c>
      <c r="C84">
        <f t="shared" si="4"/>
        <v>4.5977011494252873E-2</v>
      </c>
      <c r="D84">
        <f t="shared" si="5"/>
        <v>0.32520325203252032</v>
      </c>
    </row>
    <row r="85" spans="1:4" x14ac:dyDescent="0.2">
      <c r="A85">
        <v>21</v>
      </c>
      <c r="B85">
        <f t="shared" si="3"/>
        <v>4.7619047619047616E-2</v>
      </c>
      <c r="C85">
        <f t="shared" si="4"/>
        <v>4.5454545454545456E-2</v>
      </c>
      <c r="D85">
        <f t="shared" si="5"/>
        <v>0.32258064516129031</v>
      </c>
    </row>
    <row r="86" spans="1:4" x14ac:dyDescent="0.2">
      <c r="A86">
        <v>21.25</v>
      </c>
      <c r="B86">
        <f t="shared" si="3"/>
        <v>4.7058823529411764E-2</v>
      </c>
      <c r="C86">
        <f t="shared" si="4"/>
        <v>4.49438202247191E-2</v>
      </c>
      <c r="D86">
        <f t="shared" si="5"/>
        <v>0.32</v>
      </c>
    </row>
    <row r="87" spans="1:4" x14ac:dyDescent="0.2">
      <c r="A87">
        <v>21.5</v>
      </c>
      <c r="B87">
        <f t="shared" si="3"/>
        <v>4.6511627906976744E-2</v>
      </c>
      <c r="C87">
        <f t="shared" si="4"/>
        <v>4.4444444444444446E-2</v>
      </c>
      <c r="D87">
        <f t="shared" si="5"/>
        <v>0.31746031746031744</v>
      </c>
    </row>
    <row r="88" spans="1:4" x14ac:dyDescent="0.2">
      <c r="A88">
        <v>21.75</v>
      </c>
      <c r="B88">
        <f t="shared" si="3"/>
        <v>4.5977011494252873E-2</v>
      </c>
      <c r="C88">
        <f t="shared" si="4"/>
        <v>4.3956043956043959E-2</v>
      </c>
      <c r="D88">
        <f t="shared" si="5"/>
        <v>0.31496062992125984</v>
      </c>
    </row>
    <row r="89" spans="1:4" x14ac:dyDescent="0.2">
      <c r="A89">
        <v>22</v>
      </c>
      <c r="B89">
        <f t="shared" si="3"/>
        <v>4.5454545454545456E-2</v>
      </c>
      <c r="C89">
        <f t="shared" si="4"/>
        <v>4.3478260869565216E-2</v>
      </c>
      <c r="D89">
        <f t="shared" si="5"/>
        <v>0.3125</v>
      </c>
    </row>
    <row r="90" spans="1:4" x14ac:dyDescent="0.2">
      <c r="A90">
        <v>22.25</v>
      </c>
      <c r="B90">
        <f t="shared" si="3"/>
        <v>4.49438202247191E-2</v>
      </c>
      <c r="C90">
        <f t="shared" si="4"/>
        <v>4.3010752688172046E-2</v>
      </c>
      <c r="D90">
        <f t="shared" si="5"/>
        <v>0.31007751937984496</v>
      </c>
    </row>
    <row r="91" spans="1:4" x14ac:dyDescent="0.2">
      <c r="A91">
        <v>22.5</v>
      </c>
      <c r="B91">
        <f t="shared" si="3"/>
        <v>4.4444444444444446E-2</v>
      </c>
      <c r="C91">
        <f t="shared" si="4"/>
        <v>4.2553191489361701E-2</v>
      </c>
      <c r="D91">
        <f t="shared" si="5"/>
        <v>0.30769230769230771</v>
      </c>
    </row>
    <row r="92" spans="1:4" x14ac:dyDescent="0.2">
      <c r="A92">
        <v>22.75</v>
      </c>
      <c r="B92">
        <f t="shared" si="3"/>
        <v>4.3956043956043959E-2</v>
      </c>
      <c r="C92">
        <f t="shared" si="4"/>
        <v>4.2105263157894736E-2</v>
      </c>
      <c r="D92">
        <f t="shared" si="5"/>
        <v>0.30534351145038169</v>
      </c>
    </row>
    <row r="93" spans="1:4" x14ac:dyDescent="0.2">
      <c r="A93">
        <v>23</v>
      </c>
      <c r="B93">
        <f t="shared" si="3"/>
        <v>4.3478260869565216E-2</v>
      </c>
      <c r="C93">
        <f t="shared" si="4"/>
        <v>4.1666666666666664E-2</v>
      </c>
      <c r="D93">
        <f t="shared" si="5"/>
        <v>0.30303030303030304</v>
      </c>
    </row>
    <row r="94" spans="1:4" x14ac:dyDescent="0.2">
      <c r="A94">
        <v>23.25</v>
      </c>
      <c r="B94">
        <f t="shared" si="3"/>
        <v>4.3010752688172046E-2</v>
      </c>
      <c r="C94">
        <f t="shared" si="4"/>
        <v>4.1237113402061855E-2</v>
      </c>
      <c r="D94">
        <f t="shared" si="5"/>
        <v>0.3007518796992481</v>
      </c>
    </row>
    <row r="95" spans="1:4" x14ac:dyDescent="0.2">
      <c r="A95">
        <v>23.5</v>
      </c>
      <c r="B95">
        <f t="shared" si="3"/>
        <v>4.2553191489361701E-2</v>
      </c>
      <c r="C95">
        <f t="shared" si="4"/>
        <v>4.0816326530612242E-2</v>
      </c>
      <c r="D95">
        <f t="shared" si="5"/>
        <v>0.29850746268656714</v>
      </c>
    </row>
    <row r="96" spans="1:4" x14ac:dyDescent="0.2">
      <c r="A96">
        <v>23.75</v>
      </c>
      <c r="B96">
        <f t="shared" si="3"/>
        <v>4.2105263157894736E-2</v>
      </c>
      <c r="C96">
        <f t="shared" si="4"/>
        <v>4.0404040404040407E-2</v>
      </c>
      <c r="D96">
        <f t="shared" si="5"/>
        <v>0.29629629629629628</v>
      </c>
    </row>
    <row r="97" spans="1:4" x14ac:dyDescent="0.2">
      <c r="A97">
        <v>24</v>
      </c>
      <c r="B97">
        <f t="shared" si="3"/>
        <v>4.1666666666666664E-2</v>
      </c>
      <c r="C97">
        <f t="shared" si="4"/>
        <v>0.04</v>
      </c>
      <c r="D97">
        <f t="shared" si="5"/>
        <v>0.29411764705882354</v>
      </c>
    </row>
    <row r="98" spans="1:4" x14ac:dyDescent="0.2">
      <c r="A98">
        <v>24.25</v>
      </c>
      <c r="B98">
        <f t="shared" si="3"/>
        <v>4.1237113402061855E-2</v>
      </c>
      <c r="C98">
        <f t="shared" si="4"/>
        <v>3.9603960396039604E-2</v>
      </c>
      <c r="D98">
        <f t="shared" si="5"/>
        <v>0.29197080291970806</v>
      </c>
    </row>
    <row r="99" spans="1:4" x14ac:dyDescent="0.2">
      <c r="A99">
        <v>24.5</v>
      </c>
      <c r="B99">
        <f t="shared" si="3"/>
        <v>4.0816326530612242E-2</v>
      </c>
      <c r="C99">
        <f t="shared" si="4"/>
        <v>3.9215686274509803E-2</v>
      </c>
      <c r="D99">
        <f t="shared" si="5"/>
        <v>0.28985507246376813</v>
      </c>
    </row>
    <row r="100" spans="1:4" x14ac:dyDescent="0.2">
      <c r="A100">
        <v>24.75</v>
      </c>
      <c r="B100">
        <f t="shared" si="3"/>
        <v>4.0404040404040407E-2</v>
      </c>
      <c r="C100">
        <f t="shared" si="4"/>
        <v>3.8834951456310676E-2</v>
      </c>
      <c r="D100">
        <f t="shared" si="5"/>
        <v>0.28776978417266186</v>
      </c>
    </row>
    <row r="101" spans="1:4" x14ac:dyDescent="0.2">
      <c r="A101">
        <v>25</v>
      </c>
      <c r="B101">
        <f t="shared" si="3"/>
        <v>0.04</v>
      </c>
      <c r="C101">
        <f t="shared" si="4"/>
        <v>3.8461538461538464E-2</v>
      </c>
      <c r="D101">
        <f t="shared" si="5"/>
        <v>0.2857142857142857</v>
      </c>
    </row>
    <row r="102" spans="1:4" x14ac:dyDescent="0.2">
      <c r="A102">
        <v>25.25</v>
      </c>
      <c r="B102">
        <f t="shared" si="3"/>
        <v>3.9603960396039604E-2</v>
      </c>
      <c r="C102">
        <f t="shared" si="4"/>
        <v>3.8095238095238099E-2</v>
      </c>
      <c r="D102">
        <f t="shared" si="5"/>
        <v>0.28368794326241137</v>
      </c>
    </row>
    <row r="103" spans="1:4" x14ac:dyDescent="0.2">
      <c r="A103">
        <v>25.5</v>
      </c>
      <c r="B103">
        <f t="shared" si="3"/>
        <v>3.9215686274509803E-2</v>
      </c>
      <c r="C103">
        <f t="shared" si="4"/>
        <v>3.7735849056603772E-2</v>
      </c>
      <c r="D103">
        <f t="shared" si="5"/>
        <v>0.28169014084507044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CABE-BA15-2342-BCC8-C4297646547D}">
  <dimension ref="A1:A4"/>
  <sheetViews>
    <sheetView zoomScale="125" zoomScaleNormal="100" workbookViewId="0">
      <selection activeCell="A5" sqref="A5"/>
    </sheetView>
  </sheetViews>
  <sheetFormatPr baseColWidth="10" defaultRowHeight="16" x14ac:dyDescent="0.2"/>
  <cols>
    <col min="1" max="1" width="91.1640625" customWidth="1"/>
  </cols>
  <sheetData>
    <row r="1" spans="1:1" ht="94" customHeight="1" x14ac:dyDescent="0.2">
      <c r="A1" t="s">
        <v>77</v>
      </c>
    </row>
    <row r="2" spans="1:1" ht="88" customHeight="1" x14ac:dyDescent="0.2">
      <c r="A2" t="s">
        <v>72</v>
      </c>
    </row>
    <row r="3" spans="1:1" x14ac:dyDescent="0.2">
      <c r="A3" t="s">
        <v>75</v>
      </c>
    </row>
    <row r="4" spans="1:1" x14ac:dyDescent="0.2">
      <c r="A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Fernandez Oro</dc:creator>
  <cp:lastModifiedBy>Edgar Fernandez Oro</cp:lastModifiedBy>
  <dcterms:created xsi:type="dcterms:W3CDTF">2020-02-20T15:52:29Z</dcterms:created>
  <dcterms:modified xsi:type="dcterms:W3CDTF">2020-05-11T10:07:35Z</dcterms:modified>
</cp:coreProperties>
</file>