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桌面\財務工程導論\HW_final\BondETF\"/>
    </mc:Choice>
  </mc:AlternateContent>
  <xr:revisionPtr revIDLastSave="0" documentId="13_ncr:1_{BF2AF926-32D1-4071-AC8B-22AA96EE7AB7}" xr6:coauthVersionLast="36" xr6:coauthVersionMax="47" xr10:uidLastSave="{00000000-0000-0000-0000-000000000000}"/>
  <bookViews>
    <workbookView xWindow="0" yWindow="0" windowWidth="13800" windowHeight="5592" xr2:uid="{00000000-000D-0000-FFFF-FFFF00000000}"/>
  </bookViews>
  <sheets>
    <sheet name="新文件 1" sheetId="1" r:id="rId1"/>
  </sheets>
  <calcPr calcId="191029"/>
</workbook>
</file>

<file path=xl/calcChain.xml><?xml version="1.0" encoding="utf-8"?>
<calcChain xmlns="http://schemas.openxmlformats.org/spreadsheetml/2006/main">
  <c r="N1" i="1" l="1"/>
  <c r="O1" i="1" s="1"/>
  <c r="P1" i="1" s="1"/>
  <c r="Q1" i="1" s="1"/>
  <c r="R1" i="1" s="1"/>
  <c r="S1" i="1" s="1"/>
  <c r="T1" i="1" s="1"/>
  <c r="U1" i="1" s="1"/>
  <c r="N2" i="1"/>
  <c r="M2" i="1"/>
  <c r="H10" i="1"/>
  <c r="I5" i="1"/>
  <c r="H5" i="1"/>
  <c r="V1" i="1" l="1"/>
  <c r="U2" i="1"/>
  <c r="K5" i="1"/>
  <c r="T2" i="1"/>
  <c r="O2" i="1"/>
  <c r="S2" i="1"/>
  <c r="R2" i="1"/>
  <c r="Q2" i="1"/>
  <c r="P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U5" i="1" l="1"/>
  <c r="W1" i="1"/>
  <c r="V2" i="1"/>
  <c r="V5" i="1" s="1"/>
  <c r="O5" i="1"/>
  <c r="R5" i="1"/>
  <c r="S5" i="1"/>
  <c r="T5" i="1"/>
  <c r="T14" i="1"/>
  <c r="T16" i="1"/>
  <c r="T24" i="1"/>
  <c r="T9" i="1"/>
  <c r="T7" i="1"/>
  <c r="T17" i="1"/>
  <c r="T20" i="1"/>
  <c r="T28" i="1"/>
  <c r="S33" i="1"/>
  <c r="S30" i="1"/>
  <c r="S12" i="1"/>
  <c r="S18" i="1"/>
  <c r="S22" i="1"/>
  <c r="S16" i="1"/>
  <c r="S15" i="1"/>
  <c r="R16" i="1"/>
  <c r="R24" i="1"/>
  <c r="R30" i="1"/>
  <c r="R31" i="1"/>
  <c r="R25" i="1"/>
  <c r="R33" i="1"/>
  <c r="R7" i="1"/>
  <c r="R18" i="1"/>
  <c r="R34" i="1"/>
  <c r="Q32" i="1"/>
  <c r="Q8" i="1"/>
  <c r="Q20" i="1"/>
  <c r="Q24" i="1"/>
  <c r="Q34" i="1"/>
  <c r="Q23" i="1"/>
  <c r="Q31" i="1"/>
  <c r="Q5" i="1"/>
  <c r="P20" i="1"/>
  <c r="P33" i="1"/>
  <c r="P6" i="1"/>
  <c r="P22" i="1"/>
  <c r="P8" i="1"/>
  <c r="P18" i="1"/>
  <c r="P5" i="1"/>
  <c r="O9" i="1"/>
  <c r="O17" i="1"/>
  <c r="O8" i="1"/>
  <c r="O12" i="1"/>
  <c r="O24" i="1"/>
  <c r="O15" i="1"/>
  <c r="O23" i="1"/>
  <c r="O18" i="1"/>
  <c r="O30" i="1"/>
  <c r="N32" i="1"/>
  <c r="N7" i="1"/>
  <c r="N23" i="1"/>
  <c r="N34" i="1"/>
  <c r="N26" i="1"/>
  <c r="N12" i="1"/>
  <c r="N20" i="1"/>
  <c r="N25" i="1"/>
  <c r="N33" i="1"/>
  <c r="N5" i="1"/>
  <c r="M30" i="1"/>
  <c r="M5" i="1"/>
  <c r="M10" i="1"/>
  <c r="H34" i="1"/>
  <c r="K34" i="1" s="1"/>
  <c r="P34" i="1" s="1"/>
  <c r="H33" i="1"/>
  <c r="K33" i="1" s="1"/>
  <c r="O33" i="1" s="1"/>
  <c r="H32" i="1"/>
  <c r="K32" i="1" s="1"/>
  <c r="T32" i="1" s="1"/>
  <c r="H31" i="1"/>
  <c r="K31" i="1" s="1"/>
  <c r="P31" i="1" s="1"/>
  <c r="H30" i="1"/>
  <c r="K30" i="1" s="1"/>
  <c r="N30" i="1" s="1"/>
  <c r="H29" i="1"/>
  <c r="K29" i="1" s="1"/>
  <c r="R29" i="1" s="1"/>
  <c r="H28" i="1"/>
  <c r="K28" i="1" s="1"/>
  <c r="H27" i="1"/>
  <c r="K27" i="1" s="1"/>
  <c r="H26" i="1"/>
  <c r="K26" i="1" s="1"/>
  <c r="M26" i="1" s="1"/>
  <c r="H25" i="1"/>
  <c r="K25" i="1" s="1"/>
  <c r="S25" i="1" s="1"/>
  <c r="H24" i="1"/>
  <c r="K24" i="1" s="1"/>
  <c r="S24" i="1" s="1"/>
  <c r="H23" i="1"/>
  <c r="K23" i="1" s="1"/>
  <c r="S23" i="1" s="1"/>
  <c r="H22" i="1"/>
  <c r="K22" i="1" s="1"/>
  <c r="Q22" i="1" s="1"/>
  <c r="H21" i="1"/>
  <c r="K21" i="1" s="1"/>
  <c r="S21" i="1" s="1"/>
  <c r="H20" i="1"/>
  <c r="K20" i="1" s="1"/>
  <c r="H19" i="1"/>
  <c r="K19" i="1" s="1"/>
  <c r="H18" i="1"/>
  <c r="K18" i="1" s="1"/>
  <c r="T18" i="1" s="1"/>
  <c r="H17" i="1"/>
  <c r="K17" i="1" s="1"/>
  <c r="P17" i="1" s="1"/>
  <c r="H16" i="1"/>
  <c r="K16" i="1" s="1"/>
  <c r="Q16" i="1" s="1"/>
  <c r="H15" i="1"/>
  <c r="K15" i="1" s="1"/>
  <c r="P15" i="1" s="1"/>
  <c r="H14" i="1"/>
  <c r="K14" i="1" s="1"/>
  <c r="P14" i="1" s="1"/>
  <c r="H13" i="1"/>
  <c r="K13" i="1" s="1"/>
  <c r="Q13" i="1" s="1"/>
  <c r="H12" i="1"/>
  <c r="K12" i="1" s="1"/>
  <c r="H11" i="1"/>
  <c r="K11" i="1" s="1"/>
  <c r="K10" i="1"/>
  <c r="S10" i="1" s="1"/>
  <c r="H9" i="1"/>
  <c r="K9" i="1" s="1"/>
  <c r="R9" i="1" s="1"/>
  <c r="H8" i="1"/>
  <c r="K8" i="1" s="1"/>
  <c r="T8" i="1" s="1"/>
  <c r="H7" i="1"/>
  <c r="K7" i="1" s="1"/>
  <c r="O7" i="1" s="1"/>
  <c r="H6" i="1"/>
  <c r="K6" i="1" s="1"/>
  <c r="T6" i="1" s="1"/>
  <c r="M11" i="1" l="1"/>
  <c r="U11" i="1"/>
  <c r="V11" i="1"/>
  <c r="M19" i="1"/>
  <c r="U19" i="1"/>
  <c r="V19" i="1"/>
  <c r="M27" i="1"/>
  <c r="V27" i="1"/>
  <c r="U27" i="1"/>
  <c r="N11" i="1"/>
  <c r="N21" i="1"/>
  <c r="Q11" i="1"/>
  <c r="R11" i="1"/>
  <c r="S27" i="1"/>
  <c r="S13" i="1"/>
  <c r="T30" i="1"/>
  <c r="U12" i="1"/>
  <c r="V12" i="1"/>
  <c r="M20" i="1"/>
  <c r="U20" i="1"/>
  <c r="V20" i="1"/>
  <c r="M28" i="1"/>
  <c r="U28" i="1"/>
  <c r="V28" i="1"/>
  <c r="M12" i="1"/>
  <c r="N28" i="1"/>
  <c r="N13" i="1"/>
  <c r="N15" i="1"/>
  <c r="O26" i="1"/>
  <c r="O19" i="1"/>
  <c r="O16" i="1"/>
  <c r="O13" i="1"/>
  <c r="P10" i="1"/>
  <c r="P12" i="1"/>
  <c r="Q9" i="1"/>
  <c r="Q30" i="1"/>
  <c r="Q6" i="1"/>
  <c r="R10" i="1"/>
  <c r="R28" i="1"/>
  <c r="R23" i="1"/>
  <c r="R32" i="1"/>
  <c r="S26" i="1"/>
  <c r="S34" i="1"/>
  <c r="S9" i="1"/>
  <c r="T19" i="1"/>
  <c r="T22" i="1"/>
  <c r="U29" i="1"/>
  <c r="V29" i="1"/>
  <c r="W29" i="1"/>
  <c r="P27" i="1"/>
  <c r="S19" i="1"/>
  <c r="U14" i="1"/>
  <c r="V14" i="1"/>
  <c r="M13" i="1"/>
  <c r="P21" i="1"/>
  <c r="R22" i="1"/>
  <c r="T27" i="1"/>
  <c r="M23" i="1"/>
  <c r="U23" i="1"/>
  <c r="V23" i="1"/>
  <c r="W23" i="1"/>
  <c r="M31" i="1"/>
  <c r="V31" i="1"/>
  <c r="U31" i="1"/>
  <c r="M21" i="1"/>
  <c r="N17" i="1"/>
  <c r="N22" i="1"/>
  <c r="N24" i="1"/>
  <c r="O10" i="1"/>
  <c r="P13" i="1"/>
  <c r="P11" i="1"/>
  <c r="P25" i="1"/>
  <c r="Q25" i="1"/>
  <c r="Q19" i="1"/>
  <c r="Q28" i="1"/>
  <c r="R15" i="1"/>
  <c r="R17" i="1"/>
  <c r="R14" i="1"/>
  <c r="R8" i="1"/>
  <c r="S11" i="1"/>
  <c r="S14" i="1"/>
  <c r="S29" i="1"/>
  <c r="T11" i="1"/>
  <c r="T12" i="1"/>
  <c r="T29" i="1"/>
  <c r="X1" i="1"/>
  <c r="X2" i="1" s="1"/>
  <c r="X5" i="1" s="1"/>
  <c r="W2" i="1"/>
  <c r="W5" i="1" s="1"/>
  <c r="M6" i="1"/>
  <c r="U6" i="1"/>
  <c r="V6" i="1"/>
  <c r="W6" i="1"/>
  <c r="M16" i="1"/>
  <c r="U16" i="1"/>
  <c r="V16" i="1"/>
  <c r="W16" i="1"/>
  <c r="M32" i="1"/>
  <c r="U32" i="1"/>
  <c r="V32" i="1"/>
  <c r="W32" i="1"/>
  <c r="X32" i="1"/>
  <c r="M29" i="1"/>
  <c r="N9" i="1"/>
  <c r="N10" i="1"/>
  <c r="N14" i="1"/>
  <c r="N16" i="1"/>
  <c r="O6" i="1"/>
  <c r="O20" i="1"/>
  <c r="O29" i="1"/>
  <c r="P23" i="1"/>
  <c r="P32" i="1"/>
  <c r="Q21" i="1"/>
  <c r="Q14" i="1"/>
  <c r="Q26" i="1"/>
  <c r="R20" i="1"/>
  <c r="R6" i="1"/>
  <c r="S32" i="1"/>
  <c r="S20" i="1"/>
  <c r="T26" i="1"/>
  <c r="T34" i="1"/>
  <c r="T31" i="1"/>
  <c r="T21" i="1"/>
  <c r="V13" i="1"/>
  <c r="U13" i="1"/>
  <c r="X13" i="1"/>
  <c r="W13" i="1"/>
  <c r="Q29" i="1"/>
  <c r="Q27" i="1"/>
  <c r="U30" i="1"/>
  <c r="V30" i="1"/>
  <c r="W30" i="1"/>
  <c r="O11" i="1"/>
  <c r="P19" i="1"/>
  <c r="M7" i="1"/>
  <c r="U7" i="1"/>
  <c r="V7" i="1"/>
  <c r="W7" i="1"/>
  <c r="M8" i="1"/>
  <c r="U8" i="1"/>
  <c r="V8" i="1"/>
  <c r="W8" i="1"/>
  <c r="M9" i="1"/>
  <c r="V9" i="1"/>
  <c r="U9" i="1"/>
  <c r="W9" i="1"/>
  <c r="M17" i="1"/>
  <c r="V17" i="1"/>
  <c r="U17" i="1"/>
  <c r="W17" i="1"/>
  <c r="M25" i="1"/>
  <c r="V25" i="1"/>
  <c r="W25" i="1"/>
  <c r="U25" i="1"/>
  <c r="M33" i="1"/>
  <c r="U33" i="1"/>
  <c r="W33" i="1"/>
  <c r="V33" i="1"/>
  <c r="N18" i="1"/>
  <c r="N27" i="1"/>
  <c r="N6" i="1"/>
  <c r="N8" i="1"/>
  <c r="O31" i="1"/>
  <c r="O32" i="1"/>
  <c r="O25" i="1"/>
  <c r="P24" i="1"/>
  <c r="P7" i="1"/>
  <c r="P9" i="1"/>
  <c r="Q17" i="1"/>
  <c r="Q7" i="1"/>
  <c r="Q12" i="1"/>
  <c r="R12" i="1"/>
  <c r="R21" i="1"/>
  <c r="R27" i="1"/>
  <c r="S31" i="1"/>
  <c r="S6" i="1"/>
  <c r="T33" i="1"/>
  <c r="T23" i="1"/>
  <c r="T13" i="1"/>
  <c r="V21" i="1"/>
  <c r="U21" i="1"/>
  <c r="W21" i="1"/>
  <c r="P29" i="1"/>
  <c r="M22" i="1"/>
  <c r="U22" i="1"/>
  <c r="V22" i="1"/>
  <c r="W22" i="1"/>
  <c r="O14" i="1"/>
  <c r="O22" i="1"/>
  <c r="M15" i="1"/>
  <c r="V15" i="1"/>
  <c r="U15" i="1"/>
  <c r="W15" i="1"/>
  <c r="M24" i="1"/>
  <c r="U24" i="1"/>
  <c r="V24" i="1"/>
  <c r="W24" i="1"/>
  <c r="U10" i="1"/>
  <c r="V10" i="1"/>
  <c r="W10" i="1"/>
  <c r="M18" i="1"/>
  <c r="U18" i="1"/>
  <c r="V18" i="1"/>
  <c r="W18" i="1"/>
  <c r="U26" i="1"/>
  <c r="V26" i="1"/>
  <c r="W26" i="1"/>
  <c r="M34" i="1"/>
  <c r="U34" i="1"/>
  <c r="V34" i="1"/>
  <c r="W34" i="1"/>
  <c r="M14" i="1"/>
  <c r="N19" i="1"/>
  <c r="N29" i="1"/>
  <c r="N31" i="1"/>
  <c r="O34" i="1"/>
  <c r="O27" i="1"/>
  <c r="O28" i="1"/>
  <c r="O21" i="1"/>
  <c r="P26" i="1"/>
  <c r="P16" i="1"/>
  <c r="P30" i="1"/>
  <c r="P28" i="1"/>
  <c r="Q15" i="1"/>
  <c r="Q33" i="1"/>
  <c r="Q10" i="1"/>
  <c r="Q18" i="1"/>
  <c r="R13" i="1"/>
  <c r="R26" i="1"/>
  <c r="R19" i="1"/>
  <c r="S8" i="1"/>
  <c r="S7" i="1"/>
  <c r="S28" i="1"/>
  <c r="S17" i="1"/>
  <c r="T10" i="1"/>
  <c r="T25" i="1"/>
  <c r="T15" i="1"/>
  <c r="X26" i="1" l="1"/>
  <c r="X33" i="1"/>
  <c r="X9" i="1"/>
  <c r="X30" i="1"/>
  <c r="X20" i="1"/>
  <c r="X27" i="1"/>
  <c r="X31" i="1"/>
  <c r="X10" i="1"/>
  <c r="X22" i="1"/>
  <c r="X21" i="1"/>
  <c r="X6" i="1"/>
  <c r="W20" i="1"/>
  <c r="X29" i="1"/>
  <c r="W11" i="1"/>
  <c r="X23" i="1"/>
  <c r="X14" i="1"/>
  <c r="X28" i="1"/>
  <c r="W27" i="1"/>
  <c r="X18" i="1"/>
  <c r="X8" i="1"/>
  <c r="X7" i="1"/>
  <c r="X16" i="1"/>
  <c r="W14" i="1"/>
  <c r="W28" i="1"/>
  <c r="X24" i="1"/>
  <c r="X15" i="1"/>
  <c r="X17" i="1"/>
  <c r="X12" i="1"/>
  <c r="X19" i="1"/>
  <c r="X11" i="1"/>
  <c r="X34" i="1"/>
  <c r="X25" i="1"/>
  <c r="W31" i="1"/>
  <c r="W12" i="1"/>
  <c r="W19" i="1"/>
</calcChain>
</file>

<file path=xl/sharedStrings.xml><?xml version="1.0" encoding="utf-8"?>
<sst xmlns="http://schemas.openxmlformats.org/spreadsheetml/2006/main" count="14" uniqueCount="12">
  <si>
    <t>日期</t>
  </si>
  <si>
    <t>市價</t>
  </si>
  <si>
    <t>折溢價%</t>
  </si>
  <si>
    <t>國泰美債 20年</t>
    <phoneticPr fontId="18" type="noConversion"/>
  </si>
  <si>
    <t>元大美債 20年</t>
    <phoneticPr fontId="18" type="noConversion"/>
  </si>
  <si>
    <t>溢價差%</t>
    <phoneticPr fontId="18" type="noConversion"/>
  </si>
  <si>
    <t>市價差%</t>
    <phoneticPr fontId="18" type="noConversion"/>
  </si>
  <si>
    <t>套利空間%</t>
    <phoneticPr fontId="18" type="noConversion"/>
  </si>
  <si>
    <t>天數</t>
    <phoneticPr fontId="18" type="noConversion"/>
  </si>
  <si>
    <t>預期獲利%    (套利空間-成本)</t>
    <phoneticPr fontId="18" type="noConversion"/>
  </si>
  <si>
    <t>成本%</t>
    <phoneticPr fontId="18" type="noConversion"/>
  </si>
  <si>
    <t>1年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</si>
</sst>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200" formatCode="0.00_ ;[Red]\-0.00\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42" applyNumberFormat="1" applyFont="1">
      <alignment vertical="center"/>
    </xf>
    <xf numFmtId="0" fontId="0" fillId="0" borderId="0" xfId="42" applyNumberFormat="1" applyFont="1" applyAlignment="1">
      <alignment vertical="center"/>
    </xf>
    <xf numFmtId="2" fontId="0" fillId="0" borderId="0" xfId="42" applyNumberFormat="1" applyFont="1">
      <alignment vertical="center"/>
    </xf>
    <xf numFmtId="2" fontId="0" fillId="0" borderId="0" xfId="43" applyNumberFormat="1" applyFon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200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千分位" xfId="42" builtinId="3"/>
    <cellStyle name="中等" xfId="8" builtinId="28" customBuiltin="1"/>
    <cellStyle name="合計" xfId="17" builtinId="25" customBuiltin="1"/>
    <cellStyle name="好" xfId="6" builtinId="26" customBuiltin="1"/>
    <cellStyle name="百分比" xfId="43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zoomScale="115" zoomScaleNormal="115" workbookViewId="0">
      <selection activeCell="AA1" sqref="AA1"/>
    </sheetView>
  </sheetViews>
  <sheetFormatPr defaultRowHeight="16.2" x14ac:dyDescent="0.3"/>
  <cols>
    <col min="1" max="1" width="11.21875" customWidth="1"/>
    <col min="4" max="4" width="3.21875" customWidth="1"/>
    <col min="5" max="5" width="9.33203125" customWidth="1"/>
    <col min="7" max="7" width="4.33203125" customWidth="1"/>
    <col min="9" max="9" width="10.21875" style="2" customWidth="1"/>
    <col min="10" max="10" width="4.77734375" style="2" customWidth="1"/>
    <col min="11" max="11" width="12.21875" customWidth="1"/>
    <col min="13" max="16" width="9" customWidth="1"/>
    <col min="17" max="20" width="8.44140625" customWidth="1"/>
    <col min="21" max="24" width="7" customWidth="1"/>
  </cols>
  <sheetData>
    <row r="1" spans="1:24" x14ac:dyDescent="0.3">
      <c r="L1" t="s">
        <v>8</v>
      </c>
      <c r="M1">
        <v>10</v>
      </c>
      <c r="N1">
        <f>M1+50</f>
        <v>60</v>
      </c>
      <c r="O1">
        <f t="shared" ref="O1:X1" si="0">N1+50</f>
        <v>110</v>
      </c>
      <c r="P1">
        <f t="shared" si="0"/>
        <v>160</v>
      </c>
      <c r="Q1">
        <f t="shared" si="0"/>
        <v>210</v>
      </c>
      <c r="R1">
        <f t="shared" si="0"/>
        <v>260</v>
      </c>
      <c r="S1">
        <f t="shared" si="0"/>
        <v>310</v>
      </c>
      <c r="T1">
        <f t="shared" si="0"/>
        <v>360</v>
      </c>
      <c r="U1">
        <f t="shared" si="0"/>
        <v>410</v>
      </c>
      <c r="V1">
        <f t="shared" si="0"/>
        <v>460</v>
      </c>
      <c r="W1">
        <f t="shared" si="0"/>
        <v>510</v>
      </c>
      <c r="X1">
        <f t="shared" si="0"/>
        <v>560</v>
      </c>
    </row>
    <row r="2" spans="1:24" x14ac:dyDescent="0.3">
      <c r="L2" t="s">
        <v>10</v>
      </c>
      <c r="M2" s="6">
        <f>1.45+0.00768684*M1</f>
        <v>1.5268683999999999</v>
      </c>
      <c r="N2" s="6">
        <f t="shared" ref="N2:T2" si="1">1.45+0.00768684*N1</f>
        <v>1.9112103999999999</v>
      </c>
      <c r="O2" s="6">
        <f t="shared" si="1"/>
        <v>2.2955524</v>
      </c>
      <c r="P2" s="6">
        <f t="shared" si="1"/>
        <v>2.6798944000000002</v>
      </c>
      <c r="Q2" s="6">
        <f t="shared" si="1"/>
        <v>3.0642364</v>
      </c>
      <c r="R2" s="6">
        <f t="shared" si="1"/>
        <v>3.4485783999999997</v>
      </c>
      <c r="S2" s="6">
        <f t="shared" si="1"/>
        <v>3.8329203999999999</v>
      </c>
      <c r="T2" s="6">
        <f t="shared" si="1"/>
        <v>4.2172624000000001</v>
      </c>
      <c r="U2" s="6">
        <f t="shared" ref="U2" si="2">1.45+0.00768684*U1</f>
        <v>4.6016044000000003</v>
      </c>
      <c r="V2" s="6">
        <f t="shared" ref="V2" si="3">1.45+0.00768684*V1</f>
        <v>4.9859464000000004</v>
      </c>
      <c r="W2" s="6">
        <f t="shared" ref="W2" si="4">1.45+0.00768684*W1</f>
        <v>5.3702883999999997</v>
      </c>
      <c r="X2" s="6">
        <f t="shared" ref="X2" si="5">1.45+0.00768684*X1</f>
        <v>5.7546304000000008</v>
      </c>
    </row>
    <row r="3" spans="1:24" x14ac:dyDescent="0.3">
      <c r="B3" t="s">
        <v>3</v>
      </c>
      <c r="E3" t="s">
        <v>4</v>
      </c>
      <c r="T3" s="9" t="s">
        <v>11</v>
      </c>
    </row>
    <row r="4" spans="1:24" x14ac:dyDescent="0.3">
      <c r="A4" t="s">
        <v>0</v>
      </c>
      <c r="B4" t="s">
        <v>1</v>
      </c>
      <c r="C4" t="s">
        <v>2</v>
      </c>
      <c r="E4" t="s">
        <v>1</v>
      </c>
      <c r="F4" t="s">
        <v>2</v>
      </c>
      <c r="H4" t="s">
        <v>5</v>
      </c>
      <c r="I4" s="3" t="s">
        <v>6</v>
      </c>
      <c r="J4" s="3"/>
      <c r="K4" t="s">
        <v>7</v>
      </c>
      <c r="M4" s="7" t="s">
        <v>9</v>
      </c>
      <c r="N4" s="7"/>
      <c r="O4" s="7"/>
      <c r="P4" s="7"/>
      <c r="Q4" s="7"/>
      <c r="R4" s="7"/>
      <c r="S4" s="7"/>
      <c r="T4" s="7"/>
    </row>
    <row r="5" spans="1:24" x14ac:dyDescent="0.3">
      <c r="A5" s="1">
        <v>45076</v>
      </c>
      <c r="B5">
        <v>32.44</v>
      </c>
      <c r="C5">
        <v>0.5</v>
      </c>
      <c r="E5">
        <v>31.82</v>
      </c>
      <c r="F5">
        <v>3.21</v>
      </c>
      <c r="H5">
        <f>F5-C5</f>
        <v>2.71</v>
      </c>
      <c r="I5" s="4">
        <f>(+E5-B5) / E5*100</f>
        <v>-1.9484600879949636</v>
      </c>
      <c r="J5" s="4"/>
      <c r="K5" s="5">
        <f>H5-I5</f>
        <v>4.658460087994964</v>
      </c>
      <c r="M5" s="8">
        <f>K5-M$2</f>
        <v>3.1315916879949643</v>
      </c>
      <c r="N5" s="8">
        <f>K5-N$2</f>
        <v>2.7472496879949642</v>
      </c>
      <c r="O5" s="8">
        <f>K5-O$2</f>
        <v>2.362907687994964</v>
      </c>
      <c r="P5" s="8">
        <f>K5-P$2</f>
        <v>1.9785656879949638</v>
      </c>
      <c r="Q5" s="8">
        <f>K5-Q$2</f>
        <v>1.5942236879949641</v>
      </c>
      <c r="R5" s="8">
        <f>K5-R$2</f>
        <v>1.2098816879949643</v>
      </c>
      <c r="S5" s="8">
        <f>K5-S$2</f>
        <v>0.82553968799496413</v>
      </c>
      <c r="T5" s="8">
        <f>K5-T$2</f>
        <v>0.44119768799496395</v>
      </c>
      <c r="U5" s="8">
        <f>K5-U$2</f>
        <v>5.6855687994963766E-2</v>
      </c>
      <c r="V5" s="8">
        <f>K5-V$2</f>
        <v>-0.32748631200503642</v>
      </c>
      <c r="W5" s="8">
        <f>K5-W$2</f>
        <v>-0.71182831200503571</v>
      </c>
      <c r="X5" s="8">
        <f>K5-X$2</f>
        <v>-1.0961703120050368</v>
      </c>
    </row>
    <row r="6" spans="1:24" x14ac:dyDescent="0.3">
      <c r="A6" s="1">
        <v>45075</v>
      </c>
      <c r="B6">
        <v>32.26</v>
      </c>
      <c r="C6">
        <v>0.88</v>
      </c>
      <c r="E6">
        <v>31.81</v>
      </c>
      <c r="F6">
        <v>3.82</v>
      </c>
      <c r="H6">
        <f>F6-C6</f>
        <v>2.94</v>
      </c>
      <c r="I6" s="4">
        <f>(+E6-B6) / E6*100</f>
        <v>-1.414649481295188</v>
      </c>
      <c r="J6" s="4"/>
      <c r="K6" s="5">
        <f>H6-I6</f>
        <v>4.3546494812951879</v>
      </c>
      <c r="M6" s="8">
        <f>K6-M$2</f>
        <v>2.8277810812951882</v>
      </c>
      <c r="N6" s="8">
        <f t="shared" ref="N6:N34" si="6">K6-N$2</f>
        <v>2.4434390812951881</v>
      </c>
      <c r="O6" s="8">
        <f t="shared" ref="O6:O34" si="7">K6-O$2</f>
        <v>2.0590970812951879</v>
      </c>
      <c r="P6" s="8">
        <f t="shared" ref="P6:P34" si="8">K6-P$2</f>
        <v>1.6747550812951877</v>
      </c>
      <c r="Q6" s="8">
        <f t="shared" ref="Q6:Q34" si="9">K6-Q$2</f>
        <v>1.2904130812951879</v>
      </c>
      <c r="R6" s="8">
        <f t="shared" ref="R6:R34" si="10">K6-R$2</f>
        <v>0.90607108129518821</v>
      </c>
      <c r="S6" s="8">
        <f t="shared" ref="S6:S34" si="11">K6-S$2</f>
        <v>0.52172908129518802</v>
      </c>
      <c r="T6" s="8">
        <f t="shared" ref="T6:T34" si="12">K6-T$2</f>
        <v>0.13738708129518784</v>
      </c>
      <c r="U6" s="8">
        <f t="shared" ref="U6:U34" si="13">K6-U$2</f>
        <v>-0.24695491870481234</v>
      </c>
      <c r="V6" s="8">
        <f t="shared" ref="V6:V34" si="14">K6-V$2</f>
        <v>-0.63129691870481253</v>
      </c>
      <c r="W6" s="8">
        <f t="shared" ref="W6:W34" si="15">K6-W$2</f>
        <v>-1.0156389187048118</v>
      </c>
      <c r="X6" s="8">
        <f t="shared" ref="X6:X34" si="16">K6-X$2</f>
        <v>-1.3999809187048129</v>
      </c>
    </row>
    <row r="7" spans="1:24" x14ac:dyDescent="0.3">
      <c r="A7" s="1">
        <v>45072</v>
      </c>
      <c r="B7">
        <v>32.18</v>
      </c>
      <c r="C7">
        <v>0.44</v>
      </c>
      <c r="E7">
        <v>31.77</v>
      </c>
      <c r="F7">
        <v>3.86</v>
      </c>
      <c r="H7">
        <f>F7-C7</f>
        <v>3.42</v>
      </c>
      <c r="I7" s="4">
        <f>(+E7-B7) / E7*100</f>
        <v>-1.2905256531318858</v>
      </c>
      <c r="J7" s="4"/>
      <c r="K7" s="5">
        <f>H7-I7</f>
        <v>4.710525653131886</v>
      </c>
      <c r="M7" s="8">
        <f>K7-M$2</f>
        <v>3.1836572531318863</v>
      </c>
      <c r="N7" s="8">
        <f t="shared" si="6"/>
        <v>2.7993152531318861</v>
      </c>
      <c r="O7" s="8">
        <f t="shared" si="7"/>
        <v>2.4149732531318859</v>
      </c>
      <c r="P7" s="8">
        <f t="shared" si="8"/>
        <v>2.0306312531318857</v>
      </c>
      <c r="Q7" s="8">
        <f t="shared" si="9"/>
        <v>1.646289253131886</v>
      </c>
      <c r="R7" s="8">
        <f t="shared" si="10"/>
        <v>1.2619472531318863</v>
      </c>
      <c r="S7" s="8">
        <f t="shared" si="11"/>
        <v>0.87760525313188609</v>
      </c>
      <c r="T7" s="8">
        <f t="shared" si="12"/>
        <v>0.4932632531318859</v>
      </c>
      <c r="U7" s="8">
        <f t="shared" si="13"/>
        <v>0.10892125313188572</v>
      </c>
      <c r="V7" s="8">
        <f t="shared" si="14"/>
        <v>-0.27542074686811446</v>
      </c>
      <c r="W7" s="8">
        <f t="shared" si="15"/>
        <v>-0.65976274686811376</v>
      </c>
      <c r="X7" s="8">
        <f t="shared" si="16"/>
        <v>-1.0441047468681148</v>
      </c>
    </row>
    <row r="8" spans="1:24" x14ac:dyDescent="0.3">
      <c r="A8" s="1">
        <v>45071</v>
      </c>
      <c r="B8">
        <v>32.17</v>
      </c>
      <c r="C8">
        <v>0.37</v>
      </c>
      <c r="E8">
        <v>31.63</v>
      </c>
      <c r="F8">
        <v>3.37</v>
      </c>
      <c r="H8">
        <f>F8-C8</f>
        <v>3</v>
      </c>
      <c r="I8" s="4">
        <f>(+E8-B8) / E8*100</f>
        <v>-1.7072399620613428</v>
      </c>
      <c r="J8" s="4"/>
      <c r="K8" s="5">
        <f>H8-I8</f>
        <v>4.707239962061343</v>
      </c>
      <c r="M8" s="8">
        <f>K8-M$2</f>
        <v>3.1803715620613433</v>
      </c>
      <c r="N8" s="8">
        <f t="shared" si="6"/>
        <v>2.7960295620613431</v>
      </c>
      <c r="O8" s="8">
        <f t="shared" si="7"/>
        <v>2.4116875620613429</v>
      </c>
      <c r="P8" s="8">
        <f t="shared" si="8"/>
        <v>2.0273455620613428</v>
      </c>
      <c r="Q8" s="8">
        <f t="shared" si="9"/>
        <v>1.643003562061343</v>
      </c>
      <c r="R8" s="8">
        <f t="shared" si="10"/>
        <v>1.2586615620613433</v>
      </c>
      <c r="S8" s="8">
        <f t="shared" si="11"/>
        <v>0.87431956206134309</v>
      </c>
      <c r="T8" s="8">
        <f t="shared" si="12"/>
        <v>0.48997756206134291</v>
      </c>
      <c r="U8" s="8">
        <f t="shared" si="13"/>
        <v>0.10563556206134272</v>
      </c>
      <c r="V8" s="8">
        <f t="shared" si="14"/>
        <v>-0.27870643793865746</v>
      </c>
      <c r="W8" s="8">
        <f t="shared" si="15"/>
        <v>-0.66304843793865675</v>
      </c>
      <c r="X8" s="8">
        <f t="shared" si="16"/>
        <v>-1.0473904379386578</v>
      </c>
    </row>
    <row r="9" spans="1:24" x14ac:dyDescent="0.3">
      <c r="A9" s="1">
        <v>45070</v>
      </c>
      <c r="B9">
        <v>32.340000000000003</v>
      </c>
      <c r="C9">
        <v>0</v>
      </c>
      <c r="E9">
        <v>31.76</v>
      </c>
      <c r="F9">
        <v>2.95</v>
      </c>
      <c r="H9">
        <f>F9-C9</f>
        <v>2.95</v>
      </c>
      <c r="I9" s="4">
        <f>(+E9-B9) / E9*100</f>
        <v>-1.8261964735516432</v>
      </c>
      <c r="J9" s="4"/>
      <c r="K9" s="5">
        <f>H9-I9</f>
        <v>4.7761964735516429</v>
      </c>
      <c r="M9" s="8">
        <f>K9-M$2</f>
        <v>3.2493280735516432</v>
      </c>
      <c r="N9" s="8">
        <f t="shared" si="6"/>
        <v>2.864986073551643</v>
      </c>
      <c r="O9" s="8">
        <f t="shared" si="7"/>
        <v>2.4806440735516428</v>
      </c>
      <c r="P9" s="8">
        <f t="shared" si="8"/>
        <v>2.0963020735516427</v>
      </c>
      <c r="Q9" s="8">
        <f t="shared" si="9"/>
        <v>1.7119600735516429</v>
      </c>
      <c r="R9" s="8">
        <f t="shared" si="10"/>
        <v>1.3276180735516432</v>
      </c>
      <c r="S9" s="8">
        <f t="shared" si="11"/>
        <v>0.943276073551643</v>
      </c>
      <c r="T9" s="8">
        <f t="shared" si="12"/>
        <v>0.55893407355164282</v>
      </c>
      <c r="U9" s="8">
        <f t="shared" si="13"/>
        <v>0.17459207355164263</v>
      </c>
      <c r="V9" s="8">
        <f t="shared" si="14"/>
        <v>-0.20974992644835755</v>
      </c>
      <c r="W9" s="8">
        <f t="shared" si="15"/>
        <v>-0.59409192644835684</v>
      </c>
      <c r="X9" s="8">
        <f t="shared" si="16"/>
        <v>-0.97843392644835792</v>
      </c>
    </row>
    <row r="10" spans="1:24" x14ac:dyDescent="0.3">
      <c r="A10" s="1">
        <v>45069</v>
      </c>
      <c r="B10">
        <v>32.15</v>
      </c>
      <c r="C10">
        <v>-0.06</v>
      </c>
      <c r="E10">
        <v>31.96</v>
      </c>
      <c r="F10">
        <v>4.04</v>
      </c>
      <c r="H10">
        <f>F10-C10</f>
        <v>4.0999999999999996</v>
      </c>
      <c r="I10" s="4">
        <f>(+E10-B10) / E10*100</f>
        <v>-0.5944931163954873</v>
      </c>
      <c r="J10" s="4"/>
      <c r="K10" s="5">
        <f>H10-I10</f>
        <v>4.6944931163954866</v>
      </c>
      <c r="M10" s="8">
        <f>K10-M$2</f>
        <v>3.1676247163954869</v>
      </c>
      <c r="N10" s="8">
        <f t="shared" si="6"/>
        <v>2.7832827163954867</v>
      </c>
      <c r="O10" s="8">
        <f t="shared" si="7"/>
        <v>2.3989407163954866</v>
      </c>
      <c r="P10" s="8">
        <f t="shared" si="8"/>
        <v>2.0145987163954864</v>
      </c>
      <c r="Q10" s="8">
        <f t="shared" si="9"/>
        <v>1.6302567163954866</v>
      </c>
      <c r="R10" s="8">
        <f t="shared" si="10"/>
        <v>1.2459147163954869</v>
      </c>
      <c r="S10" s="8">
        <f t="shared" si="11"/>
        <v>0.86157271639548672</v>
      </c>
      <c r="T10" s="8">
        <f t="shared" si="12"/>
        <v>0.47723071639548653</v>
      </c>
      <c r="U10" s="8">
        <f t="shared" si="13"/>
        <v>9.2888716395486348E-2</v>
      </c>
      <c r="V10" s="8">
        <f t="shared" si="14"/>
        <v>-0.29145328360451384</v>
      </c>
      <c r="W10" s="8">
        <f t="shared" si="15"/>
        <v>-0.67579528360451313</v>
      </c>
      <c r="X10" s="8">
        <f t="shared" si="16"/>
        <v>-1.0601372836045142</v>
      </c>
    </row>
    <row r="11" spans="1:24" x14ac:dyDescent="0.3">
      <c r="A11" s="1">
        <v>45068</v>
      </c>
      <c r="B11">
        <v>32.380000000000003</v>
      </c>
      <c r="C11">
        <v>-0.03</v>
      </c>
      <c r="E11">
        <v>32.1</v>
      </c>
      <c r="F11">
        <v>3.85</v>
      </c>
      <c r="H11">
        <f>F11-C11</f>
        <v>3.88</v>
      </c>
      <c r="I11" s="4">
        <f>(+E11-B11) / E11*100</f>
        <v>-0.87227414330218411</v>
      </c>
      <c r="J11" s="4"/>
      <c r="K11" s="5">
        <f>H11-I11</f>
        <v>4.7522741433021842</v>
      </c>
      <c r="M11" s="8">
        <f>K11-M$2</f>
        <v>3.2254057433021845</v>
      </c>
      <c r="N11" s="8">
        <f t="shared" si="6"/>
        <v>2.8410637433021844</v>
      </c>
      <c r="O11" s="8">
        <f t="shared" si="7"/>
        <v>2.4567217433021842</v>
      </c>
      <c r="P11" s="8">
        <f t="shared" si="8"/>
        <v>2.072379743302184</v>
      </c>
      <c r="Q11" s="8">
        <f t="shared" si="9"/>
        <v>1.6880377433021843</v>
      </c>
      <c r="R11" s="8">
        <f t="shared" si="10"/>
        <v>1.3036957433021845</v>
      </c>
      <c r="S11" s="8">
        <f t="shared" si="11"/>
        <v>0.91935374330218433</v>
      </c>
      <c r="T11" s="8">
        <f t="shared" si="12"/>
        <v>0.53501174330218415</v>
      </c>
      <c r="U11" s="8">
        <f t="shared" si="13"/>
        <v>0.15066974330218397</v>
      </c>
      <c r="V11" s="8">
        <f t="shared" si="14"/>
        <v>-0.23367225669781622</v>
      </c>
      <c r="W11" s="8">
        <f t="shared" si="15"/>
        <v>-0.61801425669781551</v>
      </c>
      <c r="X11" s="8">
        <f t="shared" si="16"/>
        <v>-1.0023562566978166</v>
      </c>
    </row>
    <row r="12" spans="1:24" x14ac:dyDescent="0.3">
      <c r="A12" s="1">
        <v>45065</v>
      </c>
      <c r="B12">
        <v>32.61</v>
      </c>
      <c r="C12">
        <v>0.43</v>
      </c>
      <c r="E12">
        <v>32.26</v>
      </c>
      <c r="F12">
        <v>4.0999999999999996</v>
      </c>
      <c r="H12">
        <f>F12-C12</f>
        <v>3.6699999999999995</v>
      </c>
      <c r="I12" s="4">
        <f>(+E12-B12) / E12*100</f>
        <v>-1.0849349039057701</v>
      </c>
      <c r="J12" s="4"/>
      <c r="K12" s="5">
        <f>H12-I12</f>
        <v>4.7549349039057693</v>
      </c>
      <c r="M12" s="8">
        <f>K12-M$2</f>
        <v>3.2280665039057697</v>
      </c>
      <c r="N12" s="8">
        <f t="shared" si="6"/>
        <v>2.8437245039057695</v>
      </c>
      <c r="O12" s="8">
        <f t="shared" si="7"/>
        <v>2.4593825039057693</v>
      </c>
      <c r="P12" s="8">
        <f t="shared" si="8"/>
        <v>2.0750405039057691</v>
      </c>
      <c r="Q12" s="8">
        <f t="shared" si="9"/>
        <v>1.6906985039057694</v>
      </c>
      <c r="R12" s="8">
        <f t="shared" si="10"/>
        <v>1.3063565039057696</v>
      </c>
      <c r="S12" s="8">
        <f t="shared" si="11"/>
        <v>0.92201450390576944</v>
      </c>
      <c r="T12" s="8">
        <f t="shared" si="12"/>
        <v>0.53767250390576926</v>
      </c>
      <c r="U12" s="8">
        <f t="shared" si="13"/>
        <v>0.15333050390576908</v>
      </c>
      <c r="V12" s="8">
        <f t="shared" si="14"/>
        <v>-0.23101149609423111</v>
      </c>
      <c r="W12" s="8">
        <f t="shared" si="15"/>
        <v>-0.6153534960942304</v>
      </c>
      <c r="X12" s="8">
        <f t="shared" si="16"/>
        <v>-0.99969549609423147</v>
      </c>
    </row>
    <row r="13" spans="1:24" x14ac:dyDescent="0.3">
      <c r="A13" s="1">
        <v>45064</v>
      </c>
      <c r="B13">
        <v>32.92</v>
      </c>
      <c r="C13">
        <v>0.67</v>
      </c>
      <c r="E13">
        <v>32.4</v>
      </c>
      <c r="F13">
        <v>3.85</v>
      </c>
      <c r="H13">
        <f>F13-C13</f>
        <v>3.18</v>
      </c>
      <c r="I13" s="4">
        <f>(+E13-B13) / E13*100</f>
        <v>-1.6049382716049481</v>
      </c>
      <c r="J13" s="4"/>
      <c r="K13" s="5">
        <f>H13-I13</f>
        <v>4.7849382716049487</v>
      </c>
      <c r="M13" s="8">
        <f>K13-M$2</f>
        <v>3.258069871604949</v>
      </c>
      <c r="N13" s="8">
        <f t="shared" si="6"/>
        <v>2.8737278716049488</v>
      </c>
      <c r="O13" s="8">
        <f t="shared" si="7"/>
        <v>2.4893858716049486</v>
      </c>
      <c r="P13" s="8">
        <f t="shared" si="8"/>
        <v>2.1050438716049484</v>
      </c>
      <c r="Q13" s="8">
        <f t="shared" si="9"/>
        <v>1.7207018716049487</v>
      </c>
      <c r="R13" s="8">
        <f t="shared" si="10"/>
        <v>1.336359871604949</v>
      </c>
      <c r="S13" s="8">
        <f t="shared" si="11"/>
        <v>0.95201787160494877</v>
      </c>
      <c r="T13" s="8">
        <f t="shared" si="12"/>
        <v>0.56767587160494859</v>
      </c>
      <c r="U13" s="8">
        <f t="shared" si="13"/>
        <v>0.18333387160494841</v>
      </c>
      <c r="V13" s="8">
        <f t="shared" si="14"/>
        <v>-0.20100812839505178</v>
      </c>
      <c r="W13" s="8">
        <f t="shared" si="15"/>
        <v>-0.58535012839505107</v>
      </c>
      <c r="X13" s="8">
        <f t="shared" si="16"/>
        <v>-0.96969212839505214</v>
      </c>
    </row>
    <row r="14" spans="1:24" x14ac:dyDescent="0.3">
      <c r="A14" s="1">
        <v>45063</v>
      </c>
      <c r="B14">
        <v>33</v>
      </c>
      <c r="C14">
        <v>0.15</v>
      </c>
      <c r="E14">
        <v>32.409999999999997</v>
      </c>
      <c r="F14">
        <v>3.12</v>
      </c>
      <c r="H14">
        <f>F14-C14</f>
        <v>2.97</v>
      </c>
      <c r="I14" s="4">
        <f>(+E14-B14) / E14*100</f>
        <v>-1.8204257945078788</v>
      </c>
      <c r="J14" s="4"/>
      <c r="K14" s="5">
        <f>H14-I14</f>
        <v>4.790425794507879</v>
      </c>
      <c r="M14" s="8">
        <f>K14-M$2</f>
        <v>3.2635573945078793</v>
      </c>
      <c r="N14" s="8">
        <f t="shared" si="6"/>
        <v>2.8792153945078791</v>
      </c>
      <c r="O14" s="8">
        <f t="shared" si="7"/>
        <v>2.4948733945078789</v>
      </c>
      <c r="P14" s="8">
        <f t="shared" si="8"/>
        <v>2.1105313945078787</v>
      </c>
      <c r="Q14" s="8">
        <f t="shared" si="9"/>
        <v>1.726189394507879</v>
      </c>
      <c r="R14" s="8">
        <f t="shared" si="10"/>
        <v>1.3418473945078793</v>
      </c>
      <c r="S14" s="8">
        <f t="shared" si="11"/>
        <v>0.95750539450787908</v>
      </c>
      <c r="T14" s="8">
        <f t="shared" si="12"/>
        <v>0.5731633945078789</v>
      </c>
      <c r="U14" s="8">
        <f t="shared" si="13"/>
        <v>0.18882139450787871</v>
      </c>
      <c r="V14" s="8">
        <f t="shared" si="14"/>
        <v>-0.19552060549212147</v>
      </c>
      <c r="W14" s="8">
        <f t="shared" si="15"/>
        <v>-0.57986260549212076</v>
      </c>
      <c r="X14" s="8">
        <f t="shared" si="16"/>
        <v>-0.96420460549212184</v>
      </c>
    </row>
    <row r="15" spans="1:24" x14ac:dyDescent="0.3">
      <c r="A15" s="1">
        <v>45062</v>
      </c>
      <c r="B15">
        <v>33.11</v>
      </c>
      <c r="C15">
        <v>-0.03</v>
      </c>
      <c r="E15">
        <v>32.69</v>
      </c>
      <c r="F15">
        <v>2.5099999999999998</v>
      </c>
      <c r="H15">
        <f>F15-C15</f>
        <v>2.5399999999999996</v>
      </c>
      <c r="I15" s="4">
        <f>(+E15-B15) / E15*100</f>
        <v>-1.2847965738758083</v>
      </c>
      <c r="J15" s="4"/>
      <c r="K15" s="5">
        <f>H15-I15</f>
        <v>3.8247965738758078</v>
      </c>
      <c r="M15" s="8">
        <f>K15-M$2</f>
        <v>2.2979281738758077</v>
      </c>
      <c r="N15" s="8">
        <f t="shared" si="6"/>
        <v>1.913586173875808</v>
      </c>
      <c r="O15" s="8">
        <f t="shared" si="7"/>
        <v>1.5292441738758078</v>
      </c>
      <c r="P15" s="8">
        <f t="shared" si="8"/>
        <v>1.1449021738758076</v>
      </c>
      <c r="Q15" s="8">
        <f t="shared" si="9"/>
        <v>0.76056017387580788</v>
      </c>
      <c r="R15" s="8">
        <f t="shared" si="10"/>
        <v>0.37621817387580814</v>
      </c>
      <c r="S15" s="8">
        <f t="shared" si="11"/>
        <v>-8.1238261241920462E-3</v>
      </c>
      <c r="T15" s="8">
        <f t="shared" si="12"/>
        <v>-0.39246582612419223</v>
      </c>
      <c r="U15" s="8">
        <f t="shared" si="13"/>
        <v>-0.77680782612419241</v>
      </c>
      <c r="V15" s="8">
        <f t="shared" si="14"/>
        <v>-1.1611498261241926</v>
      </c>
      <c r="W15" s="8">
        <f t="shared" si="15"/>
        <v>-1.5454918261241919</v>
      </c>
      <c r="X15" s="8">
        <f t="shared" si="16"/>
        <v>-1.929833826124193</v>
      </c>
    </row>
    <row r="16" spans="1:24" x14ac:dyDescent="0.3">
      <c r="A16" s="1">
        <v>45061</v>
      </c>
      <c r="B16">
        <v>33.29</v>
      </c>
      <c r="C16">
        <v>0.15</v>
      </c>
      <c r="E16">
        <v>32.75</v>
      </c>
      <c r="F16">
        <v>2.31</v>
      </c>
      <c r="H16">
        <f>F16-C16</f>
        <v>2.16</v>
      </c>
      <c r="I16" s="4">
        <f>(+E16-B16) / E16*100</f>
        <v>-1.6488549618320585</v>
      </c>
      <c r="J16" s="4"/>
      <c r="K16" s="5">
        <f>H16-I16</f>
        <v>3.8088549618320586</v>
      </c>
      <c r="M16" s="8">
        <f>K16-M$2</f>
        <v>2.2819865618320589</v>
      </c>
      <c r="N16" s="8">
        <f t="shared" si="6"/>
        <v>1.8976445618320588</v>
      </c>
      <c r="O16" s="8">
        <f t="shared" si="7"/>
        <v>1.5133025618320586</v>
      </c>
      <c r="P16" s="8">
        <f t="shared" si="8"/>
        <v>1.1289605618320584</v>
      </c>
      <c r="Q16" s="8">
        <f t="shared" si="9"/>
        <v>0.74461856183205866</v>
      </c>
      <c r="R16" s="8">
        <f t="shared" si="10"/>
        <v>0.36027656183205892</v>
      </c>
      <c r="S16" s="8">
        <f t="shared" si="11"/>
        <v>-2.4065438167941267E-2</v>
      </c>
      <c r="T16" s="8">
        <f t="shared" si="12"/>
        <v>-0.40840743816794145</v>
      </c>
      <c r="U16" s="8">
        <f t="shared" si="13"/>
        <v>-0.79274943816794163</v>
      </c>
      <c r="V16" s="8">
        <f t="shared" si="14"/>
        <v>-1.1770914381679418</v>
      </c>
      <c r="W16" s="8">
        <f t="shared" si="15"/>
        <v>-1.5614334381679411</v>
      </c>
      <c r="X16" s="8">
        <f t="shared" si="16"/>
        <v>-1.9457754381679422</v>
      </c>
    </row>
    <row r="17" spans="1:24" x14ac:dyDescent="0.3">
      <c r="A17" s="1">
        <v>45058</v>
      </c>
      <c r="B17">
        <v>33.6</v>
      </c>
      <c r="C17">
        <v>0.75</v>
      </c>
      <c r="E17">
        <v>32.85</v>
      </c>
      <c r="F17">
        <v>2.27</v>
      </c>
      <c r="H17">
        <f>F17-C17</f>
        <v>1.52</v>
      </c>
      <c r="I17" s="4">
        <f>(+E17-B17) / E17*100</f>
        <v>-2.2831050228310499</v>
      </c>
      <c r="J17" s="4"/>
      <c r="K17" s="5">
        <f>H17-I17</f>
        <v>3.8031050228310499</v>
      </c>
      <c r="M17" s="8">
        <f>K17-M$2</f>
        <v>2.2762366228310498</v>
      </c>
      <c r="N17" s="8">
        <f t="shared" si="6"/>
        <v>1.89189462283105</v>
      </c>
      <c r="O17" s="8">
        <f t="shared" si="7"/>
        <v>1.5075526228310498</v>
      </c>
      <c r="P17" s="8">
        <f t="shared" si="8"/>
        <v>1.1232106228310497</v>
      </c>
      <c r="Q17" s="8">
        <f t="shared" si="9"/>
        <v>0.73886862283104993</v>
      </c>
      <c r="R17" s="8">
        <f t="shared" si="10"/>
        <v>0.35452662283105019</v>
      </c>
      <c r="S17" s="8">
        <f t="shared" si="11"/>
        <v>-2.9815377168949997E-2</v>
      </c>
      <c r="T17" s="8">
        <f t="shared" si="12"/>
        <v>-0.41415737716895018</v>
      </c>
      <c r="U17" s="8">
        <f t="shared" si="13"/>
        <v>-0.79849937716895036</v>
      </c>
      <c r="V17" s="8">
        <f t="shared" si="14"/>
        <v>-1.1828413771689505</v>
      </c>
      <c r="W17" s="8">
        <f t="shared" si="15"/>
        <v>-1.5671833771689498</v>
      </c>
      <c r="X17" s="8">
        <f t="shared" si="16"/>
        <v>-1.9515253771689509</v>
      </c>
    </row>
    <row r="18" spans="1:24" x14ac:dyDescent="0.3">
      <c r="A18" s="1">
        <v>45057</v>
      </c>
      <c r="B18">
        <v>33.19</v>
      </c>
      <c r="C18">
        <v>-0.06</v>
      </c>
      <c r="E18">
        <v>32.64</v>
      </c>
      <c r="F18">
        <v>2.06</v>
      </c>
      <c r="H18">
        <f>F18-C18</f>
        <v>2.12</v>
      </c>
      <c r="I18" s="4">
        <f>(+E18-B18) / E18*100</f>
        <v>-1.6850490196078343</v>
      </c>
      <c r="J18" s="4"/>
      <c r="K18" s="5">
        <f>H18-I18</f>
        <v>3.8050490196078344</v>
      </c>
      <c r="M18" s="8">
        <f>K18-M$2</f>
        <v>2.2781806196078342</v>
      </c>
      <c r="N18" s="8">
        <f t="shared" si="6"/>
        <v>1.8938386196078345</v>
      </c>
      <c r="O18" s="8">
        <f t="shared" si="7"/>
        <v>1.5094966196078343</v>
      </c>
      <c r="P18" s="8">
        <f t="shared" si="8"/>
        <v>1.1251546196078341</v>
      </c>
      <c r="Q18" s="8">
        <f t="shared" si="9"/>
        <v>0.7408126196078344</v>
      </c>
      <c r="R18" s="8">
        <f t="shared" si="10"/>
        <v>0.35647061960783466</v>
      </c>
      <c r="S18" s="8">
        <f t="shared" si="11"/>
        <v>-2.7871380392165523E-2</v>
      </c>
      <c r="T18" s="8">
        <f t="shared" si="12"/>
        <v>-0.41221338039216571</v>
      </c>
      <c r="U18" s="8">
        <f t="shared" si="13"/>
        <v>-0.79655538039216589</v>
      </c>
      <c r="V18" s="8">
        <f t="shared" si="14"/>
        <v>-1.1808973803921661</v>
      </c>
      <c r="W18" s="8">
        <f t="shared" si="15"/>
        <v>-1.5652393803921654</v>
      </c>
      <c r="X18" s="8">
        <f t="shared" si="16"/>
        <v>-1.9495813803921664</v>
      </c>
    </row>
    <row r="19" spans="1:24" x14ac:dyDescent="0.3">
      <c r="A19" s="1">
        <v>45056</v>
      </c>
      <c r="B19">
        <v>33</v>
      </c>
      <c r="C19">
        <v>0.15</v>
      </c>
      <c r="E19">
        <v>32.47</v>
      </c>
      <c r="F19">
        <v>2.36</v>
      </c>
      <c r="H19">
        <f>F19-C19</f>
        <v>2.21</v>
      </c>
      <c r="I19" s="4">
        <f>(+E19-B19) / E19*100</f>
        <v>-1.6322759470280293</v>
      </c>
      <c r="J19" s="4"/>
      <c r="K19" s="5">
        <f>H19-I19</f>
        <v>3.8422759470280292</v>
      </c>
      <c r="M19" s="8">
        <f>K19-M$2</f>
        <v>2.3154075470280295</v>
      </c>
      <c r="N19" s="8">
        <f t="shared" si="6"/>
        <v>1.9310655470280293</v>
      </c>
      <c r="O19" s="8">
        <f t="shared" si="7"/>
        <v>1.5467235470280292</v>
      </c>
      <c r="P19" s="8">
        <f t="shared" si="8"/>
        <v>1.162381547028029</v>
      </c>
      <c r="Q19" s="8">
        <f t="shared" si="9"/>
        <v>0.77803954702802924</v>
      </c>
      <c r="R19" s="8">
        <f t="shared" si="10"/>
        <v>0.3936975470280295</v>
      </c>
      <c r="S19" s="8">
        <f t="shared" si="11"/>
        <v>9.3555470280293207E-3</v>
      </c>
      <c r="T19" s="8">
        <f t="shared" si="12"/>
        <v>-0.37498645297197086</v>
      </c>
      <c r="U19" s="8">
        <f t="shared" si="13"/>
        <v>-0.75932845297197105</v>
      </c>
      <c r="V19" s="8">
        <f t="shared" si="14"/>
        <v>-1.1436704529719712</v>
      </c>
      <c r="W19" s="8">
        <f t="shared" si="15"/>
        <v>-1.5280124529719705</v>
      </c>
      <c r="X19" s="8">
        <f t="shared" si="16"/>
        <v>-1.9123544529719716</v>
      </c>
    </row>
    <row r="20" spans="1:24" x14ac:dyDescent="0.3">
      <c r="A20" s="1">
        <v>45055</v>
      </c>
      <c r="B20">
        <v>33.200000000000003</v>
      </c>
      <c r="C20">
        <v>0.42</v>
      </c>
      <c r="E20">
        <v>32.51</v>
      </c>
      <c r="F20">
        <v>2.17</v>
      </c>
      <c r="H20">
        <f>F20-C20</f>
        <v>1.75</v>
      </c>
      <c r="I20" s="4">
        <f>(+E20-B20) / E20*100</f>
        <v>-2.1224238695786064</v>
      </c>
      <c r="J20" s="4"/>
      <c r="K20" s="5">
        <f>H20-I20</f>
        <v>3.8724238695786064</v>
      </c>
      <c r="M20" s="8">
        <f>K20-M$2</f>
        <v>2.3455554695786063</v>
      </c>
      <c r="N20" s="8">
        <f t="shared" si="6"/>
        <v>1.9612134695786065</v>
      </c>
      <c r="O20" s="8">
        <f t="shared" si="7"/>
        <v>1.5768714695786064</v>
      </c>
      <c r="P20" s="8">
        <f t="shared" si="8"/>
        <v>1.1925294695786062</v>
      </c>
      <c r="Q20" s="8">
        <f t="shared" si="9"/>
        <v>0.80818746957860643</v>
      </c>
      <c r="R20" s="8">
        <f t="shared" si="10"/>
        <v>0.42384546957860669</v>
      </c>
      <c r="S20" s="8">
        <f t="shared" si="11"/>
        <v>3.9503469578606509E-2</v>
      </c>
      <c r="T20" s="8">
        <f t="shared" si="12"/>
        <v>-0.34483853042139367</v>
      </c>
      <c r="U20" s="8">
        <f t="shared" si="13"/>
        <v>-0.72918053042139386</v>
      </c>
      <c r="V20" s="8">
        <f t="shared" si="14"/>
        <v>-1.113522530421394</v>
      </c>
      <c r="W20" s="8">
        <f t="shared" si="15"/>
        <v>-1.4978645304213933</v>
      </c>
      <c r="X20" s="8">
        <f t="shared" si="16"/>
        <v>-1.8822065304213944</v>
      </c>
    </row>
    <row r="21" spans="1:24" x14ac:dyDescent="0.3">
      <c r="A21" s="1">
        <v>45054</v>
      </c>
      <c r="B21">
        <v>33.450000000000003</v>
      </c>
      <c r="C21">
        <v>0.12</v>
      </c>
      <c r="E21">
        <v>32.729999999999997</v>
      </c>
      <c r="F21">
        <v>1.71</v>
      </c>
      <c r="H21">
        <f>F21-C21</f>
        <v>1.5899999999999999</v>
      </c>
      <c r="I21" s="4">
        <f>(+E21-B21) / E21*100</f>
        <v>-2.1998166819431897</v>
      </c>
      <c r="J21" s="4"/>
      <c r="K21" s="5">
        <f>H21-I21</f>
        <v>3.7898166819431895</v>
      </c>
      <c r="M21" s="8">
        <f>K21-M$2</f>
        <v>2.2629482819431894</v>
      </c>
      <c r="N21" s="8">
        <f t="shared" si="6"/>
        <v>1.8786062819431897</v>
      </c>
      <c r="O21" s="8">
        <f t="shared" si="7"/>
        <v>1.4942642819431895</v>
      </c>
      <c r="P21" s="8">
        <f t="shared" si="8"/>
        <v>1.1099222819431893</v>
      </c>
      <c r="Q21" s="8">
        <f t="shared" si="9"/>
        <v>0.72558028194318958</v>
      </c>
      <c r="R21" s="8">
        <f t="shared" si="10"/>
        <v>0.34123828194318984</v>
      </c>
      <c r="S21" s="8">
        <f t="shared" si="11"/>
        <v>-4.3103718056810347E-2</v>
      </c>
      <c r="T21" s="8">
        <f t="shared" si="12"/>
        <v>-0.42744571805681053</v>
      </c>
      <c r="U21" s="8">
        <f t="shared" si="13"/>
        <v>-0.81178771805681071</v>
      </c>
      <c r="V21" s="8">
        <f t="shared" si="14"/>
        <v>-1.1961297180568109</v>
      </c>
      <c r="W21" s="8">
        <f t="shared" si="15"/>
        <v>-1.5804717180568102</v>
      </c>
      <c r="X21" s="8">
        <f t="shared" si="16"/>
        <v>-1.9648137180568113</v>
      </c>
    </row>
    <row r="22" spans="1:24" x14ac:dyDescent="0.3">
      <c r="A22" s="1">
        <v>45051</v>
      </c>
      <c r="B22">
        <v>33.49</v>
      </c>
      <c r="C22">
        <v>0.39</v>
      </c>
      <c r="E22">
        <v>32.630000000000003</v>
      </c>
      <c r="F22">
        <v>1.59</v>
      </c>
      <c r="H22">
        <f>F22-C22</f>
        <v>1.2000000000000002</v>
      </c>
      <c r="I22" s="4">
        <f>(+E22-B22) / E22*100</f>
        <v>-2.6356114005516376</v>
      </c>
      <c r="J22" s="4"/>
      <c r="K22" s="5">
        <f>H22-I22</f>
        <v>3.8356114005516377</v>
      </c>
      <c r="M22" s="8">
        <f>K22-M$2</f>
        <v>2.3087430005516376</v>
      </c>
      <c r="N22" s="8">
        <f t="shared" si="6"/>
        <v>1.9244010005516379</v>
      </c>
      <c r="O22" s="8">
        <f t="shared" si="7"/>
        <v>1.5400590005516377</v>
      </c>
      <c r="P22" s="8">
        <f t="shared" si="8"/>
        <v>1.1557170005516375</v>
      </c>
      <c r="Q22" s="8">
        <f t="shared" si="9"/>
        <v>0.77137500055163777</v>
      </c>
      <c r="R22" s="8">
        <f t="shared" si="10"/>
        <v>0.38703300055163803</v>
      </c>
      <c r="S22" s="8">
        <f t="shared" si="11"/>
        <v>2.6910005516378455E-3</v>
      </c>
      <c r="T22" s="8">
        <f t="shared" si="12"/>
        <v>-0.38165099944836234</v>
      </c>
      <c r="U22" s="8">
        <f t="shared" si="13"/>
        <v>-0.76599299944836252</v>
      </c>
      <c r="V22" s="8">
        <f t="shared" si="14"/>
        <v>-1.1503349994483627</v>
      </c>
      <c r="W22" s="8">
        <f t="shared" si="15"/>
        <v>-1.534676999448362</v>
      </c>
      <c r="X22" s="8">
        <f t="shared" si="16"/>
        <v>-1.9190189994483631</v>
      </c>
    </row>
    <row r="23" spans="1:24" x14ac:dyDescent="0.3">
      <c r="A23" s="1">
        <v>45050</v>
      </c>
      <c r="B23">
        <v>33.799999999999997</v>
      </c>
      <c r="C23">
        <v>0.15</v>
      </c>
      <c r="E23">
        <v>32.81</v>
      </c>
      <c r="F23">
        <v>1.02</v>
      </c>
      <c r="H23">
        <f>F23-C23</f>
        <v>0.87</v>
      </c>
      <c r="I23" s="4">
        <f>(+E23-B23) / E23*100</f>
        <v>-3.0173727522096763</v>
      </c>
      <c r="J23" s="4"/>
      <c r="K23" s="5">
        <f>H23-I23</f>
        <v>3.8873727522096764</v>
      </c>
      <c r="M23" s="8">
        <f>K23-M$2</f>
        <v>2.3605043522096762</v>
      </c>
      <c r="N23" s="8">
        <f t="shared" si="6"/>
        <v>1.9761623522096765</v>
      </c>
      <c r="O23" s="8">
        <f t="shared" si="7"/>
        <v>1.5918203522096763</v>
      </c>
      <c r="P23" s="8">
        <f t="shared" si="8"/>
        <v>1.2074783522096761</v>
      </c>
      <c r="Q23" s="8">
        <f t="shared" si="9"/>
        <v>0.8231363522096764</v>
      </c>
      <c r="R23" s="8">
        <f t="shared" si="10"/>
        <v>0.43879435220967666</v>
      </c>
      <c r="S23" s="8">
        <f t="shared" si="11"/>
        <v>5.445235220967648E-2</v>
      </c>
      <c r="T23" s="8">
        <f t="shared" si="12"/>
        <v>-0.3298896477903237</v>
      </c>
      <c r="U23" s="8">
        <f t="shared" si="13"/>
        <v>-0.71423164779032389</v>
      </c>
      <c r="V23" s="8">
        <f t="shared" si="14"/>
        <v>-1.0985736477903241</v>
      </c>
      <c r="W23" s="8">
        <f t="shared" si="15"/>
        <v>-1.4829156477903234</v>
      </c>
      <c r="X23" s="8">
        <f t="shared" si="16"/>
        <v>-1.8672576477903244</v>
      </c>
    </row>
    <row r="24" spans="1:24" x14ac:dyDescent="0.3">
      <c r="A24" s="1">
        <v>45049</v>
      </c>
      <c r="B24">
        <v>33.64</v>
      </c>
      <c r="C24">
        <v>-0.41</v>
      </c>
      <c r="E24">
        <v>32.65</v>
      </c>
      <c r="F24">
        <v>0.4</v>
      </c>
      <c r="H24">
        <f>F24-C24</f>
        <v>0.81</v>
      </c>
      <c r="I24" s="4">
        <f>(+E24-B24) / E24*100</f>
        <v>-3.0321592649310936</v>
      </c>
      <c r="J24" s="4"/>
      <c r="K24" s="5">
        <f>H24-I24</f>
        <v>3.8421592649310936</v>
      </c>
      <c r="M24" s="8">
        <f>K24-M$2</f>
        <v>2.3152908649310939</v>
      </c>
      <c r="N24" s="8">
        <f t="shared" si="6"/>
        <v>1.9309488649310937</v>
      </c>
      <c r="O24" s="8">
        <f t="shared" si="7"/>
        <v>1.5466068649310936</v>
      </c>
      <c r="P24" s="8">
        <f t="shared" si="8"/>
        <v>1.1622648649310934</v>
      </c>
      <c r="Q24" s="8">
        <f t="shared" si="9"/>
        <v>0.77792286493109364</v>
      </c>
      <c r="R24" s="8">
        <f t="shared" si="10"/>
        <v>0.3935808649310939</v>
      </c>
      <c r="S24" s="8">
        <f t="shared" si="11"/>
        <v>9.2388649310937154E-3</v>
      </c>
      <c r="T24" s="8">
        <f t="shared" si="12"/>
        <v>-0.37510313506890647</v>
      </c>
      <c r="U24" s="8">
        <f t="shared" si="13"/>
        <v>-0.75944513506890665</v>
      </c>
      <c r="V24" s="8">
        <f t="shared" si="14"/>
        <v>-1.1437871350689068</v>
      </c>
      <c r="W24" s="8">
        <f t="shared" si="15"/>
        <v>-1.5281291350689061</v>
      </c>
      <c r="X24" s="8">
        <f t="shared" si="16"/>
        <v>-1.9124711350689072</v>
      </c>
    </row>
    <row r="25" spans="1:24" x14ac:dyDescent="0.3">
      <c r="A25" s="1">
        <v>45048</v>
      </c>
      <c r="B25">
        <v>33.22</v>
      </c>
      <c r="C25">
        <v>-0.12</v>
      </c>
      <c r="E25">
        <v>32.28</v>
      </c>
      <c r="F25">
        <v>0.75</v>
      </c>
      <c r="H25">
        <f>F25-C25</f>
        <v>0.87</v>
      </c>
      <c r="I25" s="4">
        <f>(+E25-B25) / E25*100</f>
        <v>-2.9120198265179607</v>
      </c>
      <c r="J25" s="4"/>
      <c r="K25" s="5">
        <f>H25-I25</f>
        <v>3.7820198265179608</v>
      </c>
      <c r="M25" s="8">
        <f>K25-M$2</f>
        <v>2.2551514265179611</v>
      </c>
      <c r="N25" s="8">
        <f t="shared" si="6"/>
        <v>1.8708094265179609</v>
      </c>
      <c r="O25" s="8">
        <f t="shared" si="7"/>
        <v>1.4864674265179607</v>
      </c>
      <c r="P25" s="8">
        <f t="shared" si="8"/>
        <v>1.1021254265179605</v>
      </c>
      <c r="Q25" s="8">
        <f t="shared" si="9"/>
        <v>0.71778342651796079</v>
      </c>
      <c r="R25" s="8">
        <f t="shared" si="10"/>
        <v>0.33344142651796105</v>
      </c>
      <c r="S25" s="8">
        <f t="shared" si="11"/>
        <v>-5.0900573482039135E-2</v>
      </c>
      <c r="T25" s="8">
        <f t="shared" si="12"/>
        <v>-0.43524257348203932</v>
      </c>
      <c r="U25" s="8">
        <f t="shared" si="13"/>
        <v>-0.8195845734820395</v>
      </c>
      <c r="V25" s="8">
        <f t="shared" si="14"/>
        <v>-1.2039265734820397</v>
      </c>
      <c r="W25" s="8">
        <f t="shared" si="15"/>
        <v>-1.588268573482039</v>
      </c>
      <c r="X25" s="8">
        <f t="shared" si="16"/>
        <v>-1.9726105734820401</v>
      </c>
    </row>
    <row r="26" spans="1:24" x14ac:dyDescent="0.3">
      <c r="A26" s="1">
        <v>45044</v>
      </c>
      <c r="B26">
        <v>33.450000000000003</v>
      </c>
      <c r="C26">
        <v>-0.8</v>
      </c>
      <c r="E26">
        <v>32.46</v>
      </c>
      <c r="F26">
        <v>-0.03</v>
      </c>
      <c r="H26">
        <f>F26-C26</f>
        <v>0.77</v>
      </c>
      <c r="I26" s="4">
        <f>(+E26-B26) / E26*100</f>
        <v>-3.0499075785582317</v>
      </c>
      <c r="J26" s="4"/>
      <c r="K26" s="5">
        <f>H26-I26</f>
        <v>3.8199075785582317</v>
      </c>
      <c r="M26" s="8">
        <f>K26-M$2</f>
        <v>2.2930391785582316</v>
      </c>
      <c r="N26" s="8">
        <f t="shared" si="6"/>
        <v>1.9086971785582318</v>
      </c>
      <c r="O26" s="8">
        <f t="shared" si="7"/>
        <v>1.5243551785582317</v>
      </c>
      <c r="P26" s="8">
        <f t="shared" si="8"/>
        <v>1.1400131785582315</v>
      </c>
      <c r="Q26" s="8">
        <f t="shared" si="9"/>
        <v>0.75567117855823174</v>
      </c>
      <c r="R26" s="8">
        <f t="shared" si="10"/>
        <v>0.371329178558232</v>
      </c>
      <c r="S26" s="8">
        <f t="shared" si="11"/>
        <v>-1.3012821441768185E-2</v>
      </c>
      <c r="T26" s="8">
        <f t="shared" si="12"/>
        <v>-0.39735482144176837</v>
      </c>
      <c r="U26" s="8">
        <f t="shared" si="13"/>
        <v>-0.78169682144176855</v>
      </c>
      <c r="V26" s="8">
        <f t="shared" si="14"/>
        <v>-1.1660388214417687</v>
      </c>
      <c r="W26" s="8">
        <f t="shared" si="15"/>
        <v>-1.550380821441768</v>
      </c>
      <c r="X26" s="8">
        <f t="shared" si="16"/>
        <v>-1.9347228214417691</v>
      </c>
    </row>
    <row r="27" spans="1:24" x14ac:dyDescent="0.3">
      <c r="A27" s="1">
        <v>45043</v>
      </c>
      <c r="B27">
        <v>33.6</v>
      </c>
      <c r="C27">
        <v>0.33</v>
      </c>
      <c r="E27">
        <v>32.51</v>
      </c>
      <c r="F27">
        <v>0.81</v>
      </c>
      <c r="H27">
        <f>F27-C27</f>
        <v>0.48000000000000004</v>
      </c>
      <c r="I27" s="4">
        <f>(+E27-B27) / E27*100</f>
        <v>-3.3528145186096694</v>
      </c>
      <c r="J27" s="4"/>
      <c r="K27" s="5">
        <f>H27-I27</f>
        <v>3.8328145186096694</v>
      </c>
      <c r="M27" s="8">
        <f>K27-M$2</f>
        <v>2.3059461186096692</v>
      </c>
      <c r="N27" s="8">
        <f t="shared" si="6"/>
        <v>1.9216041186096695</v>
      </c>
      <c r="O27" s="8">
        <f t="shared" si="7"/>
        <v>1.5372621186096693</v>
      </c>
      <c r="P27" s="8">
        <f t="shared" si="8"/>
        <v>1.1529201186096691</v>
      </c>
      <c r="Q27" s="8">
        <f t="shared" si="9"/>
        <v>0.7685781186096694</v>
      </c>
      <c r="R27" s="8">
        <f t="shared" si="10"/>
        <v>0.38423611860966966</v>
      </c>
      <c r="S27" s="8">
        <f t="shared" si="11"/>
        <v>-1.0588139033052002E-4</v>
      </c>
      <c r="T27" s="8">
        <f t="shared" si="12"/>
        <v>-0.3844478813903307</v>
      </c>
      <c r="U27" s="8">
        <f t="shared" si="13"/>
        <v>-0.76878988139033089</v>
      </c>
      <c r="V27" s="8">
        <f t="shared" si="14"/>
        <v>-1.1531318813903311</v>
      </c>
      <c r="W27" s="8">
        <f t="shared" si="15"/>
        <v>-1.5374738813903304</v>
      </c>
      <c r="X27" s="8">
        <f t="shared" si="16"/>
        <v>-1.9218158813903314</v>
      </c>
    </row>
    <row r="28" spans="1:24" x14ac:dyDescent="0.3">
      <c r="A28" s="1">
        <v>45042</v>
      </c>
      <c r="B28">
        <v>33.94</v>
      </c>
      <c r="C28">
        <v>0.12</v>
      </c>
      <c r="E28">
        <v>32.76</v>
      </c>
      <c r="F28">
        <v>0.37</v>
      </c>
      <c r="H28">
        <f>F28-C28</f>
        <v>0.25</v>
      </c>
      <c r="I28" s="4">
        <f>(+E28-B28) / E28*100</f>
        <v>-3.6019536019536016</v>
      </c>
      <c r="J28" s="4"/>
      <c r="K28" s="5">
        <f>H28-I28</f>
        <v>3.8519536019536016</v>
      </c>
      <c r="M28" s="8">
        <f>K28-M$2</f>
        <v>2.3250852019536019</v>
      </c>
      <c r="N28" s="8">
        <f t="shared" si="6"/>
        <v>1.9407432019536017</v>
      </c>
      <c r="O28" s="8">
        <f t="shared" si="7"/>
        <v>1.5564012019536015</v>
      </c>
      <c r="P28" s="8">
        <f t="shared" si="8"/>
        <v>1.1720592019536014</v>
      </c>
      <c r="Q28" s="8">
        <f t="shared" si="9"/>
        <v>0.78771720195360162</v>
      </c>
      <c r="R28" s="8">
        <f t="shared" si="10"/>
        <v>0.40337520195360188</v>
      </c>
      <c r="S28" s="8">
        <f t="shared" si="11"/>
        <v>1.9033201953601697E-2</v>
      </c>
      <c r="T28" s="8">
        <f t="shared" si="12"/>
        <v>-0.36530879804639849</v>
      </c>
      <c r="U28" s="8">
        <f t="shared" si="13"/>
        <v>-0.74965079804639867</v>
      </c>
      <c r="V28" s="8">
        <f t="shared" si="14"/>
        <v>-1.1339927980463989</v>
      </c>
      <c r="W28" s="8">
        <f t="shared" si="15"/>
        <v>-1.5183347980463981</v>
      </c>
      <c r="X28" s="8">
        <f t="shared" si="16"/>
        <v>-1.9026767980463992</v>
      </c>
    </row>
    <row r="29" spans="1:24" x14ac:dyDescent="0.3">
      <c r="A29" s="1">
        <v>45041</v>
      </c>
      <c r="B29">
        <v>33.61</v>
      </c>
      <c r="C29">
        <v>-0.41</v>
      </c>
      <c r="E29">
        <v>32.5</v>
      </c>
      <c r="F29">
        <v>0</v>
      </c>
      <c r="H29">
        <f>F29-C29</f>
        <v>0.41</v>
      </c>
      <c r="I29" s="4">
        <f>(+E29-B29) / E29*100</f>
        <v>-3.4153846153846139</v>
      </c>
      <c r="J29" s="4"/>
      <c r="K29" s="5">
        <f>H29-I29</f>
        <v>3.8253846153846141</v>
      </c>
      <c r="M29" s="8">
        <f>K29-M$2</f>
        <v>2.2985162153846144</v>
      </c>
      <c r="N29" s="8">
        <f t="shared" si="6"/>
        <v>1.9141742153846142</v>
      </c>
      <c r="O29" s="8">
        <f t="shared" si="7"/>
        <v>1.529832215384614</v>
      </c>
      <c r="P29" s="8">
        <f t="shared" si="8"/>
        <v>1.1454902153846138</v>
      </c>
      <c r="Q29" s="8">
        <f t="shared" si="9"/>
        <v>0.76114821538461408</v>
      </c>
      <c r="R29" s="8">
        <f t="shared" si="10"/>
        <v>0.37680621538461434</v>
      </c>
      <c r="S29" s="8">
        <f t="shared" si="11"/>
        <v>-7.5357846153858432E-3</v>
      </c>
      <c r="T29" s="8">
        <f t="shared" si="12"/>
        <v>-0.39187778461538603</v>
      </c>
      <c r="U29" s="8">
        <f t="shared" si="13"/>
        <v>-0.77621978461538621</v>
      </c>
      <c r="V29" s="8">
        <f t="shared" si="14"/>
        <v>-1.1605617846153864</v>
      </c>
      <c r="W29" s="8">
        <f t="shared" si="15"/>
        <v>-1.5449037846153857</v>
      </c>
      <c r="X29" s="8">
        <f t="shared" si="16"/>
        <v>-1.9292457846153868</v>
      </c>
    </row>
    <row r="30" spans="1:24" x14ac:dyDescent="0.3">
      <c r="A30" s="1">
        <v>45040</v>
      </c>
      <c r="B30">
        <v>33.15</v>
      </c>
      <c r="C30">
        <v>-0.3</v>
      </c>
      <c r="E30">
        <v>32.15</v>
      </c>
      <c r="F30">
        <v>0.41</v>
      </c>
      <c r="H30">
        <f>F30-C30</f>
        <v>0.71</v>
      </c>
      <c r="I30" s="4">
        <f>(+E30-B30) / E30*100</f>
        <v>-3.1104199066874028</v>
      </c>
      <c r="J30" s="4"/>
      <c r="K30" s="5">
        <f>H30-I30</f>
        <v>3.8204199066874027</v>
      </c>
      <c r="M30" s="8">
        <f>K30-M$2</f>
        <v>2.293551506687403</v>
      </c>
      <c r="N30" s="8">
        <f t="shared" si="6"/>
        <v>1.9092095066874029</v>
      </c>
      <c r="O30" s="8">
        <f t="shared" si="7"/>
        <v>1.5248675066874027</v>
      </c>
      <c r="P30" s="8">
        <f t="shared" si="8"/>
        <v>1.1405255066874025</v>
      </c>
      <c r="Q30" s="8">
        <f t="shared" si="9"/>
        <v>0.75618350668740275</v>
      </c>
      <c r="R30" s="8">
        <f t="shared" si="10"/>
        <v>0.37184150668740301</v>
      </c>
      <c r="S30" s="8">
        <f t="shared" si="11"/>
        <v>-1.2500493312597172E-2</v>
      </c>
      <c r="T30" s="8">
        <f t="shared" si="12"/>
        <v>-0.39684249331259736</v>
      </c>
      <c r="U30" s="8">
        <f t="shared" si="13"/>
        <v>-0.78118449331259754</v>
      </c>
      <c r="V30" s="8">
        <f t="shared" si="14"/>
        <v>-1.1655264933125977</v>
      </c>
      <c r="W30" s="8">
        <f t="shared" si="15"/>
        <v>-1.549868493312597</v>
      </c>
      <c r="X30" s="8">
        <f t="shared" si="16"/>
        <v>-1.9342104933125981</v>
      </c>
    </row>
    <row r="31" spans="1:24" x14ac:dyDescent="0.3">
      <c r="A31" s="1">
        <v>45037</v>
      </c>
      <c r="B31">
        <v>33.340000000000003</v>
      </c>
      <c r="C31">
        <v>0.27</v>
      </c>
      <c r="E31">
        <v>32.29</v>
      </c>
      <c r="F31">
        <v>0.84</v>
      </c>
      <c r="H31">
        <f>F31-C31</f>
        <v>0.56999999999999995</v>
      </c>
      <c r="I31" s="4">
        <f>(+E31-B31) / E31*100</f>
        <v>-3.2517807370703138</v>
      </c>
      <c r="J31" s="4"/>
      <c r="K31" s="5">
        <f>H31-I31</f>
        <v>3.8217807370703136</v>
      </c>
      <c r="M31" s="8">
        <f>K31-M$2</f>
        <v>2.2949123370703139</v>
      </c>
      <c r="N31" s="8">
        <f t="shared" si="6"/>
        <v>1.9105703370703138</v>
      </c>
      <c r="O31" s="8">
        <f t="shared" si="7"/>
        <v>1.5262283370703136</v>
      </c>
      <c r="P31" s="8">
        <f t="shared" si="8"/>
        <v>1.1418863370703134</v>
      </c>
      <c r="Q31" s="8">
        <f t="shared" si="9"/>
        <v>0.75754433707031366</v>
      </c>
      <c r="R31" s="8">
        <f t="shared" si="10"/>
        <v>0.37320233707031392</v>
      </c>
      <c r="S31" s="8">
        <f t="shared" si="11"/>
        <v>-1.1139662929686267E-2</v>
      </c>
      <c r="T31" s="8">
        <f t="shared" si="12"/>
        <v>-0.39548166292968645</v>
      </c>
      <c r="U31" s="8">
        <f t="shared" si="13"/>
        <v>-0.77982366292968663</v>
      </c>
      <c r="V31" s="8">
        <f t="shared" si="14"/>
        <v>-1.1641656629296868</v>
      </c>
      <c r="W31" s="8">
        <f t="shared" si="15"/>
        <v>-1.5485076629296861</v>
      </c>
      <c r="X31" s="8">
        <f t="shared" si="16"/>
        <v>-1.9328496629296872</v>
      </c>
    </row>
    <row r="32" spans="1:24" x14ac:dyDescent="0.3">
      <c r="A32" s="1">
        <v>45036</v>
      </c>
      <c r="B32">
        <v>33.42</v>
      </c>
      <c r="C32">
        <v>-0.15</v>
      </c>
      <c r="E32">
        <v>32.020000000000003</v>
      </c>
      <c r="F32">
        <v>0.41</v>
      </c>
      <c r="H32">
        <f>F32-C32</f>
        <v>0.55999999999999994</v>
      </c>
      <c r="I32" s="4">
        <f>(+E32-B32) / E32*100</f>
        <v>-4.3722673329169224</v>
      </c>
      <c r="J32" s="4"/>
      <c r="K32" s="5">
        <f>H32-I32</f>
        <v>4.932267332916922</v>
      </c>
      <c r="M32" s="8">
        <f>K32-M$2</f>
        <v>3.4053989329169223</v>
      </c>
      <c r="N32" s="8">
        <f t="shared" si="6"/>
        <v>3.0210569329169221</v>
      </c>
      <c r="O32" s="8">
        <f t="shared" si="7"/>
        <v>2.6367149329169219</v>
      </c>
      <c r="P32" s="8">
        <f t="shared" si="8"/>
        <v>2.2523729329169218</v>
      </c>
      <c r="Q32" s="8">
        <f t="shared" si="9"/>
        <v>1.868030932916922</v>
      </c>
      <c r="R32" s="8">
        <f t="shared" si="10"/>
        <v>1.4836889329169223</v>
      </c>
      <c r="S32" s="8">
        <f t="shared" si="11"/>
        <v>1.0993469329169221</v>
      </c>
      <c r="T32" s="8">
        <f t="shared" si="12"/>
        <v>0.71500493291692191</v>
      </c>
      <c r="U32" s="8">
        <f t="shared" si="13"/>
        <v>0.33066293291692173</v>
      </c>
      <c r="V32" s="8">
        <f t="shared" si="14"/>
        <v>-5.3679067083078458E-2</v>
      </c>
      <c r="W32" s="8">
        <f t="shared" si="15"/>
        <v>-0.43802106708307775</v>
      </c>
      <c r="X32" s="8">
        <f t="shared" si="16"/>
        <v>-0.82236306708307882</v>
      </c>
    </row>
    <row r="33" spans="1:24" x14ac:dyDescent="0.3">
      <c r="A33" s="1">
        <v>45035</v>
      </c>
      <c r="B33">
        <v>33.299999999999997</v>
      </c>
      <c r="C33">
        <v>0.51</v>
      </c>
      <c r="E33">
        <v>31.89</v>
      </c>
      <c r="F33">
        <v>0.6</v>
      </c>
      <c r="H33">
        <f>F33-C33</f>
        <v>8.9999999999999969E-2</v>
      </c>
      <c r="I33" s="4">
        <f>(+E33-B33) / E33*100</f>
        <v>-4.4214487300093968</v>
      </c>
      <c r="J33" s="4"/>
      <c r="K33" s="5">
        <f>H33-I33</f>
        <v>4.5114487300093966</v>
      </c>
      <c r="M33" s="8">
        <f>K33-M$2</f>
        <v>2.9845803300093969</v>
      </c>
      <c r="N33" s="8">
        <f t="shared" si="6"/>
        <v>2.6002383300093967</v>
      </c>
      <c r="O33" s="8">
        <f t="shared" si="7"/>
        <v>2.2158963300093966</v>
      </c>
      <c r="P33" s="8">
        <f t="shared" si="8"/>
        <v>1.8315543300093964</v>
      </c>
      <c r="Q33" s="8">
        <f t="shared" si="9"/>
        <v>1.4472123300093966</v>
      </c>
      <c r="R33" s="8">
        <f t="shared" si="10"/>
        <v>1.0628703300093969</v>
      </c>
      <c r="S33" s="8">
        <f t="shared" si="11"/>
        <v>0.67852833000939672</v>
      </c>
      <c r="T33" s="8">
        <f t="shared" si="12"/>
        <v>0.29418633000939653</v>
      </c>
      <c r="U33" s="8">
        <f t="shared" si="13"/>
        <v>-9.0155669990603649E-2</v>
      </c>
      <c r="V33" s="8">
        <f t="shared" si="14"/>
        <v>-0.47449766999060383</v>
      </c>
      <c r="W33" s="8">
        <f t="shared" si="15"/>
        <v>-0.85883966999060313</v>
      </c>
      <c r="X33" s="8">
        <f t="shared" si="16"/>
        <v>-1.2431816699906042</v>
      </c>
    </row>
    <row r="34" spans="1:24" x14ac:dyDescent="0.3">
      <c r="A34" s="1">
        <v>45034</v>
      </c>
      <c r="B34">
        <v>33.19</v>
      </c>
      <c r="C34">
        <v>0.3</v>
      </c>
      <c r="E34">
        <v>31.79</v>
      </c>
      <c r="F34">
        <v>0.82</v>
      </c>
      <c r="H34">
        <f>F34-C34</f>
        <v>0.52</v>
      </c>
      <c r="I34" s="4">
        <f>(+E34-B34) / E34*100</f>
        <v>-4.4039005976722194</v>
      </c>
      <c r="J34" s="4"/>
      <c r="K34" s="5">
        <f>H34-I34</f>
        <v>4.923900597672219</v>
      </c>
      <c r="M34" s="8">
        <f>K34-M$2</f>
        <v>3.3970321976722193</v>
      </c>
      <c r="N34" s="8">
        <f t="shared" si="6"/>
        <v>3.0126901976722191</v>
      </c>
      <c r="O34" s="8">
        <f t="shared" si="7"/>
        <v>2.6283481976722189</v>
      </c>
      <c r="P34" s="8">
        <f t="shared" si="8"/>
        <v>2.2440061976722188</v>
      </c>
      <c r="Q34" s="8">
        <f t="shared" si="9"/>
        <v>1.859664197672219</v>
      </c>
      <c r="R34" s="8">
        <f t="shared" si="10"/>
        <v>1.4753221976722193</v>
      </c>
      <c r="S34" s="8">
        <f t="shared" si="11"/>
        <v>1.0909801976722191</v>
      </c>
      <c r="T34" s="8">
        <f t="shared" si="12"/>
        <v>0.70663819767221892</v>
      </c>
      <c r="U34" s="8">
        <f t="shared" si="13"/>
        <v>0.32229619767221873</v>
      </c>
      <c r="V34" s="8">
        <f t="shared" si="14"/>
        <v>-6.2045802327781452E-2</v>
      </c>
      <c r="W34" s="8">
        <f t="shared" si="15"/>
        <v>-0.44638780232778075</v>
      </c>
      <c r="X34" s="8">
        <f t="shared" si="16"/>
        <v>-0.83072980232778182</v>
      </c>
    </row>
  </sheetData>
  <mergeCells count="1">
    <mergeCell ref="M4:T4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新文件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Dai, Tian-Shyr</dc:creator>
  <cp:lastModifiedBy>simon</cp:lastModifiedBy>
  <dcterms:created xsi:type="dcterms:W3CDTF">2023-05-30T13:04:34Z</dcterms:created>
  <dcterms:modified xsi:type="dcterms:W3CDTF">2023-06-25T14:06:18Z</dcterms:modified>
</cp:coreProperties>
</file>