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Reduce Rules" sheetId="1" r:id="rId4"/>
  </sheets>
  <definedNames>
    <definedName hidden="1" localSheetId="0" name="_xlnm._FilterDatabase">'Copia de Reduce Rules'!$A$1:$AC$92</definedName>
  </definedNames>
  <calcPr/>
</workbook>
</file>

<file path=xl/sharedStrings.xml><?xml version="1.0" encoding="utf-8"?>
<sst xmlns="http://schemas.openxmlformats.org/spreadsheetml/2006/main" count="992" uniqueCount="137">
  <si>
    <t>Process Name</t>
  </si>
  <si>
    <t>Rule Category Name</t>
  </si>
  <si>
    <t>Order</t>
  </si>
  <si>
    <t>Rule Name</t>
  </si>
  <si>
    <t>Rule Condition Name</t>
  </si>
  <si>
    <t>Rule Type</t>
  </si>
  <si>
    <t>SITE</t>
  </si>
  <si>
    <t>SELLER CHANNEL</t>
  </si>
  <si>
    <t>HAS RULE EXCEPTION</t>
  </si>
  <si>
    <t>Sentence Result</t>
  </si>
  <si>
    <t>Assignment Result</t>
  </si>
  <si>
    <t>Columna 1</t>
  </si>
  <si>
    <t>Operador 1</t>
  </si>
  <si>
    <t>Valor 1</t>
  </si>
  <si>
    <t>Operador lógico 1</t>
  </si>
  <si>
    <t>Columna 2</t>
  </si>
  <si>
    <t>Operador 2</t>
  </si>
  <si>
    <t>Valor 2</t>
  </si>
  <si>
    <t>Propiedad 1</t>
  </si>
  <si>
    <t>Asignación 1</t>
  </si>
  <si>
    <t>Resultado 1</t>
  </si>
  <si>
    <t>Separador 1</t>
  </si>
  <si>
    <t xml:space="preserve">Propiedad 2 </t>
  </si>
  <si>
    <t>Asignación 2</t>
  </si>
  <si>
    <t>Resultado 2</t>
  </si>
  <si>
    <t>Separador 2</t>
  </si>
  <si>
    <t>Propiedad 3</t>
  </si>
  <si>
    <t>Asignación 3</t>
  </si>
  <si>
    <t>Resultado 3</t>
  </si>
  <si>
    <t>Acquisition</t>
  </si>
  <si>
    <t>AUDIENCE</t>
  </si>
  <si>
    <t>AUDIENCE_ACQUISITION</t>
  </si>
  <si>
    <t>audience</t>
  </si>
  <si>
    <t>ALL</t>
  </si>
  <si>
    <t>ACTIVITY</t>
  </si>
  <si>
    <t>&gt;=</t>
  </si>
  <si>
    <t>AND</t>
  </si>
  <si>
    <t>MIA_EXISTS</t>
  </si>
  <si>
    <t>=</t>
  </si>
  <si>
    <t>CROSS_FILTERS</t>
  </si>
  <si>
    <t>TRAVAS</t>
  </si>
  <si>
    <t>filter</t>
  </si>
  <si>
    <t>MLB</t>
  </si>
  <si>
    <t>FLAG_TRAVAS_RECIBIBLES</t>
  </si>
  <si>
    <t>PFA_MODEL</t>
  </si>
  <si>
    <t>FLAG_SCORE_PFA</t>
  </si>
  <si>
    <t>CATEGORY_FILTERS</t>
  </si>
  <si>
    <t>CLAIMS</t>
  </si>
  <si>
    <t>ML</t>
  </si>
  <si>
    <t>CLAIMS_15D_QTY</t>
  </si>
  <si>
    <t>CLAIMS_15D_DOL_AMT</t>
  </si>
  <si>
    <t>&gt;</t>
  </si>
  <si>
    <t>ECO</t>
  </si>
  <si>
    <t>TPV_MIN</t>
  </si>
  <si>
    <t>AVG_TPV_DOL_AMT_3M</t>
  </si>
  <si>
    <t>MP</t>
  </si>
  <si>
    <t>ACCESS</t>
  </si>
  <si>
    <t>ALLOWED_PFA</t>
  </si>
  <si>
    <t>assignment_filter</t>
  </si>
  <si>
    <t>MLA</t>
  </si>
  <si>
    <t>SEMAPHORE_PFA</t>
  </si>
  <si>
    <t>'GREEN'</t>
  </si>
  <si>
    <t>advance_access_group</t>
  </si>
  <si>
    <t>totall_acces_group</t>
  </si>
  <si>
    <t>MLM</t>
  </si>
  <si>
    <t>ALLOWED_ACTIVITY</t>
  </si>
  <si>
    <t>MCO</t>
  </si>
  <si>
    <t>MPE</t>
  </si>
  <si>
    <t>PARTIALLY_ALLOWED</t>
  </si>
  <si>
    <t>'YELLOW'</t>
  </si>
  <si>
    <t>partially_access_group</t>
  </si>
  <si>
    <t>balance_policy_group</t>
  </si>
  <si>
    <t>balance_for_mla</t>
  </si>
  <si>
    <t>DEFAULT</t>
  </si>
  <si>
    <t>balance_default</t>
  </si>
  <si>
    <t>PRICING</t>
  </si>
  <si>
    <t>PARTIALLY_ALLOWED_PRICING</t>
  </si>
  <si>
    <t>pricing_group</t>
  </si>
  <si>
    <t>pricing_mla_a</t>
  </si>
  <si>
    <t>NOT_FREQUENT</t>
  </si>
  <si>
    <t>MIA_FREQUENCY_USE</t>
  </si>
  <si>
    <t>'NOT FREQUENT'</t>
  </si>
  <si>
    <t>pricing_b</t>
  </si>
  <si>
    <t>SMB_INFREQUENT</t>
  </si>
  <si>
    <t>TPV_SEGMENT_3M</t>
  </si>
  <si>
    <t>'SMB'</t>
  </si>
  <si>
    <t>'INFREQUENT'</t>
  </si>
  <si>
    <t>pricing_d</t>
  </si>
  <si>
    <t>FREQUENT</t>
  </si>
  <si>
    <t>'FREQUENT'</t>
  </si>
  <si>
    <t>pricing_e</t>
  </si>
  <si>
    <t>pricing_f</t>
  </si>
  <si>
    <t>pricing_default</t>
  </si>
  <si>
    <t>PROFILE</t>
  </si>
  <si>
    <t>PROFILE_INACTIVE</t>
  </si>
  <si>
    <t>frequency</t>
  </si>
  <si>
    <t>none</t>
  </si>
  <si>
    <t>PROFILE_RECOVERY</t>
  </si>
  <si>
    <t>low</t>
  </si>
  <si>
    <t>PROFILE_ACTIVE</t>
  </si>
  <si>
    <t>high</t>
  </si>
  <si>
    <t>Shutdown</t>
  </si>
  <si>
    <t>AUDIENCE_ON</t>
  </si>
  <si>
    <t>MIA_ON</t>
  </si>
  <si>
    <t>assignment_full</t>
  </si>
  <si>
    <t>rule_disallowed_list</t>
  </si>
  <si>
    <t>CONCAT(rule_disallowed_list, "TRAVAS, ")</t>
  </si>
  <si>
    <t>null</t>
  </si>
  <si>
    <t>no_access_group</t>
  </si>
  <si>
    <t>FILTER_ON_FULL</t>
  </si>
  <si>
    <t>ADVANCE_ACCESS_GROUP_EXCEPTION</t>
  </si>
  <si>
    <t>&lt;&gt;</t>
  </si>
  <si>
    <t>OFFER_EXCEPTION_DUE_DATE</t>
  </si>
  <si>
    <t>&lt;=</t>
  </si>
  <si>
    <t>CURRENT_DATE</t>
  </si>
  <si>
    <t>INACTIVITY</t>
  </si>
  <si>
    <t>TPV_L3M_DOL_AMT</t>
  </si>
  <si>
    <t>CONCAT(rule_disallowed_list, "INACTIVITY, ")</t>
  </si>
  <si>
    <t>CONCAT(rule_disallowed_list, "PFA_MODEL, ")</t>
  </si>
  <si>
    <t>CONCAT(rule_disallowed_list, "CLAIMS, ")</t>
  </si>
  <si>
    <t>CONCAT(rule_disallowed_list, "TPV_MIN, ")</t>
  </si>
  <si>
    <t>Reactivation</t>
  </si>
  <si>
    <t>AUDIENCE_OFF</t>
  </si>
  <si>
    <t>FILTER_OFF_FULL</t>
  </si>
  <si>
    <t>PFA_MODEL_7D</t>
  </si>
  <si>
    <t>RULE_DISALLOWED_LIST</t>
  </si>
  <si>
    <t>LIKE</t>
  </si>
  <si>
    <t>'%PFA_MODEL%'</t>
  </si>
  <si>
    <t>OFFER_INFO_LAST_UPDATE_DATE</t>
  </si>
  <si>
    <t xml:space="preserve">CURRENT_DATE - 7 </t>
  </si>
  <si>
    <t>CLAIMS_7D</t>
  </si>
  <si>
    <t>'CLAIMS'</t>
  </si>
  <si>
    <t>Revaluation</t>
  </si>
  <si>
    <t>FILTER_FREEZE</t>
  </si>
  <si>
    <t>PRICING_GROUP_EXCEPTION</t>
  </si>
  <si>
    <t>NULL</t>
  </si>
  <si>
    <t>ChangeShutdown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</si>
</sst>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FFFFF"/>
      <name val="Google Sans Mono"/>
    </font>
    <font>
      <sz val="9.0"/>
      <color theme="1"/>
      <name val="Google Sans Mono"/>
    </font>
    <font>
      <sz val="9.0"/>
      <color rgb="FF000000"/>
      <name val="&quot;Google Sans Mono&quot;"/>
    </font>
    <font>
      <sz val="9.0"/>
      <color rgb="FF434343"/>
      <name val="Google Sans Mono"/>
    </font>
    <font>
      <color rgb="FF434343"/>
      <name val="Roboto"/>
    </font>
    <font>
      <color theme="1"/>
      <name val="Arial"/>
    </font>
    <font>
      <color rgb="FF434343"/>
      <name val="Arial"/>
    </font>
    <font>
      <color rgb="FF473821"/>
      <name val="Roboto"/>
    </font>
    <font>
      <color rgb="FF11734B"/>
      <name val="Roboto"/>
    </font>
    <font>
      <color rgb="FF0A53A8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274E13"/>
        <bgColor rgb="FF274E13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</fills>
  <borders count="4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134F5C"/>
      </left>
      <right style="thin">
        <color rgb="FF134F5C"/>
      </right>
      <top style="thin">
        <color rgb="FF284E3F"/>
      </top>
      <bottom style="thin">
        <color rgb="FF284E3F"/>
      </bottom>
    </border>
    <border>
      <left style="thin">
        <color rgb="FF274E13"/>
      </left>
      <right style="thin">
        <color rgb="FF274E13"/>
      </right>
      <top style="thin">
        <color rgb="FF284E3F"/>
      </top>
      <bottom style="thin">
        <color rgb="FF284E3F"/>
      </bottom>
    </border>
    <border>
      <left style="thin">
        <color rgb="FFBF9000"/>
      </left>
      <right style="thin">
        <color rgb="FFBF9000"/>
      </right>
      <top style="thin">
        <color rgb="FF284E3F"/>
      </top>
      <bottom style="thin">
        <color rgb="FF284E3F"/>
      </bottom>
    </border>
    <border>
      <left style="thin">
        <color rgb="FFBF9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FFFFFF"/>
      </right>
      <top style="thin">
        <color rgb="FF284E3F"/>
      </top>
      <bottom style="thin">
        <color rgb="FFF8F9FA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D0E0E3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D0E0E3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3F3F3"/>
      </right>
      <top style="thin">
        <color rgb="FFF8F9FA"/>
      </top>
      <bottom style="thin">
        <color rgb="FFF8F9FA"/>
      </bottom>
    </border>
    <border>
      <left style="thin">
        <color rgb="FFD0E0E3"/>
      </left>
      <right style="thin">
        <color rgb="FFF8F9FA"/>
      </right>
      <top style="thin">
        <color rgb="FFD0E0E3"/>
      </top>
      <bottom style="thin">
        <color rgb="FFF8F9FA"/>
      </bottom>
    </border>
    <border>
      <left style="thin">
        <color rgb="FFF8F9FA"/>
      </left>
      <right style="thin">
        <color rgb="FFD0E0E3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3F3F3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D0E0E3"/>
      </left>
      <right style="thin">
        <color rgb="FFFFFFFF"/>
      </right>
      <top style="thin">
        <color rgb="FFD0E0E3"/>
      </top>
      <bottom style="thin">
        <color rgb="FFF8F9FA"/>
      </bottom>
    </border>
    <border>
      <left style="thin">
        <color rgb="FFFFFFFF"/>
      </left>
      <right style="thin">
        <color rgb="FFD0E0E3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F3F3F3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F8F9FA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3F3F3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3F3F3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3F3F3"/>
      </left>
      <right style="thin">
        <color rgb="FFFFFFFF"/>
      </right>
      <top style="thin">
        <color rgb="FFF3F3F3"/>
      </top>
      <bottom style="thin">
        <color rgb="FFF8F9FA"/>
      </bottom>
    </border>
    <border>
      <left style="thin">
        <color rgb="FFF3F3F3"/>
      </left>
      <right style="thin">
        <color rgb="FFF8F9FA"/>
      </right>
      <top style="thin">
        <color rgb="FFF3F3F3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284E3F"/>
      </bottom>
    </border>
    <border>
      <left style="thin">
        <color rgb="FFFFFFFF"/>
      </left>
      <right style="thin">
        <color rgb="FFF8F9FA"/>
      </right>
      <top style="thin">
        <color rgb="FFFFFFFF"/>
      </top>
      <bottom style="thin">
        <color rgb="FFFFFFF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ill="1" applyFont="1">
      <alignment horizontal="left" readingOrder="0" shrinkToFit="0" vertical="center" wrapText="1"/>
    </xf>
    <xf borderId="4" fillId="3" fontId="2" numFmtId="0" xfId="0" applyAlignment="1" applyBorder="1" applyFill="1" applyFont="1">
      <alignment horizontal="left" readingOrder="0" shrinkToFit="0" vertical="center" wrapText="1"/>
    </xf>
    <xf borderId="5" fillId="4" fontId="3" numFmtId="0" xfId="0" applyAlignment="1" applyBorder="1" applyFill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horizontal="righ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5" fontId="4" numFmtId="0" xfId="0" applyAlignment="1" applyBorder="1" applyFill="1" applyFont="1">
      <alignment shrinkToFit="0" vertical="center" wrapText="0"/>
    </xf>
    <xf borderId="9" fillId="6" fontId="1" numFmtId="0" xfId="0" applyAlignment="1" applyBorder="1" applyFill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5" fontId="5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shrinkToFit="0" vertical="center" wrapText="0"/>
    </xf>
    <xf borderId="8" fillId="5" fontId="6" numFmtId="0" xfId="0" applyAlignment="1" applyBorder="1" applyFont="1">
      <alignment shrinkToFit="0" vertical="center" wrapText="0"/>
    </xf>
    <xf borderId="8" fillId="5" fontId="6" numFmtId="0" xfId="0" applyAlignment="1" applyBorder="1" applyFont="1">
      <alignment horizontal="right" shrinkToFit="0" vertical="center" wrapText="1"/>
    </xf>
    <xf borderId="9" fillId="6" fontId="6" numFmtId="0" xfId="0" applyAlignment="1" applyBorder="1" applyFont="1">
      <alignment shrinkToFit="0" vertical="center" wrapText="0"/>
    </xf>
    <xf quotePrefix="1" borderId="8" fillId="5" fontId="6" numFmtId="0" xfId="0" applyAlignment="1" applyBorder="1" applyFont="1">
      <alignment shrinkToFit="0" vertical="center" wrapText="0"/>
    </xf>
    <xf borderId="8" fillId="5" fontId="6" numFmtId="0" xfId="0" applyAlignment="1" applyBorder="1" applyFont="1">
      <alignment horizontal="center" readingOrder="0" shrinkToFit="0" vertical="center" wrapText="0"/>
    </xf>
    <xf borderId="8" fillId="5" fontId="7" numFmtId="0" xfId="0" applyAlignment="1" applyBorder="1" applyFont="1">
      <alignment readingOrder="0" shrinkToFit="0" vertical="center" wrapText="0"/>
    </xf>
    <xf borderId="11" fillId="7" fontId="7" numFmtId="0" xfId="0" applyAlignment="1" applyBorder="1" applyFill="1" applyFont="1">
      <alignment readingOrder="0" shrinkToFit="0" vertical="center" wrapText="0"/>
    </xf>
    <xf borderId="8" fillId="5" fontId="7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2" fillId="5" fontId="7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shrinkToFit="0" vertical="center" wrapText="0"/>
    </xf>
    <xf quotePrefix="1"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right" readingOrder="0" shrinkToFit="0" vertical="center" wrapText="1"/>
    </xf>
    <xf borderId="9" fillId="6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5" fontId="7" numFmtId="0" xfId="0" applyAlignment="1" applyBorder="1" applyFont="1">
      <alignment shrinkToFit="0" vertical="center" wrapText="0"/>
    </xf>
    <xf borderId="14" fillId="5" fontId="7" numFmtId="0" xfId="0" applyAlignment="1" applyBorder="1" applyFont="1">
      <alignment shrinkToFit="0" vertical="center" wrapText="0"/>
    </xf>
    <xf borderId="11" fillId="7" fontId="7" numFmtId="0" xfId="0" applyAlignment="1" applyBorder="1" applyFont="1">
      <alignment shrinkToFit="0" vertical="center" wrapText="0"/>
    </xf>
    <xf borderId="15" fillId="5" fontId="7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1"/>
    </xf>
    <xf borderId="9" fillId="6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2" fillId="5" fontId="7" numFmtId="0" xfId="0" applyAlignment="1" applyBorder="1" applyFont="1">
      <alignment shrinkToFit="0" vertical="center" wrapText="0"/>
    </xf>
    <xf borderId="14" fillId="8" fontId="3" numFmtId="0" xfId="0" applyAlignment="1" applyBorder="1" applyFill="1" applyFont="1">
      <alignment shrinkToFit="0" vertical="center" wrapText="0"/>
    </xf>
    <xf borderId="9" fillId="6" fontId="1" numFmtId="0" xfId="0" applyAlignment="1" applyBorder="1" applyFont="1">
      <alignment readingOrder="0" shrinkToFit="0" vertical="center" wrapText="0"/>
    </xf>
    <xf borderId="14" fillId="8" fontId="7" numFmtId="0" xfId="0" applyAlignment="1" applyBorder="1" applyFont="1">
      <alignment shrinkToFit="0" vertical="center" wrapText="0"/>
    </xf>
    <xf borderId="14" fillId="8" fontId="7" numFmtId="0" xfId="0" applyAlignment="1" applyBorder="1" applyFont="1">
      <alignment shrinkToFit="0" vertical="center" wrapText="0"/>
    </xf>
    <xf borderId="15" fillId="8" fontId="7" numFmtId="0" xfId="0" applyAlignment="1" applyBorder="1" applyFont="1">
      <alignment shrinkToFit="0" vertical="center" wrapText="0"/>
    </xf>
    <xf borderId="8" fillId="8" fontId="3" numFmtId="0" xfId="0" applyAlignment="1" applyBorder="1" applyFont="1">
      <alignment shrinkToFit="0" vertical="center" wrapText="0"/>
    </xf>
    <xf borderId="8" fillId="8" fontId="7" numFmtId="0" xfId="0" applyAlignment="1" applyBorder="1" applyFont="1">
      <alignment shrinkToFit="0" vertical="center" wrapText="0"/>
    </xf>
    <xf borderId="8" fillId="8" fontId="7" numFmtId="0" xfId="0" applyAlignment="1" applyBorder="1" applyFont="1">
      <alignment shrinkToFit="0" vertical="center" wrapText="0"/>
    </xf>
    <xf borderId="12" fillId="8" fontId="7" numFmtId="0" xfId="0" applyAlignment="1" applyBorder="1" applyFont="1">
      <alignment shrinkToFit="0" vertical="center" wrapText="0"/>
    </xf>
    <xf quotePrefix="1"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8" fontId="7" numFmtId="0" xfId="0" applyAlignment="1" applyBorder="1" applyFont="1">
      <alignment readingOrder="0" shrinkToFit="0" vertical="center" wrapText="0"/>
    </xf>
    <xf borderId="8" fillId="8" fontId="7" numFmtId="0" xfId="0" applyAlignment="1" applyBorder="1" applyFont="1">
      <alignment readingOrder="0" shrinkToFit="0" vertical="center" wrapText="0"/>
    </xf>
    <xf borderId="8" fillId="8" fontId="7" numFmtId="0" xfId="0" applyAlignment="1" applyBorder="1" applyFont="1">
      <alignment readingOrder="0" shrinkToFit="0" vertical="center" wrapText="0"/>
    </xf>
    <xf borderId="11" fillId="7" fontId="7" numFmtId="0" xfId="0" applyAlignment="1" applyBorder="1" applyFont="1">
      <alignment readingOrder="0" shrinkToFit="0" vertical="center" wrapText="0"/>
    </xf>
    <xf borderId="12" fillId="8" fontId="7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shrinkToFit="0" vertical="center" wrapText="1"/>
    </xf>
    <xf quotePrefix="1"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8" fontId="7" numFmtId="0" xfId="0" applyAlignment="1" applyBorder="1" applyFont="1">
      <alignment readingOrder="0" shrinkToFit="0" vertical="center" wrapText="0"/>
    </xf>
    <xf borderId="14" fillId="8" fontId="7" numFmtId="0" xfId="0" applyAlignment="1" applyBorder="1" applyFont="1">
      <alignment readingOrder="0" shrinkToFit="0" vertical="center" wrapText="0"/>
    </xf>
    <xf borderId="14" fillId="8" fontId="7" numFmtId="0" xfId="0" applyAlignment="1" applyBorder="1" applyFont="1">
      <alignment readingOrder="0" shrinkToFit="0" vertical="center" wrapText="0"/>
    </xf>
    <xf borderId="15" fillId="8" fontId="7" numFmtId="0" xfId="0" applyAlignment="1" applyBorder="1" applyFont="1">
      <alignment readingOrder="0" shrinkToFit="0" vertical="center" wrapText="0"/>
    </xf>
    <xf quotePrefix="1" borderId="14" fillId="0" fontId="1" numFmtId="0" xfId="0" applyAlignment="1" applyBorder="1" applyFont="1">
      <alignment horizontal="right" readingOrder="0" shrinkToFit="0" vertical="center" wrapText="1"/>
    </xf>
    <xf borderId="14" fillId="0" fontId="1" numFmtId="0" xfId="0" applyAlignment="1" applyBorder="1" applyFont="1">
      <alignment readingOrder="0" shrinkToFit="0" vertical="center" wrapText="0"/>
    </xf>
    <xf borderId="9" fillId="6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3" fillId="8" fontId="6" numFmtId="0" xfId="0" applyAlignment="1" applyBorder="1" applyFont="1">
      <alignment readingOrder="0" shrinkToFit="0" vertical="center" wrapText="0"/>
    </xf>
    <xf borderId="16" fillId="8" fontId="6" numFmtId="0" xfId="0" applyAlignment="1" applyBorder="1" applyFont="1">
      <alignment shrinkToFit="0" vertical="center" wrapText="0"/>
    </xf>
    <xf borderId="17" fillId="6" fontId="6" numFmtId="0" xfId="0" applyAlignment="1" applyBorder="1" applyFont="1">
      <alignment readingOrder="0" shrinkToFit="0" vertical="center" wrapText="0"/>
    </xf>
    <xf borderId="16" fillId="8" fontId="7" numFmtId="0" xfId="0" applyAlignment="1" applyBorder="1" applyFont="1">
      <alignment horizontal="center" readingOrder="0" shrinkToFit="0" vertical="center" wrapText="0"/>
    </xf>
    <xf borderId="16" fillId="8" fontId="5" numFmtId="0" xfId="0" applyAlignment="1" applyBorder="1" applyFont="1">
      <alignment shrinkToFit="0" vertical="center" wrapText="1"/>
    </xf>
    <xf quotePrefix="1" borderId="16" fillId="8" fontId="6" numFmtId="0" xfId="0" applyAlignment="1" applyBorder="1" applyFont="1">
      <alignment shrinkToFit="0" vertical="center" wrapText="0"/>
    </xf>
    <xf quotePrefix="1" borderId="18" fillId="8" fontId="6" numFmtId="0" xfId="0" applyAlignment="1" applyBorder="1" applyFont="1">
      <alignment horizontal="right" shrinkToFit="0" vertical="center" wrapText="1"/>
    </xf>
    <xf borderId="9" fillId="6" fontId="7" numFmtId="0" xfId="0" applyAlignment="1" applyBorder="1" applyFont="1">
      <alignment shrinkToFit="0" vertical="center" wrapText="0"/>
    </xf>
    <xf borderId="16" fillId="8" fontId="7" numFmtId="0" xfId="0" applyAlignment="1" applyBorder="1" applyFont="1">
      <alignment shrinkToFit="0" vertical="center" wrapText="0"/>
    </xf>
    <xf borderId="18" fillId="8" fontId="7" numFmtId="0" xfId="0" applyAlignment="1" applyBorder="1" applyFont="1">
      <alignment shrinkToFit="0" vertical="center" wrapText="0"/>
    </xf>
    <xf borderId="19" fillId="8" fontId="8" numFmtId="0" xfId="0" applyAlignment="1" applyBorder="1" applyFont="1">
      <alignment shrinkToFit="0" vertical="center" wrapText="0"/>
    </xf>
    <xf borderId="11" fillId="7" fontId="8" numFmtId="0" xfId="0" applyAlignment="1" applyBorder="1" applyFont="1">
      <alignment shrinkToFit="0" vertical="center" wrapText="0"/>
    </xf>
    <xf borderId="19" fillId="8" fontId="8" numFmtId="0" xfId="0" applyAlignment="1" applyBorder="1" applyFont="1">
      <alignment shrinkToFit="0" vertical="center" wrapText="0"/>
    </xf>
    <xf borderId="11" fillId="7" fontId="7" numFmtId="0" xfId="0" applyAlignment="1" applyBorder="1" applyFont="1">
      <alignment shrinkToFit="0" vertical="center" wrapText="0"/>
    </xf>
    <xf borderId="19" fillId="8" fontId="7" numFmtId="0" xfId="0" applyAlignment="1" applyBorder="1" applyFont="1">
      <alignment shrinkToFit="0" vertical="center" wrapText="0"/>
    </xf>
    <xf borderId="19" fillId="8" fontId="7" numFmtId="0" xfId="0" applyAlignment="1" applyBorder="1" applyFont="1">
      <alignment shrinkToFit="0" vertical="center" wrapText="0"/>
    </xf>
    <xf borderId="14" fillId="8" fontId="6" numFmtId="0" xfId="0" applyAlignment="1" applyBorder="1" applyFont="1">
      <alignment shrinkToFit="0" vertical="center" wrapText="0"/>
    </xf>
    <xf borderId="20" fillId="6" fontId="6" numFmtId="49" xfId="0" applyAlignment="1" applyBorder="1" applyFont="1" applyNumberFormat="1">
      <alignment shrinkToFit="0" vertical="center" wrapText="0"/>
    </xf>
    <xf borderId="14" fillId="8" fontId="6" numFmtId="0" xfId="0" applyAlignment="1" applyBorder="1" applyFont="1">
      <alignment shrinkToFit="0" vertical="center" wrapText="0"/>
    </xf>
    <xf borderId="14" fillId="8" fontId="7" numFmtId="0" xfId="0" applyAlignment="1" applyBorder="1" applyFont="1">
      <alignment horizontal="center" readingOrder="0" shrinkToFit="0" vertical="center" wrapText="0"/>
    </xf>
    <xf borderId="14" fillId="8" fontId="5" numFmtId="0" xfId="0" applyAlignment="1" applyBorder="1" applyFont="1">
      <alignment shrinkToFit="0" vertical="center" wrapText="1"/>
    </xf>
    <xf quotePrefix="1" borderId="14" fillId="8" fontId="6" numFmtId="0" xfId="0" applyAlignment="1" applyBorder="1" applyFont="1">
      <alignment shrinkToFit="0" vertical="center" wrapText="0"/>
    </xf>
    <xf quotePrefix="1" borderId="21" fillId="8" fontId="6" numFmtId="0" xfId="0" applyAlignment="1" applyBorder="1" applyFont="1">
      <alignment horizontal="right" shrinkToFit="0" vertical="center" wrapText="1"/>
    </xf>
    <xf borderId="9" fillId="6" fontId="6" numFmtId="0" xfId="0" applyAlignment="1" applyBorder="1" applyFont="1">
      <alignment shrinkToFit="0" vertical="center" wrapText="0"/>
    </xf>
    <xf quotePrefix="1" borderId="21" fillId="8" fontId="6" numFmtId="0" xfId="0" applyAlignment="1" applyBorder="1" applyFont="1">
      <alignment shrinkToFit="0" vertical="center" wrapText="0"/>
    </xf>
    <xf borderId="22" fillId="8" fontId="8" numFmtId="0" xfId="0" applyAlignment="1" applyBorder="1" applyFont="1">
      <alignment shrinkToFit="0" vertical="center" wrapText="0"/>
    </xf>
    <xf borderId="22" fillId="8" fontId="8" numFmtId="0" xfId="0" applyAlignment="1" applyBorder="1" applyFont="1">
      <alignment shrinkToFit="0" vertical="center" wrapText="0"/>
    </xf>
    <xf borderId="22" fillId="8" fontId="7" numFmtId="0" xfId="0" applyAlignment="1" applyBorder="1" applyFont="1">
      <alignment shrinkToFit="0" vertical="center" wrapText="0"/>
    </xf>
    <xf borderId="22" fillId="8" fontId="7" numFmtId="0" xfId="0" applyAlignment="1" applyBorder="1" applyFont="1">
      <alignment shrinkToFit="0" vertical="center" wrapText="0"/>
    </xf>
    <xf borderId="23" fillId="5" fontId="6" numFmtId="0" xfId="0" applyAlignment="1" applyBorder="1" applyFont="1">
      <alignment shrinkToFit="0" vertical="center" wrapText="0"/>
    </xf>
    <xf borderId="24" fillId="6" fontId="6" numFmtId="49" xfId="0" applyAlignment="1" applyBorder="1" applyFont="1" applyNumberFormat="1">
      <alignment readingOrder="0" shrinkToFit="0" vertical="center" wrapText="0"/>
    </xf>
    <xf borderId="23" fillId="5" fontId="6" numFmtId="0" xfId="0" applyAlignment="1" applyBorder="1" applyFont="1">
      <alignment shrinkToFit="0" vertical="center" wrapText="0"/>
    </xf>
    <xf borderId="23" fillId="5" fontId="7" numFmtId="0" xfId="0" applyAlignment="1" applyBorder="1" applyFont="1">
      <alignment readingOrder="0" shrinkToFit="0" vertical="center" wrapText="0"/>
    </xf>
    <xf borderId="23" fillId="5" fontId="7" numFmtId="0" xfId="0" applyAlignment="1" applyBorder="1" applyFont="1">
      <alignment horizontal="center" readingOrder="0" shrinkToFit="0" vertical="center" wrapText="0"/>
    </xf>
    <xf borderId="23" fillId="5" fontId="5" numFmtId="0" xfId="0" applyAlignment="1" applyBorder="1" applyFont="1">
      <alignment shrinkToFit="0" vertical="center" wrapText="1"/>
    </xf>
    <xf quotePrefix="1" borderId="23" fillId="5" fontId="6" numFmtId="0" xfId="0" applyAlignment="1" applyBorder="1" applyFont="1">
      <alignment shrinkToFit="0" vertical="center" wrapText="0"/>
    </xf>
    <xf quotePrefix="1" borderId="25" fillId="5" fontId="6" numFmtId="0" xfId="0" applyAlignment="1" applyBorder="1" applyFont="1">
      <alignment horizontal="right" shrinkToFit="0" vertical="center" wrapText="1"/>
    </xf>
    <xf borderId="25" fillId="5" fontId="6" numFmtId="0" xfId="0" applyAlignment="1" applyBorder="1" applyFont="1">
      <alignment shrinkToFit="0" vertical="center" wrapText="0"/>
    </xf>
    <xf borderId="26" fillId="5" fontId="8" numFmtId="0" xfId="0" applyAlignment="1" applyBorder="1" applyFont="1">
      <alignment shrinkToFit="0" vertical="center" wrapText="0"/>
    </xf>
    <xf borderId="26" fillId="5" fontId="8" numFmtId="0" xfId="0" applyAlignment="1" applyBorder="1" applyFont="1">
      <alignment shrinkToFit="0" vertical="center" wrapText="0"/>
    </xf>
    <xf borderId="26" fillId="5" fontId="7" numFmtId="0" xfId="0" applyAlignment="1" applyBorder="1" applyFont="1">
      <alignment shrinkToFit="0" vertical="center" wrapText="0"/>
    </xf>
    <xf borderId="26" fillId="5" fontId="7" numFmtId="0" xfId="0" applyAlignment="1" applyBorder="1" applyFont="1">
      <alignment shrinkToFit="0" vertical="center" wrapText="0"/>
    </xf>
    <xf borderId="20" fillId="6" fontId="6" numFmtId="49" xfId="0" applyAlignment="1" applyBorder="1" applyFont="1" applyNumberFormat="1">
      <alignment readingOrder="0" shrinkToFit="0" vertical="center" wrapText="0"/>
    </xf>
    <xf borderId="21" fillId="8" fontId="6" numFmtId="0" xfId="0" applyAlignment="1" applyBorder="1" applyFont="1">
      <alignment shrinkToFit="0" vertical="center" wrapText="0"/>
    </xf>
    <xf borderId="27" fillId="8" fontId="6" numFmtId="0" xfId="0" applyAlignment="1" applyBorder="1" applyFont="1">
      <alignment shrinkToFit="0" vertical="center" wrapText="0"/>
    </xf>
    <xf borderId="27" fillId="8" fontId="6" numFmtId="0" xfId="0" applyAlignment="1" applyBorder="1" applyFont="1">
      <alignment shrinkToFit="0" vertical="center" wrapText="0"/>
    </xf>
    <xf borderId="27" fillId="8" fontId="7" numFmtId="0" xfId="0" applyAlignment="1" applyBorder="1" applyFont="1">
      <alignment readingOrder="0" shrinkToFit="0" vertical="center" wrapText="0"/>
    </xf>
    <xf borderId="27" fillId="8" fontId="7" numFmtId="0" xfId="0" applyAlignment="1" applyBorder="1" applyFont="1">
      <alignment horizontal="center" readingOrder="0" shrinkToFit="0" vertical="center" wrapText="0"/>
    </xf>
    <xf borderId="27" fillId="8" fontId="5" numFmtId="0" xfId="0" applyAlignment="1" applyBorder="1" applyFont="1">
      <alignment shrinkToFit="0" vertical="center" wrapText="1"/>
    </xf>
    <xf borderId="25" fillId="8" fontId="6" numFmtId="0" xfId="0" applyAlignment="1" applyBorder="1" applyFont="1">
      <alignment horizontal="right" shrinkToFit="0" vertical="center" wrapText="1"/>
    </xf>
    <xf borderId="25" fillId="8" fontId="6" numFmtId="0" xfId="0" applyAlignment="1" applyBorder="1" applyFont="1">
      <alignment shrinkToFit="0" vertical="center" wrapText="0"/>
    </xf>
    <xf borderId="26" fillId="8" fontId="8" numFmtId="0" xfId="0" applyAlignment="1" applyBorder="1" applyFont="1">
      <alignment shrinkToFit="0" vertical="center" wrapText="0"/>
    </xf>
    <xf borderId="26" fillId="8" fontId="8" numFmtId="0" xfId="0" applyAlignment="1" applyBorder="1" applyFont="1">
      <alignment readingOrder="0" shrinkToFit="0" vertical="center" wrapText="0"/>
    </xf>
    <xf borderId="26" fillId="8" fontId="7" numFmtId="0" xfId="0" applyAlignment="1" applyBorder="1" applyFont="1">
      <alignment shrinkToFit="0" vertical="center" wrapText="0"/>
    </xf>
    <xf borderId="26" fillId="8" fontId="7" numFmtId="0" xfId="0" applyAlignment="1" applyBorder="1" applyFont="1">
      <alignment shrinkToFit="0" vertical="center" wrapText="0"/>
    </xf>
    <xf quotePrefix="1" borderId="8" fillId="0" fontId="1" numFmtId="0" xfId="0" applyAlignment="1" applyBorder="1" applyFont="1">
      <alignment horizontal="right"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8" fillId="5" fontId="6" numFmtId="0" xfId="0" applyAlignment="1" applyBorder="1" applyFont="1">
      <alignment shrinkToFit="0" vertical="center" wrapText="0"/>
    </xf>
    <xf borderId="9" fillId="6" fontId="6" numFmtId="49" xfId="0" applyAlignment="1" applyBorder="1" applyFont="1" applyNumberFormat="1">
      <alignment shrinkToFit="0" vertical="center" wrapText="0"/>
    </xf>
    <xf borderId="8" fillId="5" fontId="6" numFmtId="0" xfId="0" applyAlignment="1" applyBorder="1" applyFont="1">
      <alignment shrinkToFit="0" vertical="center" wrapText="0"/>
    </xf>
    <xf borderId="8" fillId="5" fontId="9" numFmtId="0" xfId="0" applyAlignment="1" applyBorder="1" applyFont="1">
      <alignment readingOrder="0" shrinkToFit="0" vertical="center" wrapText="0"/>
    </xf>
    <xf borderId="8" fillId="5" fontId="6" numFmtId="0" xfId="0" applyAlignment="1" applyBorder="1" applyFont="1">
      <alignment readingOrder="0" shrinkToFit="0" vertical="center" wrapText="0"/>
    </xf>
    <xf borderId="8" fillId="5" fontId="5" numFmtId="0" xfId="0" applyAlignment="1" applyBorder="1" applyFont="1">
      <alignment shrinkToFit="0" vertical="center" wrapText="1"/>
    </xf>
    <xf quotePrefix="1" borderId="8" fillId="5" fontId="6" numFmtId="0" xfId="0" applyAlignment="1" applyBorder="1" applyFont="1">
      <alignment shrinkToFit="0" vertical="center" wrapText="0"/>
    </xf>
    <xf borderId="9" fillId="6" fontId="7" numFmtId="0" xfId="0" applyAlignment="1" applyBorder="1" applyFont="1">
      <alignment readingOrder="0" shrinkToFit="0" vertical="center" wrapText="0"/>
    </xf>
    <xf borderId="8" fillId="5" fontId="7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readingOrder="0" shrinkToFit="0" vertical="center" wrapText="0"/>
    </xf>
    <xf borderId="8" fillId="5" fontId="7" numFmtId="0" xfId="0" applyAlignment="1" applyBorder="1" applyFont="1">
      <alignment readingOrder="0" shrinkToFit="0" vertical="center" wrapText="0"/>
    </xf>
    <xf borderId="14" fillId="5" fontId="6" numFmtId="0" xfId="0" applyAlignment="1" applyBorder="1" applyFont="1">
      <alignment shrinkToFit="0" vertical="center" wrapText="0"/>
    </xf>
    <xf borderId="9" fillId="6" fontId="6" numFmtId="49" xfId="0" applyAlignment="1" applyBorder="1" applyFont="1" applyNumberFormat="1">
      <alignment readingOrder="0" shrinkToFit="0" vertical="center" wrapText="0"/>
    </xf>
    <xf borderId="14" fillId="5" fontId="6" numFmtId="0" xfId="0" applyAlignment="1" applyBorder="1" applyFont="1">
      <alignment shrinkToFit="0" vertical="center" wrapText="0"/>
    </xf>
    <xf borderId="14" fillId="5" fontId="9" numFmtId="0" xfId="0" applyAlignment="1" applyBorder="1" applyFont="1">
      <alignment readingOrder="0" shrinkToFit="0" vertical="center" wrapText="0"/>
    </xf>
    <xf borderId="14" fillId="5" fontId="6" numFmtId="0" xfId="0" applyAlignment="1" applyBorder="1" applyFont="1">
      <alignment readingOrder="0" shrinkToFit="0" vertical="center" wrapText="0"/>
    </xf>
    <xf borderId="14" fillId="5" fontId="6" numFmtId="0" xfId="0" applyAlignment="1" applyBorder="1" applyFont="1">
      <alignment horizontal="center" readingOrder="0" shrinkToFit="0" vertical="center" wrapText="0"/>
    </xf>
    <xf borderId="14" fillId="5" fontId="5" numFmtId="0" xfId="0" applyAlignment="1" applyBorder="1" applyFont="1">
      <alignment shrinkToFit="0" vertical="center" wrapText="1"/>
    </xf>
    <xf borderId="14" fillId="5" fontId="6" numFmtId="0" xfId="0" applyAlignment="1" applyBorder="1" applyFont="1">
      <alignment horizontal="right" readingOrder="0" shrinkToFit="0" vertical="center" wrapText="1"/>
    </xf>
    <xf borderId="9" fillId="6" fontId="7" numFmtId="0" xfId="0" applyAlignment="1" applyBorder="1" applyFont="1">
      <alignment readingOrder="0" shrinkToFit="0" vertical="center" wrapText="0"/>
    </xf>
    <xf borderId="14" fillId="5" fontId="7" numFmtId="0" xfId="0" applyAlignment="1" applyBorder="1" applyFont="1">
      <alignment readingOrder="0" shrinkToFit="0" vertical="center" wrapText="0"/>
    </xf>
    <xf borderId="14" fillId="5" fontId="7" numFmtId="0" xfId="0" applyAlignment="1" applyBorder="1" applyFont="1">
      <alignment readingOrder="0" shrinkToFit="0" vertical="center" wrapText="0"/>
    </xf>
    <xf borderId="8" fillId="8" fontId="6" numFmtId="0" xfId="0" applyAlignment="1" applyBorder="1" applyFont="1">
      <alignment readingOrder="0" shrinkToFit="0" vertical="center" wrapText="0"/>
    </xf>
    <xf borderId="8" fillId="8" fontId="6" numFmtId="0" xfId="0" applyAlignment="1" applyBorder="1" applyFont="1">
      <alignment readingOrder="0" shrinkToFit="0" vertical="center" wrapText="0"/>
    </xf>
    <xf borderId="8" fillId="8" fontId="9" numFmtId="0" xfId="0" applyAlignment="1" applyBorder="1" applyFont="1">
      <alignment readingOrder="0" shrinkToFit="0" vertical="center" wrapText="0"/>
    </xf>
    <xf borderId="8" fillId="8" fontId="6" numFmtId="0" xfId="0" applyAlignment="1" applyBorder="1" applyFont="1">
      <alignment horizontal="center" readingOrder="0" shrinkToFit="0" vertical="center" wrapText="0"/>
    </xf>
    <xf borderId="8" fillId="8" fontId="5" numFmtId="0" xfId="0" applyAlignment="1" applyBorder="1" applyFont="1">
      <alignment shrinkToFit="0" vertical="center" wrapText="1"/>
    </xf>
    <xf borderId="8" fillId="5" fontId="3" numFmtId="0" xfId="0" applyAlignment="1" applyBorder="1" applyFont="1">
      <alignment shrinkToFit="0" vertical="center" wrapText="1"/>
    </xf>
    <xf borderId="8" fillId="8" fontId="6" numFmtId="0" xfId="0" applyAlignment="1" applyBorder="1" applyFont="1">
      <alignment readingOrder="0" shrinkToFit="0" vertical="center" wrapText="0"/>
    </xf>
    <xf quotePrefix="1" borderId="8" fillId="8" fontId="6" numFmtId="0" xfId="0" applyAlignment="1" applyBorder="1" applyFont="1">
      <alignment readingOrder="0" shrinkToFit="0" vertical="center" wrapText="0"/>
    </xf>
    <xf borderId="8" fillId="8" fontId="6" numFmtId="0" xfId="0" applyAlignment="1" applyBorder="1" applyFont="1">
      <alignment horizontal="right" readingOrder="0" shrinkToFit="0" vertical="center" wrapText="1"/>
    </xf>
    <xf borderId="8" fillId="8" fontId="7" numFmtId="0" xfId="0" applyAlignment="1" applyBorder="1" applyFont="1">
      <alignment shrinkToFit="0" vertical="center" wrapText="0"/>
    </xf>
    <xf borderId="14" fillId="8" fontId="9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shrinkToFit="0" vertical="center" wrapText="1"/>
    </xf>
    <xf quotePrefix="1" borderId="14" fillId="5" fontId="6" numFmtId="0" xfId="0" applyAlignment="1" applyBorder="1" applyFont="1">
      <alignment shrinkToFit="0" vertical="center" wrapText="0"/>
    </xf>
    <xf borderId="14" fillId="5" fontId="6" numFmtId="0" xfId="0" applyAlignment="1" applyBorder="1" applyFont="1">
      <alignment horizontal="right" shrinkToFit="0" vertical="center" wrapText="1"/>
    </xf>
    <xf borderId="14" fillId="5" fontId="7" numFmtId="0" xfId="0" applyAlignment="1" applyBorder="1" applyFont="1">
      <alignment readingOrder="0" shrinkToFit="0" vertical="center" wrapText="0"/>
    </xf>
    <xf borderId="15" fillId="5" fontId="7" numFmtId="0" xfId="0" applyAlignment="1" applyBorder="1" applyFont="1">
      <alignment readingOrder="0" shrinkToFit="0" vertical="center" wrapText="0"/>
    </xf>
    <xf borderId="8" fillId="8" fontId="6" numFmtId="0" xfId="0" applyAlignment="1" applyBorder="1" applyFont="1">
      <alignment shrinkToFit="0" vertical="center" wrapText="0"/>
    </xf>
    <xf borderId="8" fillId="8" fontId="6" numFmtId="0" xfId="0" applyAlignment="1" applyBorder="1" applyFont="1">
      <alignment shrinkToFit="0" vertical="center" wrapText="0"/>
    </xf>
    <xf borderId="27" fillId="8" fontId="9" numFmtId="0" xfId="0" applyAlignment="1" applyBorder="1" applyFont="1">
      <alignment readingOrder="0" shrinkToFit="0" vertical="center" wrapText="0"/>
    </xf>
    <xf borderId="23" fillId="8" fontId="6" numFmtId="0" xfId="0" applyAlignment="1" applyBorder="1" applyFont="1">
      <alignment shrinkToFit="0" vertical="center" wrapText="0"/>
    </xf>
    <xf borderId="8" fillId="8" fontId="6" numFmtId="0" xfId="0" applyAlignment="1" applyBorder="1" applyFont="1">
      <alignment horizontal="right" shrinkToFit="0" vertical="center" wrapText="1"/>
    </xf>
    <xf borderId="8" fillId="8" fontId="6" numFmtId="0" xfId="0" applyAlignment="1" applyBorder="1" applyFont="1">
      <alignment horizontal="right" shrinkToFit="0" vertical="center" wrapText="0"/>
    </xf>
    <xf borderId="14" fillId="8" fontId="6" numFmtId="0" xfId="0" applyAlignment="1" applyBorder="1" applyFont="1">
      <alignment readingOrder="0" shrinkToFit="0" vertical="center" wrapText="0"/>
    </xf>
    <xf borderId="14" fillId="8" fontId="6" numFmtId="0" xfId="0" applyAlignment="1" applyBorder="1" applyFont="1">
      <alignment horizontal="center" readingOrder="0" shrinkToFit="0" vertical="center" wrapText="0"/>
    </xf>
    <xf borderId="14" fillId="8" fontId="6" numFmtId="0" xfId="0" applyAlignment="1" applyBorder="1" applyFont="1">
      <alignment horizontal="right" shrinkToFit="0" vertical="center" wrapText="1"/>
    </xf>
    <xf borderId="14" fillId="8" fontId="6" numFmtId="0" xfId="0" applyAlignment="1" applyBorder="1" applyFont="1">
      <alignment horizontal="right" shrinkToFit="0" vertical="center" wrapText="0"/>
    </xf>
    <xf borderId="8" fillId="5" fontId="6" numFmtId="0" xfId="0" applyAlignment="1" applyBorder="1" applyFont="1">
      <alignment shrinkToFit="0" vertical="center" wrapText="0"/>
    </xf>
    <xf borderId="14" fillId="8" fontId="6" numFmtId="0" xfId="0" applyAlignment="1" applyBorder="1" applyFont="1">
      <alignment shrinkToFit="0" vertical="center" wrapText="0"/>
    </xf>
    <xf borderId="16" fillId="8" fontId="10" numFmtId="0" xfId="0" applyAlignment="1" applyBorder="1" applyFont="1">
      <alignment readingOrder="0" shrinkToFit="0" vertical="center" wrapText="0"/>
    </xf>
    <xf borderId="28" fillId="8" fontId="6" numFmtId="0" xfId="0" applyAlignment="1" applyBorder="1" applyFont="1">
      <alignment shrinkToFit="0" vertical="center" wrapText="0"/>
    </xf>
    <xf quotePrefix="1" borderId="8" fillId="8" fontId="6" numFmtId="0" xfId="0" applyAlignment="1" applyBorder="1" applyFont="1">
      <alignment shrinkToFit="0" vertical="center" wrapText="0"/>
    </xf>
    <xf borderId="16" fillId="8" fontId="8" numFmtId="0" xfId="0" applyAlignment="1" applyBorder="1" applyFont="1">
      <alignment shrinkToFit="0" vertical="center" wrapText="0"/>
    </xf>
    <xf borderId="29" fillId="7" fontId="8" numFmtId="0" xfId="0" applyAlignment="1" applyBorder="1" applyFont="1">
      <alignment shrinkToFit="0" vertical="center" wrapText="0"/>
    </xf>
    <xf borderId="16" fillId="8" fontId="8" numFmtId="0" xfId="0" applyAlignment="1" applyBorder="1" applyFont="1">
      <alignment shrinkToFit="0" vertical="center" wrapText="0"/>
    </xf>
    <xf borderId="16" fillId="8" fontId="8" numFmtId="0" xfId="0" applyAlignment="1" applyBorder="1" applyFont="1">
      <alignment horizontal="right" shrinkToFit="0" vertical="center" wrapText="0"/>
    </xf>
    <xf borderId="29" fillId="7" fontId="7" numFmtId="0" xfId="0" applyAlignment="1" applyBorder="1" applyFont="1">
      <alignment shrinkToFit="0" vertical="center" wrapText="0"/>
    </xf>
    <xf borderId="16" fillId="8" fontId="7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  <xf borderId="14" fillId="0" fontId="9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horizontal="center" readingOrder="0" shrinkToFit="0" vertical="center" wrapText="0"/>
    </xf>
    <xf quotePrefix="1" borderId="14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horizontal="right" readingOrder="0" shrinkToFit="0" vertical="center" wrapText="1"/>
    </xf>
    <xf borderId="14" fillId="0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shrinkToFit="0" vertical="center" wrapText="0"/>
    </xf>
    <xf borderId="15" fillId="0" fontId="7" numFmtId="0" xfId="0" applyAlignment="1" applyBorder="1" applyFont="1">
      <alignment shrinkToFit="0" vertical="center" wrapText="0"/>
    </xf>
    <xf borderId="7" fillId="5" fontId="6" numFmtId="0" xfId="0" applyAlignment="1" applyBorder="1" applyFont="1">
      <alignment readingOrder="0" shrinkToFit="0" vertical="center" wrapText="0"/>
    </xf>
    <xf borderId="28" fillId="5" fontId="10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28" fillId="5" fontId="5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shrinkToFit="0" vertical="center" wrapText="0"/>
    </xf>
    <xf borderId="28" fillId="5" fontId="8" numFmtId="0" xfId="0" applyAlignment="1" applyBorder="1" applyFont="1">
      <alignment shrinkToFit="0" vertical="center" wrapText="0"/>
    </xf>
    <xf borderId="30" fillId="7" fontId="8" numFmtId="0" xfId="0" applyAlignment="1" applyBorder="1" applyFont="1">
      <alignment shrinkToFit="0" vertical="center" wrapText="0"/>
    </xf>
    <xf borderId="28" fillId="5" fontId="8" numFmtId="0" xfId="0" applyAlignment="1" applyBorder="1" applyFont="1">
      <alignment shrinkToFit="0" vertical="center" wrapText="0"/>
    </xf>
    <xf borderId="28" fillId="5" fontId="8" numFmtId="0" xfId="0" applyAlignment="1" applyBorder="1" applyFont="1">
      <alignment horizontal="right" shrinkToFit="0" vertical="center" wrapText="0"/>
    </xf>
    <xf borderId="30" fillId="7" fontId="7" numFmtId="0" xfId="0" applyAlignment="1" applyBorder="1" applyFont="1">
      <alignment shrinkToFit="0" vertical="center" wrapText="0"/>
    </xf>
    <xf borderId="28" fillId="5" fontId="7" numFmtId="0" xfId="0" applyAlignment="1" applyBorder="1" applyFont="1">
      <alignment shrinkToFit="0" vertical="center" wrapText="0"/>
    </xf>
    <xf borderId="28" fillId="5" fontId="7" numFmtId="0" xfId="0" applyAlignment="1" applyBorder="1" applyFont="1">
      <alignment shrinkToFit="0" vertical="center" wrapText="0"/>
    </xf>
    <xf borderId="13" fillId="5" fontId="6" numFmtId="0" xfId="0" applyAlignment="1" applyBorder="1" applyFont="1">
      <alignment shrinkToFit="0" vertical="center" wrapText="0"/>
    </xf>
    <xf borderId="14" fillId="5" fontId="9" numFmtId="0" xfId="0" applyAlignment="1" applyBorder="1" applyFont="1">
      <alignment shrinkToFit="0" vertical="center" wrapText="0"/>
    </xf>
    <xf borderId="31" fillId="5" fontId="5" numFmtId="0" xfId="0" applyAlignment="1" applyBorder="1" applyFont="1">
      <alignment shrinkToFit="0" vertical="center" wrapText="1"/>
    </xf>
    <xf quotePrefix="1" borderId="14" fillId="5" fontId="6" numFmtId="0" xfId="0" applyAlignment="1" applyBorder="1" applyFont="1">
      <alignment horizontal="right" readingOrder="0" shrinkToFit="0" vertical="center" wrapText="1"/>
    </xf>
    <xf borderId="31" fillId="5" fontId="7" numFmtId="0" xfId="0" applyAlignment="1" applyBorder="1" applyFont="1">
      <alignment shrinkToFit="0" vertical="center" wrapText="0"/>
    </xf>
    <xf borderId="30" fillId="7" fontId="7" numFmtId="0" xfId="0" applyAlignment="1" applyBorder="1" applyFont="1">
      <alignment shrinkToFit="0" vertical="center" wrapText="0"/>
    </xf>
    <xf borderId="31" fillId="5" fontId="7" numFmtId="0" xfId="0" applyAlignment="1" applyBorder="1" applyFont="1">
      <alignment shrinkToFit="0" vertical="center" wrapText="0"/>
    </xf>
    <xf borderId="27" fillId="8" fontId="10" numFmtId="0" xfId="0" applyAlignment="1" applyBorder="1" applyFont="1">
      <alignment readingOrder="0" shrinkToFit="0" vertical="center" wrapText="0"/>
    </xf>
    <xf borderId="23" fillId="0" fontId="5" numFmtId="0" xfId="0" applyAlignment="1" applyBorder="1" applyFont="1">
      <alignment shrinkToFit="0" vertical="center" wrapText="1"/>
    </xf>
    <xf borderId="23" fillId="5" fontId="6" numFmtId="0" xfId="0" applyAlignment="1" applyBorder="1" applyFont="1">
      <alignment shrinkToFit="0" vertical="center" wrapText="0"/>
    </xf>
    <xf borderId="23" fillId="5" fontId="8" numFmtId="0" xfId="0" applyAlignment="1" applyBorder="1" applyFont="1">
      <alignment shrinkToFit="0" vertical="center" wrapText="0"/>
    </xf>
    <xf borderId="32" fillId="7" fontId="8" numFmtId="0" xfId="0" applyAlignment="1" applyBorder="1" applyFont="1">
      <alignment shrinkToFit="0" vertical="center" wrapText="0"/>
    </xf>
    <xf borderId="23" fillId="5" fontId="8" numFmtId="0" xfId="0" applyAlignment="1" applyBorder="1" applyFont="1">
      <alignment shrinkToFit="0" vertical="center" wrapText="0"/>
    </xf>
    <xf borderId="23" fillId="5" fontId="8" numFmtId="0" xfId="0" applyAlignment="1" applyBorder="1" applyFont="1">
      <alignment horizontal="right" shrinkToFit="0" vertical="center" wrapText="0"/>
    </xf>
    <xf borderId="32" fillId="7" fontId="7" numFmtId="0" xfId="0" applyAlignment="1" applyBorder="1" applyFont="1">
      <alignment shrinkToFit="0" vertical="center" wrapText="0"/>
    </xf>
    <xf borderId="23" fillId="5" fontId="7" numFmtId="0" xfId="0" applyAlignment="1" applyBorder="1" applyFont="1">
      <alignment shrinkToFit="0" vertical="center" wrapText="0"/>
    </xf>
    <xf borderId="23" fillId="5" fontId="7" numFmtId="0" xfId="0" applyAlignment="1" applyBorder="1" applyFont="1">
      <alignment shrinkToFit="0" vertical="center" wrapText="0"/>
    </xf>
    <xf borderId="13" fillId="8" fontId="6" numFmtId="0" xfId="0" applyAlignment="1" applyBorder="1" applyFont="1">
      <alignment shrinkToFit="0" vertical="center" wrapText="0"/>
    </xf>
    <xf borderId="14" fillId="8" fontId="9" numFmtId="0" xfId="0" applyAlignment="1" applyBorder="1" applyFont="1">
      <alignment shrinkToFit="0" vertical="center" wrapText="0"/>
    </xf>
    <xf borderId="29" fillId="7" fontId="7" numFmtId="0" xfId="0" applyAlignment="1" applyBorder="1" applyFont="1">
      <alignment shrinkToFit="0" vertical="center" wrapText="0"/>
    </xf>
    <xf borderId="27" fillId="8" fontId="8" numFmtId="0" xfId="0" applyAlignment="1" applyBorder="1" applyFont="1">
      <alignment shrinkToFit="0" vertical="center" wrapText="0"/>
    </xf>
    <xf borderId="33" fillId="7" fontId="8" numFmtId="0" xfId="0" applyAlignment="1" applyBorder="1" applyFont="1">
      <alignment shrinkToFit="0" vertical="center" wrapText="0"/>
    </xf>
    <xf borderId="27" fillId="8" fontId="8" numFmtId="0" xfId="0" applyAlignment="1" applyBorder="1" applyFont="1">
      <alignment shrinkToFit="0" vertical="center" wrapText="0"/>
    </xf>
    <xf borderId="27" fillId="8" fontId="8" numFmtId="0" xfId="0" applyAlignment="1" applyBorder="1" applyFont="1">
      <alignment horizontal="right" shrinkToFit="0" vertical="center" wrapText="0"/>
    </xf>
    <xf borderId="33" fillId="7" fontId="7" numFmtId="0" xfId="0" applyAlignment="1" applyBorder="1" applyFont="1">
      <alignment shrinkToFit="0" vertical="center" wrapText="0"/>
    </xf>
    <xf borderId="27" fillId="8" fontId="7" numFmtId="0" xfId="0" applyAlignment="1" applyBorder="1" applyFont="1">
      <alignment shrinkToFit="0" vertical="center" wrapText="0"/>
    </xf>
    <xf borderId="27" fillId="8" fontId="7" numFmtId="0" xfId="0" applyAlignment="1" applyBorder="1" applyFont="1">
      <alignment shrinkToFit="0" vertical="center" wrapText="0"/>
    </xf>
    <xf borderId="14" fillId="8" fontId="10" numFmtId="0" xfId="0" applyAlignment="1" applyBorder="1" applyFont="1">
      <alignment readingOrder="0" shrinkToFit="0" vertical="center" wrapText="0"/>
    </xf>
    <xf borderId="14" fillId="8" fontId="8" numFmtId="0" xfId="0" applyAlignment="1" applyBorder="1" applyFont="1">
      <alignment shrinkToFit="0" vertical="center" wrapText="0"/>
    </xf>
    <xf borderId="14" fillId="8" fontId="8" numFmtId="0" xfId="0" applyAlignment="1" applyBorder="1" applyFont="1">
      <alignment shrinkToFit="0" vertical="center" wrapText="0"/>
    </xf>
    <xf borderId="14" fillId="8" fontId="8" numFmtId="0" xfId="0" applyAlignment="1" applyBorder="1" applyFont="1">
      <alignment horizontal="right" shrinkToFit="0" vertical="center" wrapText="0"/>
    </xf>
    <xf borderId="8" fillId="5" fontId="6" numFmtId="0" xfId="0" applyAlignment="1" applyBorder="1" applyFont="1">
      <alignment horizontal="right" readingOrder="0" shrinkToFit="0" vertical="center" wrapText="1"/>
    </xf>
    <xf borderId="13" fillId="5" fontId="6" numFmtId="0" xfId="0" applyAlignment="1" applyBorder="1" applyFont="1">
      <alignment readingOrder="0" shrinkToFit="0" vertical="center" wrapText="0"/>
    </xf>
    <xf borderId="14" fillId="5" fontId="6" numFmtId="49" xfId="0" applyAlignment="1" applyBorder="1" applyFont="1" applyNumberFormat="1">
      <alignment shrinkToFit="0" vertical="center" wrapText="0"/>
    </xf>
    <xf borderId="31" fillId="5" fontId="11" numFmtId="0" xfId="0" applyAlignment="1" applyBorder="1" applyFont="1">
      <alignment shrinkToFit="0" vertical="center" wrapText="0"/>
    </xf>
    <xf borderId="31" fillId="5" fontId="6" numFmtId="0" xfId="0" applyAlignment="1" applyBorder="1" applyFont="1">
      <alignment shrinkToFit="0" vertical="center" wrapText="0"/>
    </xf>
    <xf quotePrefix="1" borderId="31" fillId="5" fontId="6" numFmtId="0" xfId="0" applyAlignment="1" applyBorder="1" applyFont="1">
      <alignment shrinkToFit="0" vertical="center" wrapText="0"/>
    </xf>
    <xf borderId="21" fillId="5" fontId="6" numFmtId="0" xfId="0" applyAlignment="1" applyBorder="1" applyFont="1">
      <alignment horizontal="right" readingOrder="0" shrinkToFit="0" vertical="center" wrapText="1"/>
    </xf>
    <xf borderId="21" fillId="5" fontId="7" numFmtId="0" xfId="0" applyAlignment="1" applyBorder="1" applyFont="1">
      <alignment shrinkToFit="0" vertical="center" wrapText="0"/>
    </xf>
    <xf borderId="32" fillId="7" fontId="7" numFmtId="0" xfId="0" applyAlignment="1" applyBorder="1" applyFont="1">
      <alignment shrinkToFit="0" vertical="center" wrapText="0"/>
    </xf>
    <xf borderId="27" fillId="8" fontId="6" numFmtId="0" xfId="0" applyAlignment="1" applyBorder="1" applyFont="1">
      <alignment shrinkToFit="0" vertical="center" wrapText="0"/>
    </xf>
    <xf quotePrefix="1" borderId="27" fillId="8" fontId="6" numFmtId="0" xfId="0" applyAlignment="1" applyBorder="1" applyFont="1">
      <alignment shrinkToFit="0" vertical="center" wrapText="0"/>
    </xf>
    <xf borderId="25" fillId="8" fontId="6" numFmtId="0" xfId="0" applyAlignment="1" applyBorder="1" applyFont="1">
      <alignment horizontal="right" readingOrder="0" shrinkToFit="0" vertical="center" wrapText="1"/>
    </xf>
    <xf borderId="25" fillId="8" fontId="7" numFmtId="0" xfId="0" applyAlignment="1" applyBorder="1" applyFont="1">
      <alignment shrinkToFit="0" vertical="center" wrapText="0"/>
    </xf>
    <xf borderId="27" fillId="8" fontId="8" numFmtId="0" xfId="0" applyAlignment="1" applyBorder="1" applyFont="1">
      <alignment readingOrder="0" shrinkToFit="0" vertical="center" wrapText="0"/>
    </xf>
    <xf borderId="27" fillId="8" fontId="8" numFmtId="0" xfId="0" applyAlignment="1" applyBorder="1" applyFont="1">
      <alignment readingOrder="0" shrinkToFit="0" vertical="center" wrapText="0"/>
    </xf>
    <xf borderId="31" fillId="5" fontId="10" numFmtId="0" xfId="0" applyAlignment="1" applyBorder="1" applyFont="1">
      <alignment readingOrder="0" shrinkToFit="0" vertical="center" wrapText="0"/>
    </xf>
    <xf borderId="21" fillId="5" fontId="6" numFmtId="0" xfId="0" applyAlignment="1" applyBorder="1" applyFont="1">
      <alignment horizontal="right" shrinkToFit="0" vertical="center" wrapText="1"/>
    </xf>
    <xf borderId="31" fillId="5" fontId="8" numFmtId="0" xfId="0" applyAlignment="1" applyBorder="1" applyFont="1">
      <alignment shrinkToFit="0" vertical="center" wrapText="0"/>
    </xf>
    <xf borderId="31" fillId="5" fontId="8" numFmtId="0" xfId="0" applyAlignment="1" applyBorder="1" applyFont="1">
      <alignment readingOrder="0" shrinkToFit="0" vertical="center" wrapText="0"/>
    </xf>
    <xf borderId="14" fillId="8" fontId="8" numFmtId="0" xfId="0" applyAlignment="1" applyBorder="1" applyFont="1">
      <alignment readingOrder="0" shrinkToFit="0" vertical="center" wrapText="0"/>
    </xf>
    <xf borderId="31" fillId="5" fontId="8" numFmtId="0" xfId="0" applyAlignment="1" applyBorder="1" applyFont="1">
      <alignment horizontal="right" shrinkToFit="0" vertical="center" wrapText="0"/>
    </xf>
    <xf borderId="27" fillId="0" fontId="5" numFmtId="0" xfId="0" applyAlignment="1" applyBorder="1" applyFont="1">
      <alignment shrinkToFit="0" vertical="center" wrapText="1"/>
    </xf>
    <xf borderId="14" fillId="5" fontId="10" numFmtId="0" xfId="0" applyAlignment="1" applyBorder="1" applyFont="1">
      <alignment readingOrder="0" shrinkToFit="0" vertical="center" wrapText="0"/>
    </xf>
    <xf borderId="21" fillId="5" fontId="6" numFmtId="0" xfId="0" applyAlignment="1" applyBorder="1" applyFont="1">
      <alignment horizontal="right" shrinkToFit="0" vertical="center" wrapText="0"/>
    </xf>
    <xf borderId="27" fillId="5" fontId="10" numFmtId="0" xfId="0" applyAlignment="1" applyBorder="1" applyFont="1">
      <alignment readingOrder="0" shrinkToFit="0" vertical="center" wrapText="0"/>
    </xf>
    <xf borderId="31" fillId="5" fontId="6" numFmtId="0" xfId="0" applyAlignment="1" applyBorder="1" applyFont="1">
      <alignment shrinkToFit="0" vertical="center" wrapText="0"/>
    </xf>
    <xf borderId="21" fillId="5" fontId="6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34" fillId="8" fontId="5" numFmtId="0" xfId="0" applyAlignment="1" applyBorder="1" applyFont="1">
      <alignment shrinkToFit="0" vertical="center" wrapText="1"/>
    </xf>
    <xf borderId="35" fillId="0" fontId="1" numFmtId="0" xfId="0" applyAlignment="1" applyBorder="1" applyFon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7" fillId="6" fontId="1" numFmtId="49" xfId="0" applyAlignment="1" applyBorder="1" applyFont="1" applyNumberForma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6" fillId="0" fontId="1" numFmtId="0" xfId="0" applyAlignment="1" applyBorder="1" applyFont="1">
      <alignment horizontal="center" readingOrder="0" shrinkToFit="0" vertical="center" wrapText="0"/>
    </xf>
    <xf borderId="38" fillId="8" fontId="5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horizontal="right" readingOrder="0" shrinkToFit="0" vertical="center" wrapText="1"/>
    </xf>
    <xf borderId="37" fillId="6" fontId="1" numFmtId="0" xfId="0" applyAlignment="1" applyBorder="1" applyFon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6" fillId="8" fontId="7" numFmtId="0" xfId="0" applyAlignment="1" applyBorder="1" applyFont="1">
      <alignment shrinkToFit="0" vertical="center" wrapText="0"/>
    </xf>
    <xf borderId="39" fillId="7" fontId="7" numFmtId="0" xfId="0" applyAlignment="1" applyBorder="1" applyFont="1">
      <alignment readingOrder="0" shrinkToFit="0" vertical="center" wrapText="0"/>
    </xf>
    <xf borderId="36" fillId="8" fontId="7" numFmtId="0" xfId="0" applyAlignment="1" applyBorder="1" applyFont="1">
      <alignment shrinkToFit="0" vertical="center" wrapText="0"/>
    </xf>
    <xf borderId="39" fillId="7" fontId="7" numFmtId="0" xfId="0" applyAlignment="1" applyBorder="1" applyFont="1">
      <alignment shrinkToFit="0" vertical="center" wrapText="0"/>
    </xf>
    <xf borderId="40" fillId="8" fontId="7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opia de Reduce Ru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C92" displayName="ExampleRules" name="ExampleRules" id="1">
  <autoFilter ref="$A$1:$AC$92"/>
  <tableColumns count="29">
    <tableColumn name="Process Name" id="1"/>
    <tableColumn name="Rule Category Name" id="2"/>
    <tableColumn name="Order" id="3"/>
    <tableColumn name="Rule Name" id="4"/>
    <tableColumn name="Rule Condition Name" id="5"/>
    <tableColumn name="Rule Type" id="6"/>
    <tableColumn name="SITE" id="7"/>
    <tableColumn name="SELLER CHANNEL" id="8"/>
    <tableColumn name="HAS RULE EXCEPTION" id="9"/>
    <tableColumn name="Sentence Result" id="10"/>
    <tableColumn name="Assignment Result" id="11"/>
    <tableColumn name="Columna 1" id="12"/>
    <tableColumn name="Operador 1" id="13"/>
    <tableColumn name="Valor 1" id="14"/>
    <tableColumn name="Operador lógico 1" id="15"/>
    <tableColumn name="Columna 2" id="16"/>
    <tableColumn name="Operador 2" id="17"/>
    <tableColumn name="Valor 2" id="18"/>
    <tableColumn name="Propiedad 1" id="19"/>
    <tableColumn name="Asignación 1" id="20"/>
    <tableColumn name="Resultado 1" id="21"/>
    <tableColumn name="Separador 1" id="22"/>
    <tableColumn name="Propiedad 2 " id="23"/>
    <tableColumn name="Asignación 2" id="24"/>
    <tableColumn name="Resultado 2" id="25"/>
    <tableColumn name="Separador 2" id="26"/>
    <tableColumn name="Propiedad 3" id="27"/>
    <tableColumn name="Asignación 3" id="28"/>
    <tableColumn name="Resultado 3" id="29"/>
  </tableColumns>
  <tableStyleInfo name="Copia de Reduce Ru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2"/>
  <cols>
    <col customWidth="1" min="1" max="1" width="19.63"/>
    <col customWidth="1" min="2" max="2" width="24.13" outlineLevel="1"/>
    <col customWidth="1" min="3" max="3" width="12.88" outlineLevel="1"/>
    <col customWidth="1" min="4" max="4" width="17.25" outlineLevel="1"/>
    <col customWidth="1" min="5" max="5" width="20.63"/>
    <col customWidth="1" min="6" max="6" width="22.13" outlineLevel="1"/>
    <col customWidth="1" min="7" max="7" width="13.25" outlineLevel="1"/>
    <col customWidth="1" min="8" max="8" width="16.75" outlineLevel="1"/>
    <col customWidth="1" min="9" max="9" width="17.88" outlineLevel="1"/>
    <col customWidth="1" min="10" max="10" width="47.63"/>
    <col customWidth="1" min="11" max="11" width="55.75"/>
    <col customWidth="1" min="12" max="12" width="36.0"/>
    <col customWidth="1" min="13" max="13" width="17.13" outlineLevel="2"/>
    <col customWidth="1" min="14" max="14" width="15.13" outlineLevel="2"/>
    <col customWidth="1" min="15" max="15" width="15.75" outlineLevel="2"/>
    <col customWidth="1" hidden="1" min="16" max="16" width="48.88" outlineLevel="1"/>
    <col customWidth="1" hidden="1" min="17" max="17" width="17.13" outlineLevel="2"/>
    <col customWidth="1" hidden="1" min="18" max="18" width="18.5" outlineLevel="2"/>
    <col customWidth="1" min="19" max="19" width="23.5"/>
    <col customWidth="1" min="20" max="20" width="15.25" outlineLevel="2"/>
    <col customWidth="1" min="21" max="21" width="37.75" outlineLevel="2"/>
    <col customWidth="1" min="22" max="22" width="14.63" outlineLevel="2"/>
    <col customWidth="1" min="23" max="23" width="22.13" outlineLevel="1"/>
    <col customWidth="1" min="24" max="24" width="15.25" outlineLevel="2"/>
    <col customWidth="1" min="25" max="26" width="14.63" outlineLevel="2"/>
    <col customWidth="1" min="27" max="27" width="23.5" outlineLevel="1"/>
    <col customWidth="1" min="28" max="28" width="15.25" outlineLevel="2"/>
    <col customWidth="1" min="29" max="29" width="15.38" outlineLevel="2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3" t="s">
        <v>14</v>
      </c>
      <c r="P1" s="7" t="s">
        <v>15</v>
      </c>
      <c r="Q1" s="7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</row>
    <row r="2">
      <c r="A2" s="11" t="s">
        <v>29</v>
      </c>
      <c r="B2" s="12" t="s">
        <v>30</v>
      </c>
      <c r="C2" s="13">
        <f t="shared" ref="C2:C92" si="1">IF(B2=B1,C1+1,1)</f>
        <v>1</v>
      </c>
      <c r="D2" s="14" t="s">
        <v>31</v>
      </c>
      <c r="E2" s="15" t="str">
        <f t="shared" ref="E2:E4" si="2">D2 &amp; IF(OR(G2="ALL",G2=""),"","_"&amp;G2) &amp; IF(OR(H2="ALL",H2=""),"","_"&amp;H2)</f>
        <v>AUDIENCE_ACQUISITION</v>
      </c>
      <c r="F2" s="12" t="s">
        <v>32</v>
      </c>
      <c r="G2" s="12" t="s">
        <v>33</v>
      </c>
      <c r="H2" s="12" t="s">
        <v>33</v>
      </c>
      <c r="I2" s="16"/>
      <c r="J2" s="17" t="str">
        <f t="shared" ref="J2:J92" si="3">CONCATENATE(IF(OR(G2="",G2="ALL"),"","SIT_SITE_ID = '"&amp;G2&amp;"' AND"&amp; CHAR(10)),IF(OR(H2="",H2="ALL"),"","SELLER_CHANNEL = '"&amp;H2&amp;"' AND"&amp; CHAR(10)), JOIN(" ",L2:R2),IF(I2=TRUE," AND !(RULE_EXCEPTION_DUE_DATE &gt;= CURRENT_DATE AND RULE_EXCEPTION_LIST LIKE '%"&amp;D2&amp;"%')",""))</f>
        <v>ACTIVITY &gt;= 2 AND MIA_EXISTS = 0</v>
      </c>
      <c r="K2" s="18" t="str">
        <f t="shared" ref="K2:K92" si="4">IF(OR(F2="assignment_full",F2="assignment_filter"),IF(JOIN("",S2:AC2)="","¡¡¡¡¡WARNING!!!!!",JOIN("",S2:AC2)),"")</f>
        <v/>
      </c>
      <c r="L2" s="19" t="s">
        <v>34</v>
      </c>
      <c r="M2" s="20" t="s">
        <v>35</v>
      </c>
      <c r="N2" s="21">
        <v>2.0</v>
      </c>
      <c r="O2" s="22" t="s">
        <v>36</v>
      </c>
      <c r="P2" s="20" t="s">
        <v>37</v>
      </c>
      <c r="Q2" s="23" t="s">
        <v>38</v>
      </c>
      <c r="R2" s="24">
        <v>0.0</v>
      </c>
      <c r="S2" s="25"/>
      <c r="T2" s="26" t="str">
        <f t="shared" ref="T2:T92" si="5">IF(S2="",""," = ")</f>
        <v/>
      </c>
      <c r="U2" s="27"/>
      <c r="V2" s="26" t="str">
        <f t="shared" ref="V2:V92" si="6">IF(W2="","",","&amp; CHAR(10))</f>
        <v/>
      </c>
      <c r="W2" s="28"/>
      <c r="X2" s="26" t="str">
        <f t="shared" ref="X2:X92" si="7">IF(W2="",""," = ")</f>
        <v/>
      </c>
      <c r="Y2" s="27"/>
      <c r="Z2" s="26" t="str">
        <f t="shared" ref="Z2:Z92" si="8">IF(AA2="","",","&amp; CHAR(10))</f>
        <v/>
      </c>
      <c r="AA2" s="28"/>
      <c r="AB2" s="26" t="str">
        <f t="shared" ref="AB2:AB92" si="9">IF(AA2="",""," = ")</f>
        <v/>
      </c>
      <c r="AC2" s="29"/>
    </row>
    <row r="3">
      <c r="A3" s="30" t="s">
        <v>29</v>
      </c>
      <c r="B3" s="31" t="s">
        <v>39</v>
      </c>
      <c r="C3" s="32">
        <f t="shared" si="1"/>
        <v>1</v>
      </c>
      <c r="D3" s="14" t="s">
        <v>40</v>
      </c>
      <c r="E3" s="33" t="str">
        <f t="shared" si="2"/>
        <v>TRAVAS_MLB</v>
      </c>
      <c r="F3" s="34" t="s">
        <v>41</v>
      </c>
      <c r="G3" s="34" t="s">
        <v>42</v>
      </c>
      <c r="H3" s="34" t="s">
        <v>33</v>
      </c>
      <c r="I3" s="35" t="b">
        <v>0</v>
      </c>
      <c r="J3" s="36" t="str">
        <f t="shared" si="3"/>
        <v>SIT_SITE_ID = 'MLB' AND
FLAG_TRAVAS_RECIBIBLES = 1    </v>
      </c>
      <c r="K3" s="37" t="str">
        <f t="shared" si="4"/>
        <v/>
      </c>
      <c r="L3" s="34" t="s">
        <v>43</v>
      </c>
      <c r="M3" s="38" t="s">
        <v>38</v>
      </c>
      <c r="N3" s="39">
        <v>1.0</v>
      </c>
      <c r="O3" s="40"/>
      <c r="P3" s="31"/>
      <c r="Q3" s="31"/>
      <c r="R3" s="41"/>
      <c r="S3" s="42"/>
      <c r="T3" s="26" t="str">
        <f t="shared" si="5"/>
        <v/>
      </c>
      <c r="U3" s="43"/>
      <c r="V3" s="26" t="str">
        <f t="shared" si="6"/>
        <v/>
      </c>
      <c r="W3" s="42"/>
      <c r="X3" s="26" t="str">
        <f t="shared" si="7"/>
        <v/>
      </c>
      <c r="Y3" s="43"/>
      <c r="Z3" s="44" t="str">
        <f t="shared" si="8"/>
        <v/>
      </c>
      <c r="AA3" s="42"/>
      <c r="AB3" s="44" t="str">
        <f t="shared" si="9"/>
        <v/>
      </c>
      <c r="AC3" s="45"/>
    </row>
    <row r="4">
      <c r="A4" s="11" t="s">
        <v>29</v>
      </c>
      <c r="B4" s="46" t="s">
        <v>39</v>
      </c>
      <c r="C4" s="47">
        <f t="shared" si="1"/>
        <v>2</v>
      </c>
      <c r="D4" s="14" t="s">
        <v>44</v>
      </c>
      <c r="E4" s="48" t="str">
        <f t="shared" si="2"/>
        <v>PFA_MODEL</v>
      </c>
      <c r="F4" s="12" t="s">
        <v>41</v>
      </c>
      <c r="G4" s="12" t="s">
        <v>33</v>
      </c>
      <c r="H4" s="12" t="s">
        <v>33</v>
      </c>
      <c r="I4" s="49" t="b">
        <v>0</v>
      </c>
      <c r="J4" s="50" t="str">
        <f t="shared" si="3"/>
        <v>FLAG_SCORE_PFA = 1    </v>
      </c>
      <c r="K4" s="51" t="str">
        <f t="shared" si="4"/>
        <v/>
      </c>
      <c r="L4" s="12" t="s">
        <v>45</v>
      </c>
      <c r="M4" s="52" t="s">
        <v>38</v>
      </c>
      <c r="N4" s="53">
        <v>1.0</v>
      </c>
      <c r="O4" s="54"/>
      <c r="P4" s="55"/>
      <c r="Q4" s="55"/>
      <c r="R4" s="56"/>
      <c r="S4" s="28"/>
      <c r="T4" s="26" t="str">
        <f t="shared" si="5"/>
        <v/>
      </c>
      <c r="U4" s="27"/>
      <c r="V4" s="26" t="str">
        <f t="shared" si="6"/>
        <v/>
      </c>
      <c r="W4" s="28"/>
      <c r="X4" s="26" t="str">
        <f t="shared" si="7"/>
        <v/>
      </c>
      <c r="Y4" s="27"/>
      <c r="Z4" s="44" t="str">
        <f t="shared" si="8"/>
        <v/>
      </c>
      <c r="AA4" s="28"/>
      <c r="AB4" s="44" t="str">
        <f t="shared" si="9"/>
        <v/>
      </c>
      <c r="AC4" s="57"/>
    </row>
    <row r="5">
      <c r="A5" s="30" t="s">
        <v>29</v>
      </c>
      <c r="B5" s="31" t="s">
        <v>46</v>
      </c>
      <c r="C5" s="32">
        <f t="shared" si="1"/>
        <v>1</v>
      </c>
      <c r="D5" s="14" t="s">
        <v>47</v>
      </c>
      <c r="E5" s="33" t="str">
        <f t="shared" ref="E5:E27" si="10">CONCATENATE(D5,IF(OR(G5="ALL",G5=""),"",CONCATENATE("_",G5)),IF(OR(H5="ALL",H5=""),"",CONCATENATE("_",H5)))</f>
        <v>CLAIMS_ML</v>
      </c>
      <c r="F5" s="34" t="s">
        <v>41</v>
      </c>
      <c r="G5" s="34" t="s">
        <v>33</v>
      </c>
      <c r="H5" s="34" t="s">
        <v>48</v>
      </c>
      <c r="I5" s="35" t="b">
        <v>0</v>
      </c>
      <c r="J5" s="36" t="str">
        <f t="shared" si="3"/>
        <v>SELLER_CHANNEL = 'ML' AND
CLAIMS_15D_QTY &gt;= 10 AND CLAIMS_15D_DOL_AMT &gt; 1000</v>
      </c>
      <c r="K5" s="58" t="str">
        <f t="shared" si="4"/>
        <v/>
      </c>
      <c r="L5" s="34" t="s">
        <v>49</v>
      </c>
      <c r="M5" s="34" t="s">
        <v>35</v>
      </c>
      <c r="N5" s="39">
        <v>10.0</v>
      </c>
      <c r="O5" s="59" t="s">
        <v>36</v>
      </c>
      <c r="P5" s="34" t="s">
        <v>50</v>
      </c>
      <c r="Q5" s="34" t="s">
        <v>51</v>
      </c>
      <c r="R5" s="41">
        <v>1000.0</v>
      </c>
      <c r="S5" s="60"/>
      <c r="T5" s="26" t="str">
        <f t="shared" si="5"/>
        <v/>
      </c>
      <c r="U5" s="61"/>
      <c r="V5" s="26" t="str">
        <f t="shared" si="6"/>
        <v/>
      </c>
      <c r="W5" s="60"/>
      <c r="X5" s="26" t="str">
        <f t="shared" si="7"/>
        <v/>
      </c>
      <c r="Y5" s="61"/>
      <c r="Z5" s="44" t="str">
        <f t="shared" si="8"/>
        <v/>
      </c>
      <c r="AA5" s="60"/>
      <c r="AB5" s="44" t="str">
        <f t="shared" si="9"/>
        <v/>
      </c>
      <c r="AC5" s="62"/>
    </row>
    <row r="6">
      <c r="A6" s="11" t="s">
        <v>29</v>
      </c>
      <c r="B6" s="46" t="s">
        <v>46</v>
      </c>
      <c r="C6" s="47">
        <f t="shared" si="1"/>
        <v>2</v>
      </c>
      <c r="D6" s="14" t="s">
        <v>47</v>
      </c>
      <c r="E6" s="48" t="str">
        <f t="shared" si="10"/>
        <v>CLAIMS_ECO</v>
      </c>
      <c r="F6" s="12" t="s">
        <v>41</v>
      </c>
      <c r="G6" s="12" t="s">
        <v>33</v>
      </c>
      <c r="H6" s="12" t="s">
        <v>52</v>
      </c>
      <c r="I6" s="49" t="b">
        <v>0</v>
      </c>
      <c r="J6" s="50" t="str">
        <f t="shared" si="3"/>
        <v>SELLER_CHANNEL = 'ECO' AND
CLAIMS_15D_QTY &gt;= 10 AND CLAIMS_15D_DOL_AMT &gt; 1000</v>
      </c>
      <c r="K6" s="63" t="str">
        <f t="shared" si="4"/>
        <v/>
      </c>
      <c r="L6" s="12" t="s">
        <v>49</v>
      </c>
      <c r="M6" s="12" t="s">
        <v>35</v>
      </c>
      <c r="N6" s="53">
        <v>10.0</v>
      </c>
      <c r="O6" s="59" t="s">
        <v>36</v>
      </c>
      <c r="P6" s="12" t="s">
        <v>50</v>
      </c>
      <c r="Q6" s="12" t="s">
        <v>51</v>
      </c>
      <c r="R6" s="15">
        <v>1000.0</v>
      </c>
      <c r="S6" s="64"/>
      <c r="T6" s="26" t="str">
        <f t="shared" si="5"/>
        <v/>
      </c>
      <c r="U6" s="65"/>
      <c r="V6" s="26" t="str">
        <f t="shared" si="6"/>
        <v/>
      </c>
      <c r="W6" s="64"/>
      <c r="X6" s="26" t="str">
        <f t="shared" si="7"/>
        <v/>
      </c>
      <c r="Y6" s="65"/>
      <c r="Z6" s="44" t="str">
        <f t="shared" si="8"/>
        <v/>
      </c>
      <c r="AA6" s="64"/>
      <c r="AB6" s="44" t="str">
        <f t="shared" si="9"/>
        <v/>
      </c>
      <c r="AC6" s="66"/>
    </row>
    <row r="7">
      <c r="A7" s="30" t="s">
        <v>29</v>
      </c>
      <c r="B7" s="31" t="s">
        <v>46</v>
      </c>
      <c r="C7" s="32">
        <f t="shared" si="1"/>
        <v>3</v>
      </c>
      <c r="D7" s="14" t="s">
        <v>53</v>
      </c>
      <c r="E7" s="33" t="str">
        <f t="shared" si="10"/>
        <v>TPV_MIN_ML</v>
      </c>
      <c r="F7" s="34" t="s">
        <v>41</v>
      </c>
      <c r="G7" s="34" t="s">
        <v>33</v>
      </c>
      <c r="H7" s="34" t="s">
        <v>48</v>
      </c>
      <c r="I7" s="35" t="b">
        <v>0</v>
      </c>
      <c r="J7" s="36" t="str">
        <f t="shared" si="3"/>
        <v>SELLER_CHANNEL = 'ML' AND
AVG_TPV_DOL_AMT_3M &gt; 1000    </v>
      </c>
      <c r="K7" s="58" t="str">
        <f t="shared" si="4"/>
        <v/>
      </c>
      <c r="L7" s="34" t="s">
        <v>54</v>
      </c>
      <c r="M7" s="34" t="s">
        <v>51</v>
      </c>
      <c r="N7" s="39">
        <v>1000.0</v>
      </c>
      <c r="O7" s="40"/>
      <c r="P7" s="31"/>
      <c r="Q7" s="31"/>
      <c r="R7" s="41"/>
      <c r="S7" s="60"/>
      <c r="T7" s="26" t="str">
        <f t="shared" si="5"/>
        <v/>
      </c>
      <c r="U7" s="61"/>
      <c r="V7" s="26" t="str">
        <f t="shared" si="6"/>
        <v/>
      </c>
      <c r="W7" s="60"/>
      <c r="X7" s="26" t="str">
        <f t="shared" si="7"/>
        <v/>
      </c>
      <c r="Y7" s="61"/>
      <c r="Z7" s="44" t="str">
        <f t="shared" si="8"/>
        <v/>
      </c>
      <c r="AA7" s="60"/>
      <c r="AB7" s="44" t="str">
        <f t="shared" si="9"/>
        <v/>
      </c>
      <c r="AC7" s="62"/>
    </row>
    <row r="8">
      <c r="A8" s="11" t="s">
        <v>29</v>
      </c>
      <c r="B8" s="46" t="s">
        <v>46</v>
      </c>
      <c r="C8" s="47">
        <f t="shared" si="1"/>
        <v>4</v>
      </c>
      <c r="D8" s="14" t="s">
        <v>53</v>
      </c>
      <c r="E8" s="48" t="str">
        <f t="shared" si="10"/>
        <v>TPV_MIN_ECO</v>
      </c>
      <c r="F8" s="12" t="s">
        <v>41</v>
      </c>
      <c r="G8" s="12" t="s">
        <v>33</v>
      </c>
      <c r="H8" s="12" t="s">
        <v>52</v>
      </c>
      <c r="I8" s="49" t="b">
        <v>0</v>
      </c>
      <c r="J8" s="50" t="str">
        <f t="shared" si="3"/>
        <v>SELLER_CHANNEL = 'ECO' AND
AVG_TPV_DOL_AMT_3M &gt; 1100    </v>
      </c>
      <c r="K8" s="63" t="str">
        <f t="shared" si="4"/>
        <v/>
      </c>
      <c r="L8" s="12" t="s">
        <v>54</v>
      </c>
      <c r="M8" s="12" t="s">
        <v>51</v>
      </c>
      <c r="N8" s="53">
        <v>1100.0</v>
      </c>
      <c r="O8" s="40"/>
      <c r="P8" s="46"/>
      <c r="Q8" s="46"/>
      <c r="R8" s="15"/>
      <c r="S8" s="64"/>
      <c r="T8" s="26" t="str">
        <f t="shared" si="5"/>
        <v/>
      </c>
      <c r="U8" s="65"/>
      <c r="V8" s="26" t="str">
        <f t="shared" si="6"/>
        <v/>
      </c>
      <c r="W8" s="64"/>
      <c r="X8" s="26" t="str">
        <f t="shared" si="7"/>
        <v/>
      </c>
      <c r="Y8" s="65"/>
      <c r="Z8" s="44" t="str">
        <f t="shared" si="8"/>
        <v/>
      </c>
      <c r="AA8" s="64"/>
      <c r="AB8" s="44" t="str">
        <f t="shared" si="9"/>
        <v/>
      </c>
      <c r="AC8" s="66"/>
    </row>
    <row r="9">
      <c r="A9" s="30" t="s">
        <v>29</v>
      </c>
      <c r="B9" s="31" t="s">
        <v>46</v>
      </c>
      <c r="C9" s="32">
        <f t="shared" si="1"/>
        <v>5</v>
      </c>
      <c r="D9" s="14" t="s">
        <v>53</v>
      </c>
      <c r="E9" s="33" t="str">
        <f t="shared" si="10"/>
        <v>TPV_MIN_MP</v>
      </c>
      <c r="F9" s="34" t="s">
        <v>41</v>
      </c>
      <c r="G9" s="34" t="s">
        <v>33</v>
      </c>
      <c r="H9" s="34" t="s">
        <v>55</v>
      </c>
      <c r="I9" s="35" t="b">
        <v>0</v>
      </c>
      <c r="J9" s="36" t="str">
        <f t="shared" si="3"/>
        <v>SELLER_CHANNEL = 'MP' AND
AVG_TPV_DOL_AMT_3M &gt; 1200    </v>
      </c>
      <c r="K9" s="58" t="str">
        <f t="shared" si="4"/>
        <v/>
      </c>
      <c r="L9" s="34" t="s">
        <v>54</v>
      </c>
      <c r="M9" s="34" t="s">
        <v>51</v>
      </c>
      <c r="N9" s="39">
        <v>1200.0</v>
      </c>
      <c r="O9" s="40"/>
      <c r="P9" s="31"/>
      <c r="Q9" s="31"/>
      <c r="R9" s="41"/>
      <c r="S9" s="60"/>
      <c r="T9" s="26" t="str">
        <f t="shared" si="5"/>
        <v/>
      </c>
      <c r="U9" s="61"/>
      <c r="V9" s="26" t="str">
        <f t="shared" si="6"/>
        <v/>
      </c>
      <c r="W9" s="60"/>
      <c r="X9" s="26" t="str">
        <f t="shared" si="7"/>
        <v/>
      </c>
      <c r="Y9" s="61"/>
      <c r="Z9" s="44" t="str">
        <f t="shared" si="8"/>
        <v/>
      </c>
      <c r="AA9" s="60"/>
      <c r="AB9" s="44" t="str">
        <f t="shared" si="9"/>
        <v/>
      </c>
      <c r="AC9" s="62"/>
    </row>
    <row r="10">
      <c r="A10" s="11" t="s">
        <v>29</v>
      </c>
      <c r="B10" s="46" t="s">
        <v>56</v>
      </c>
      <c r="C10" s="47">
        <f t="shared" si="1"/>
        <v>1</v>
      </c>
      <c r="D10" s="14" t="s">
        <v>57</v>
      </c>
      <c r="E10" s="48" t="str">
        <f t="shared" si="10"/>
        <v>ALLOWED_PFA_MLA</v>
      </c>
      <c r="F10" s="12" t="s">
        <v>58</v>
      </c>
      <c r="G10" s="12" t="s">
        <v>59</v>
      </c>
      <c r="H10" s="12" t="s">
        <v>33</v>
      </c>
      <c r="I10" s="49" t="b">
        <v>0</v>
      </c>
      <c r="J10" s="50" t="str">
        <f t="shared" si="3"/>
        <v>SIT_SITE_ID = 'MLA' AND
SEMAPHORE_PFA = 'GREEN'    </v>
      </c>
      <c r="K10" s="18" t="str">
        <f t="shared" si="4"/>
        <v>advance_access_group = totall_acces_group</v>
      </c>
      <c r="L10" s="12" t="s">
        <v>60</v>
      </c>
      <c r="M10" s="52" t="s">
        <v>38</v>
      </c>
      <c r="N10" s="67" t="s">
        <v>61</v>
      </c>
      <c r="O10" s="40"/>
      <c r="P10" s="46"/>
      <c r="Q10" s="46"/>
      <c r="R10" s="68"/>
      <c r="S10" s="69" t="s">
        <v>62</v>
      </c>
      <c r="T10" s="26" t="str">
        <f t="shared" si="5"/>
        <v> = </v>
      </c>
      <c r="U10" s="70" t="s">
        <v>63</v>
      </c>
      <c r="V10" s="26" t="str">
        <f t="shared" si="6"/>
        <v/>
      </c>
      <c r="W10" s="71"/>
      <c r="X10" s="26" t="str">
        <f t="shared" si="7"/>
        <v/>
      </c>
      <c r="Y10" s="70"/>
      <c r="Z10" s="72" t="str">
        <f t="shared" si="8"/>
        <v/>
      </c>
      <c r="AA10" s="71"/>
      <c r="AB10" s="26" t="str">
        <f t="shared" si="9"/>
        <v/>
      </c>
      <c r="AC10" s="73"/>
    </row>
    <row r="11">
      <c r="A11" s="30" t="s">
        <v>29</v>
      </c>
      <c r="B11" s="31" t="s">
        <v>56</v>
      </c>
      <c r="C11" s="32">
        <f t="shared" si="1"/>
        <v>2</v>
      </c>
      <c r="D11" s="14" t="s">
        <v>57</v>
      </c>
      <c r="E11" s="33" t="str">
        <f t="shared" si="10"/>
        <v>ALLOWED_PFA_MLB</v>
      </c>
      <c r="F11" s="34" t="s">
        <v>58</v>
      </c>
      <c r="G11" s="34" t="s">
        <v>42</v>
      </c>
      <c r="H11" s="34" t="s">
        <v>33</v>
      </c>
      <c r="I11" s="35" t="b">
        <v>0</v>
      </c>
      <c r="J11" s="36" t="str">
        <f t="shared" si="3"/>
        <v>SIT_SITE_ID = 'MLB' AND
SEMAPHORE_PFA = 'GREEN'    </v>
      </c>
      <c r="K11" s="74" t="str">
        <f t="shared" si="4"/>
        <v>advance_access_group = totall_acces_group</v>
      </c>
      <c r="L11" s="34" t="s">
        <v>60</v>
      </c>
      <c r="M11" s="38" t="s">
        <v>38</v>
      </c>
      <c r="N11" s="75" t="s">
        <v>61</v>
      </c>
      <c r="O11" s="40"/>
      <c r="P11" s="31"/>
      <c r="Q11" s="31"/>
      <c r="R11" s="76"/>
      <c r="S11" s="77" t="s">
        <v>62</v>
      </c>
      <c r="T11" s="26" t="str">
        <f t="shared" si="5"/>
        <v> = </v>
      </c>
      <c r="U11" s="78" t="s">
        <v>63</v>
      </c>
      <c r="V11" s="26" t="str">
        <f t="shared" si="6"/>
        <v/>
      </c>
      <c r="W11" s="79"/>
      <c r="X11" s="26" t="str">
        <f t="shared" si="7"/>
        <v/>
      </c>
      <c r="Y11" s="78"/>
      <c r="Z11" s="72" t="str">
        <f t="shared" si="8"/>
        <v/>
      </c>
      <c r="AA11" s="79"/>
      <c r="AB11" s="72" t="str">
        <f t="shared" si="9"/>
        <v/>
      </c>
      <c r="AC11" s="80"/>
    </row>
    <row r="12">
      <c r="A12" s="11" t="s">
        <v>29</v>
      </c>
      <c r="B12" s="46" t="s">
        <v>56</v>
      </c>
      <c r="C12" s="47">
        <f t="shared" si="1"/>
        <v>3</v>
      </c>
      <c r="D12" s="14" t="s">
        <v>57</v>
      </c>
      <c r="E12" s="48" t="str">
        <f t="shared" si="10"/>
        <v>ALLOWED_PFA_MLM</v>
      </c>
      <c r="F12" s="12" t="s">
        <v>58</v>
      </c>
      <c r="G12" s="12" t="s">
        <v>64</v>
      </c>
      <c r="H12" s="12" t="s">
        <v>33</v>
      </c>
      <c r="I12" s="49" t="b">
        <v>0</v>
      </c>
      <c r="J12" s="50" t="str">
        <f t="shared" si="3"/>
        <v>SIT_SITE_ID = 'MLM' AND
SEMAPHORE_PFA = 'GREEN'    </v>
      </c>
      <c r="K12" s="18" t="str">
        <f t="shared" si="4"/>
        <v>advance_access_group = totall_acces_group</v>
      </c>
      <c r="L12" s="12" t="s">
        <v>60</v>
      </c>
      <c r="M12" s="52" t="s">
        <v>38</v>
      </c>
      <c r="N12" s="67" t="s">
        <v>61</v>
      </c>
      <c r="O12" s="40"/>
      <c r="P12" s="46"/>
      <c r="Q12" s="46"/>
      <c r="R12" s="15"/>
      <c r="S12" s="69" t="s">
        <v>62</v>
      </c>
      <c r="T12" s="26" t="str">
        <f t="shared" si="5"/>
        <v> = </v>
      </c>
      <c r="U12" s="70" t="s">
        <v>63</v>
      </c>
      <c r="V12" s="26" t="str">
        <f t="shared" si="6"/>
        <v/>
      </c>
      <c r="W12" s="71"/>
      <c r="X12" s="26" t="str">
        <f t="shared" si="7"/>
        <v/>
      </c>
      <c r="Y12" s="70"/>
      <c r="Z12" s="72" t="str">
        <f t="shared" si="8"/>
        <v/>
      </c>
      <c r="AA12" s="71"/>
      <c r="AB12" s="72" t="str">
        <f t="shared" si="9"/>
        <v/>
      </c>
      <c r="AC12" s="73"/>
    </row>
    <row r="13">
      <c r="A13" s="30" t="s">
        <v>29</v>
      </c>
      <c r="B13" s="31" t="s">
        <v>56</v>
      </c>
      <c r="C13" s="32">
        <f t="shared" si="1"/>
        <v>4</v>
      </c>
      <c r="D13" s="14" t="s">
        <v>65</v>
      </c>
      <c r="E13" s="33" t="str">
        <f t="shared" si="10"/>
        <v>ALLOWED_ACTIVITY_MCO</v>
      </c>
      <c r="F13" s="34" t="s">
        <v>58</v>
      </c>
      <c r="G13" s="34" t="s">
        <v>66</v>
      </c>
      <c r="H13" s="34" t="s">
        <v>33</v>
      </c>
      <c r="I13" s="35" t="b">
        <v>0</v>
      </c>
      <c r="J13" s="36" t="str">
        <f t="shared" si="3"/>
        <v>SIT_SITE_ID = 'MCO' AND
ACTIVITY &gt;= 5    </v>
      </c>
      <c r="K13" s="74" t="str">
        <f t="shared" si="4"/>
        <v>advance_access_group = totall_acces_group</v>
      </c>
      <c r="L13" s="34" t="s">
        <v>34</v>
      </c>
      <c r="M13" s="34" t="s">
        <v>35</v>
      </c>
      <c r="N13" s="41">
        <v>5.0</v>
      </c>
      <c r="O13" s="40"/>
      <c r="P13" s="31"/>
      <c r="Q13" s="31"/>
      <c r="R13" s="41"/>
      <c r="S13" s="77" t="s">
        <v>62</v>
      </c>
      <c r="T13" s="26" t="str">
        <f t="shared" si="5"/>
        <v> = </v>
      </c>
      <c r="U13" s="78" t="s">
        <v>63</v>
      </c>
      <c r="V13" s="26" t="str">
        <f t="shared" si="6"/>
        <v/>
      </c>
      <c r="W13" s="79"/>
      <c r="X13" s="26" t="str">
        <f t="shared" si="7"/>
        <v/>
      </c>
      <c r="Y13" s="78"/>
      <c r="Z13" s="72" t="str">
        <f t="shared" si="8"/>
        <v/>
      </c>
      <c r="AA13" s="60"/>
      <c r="AB13" s="44" t="str">
        <f t="shared" si="9"/>
        <v/>
      </c>
      <c r="AC13" s="62"/>
    </row>
    <row r="14">
      <c r="A14" s="11" t="s">
        <v>29</v>
      </c>
      <c r="B14" s="46" t="s">
        <v>56</v>
      </c>
      <c r="C14" s="47">
        <f t="shared" si="1"/>
        <v>5</v>
      </c>
      <c r="D14" s="14" t="s">
        <v>65</v>
      </c>
      <c r="E14" s="48" t="str">
        <f t="shared" si="10"/>
        <v>ALLOWED_ACTIVITY_MPE</v>
      </c>
      <c r="F14" s="12" t="s">
        <v>58</v>
      </c>
      <c r="G14" s="12" t="s">
        <v>67</v>
      </c>
      <c r="H14" s="12" t="s">
        <v>33</v>
      </c>
      <c r="I14" s="49" t="b">
        <v>0</v>
      </c>
      <c r="J14" s="50" t="str">
        <f t="shared" si="3"/>
        <v>SIT_SITE_ID = 'MPE' AND
ACTIVITY &gt;= 5    </v>
      </c>
      <c r="K14" s="18" t="str">
        <f t="shared" si="4"/>
        <v>advance_access_group = totall_acces_group</v>
      </c>
      <c r="L14" s="12" t="s">
        <v>34</v>
      </c>
      <c r="M14" s="12" t="s">
        <v>35</v>
      </c>
      <c r="N14" s="15">
        <v>5.0</v>
      </c>
      <c r="O14" s="40"/>
      <c r="P14" s="46"/>
      <c r="Q14" s="46"/>
      <c r="R14" s="15"/>
      <c r="S14" s="69" t="s">
        <v>62</v>
      </c>
      <c r="T14" s="26" t="str">
        <f t="shared" si="5"/>
        <v> = </v>
      </c>
      <c r="U14" s="70" t="s">
        <v>63</v>
      </c>
      <c r="V14" s="26" t="str">
        <f t="shared" si="6"/>
        <v/>
      </c>
      <c r="W14" s="71"/>
      <c r="X14" s="26" t="str">
        <f t="shared" si="7"/>
        <v/>
      </c>
      <c r="Y14" s="70"/>
      <c r="Z14" s="72" t="str">
        <f t="shared" si="8"/>
        <v/>
      </c>
      <c r="AA14" s="64"/>
      <c r="AB14" s="44" t="str">
        <f t="shared" si="9"/>
        <v/>
      </c>
      <c r="AC14" s="66"/>
    </row>
    <row r="15">
      <c r="A15" s="30" t="s">
        <v>29</v>
      </c>
      <c r="B15" s="31" t="s">
        <v>56</v>
      </c>
      <c r="C15" s="32">
        <f t="shared" si="1"/>
        <v>6</v>
      </c>
      <c r="D15" s="14" t="s">
        <v>68</v>
      </c>
      <c r="E15" s="33" t="str">
        <f t="shared" si="10"/>
        <v>PARTIALLY_ALLOWED</v>
      </c>
      <c r="F15" s="34" t="s">
        <v>58</v>
      </c>
      <c r="G15" s="34" t="s">
        <v>33</v>
      </c>
      <c r="H15" s="34" t="s">
        <v>33</v>
      </c>
      <c r="I15" s="35" t="b">
        <v>0</v>
      </c>
      <c r="J15" s="36" t="str">
        <f t="shared" si="3"/>
        <v>SEMAPHORE_PFA = 'YELLOW'    </v>
      </c>
      <c r="K15" s="74" t="str">
        <f t="shared" si="4"/>
        <v>advance_access_group = partially_access_group,
balance_policy_group = balance_for_mla</v>
      </c>
      <c r="L15" s="34" t="s">
        <v>60</v>
      </c>
      <c r="M15" s="38" t="s">
        <v>38</v>
      </c>
      <c r="N15" s="81" t="s">
        <v>69</v>
      </c>
      <c r="O15" s="40"/>
      <c r="P15" s="31"/>
      <c r="Q15" s="31"/>
      <c r="R15" s="41"/>
      <c r="S15" s="77" t="s">
        <v>62</v>
      </c>
      <c r="T15" s="26" t="str">
        <f t="shared" si="5"/>
        <v> = </v>
      </c>
      <c r="U15" s="82" t="s">
        <v>70</v>
      </c>
      <c r="V15" s="26" t="str">
        <f t="shared" si="6"/>
        <v>,
</v>
      </c>
      <c r="W15" s="77" t="s">
        <v>71</v>
      </c>
      <c r="X15" s="26" t="str">
        <f t="shared" si="7"/>
        <v> = </v>
      </c>
      <c r="Y15" s="78" t="s">
        <v>72</v>
      </c>
      <c r="Z15" s="72" t="str">
        <f t="shared" si="8"/>
        <v/>
      </c>
      <c r="AA15" s="60"/>
      <c r="AB15" s="44" t="str">
        <f t="shared" si="9"/>
        <v/>
      </c>
      <c r="AC15" s="62"/>
    </row>
    <row r="16">
      <c r="A16" s="11" t="s">
        <v>29</v>
      </c>
      <c r="B16" s="46" t="s">
        <v>56</v>
      </c>
      <c r="C16" s="47">
        <f t="shared" si="1"/>
        <v>7</v>
      </c>
      <c r="D16" s="83" t="s">
        <v>73</v>
      </c>
      <c r="E16" s="48" t="str">
        <f t="shared" si="10"/>
        <v>DEFAULT</v>
      </c>
      <c r="F16" s="12" t="s">
        <v>58</v>
      </c>
      <c r="G16" s="12" t="s">
        <v>33</v>
      </c>
      <c r="H16" s="12" t="s">
        <v>33</v>
      </c>
      <c r="I16" s="49" t="b">
        <v>0</v>
      </c>
      <c r="J16" s="50" t="str">
        <f t="shared" si="3"/>
        <v>      </v>
      </c>
      <c r="K16" s="18" t="str">
        <f t="shared" si="4"/>
        <v>advance_access_group = partially_access_group,
balance_policy_group = balance_default</v>
      </c>
      <c r="L16" s="46"/>
      <c r="M16" s="46"/>
      <c r="N16" s="15"/>
      <c r="O16" s="40"/>
      <c r="P16" s="46"/>
      <c r="Q16" s="46"/>
      <c r="R16" s="15"/>
      <c r="S16" s="69" t="s">
        <v>62</v>
      </c>
      <c r="T16" s="26" t="str">
        <f t="shared" si="5"/>
        <v> = </v>
      </c>
      <c r="U16" s="84" t="s">
        <v>70</v>
      </c>
      <c r="V16" s="26" t="str">
        <f t="shared" si="6"/>
        <v>,
</v>
      </c>
      <c r="W16" s="69" t="s">
        <v>71</v>
      </c>
      <c r="X16" s="26" t="str">
        <f t="shared" si="7"/>
        <v> = </v>
      </c>
      <c r="Y16" s="70" t="s">
        <v>74</v>
      </c>
      <c r="Z16" s="72" t="str">
        <f t="shared" si="8"/>
        <v/>
      </c>
      <c r="AA16" s="64"/>
      <c r="AB16" s="44" t="str">
        <f t="shared" si="9"/>
        <v/>
      </c>
      <c r="AC16" s="66"/>
    </row>
    <row r="17">
      <c r="A17" s="30" t="s">
        <v>29</v>
      </c>
      <c r="B17" s="31" t="s">
        <v>75</v>
      </c>
      <c r="C17" s="32">
        <f t="shared" si="1"/>
        <v>1</v>
      </c>
      <c r="D17" s="14" t="s">
        <v>76</v>
      </c>
      <c r="E17" s="33" t="str">
        <f t="shared" si="10"/>
        <v>PARTIALLY_ALLOWED_PRICING</v>
      </c>
      <c r="F17" s="34" t="s">
        <v>58</v>
      </c>
      <c r="G17" s="34" t="s">
        <v>33</v>
      </c>
      <c r="H17" s="34" t="s">
        <v>33</v>
      </c>
      <c r="I17" s="35" t="b">
        <v>0</v>
      </c>
      <c r="J17" s="36" t="str">
        <f t="shared" si="3"/>
        <v>SEMAPHORE_PFA = 'YELLOW'    </v>
      </c>
      <c r="K17" s="74" t="str">
        <f t="shared" si="4"/>
        <v>pricing_group = pricing_mla_a</v>
      </c>
      <c r="L17" s="34" t="s">
        <v>60</v>
      </c>
      <c r="M17" s="38" t="s">
        <v>38</v>
      </c>
      <c r="N17" s="81" t="s">
        <v>69</v>
      </c>
      <c r="O17" s="40"/>
      <c r="P17" s="31"/>
      <c r="Q17" s="31"/>
      <c r="R17" s="41"/>
      <c r="S17" s="77" t="s">
        <v>77</v>
      </c>
      <c r="T17" s="26" t="str">
        <f t="shared" si="5"/>
        <v> = </v>
      </c>
      <c r="U17" s="78" t="s">
        <v>78</v>
      </c>
      <c r="V17" s="26" t="str">
        <f t="shared" si="6"/>
        <v/>
      </c>
      <c r="W17" s="60"/>
      <c r="X17" s="26" t="str">
        <f t="shared" si="7"/>
        <v/>
      </c>
      <c r="Y17" s="61"/>
      <c r="Z17" s="44" t="str">
        <f t="shared" si="8"/>
        <v/>
      </c>
      <c r="AA17" s="60"/>
      <c r="AB17" s="44" t="str">
        <f t="shared" si="9"/>
        <v/>
      </c>
      <c r="AC17" s="62"/>
    </row>
    <row r="18">
      <c r="A18" s="85" t="s">
        <v>29</v>
      </c>
      <c r="B18" s="86" t="s">
        <v>75</v>
      </c>
      <c r="C18" s="47">
        <f t="shared" si="1"/>
        <v>2</v>
      </c>
      <c r="D18" s="87" t="s">
        <v>79</v>
      </c>
      <c r="E18" s="48" t="str">
        <f t="shared" si="10"/>
        <v>NOT_FREQUENT</v>
      </c>
      <c r="F18" s="12" t="s">
        <v>58</v>
      </c>
      <c r="G18" s="12" t="s">
        <v>33</v>
      </c>
      <c r="H18" s="12" t="s">
        <v>33</v>
      </c>
      <c r="I18" s="88" t="b">
        <v>0</v>
      </c>
      <c r="J18" s="89" t="str">
        <f t="shared" si="3"/>
        <v>MIA_FREQUENCY_USE = 'NOT FREQUENT'    </v>
      </c>
      <c r="K18" s="89" t="str">
        <f t="shared" si="4"/>
        <v>pricing_group = pricing_b</v>
      </c>
      <c r="L18" s="86" t="s">
        <v>80</v>
      </c>
      <c r="M18" s="90" t="s">
        <v>38</v>
      </c>
      <c r="N18" s="91" t="s">
        <v>81</v>
      </c>
      <c r="O18" s="92"/>
      <c r="P18" s="93"/>
      <c r="Q18" s="93"/>
      <c r="R18" s="94"/>
      <c r="S18" s="95" t="s">
        <v>77</v>
      </c>
      <c r="T18" s="96" t="str">
        <f t="shared" si="5"/>
        <v> = </v>
      </c>
      <c r="U18" s="97" t="s">
        <v>82</v>
      </c>
      <c r="V18" s="98" t="str">
        <f t="shared" si="6"/>
        <v/>
      </c>
      <c r="W18" s="99"/>
      <c r="X18" s="98" t="str">
        <f t="shared" si="7"/>
        <v/>
      </c>
      <c r="Y18" s="100"/>
      <c r="Z18" s="44" t="str">
        <f t="shared" si="8"/>
        <v/>
      </c>
      <c r="AA18" s="99"/>
      <c r="AB18" s="44" t="str">
        <f t="shared" si="9"/>
        <v/>
      </c>
      <c r="AC18" s="100"/>
    </row>
    <row r="19">
      <c r="A19" s="85" t="s">
        <v>29</v>
      </c>
      <c r="B19" s="101" t="s">
        <v>75</v>
      </c>
      <c r="C19" s="32">
        <f t="shared" si="1"/>
        <v>3</v>
      </c>
      <c r="D19" s="102" t="s">
        <v>83</v>
      </c>
      <c r="E19" s="103" t="str">
        <f t="shared" si="10"/>
        <v>SMB_INFREQUENT</v>
      </c>
      <c r="F19" s="34" t="s">
        <v>58</v>
      </c>
      <c r="G19" s="34" t="s">
        <v>33</v>
      </c>
      <c r="H19" s="34" t="s">
        <v>33</v>
      </c>
      <c r="I19" s="104" t="b">
        <v>0</v>
      </c>
      <c r="J19" s="105" t="str">
        <f t="shared" si="3"/>
        <v>TPV_SEGMENT_3M = 'SMB' AND MIA_FREQUENCY_USE = 'INFREQUENT'</v>
      </c>
      <c r="K19" s="105" t="str">
        <f t="shared" si="4"/>
        <v>pricing_group = pricing_d</v>
      </c>
      <c r="L19" s="101" t="s">
        <v>84</v>
      </c>
      <c r="M19" s="106" t="s">
        <v>38</v>
      </c>
      <c r="N19" s="107" t="s">
        <v>85</v>
      </c>
      <c r="O19" s="108" t="s">
        <v>36</v>
      </c>
      <c r="P19" s="101" t="s">
        <v>80</v>
      </c>
      <c r="Q19" s="106" t="s">
        <v>38</v>
      </c>
      <c r="R19" s="109" t="s">
        <v>86</v>
      </c>
      <c r="S19" s="110" t="s">
        <v>77</v>
      </c>
      <c r="T19" s="96" t="str">
        <f t="shared" si="5"/>
        <v> = </v>
      </c>
      <c r="U19" s="111" t="s">
        <v>87</v>
      </c>
      <c r="V19" s="98" t="str">
        <f t="shared" si="6"/>
        <v/>
      </c>
      <c r="W19" s="112"/>
      <c r="X19" s="98" t="str">
        <f t="shared" si="7"/>
        <v/>
      </c>
      <c r="Y19" s="113"/>
      <c r="Z19" s="44" t="str">
        <f t="shared" si="8"/>
        <v/>
      </c>
      <c r="AA19" s="112"/>
      <c r="AB19" s="44" t="str">
        <f t="shared" si="9"/>
        <v/>
      </c>
      <c r="AC19" s="113"/>
    </row>
    <row r="20">
      <c r="A20" s="85" t="s">
        <v>29</v>
      </c>
      <c r="B20" s="114" t="s">
        <v>75</v>
      </c>
      <c r="C20" s="47">
        <f t="shared" si="1"/>
        <v>4</v>
      </c>
      <c r="D20" s="115" t="s">
        <v>88</v>
      </c>
      <c r="E20" s="116" t="str">
        <f t="shared" si="10"/>
        <v>FREQUENT_ML</v>
      </c>
      <c r="F20" s="12" t="s">
        <v>58</v>
      </c>
      <c r="G20" s="12" t="s">
        <v>33</v>
      </c>
      <c r="H20" s="117" t="s">
        <v>48</v>
      </c>
      <c r="I20" s="118" t="b">
        <v>0</v>
      </c>
      <c r="J20" s="119" t="str">
        <f t="shared" si="3"/>
        <v>SELLER_CHANNEL = 'ML' AND
MIA_FREQUENCY_USE = 'FREQUENT'    </v>
      </c>
      <c r="K20" s="119" t="str">
        <f t="shared" si="4"/>
        <v>pricing_group = pricing_e</v>
      </c>
      <c r="L20" s="114" t="s">
        <v>80</v>
      </c>
      <c r="M20" s="120" t="s">
        <v>38</v>
      </c>
      <c r="N20" s="121" t="s">
        <v>89</v>
      </c>
      <c r="O20" s="108"/>
      <c r="P20" s="114"/>
      <c r="Q20" s="114"/>
      <c r="R20" s="122"/>
      <c r="S20" s="123" t="s">
        <v>77</v>
      </c>
      <c r="T20" s="96" t="str">
        <f t="shared" si="5"/>
        <v> = </v>
      </c>
      <c r="U20" s="124" t="s">
        <v>90</v>
      </c>
      <c r="V20" s="98" t="str">
        <f t="shared" si="6"/>
        <v/>
      </c>
      <c r="W20" s="125"/>
      <c r="X20" s="98" t="str">
        <f t="shared" si="7"/>
        <v/>
      </c>
      <c r="Y20" s="126"/>
      <c r="Z20" s="44" t="str">
        <f t="shared" si="8"/>
        <v/>
      </c>
      <c r="AA20" s="125"/>
      <c r="AB20" s="44" t="str">
        <f t="shared" si="9"/>
        <v/>
      </c>
      <c r="AC20" s="126"/>
    </row>
    <row r="21">
      <c r="A21" s="85" t="s">
        <v>29</v>
      </c>
      <c r="B21" s="101" t="s">
        <v>75</v>
      </c>
      <c r="C21" s="32">
        <f t="shared" si="1"/>
        <v>5</v>
      </c>
      <c r="D21" s="127" t="s">
        <v>88</v>
      </c>
      <c r="E21" s="103" t="str">
        <f t="shared" si="10"/>
        <v>FREQUENT_MP</v>
      </c>
      <c r="F21" s="34" t="s">
        <v>58</v>
      </c>
      <c r="G21" s="34" t="s">
        <v>33</v>
      </c>
      <c r="H21" s="77" t="s">
        <v>55</v>
      </c>
      <c r="I21" s="104" t="b">
        <v>0</v>
      </c>
      <c r="J21" s="105" t="str">
        <f t="shared" si="3"/>
        <v>SELLER_CHANNEL = 'MP' AND
MIA_FREQUENCY_USE = 'FREQUENT'    </v>
      </c>
      <c r="K21" s="105" t="str">
        <f t="shared" si="4"/>
        <v>pricing_group = pricing_f</v>
      </c>
      <c r="L21" s="101" t="s">
        <v>80</v>
      </c>
      <c r="M21" s="106" t="s">
        <v>38</v>
      </c>
      <c r="N21" s="107" t="s">
        <v>89</v>
      </c>
      <c r="O21" s="108"/>
      <c r="P21" s="101"/>
      <c r="Q21" s="101"/>
      <c r="R21" s="128"/>
      <c r="S21" s="110" t="s">
        <v>77</v>
      </c>
      <c r="T21" s="96" t="str">
        <f t="shared" si="5"/>
        <v> = </v>
      </c>
      <c r="U21" s="111" t="s">
        <v>91</v>
      </c>
      <c r="V21" s="98" t="str">
        <f t="shared" si="6"/>
        <v/>
      </c>
      <c r="W21" s="112"/>
      <c r="X21" s="98" t="str">
        <f t="shared" si="7"/>
        <v/>
      </c>
      <c r="Y21" s="113"/>
      <c r="Z21" s="44" t="str">
        <f t="shared" si="8"/>
        <v/>
      </c>
      <c r="AA21" s="112"/>
      <c r="AB21" s="44" t="str">
        <f t="shared" si="9"/>
        <v/>
      </c>
      <c r="AC21" s="113"/>
    </row>
    <row r="22">
      <c r="A22" s="85" t="s">
        <v>29</v>
      </c>
      <c r="B22" s="129" t="s">
        <v>75</v>
      </c>
      <c r="C22" s="47">
        <f t="shared" si="1"/>
        <v>6</v>
      </c>
      <c r="D22" s="83" t="s">
        <v>73</v>
      </c>
      <c r="E22" s="130" t="str">
        <f t="shared" si="10"/>
        <v>DEFAULT</v>
      </c>
      <c r="F22" s="12" t="s">
        <v>58</v>
      </c>
      <c r="G22" s="12" t="s">
        <v>33</v>
      </c>
      <c r="H22" s="131" t="s">
        <v>33</v>
      </c>
      <c r="I22" s="132" t="b">
        <v>0</v>
      </c>
      <c r="J22" s="133" t="str">
        <f t="shared" si="3"/>
        <v>      </v>
      </c>
      <c r="K22" s="133" t="str">
        <f t="shared" si="4"/>
        <v>pricing_group = pricing_default</v>
      </c>
      <c r="L22" s="129"/>
      <c r="M22" s="129"/>
      <c r="N22" s="134"/>
      <c r="O22" s="108"/>
      <c r="P22" s="129"/>
      <c r="Q22" s="129"/>
      <c r="R22" s="135"/>
      <c r="S22" s="136" t="s">
        <v>77</v>
      </c>
      <c r="T22" s="96" t="str">
        <f t="shared" si="5"/>
        <v> = </v>
      </c>
      <c r="U22" s="137" t="s">
        <v>92</v>
      </c>
      <c r="V22" s="98" t="str">
        <f t="shared" si="6"/>
        <v/>
      </c>
      <c r="W22" s="138"/>
      <c r="X22" s="98" t="str">
        <f t="shared" si="7"/>
        <v/>
      </c>
      <c r="Y22" s="139"/>
      <c r="Z22" s="44" t="str">
        <f t="shared" si="8"/>
        <v/>
      </c>
      <c r="AA22" s="138"/>
      <c r="AB22" s="44" t="str">
        <f t="shared" si="9"/>
        <v/>
      </c>
      <c r="AC22" s="139"/>
    </row>
    <row r="23">
      <c r="A23" s="30" t="s">
        <v>29</v>
      </c>
      <c r="B23" s="31" t="s">
        <v>93</v>
      </c>
      <c r="C23" s="32">
        <f t="shared" si="1"/>
        <v>1</v>
      </c>
      <c r="D23" s="14" t="s">
        <v>94</v>
      </c>
      <c r="E23" s="33" t="str">
        <f t="shared" si="10"/>
        <v>PROFILE_INACTIVE</v>
      </c>
      <c r="F23" s="34" t="s">
        <v>58</v>
      </c>
      <c r="G23" s="34" t="s">
        <v>33</v>
      </c>
      <c r="H23" s="77" t="s">
        <v>33</v>
      </c>
      <c r="I23" s="35" t="b">
        <v>0</v>
      </c>
      <c r="J23" s="36" t="str">
        <f t="shared" si="3"/>
        <v>MIA_FREQUENCY_USE = 'NOT FREQUENT'    </v>
      </c>
      <c r="K23" s="74" t="str">
        <f t="shared" si="4"/>
        <v>frequency = none</v>
      </c>
      <c r="L23" s="34" t="s">
        <v>80</v>
      </c>
      <c r="M23" s="38" t="s">
        <v>38</v>
      </c>
      <c r="N23" s="81" t="s">
        <v>81</v>
      </c>
      <c r="O23" s="40"/>
      <c r="P23" s="31"/>
      <c r="Q23" s="31"/>
      <c r="R23" s="41"/>
      <c r="S23" s="77" t="s">
        <v>95</v>
      </c>
      <c r="T23" s="26" t="str">
        <f t="shared" si="5"/>
        <v> = </v>
      </c>
      <c r="U23" s="78" t="s">
        <v>96</v>
      </c>
      <c r="V23" s="26" t="str">
        <f t="shared" si="6"/>
        <v/>
      </c>
      <c r="W23" s="60"/>
      <c r="X23" s="26" t="str">
        <f t="shared" si="7"/>
        <v/>
      </c>
      <c r="Y23" s="61"/>
      <c r="Z23" s="44" t="str">
        <f t="shared" si="8"/>
        <v/>
      </c>
      <c r="AA23" s="79"/>
      <c r="AB23" s="44" t="str">
        <f t="shared" si="9"/>
        <v/>
      </c>
      <c r="AC23" s="62"/>
    </row>
    <row r="24">
      <c r="A24" s="11" t="s">
        <v>29</v>
      </c>
      <c r="B24" s="46" t="s">
        <v>93</v>
      </c>
      <c r="C24" s="47">
        <f t="shared" si="1"/>
        <v>2</v>
      </c>
      <c r="D24" s="14" t="s">
        <v>97</v>
      </c>
      <c r="E24" s="48" t="str">
        <f t="shared" si="10"/>
        <v>PROFILE_RECOVERY</v>
      </c>
      <c r="F24" s="12" t="s">
        <v>58</v>
      </c>
      <c r="G24" s="12" t="s">
        <v>33</v>
      </c>
      <c r="H24" s="131" t="s">
        <v>33</v>
      </c>
      <c r="I24" s="49" t="b">
        <v>0</v>
      </c>
      <c r="J24" s="50" t="str">
        <f t="shared" si="3"/>
        <v>MIA_FREQUENCY_USE = 'INFREQUENT'    </v>
      </c>
      <c r="K24" s="18" t="str">
        <f t="shared" si="4"/>
        <v>frequency = low</v>
      </c>
      <c r="L24" s="12" t="s">
        <v>80</v>
      </c>
      <c r="M24" s="52" t="s">
        <v>38</v>
      </c>
      <c r="N24" s="140" t="s">
        <v>86</v>
      </c>
      <c r="O24" s="40"/>
      <c r="P24" s="46"/>
      <c r="Q24" s="46"/>
      <c r="R24" s="15"/>
      <c r="S24" s="69" t="s">
        <v>95</v>
      </c>
      <c r="T24" s="26" t="str">
        <f t="shared" si="5"/>
        <v> = </v>
      </c>
      <c r="U24" s="70" t="s">
        <v>98</v>
      </c>
      <c r="V24" s="26" t="str">
        <f t="shared" si="6"/>
        <v/>
      </c>
      <c r="W24" s="64"/>
      <c r="X24" s="26" t="str">
        <f t="shared" si="7"/>
        <v/>
      </c>
      <c r="Y24" s="65"/>
      <c r="Z24" s="44" t="str">
        <f t="shared" si="8"/>
        <v/>
      </c>
      <c r="AA24" s="64"/>
      <c r="AB24" s="44" t="str">
        <f t="shared" si="9"/>
        <v/>
      </c>
      <c r="AC24" s="66"/>
    </row>
    <row r="25">
      <c r="A25" s="30" t="s">
        <v>29</v>
      </c>
      <c r="B25" s="31" t="s">
        <v>93</v>
      </c>
      <c r="C25" s="32">
        <f t="shared" si="1"/>
        <v>3</v>
      </c>
      <c r="D25" s="14" t="s">
        <v>99</v>
      </c>
      <c r="E25" s="33" t="str">
        <f t="shared" si="10"/>
        <v>PROFILE_ACTIVE</v>
      </c>
      <c r="F25" s="34" t="s">
        <v>58</v>
      </c>
      <c r="G25" s="34" t="s">
        <v>33</v>
      </c>
      <c r="H25" s="77" t="s">
        <v>33</v>
      </c>
      <c r="I25" s="35" t="b">
        <v>0</v>
      </c>
      <c r="J25" s="36" t="str">
        <f t="shared" si="3"/>
        <v>MIA_FREQUENCY_USE = 'FREQUENT'    </v>
      </c>
      <c r="K25" s="74" t="str">
        <f t="shared" si="4"/>
        <v>frequency = high</v>
      </c>
      <c r="L25" s="34" t="s">
        <v>80</v>
      </c>
      <c r="M25" s="38" t="s">
        <v>38</v>
      </c>
      <c r="N25" s="81" t="s">
        <v>89</v>
      </c>
      <c r="O25" s="40"/>
      <c r="P25" s="31"/>
      <c r="Q25" s="31"/>
      <c r="R25" s="41"/>
      <c r="S25" s="77" t="s">
        <v>95</v>
      </c>
      <c r="T25" s="26" t="str">
        <f t="shared" si="5"/>
        <v> = </v>
      </c>
      <c r="U25" s="78" t="s">
        <v>100</v>
      </c>
      <c r="V25" s="26" t="str">
        <f t="shared" si="6"/>
        <v/>
      </c>
      <c r="W25" s="60"/>
      <c r="X25" s="26" t="str">
        <f t="shared" si="7"/>
        <v/>
      </c>
      <c r="Y25" s="61"/>
      <c r="Z25" s="44" t="str">
        <f t="shared" si="8"/>
        <v/>
      </c>
      <c r="AA25" s="60"/>
      <c r="AB25" s="44" t="str">
        <f t="shared" si="9"/>
        <v/>
      </c>
      <c r="AC25" s="62"/>
    </row>
    <row r="26">
      <c r="A26" s="11" t="s">
        <v>29</v>
      </c>
      <c r="B26" s="46" t="s">
        <v>93</v>
      </c>
      <c r="C26" s="47">
        <f t="shared" si="1"/>
        <v>4</v>
      </c>
      <c r="D26" s="83" t="s">
        <v>73</v>
      </c>
      <c r="E26" s="48" t="str">
        <f t="shared" si="10"/>
        <v>DEFAULT</v>
      </c>
      <c r="F26" s="12" t="s">
        <v>58</v>
      </c>
      <c r="G26" s="12" t="s">
        <v>33</v>
      </c>
      <c r="H26" s="131" t="s">
        <v>33</v>
      </c>
      <c r="I26" s="49" t="b">
        <v>0</v>
      </c>
      <c r="J26" s="50" t="str">
        <f t="shared" si="3"/>
        <v>      </v>
      </c>
      <c r="K26" s="18" t="str">
        <f t="shared" si="4"/>
        <v>frequency = low</v>
      </c>
      <c r="L26" s="46"/>
      <c r="M26" s="46"/>
      <c r="N26" s="53"/>
      <c r="O26" s="40"/>
      <c r="P26" s="46"/>
      <c r="Q26" s="46"/>
      <c r="R26" s="15"/>
      <c r="S26" s="69" t="s">
        <v>95</v>
      </c>
      <c r="T26" s="26" t="str">
        <f t="shared" si="5"/>
        <v> = </v>
      </c>
      <c r="U26" s="70" t="s">
        <v>98</v>
      </c>
      <c r="V26" s="26" t="str">
        <f t="shared" si="6"/>
        <v/>
      </c>
      <c r="W26" s="64"/>
      <c r="X26" s="26" t="str">
        <f t="shared" si="7"/>
        <v/>
      </c>
      <c r="Y26" s="65"/>
      <c r="Z26" s="44" t="str">
        <f t="shared" si="8"/>
        <v/>
      </c>
      <c r="AA26" s="64"/>
      <c r="AB26" s="44" t="str">
        <f t="shared" si="9"/>
        <v/>
      </c>
      <c r="AC26" s="66"/>
    </row>
    <row r="27">
      <c r="A27" s="30" t="s">
        <v>101</v>
      </c>
      <c r="B27" s="141" t="s">
        <v>30</v>
      </c>
      <c r="C27" s="32">
        <f t="shared" si="1"/>
        <v>1</v>
      </c>
      <c r="D27" s="83" t="s">
        <v>102</v>
      </c>
      <c r="E27" s="142" t="str">
        <f t="shared" si="10"/>
        <v>AUDIENCE_ON</v>
      </c>
      <c r="F27" s="34" t="s">
        <v>32</v>
      </c>
      <c r="G27" s="34" t="s">
        <v>33</v>
      </c>
      <c r="H27" s="77" t="s">
        <v>33</v>
      </c>
      <c r="I27" s="35" t="b">
        <v>0</v>
      </c>
      <c r="J27" s="36" t="str">
        <f t="shared" si="3"/>
        <v>MIA_ON = 1    </v>
      </c>
      <c r="K27" s="74" t="str">
        <f t="shared" si="4"/>
        <v/>
      </c>
      <c r="L27" s="34" t="s">
        <v>103</v>
      </c>
      <c r="M27" s="38" t="s">
        <v>38</v>
      </c>
      <c r="N27" s="39">
        <v>1.0</v>
      </c>
      <c r="O27" s="40"/>
      <c r="P27" s="31"/>
      <c r="Q27" s="31"/>
      <c r="R27" s="41"/>
      <c r="S27" s="60"/>
      <c r="T27" s="26" t="str">
        <f t="shared" si="5"/>
        <v/>
      </c>
      <c r="U27" s="61"/>
      <c r="V27" s="26" t="str">
        <f t="shared" si="6"/>
        <v/>
      </c>
      <c r="W27" s="60"/>
      <c r="X27" s="26" t="str">
        <f t="shared" si="7"/>
        <v/>
      </c>
      <c r="Y27" s="61"/>
      <c r="Z27" s="44" t="str">
        <f t="shared" si="8"/>
        <v/>
      </c>
      <c r="AA27" s="60"/>
      <c r="AB27" s="44" t="str">
        <f t="shared" si="9"/>
        <v/>
      </c>
      <c r="AC27" s="62"/>
    </row>
    <row r="28">
      <c r="A28" s="11" t="s">
        <v>101</v>
      </c>
      <c r="B28" s="143" t="s">
        <v>39</v>
      </c>
      <c r="C28" s="47">
        <f t="shared" si="1"/>
        <v>1</v>
      </c>
      <c r="D28" s="144" t="s">
        <v>40</v>
      </c>
      <c r="E28" s="145" t="str">
        <f t="shared" ref="E28:E31" si="11">D28 &amp; IF(OR(G28="ALL",G28=""),"","_"&amp;G28) &amp; IF(OR(H28="ALL",H28=""),"","_"&amp;H28)</f>
        <v>TRAVAS_MLB</v>
      </c>
      <c r="F28" s="146" t="s">
        <v>104</v>
      </c>
      <c r="G28" s="147" t="s">
        <v>42</v>
      </c>
      <c r="H28" s="131" t="s">
        <v>33</v>
      </c>
      <c r="I28" s="24" t="b">
        <v>0</v>
      </c>
      <c r="J28" s="148" t="str">
        <f t="shared" si="3"/>
        <v>SIT_SITE_ID = 'MLB' AND
FLAG_TRAVAS_RECIBIBLES = 1    </v>
      </c>
      <c r="K28" s="148" t="str">
        <f t="shared" si="4"/>
        <v>rule_disallowed_list = CONCAT(rule_disallowed_list, "TRAVAS, "),
pricing_group = null,
advance_access_group = no_access_group</v>
      </c>
      <c r="L28" s="143" t="s">
        <v>43</v>
      </c>
      <c r="M28" s="149" t="s">
        <v>38</v>
      </c>
      <c r="N28" s="21">
        <v>1.0</v>
      </c>
      <c r="O28" s="150"/>
      <c r="P28" s="28"/>
      <c r="Q28" s="28"/>
      <c r="R28" s="151"/>
      <c r="S28" s="152" t="s">
        <v>105</v>
      </c>
      <c r="T28" s="98" t="str">
        <f t="shared" si="5"/>
        <v> = </v>
      </c>
      <c r="U28" s="153" t="s">
        <v>106</v>
      </c>
      <c r="V28" s="98" t="str">
        <f t="shared" si="6"/>
        <v>,
</v>
      </c>
      <c r="W28" s="152" t="s">
        <v>77</v>
      </c>
      <c r="X28" s="98" t="str">
        <f t="shared" si="7"/>
        <v> = </v>
      </c>
      <c r="Y28" s="153" t="s">
        <v>107</v>
      </c>
      <c r="Z28" s="44" t="str">
        <f t="shared" si="8"/>
        <v>,
</v>
      </c>
      <c r="AA28" s="152" t="s">
        <v>62</v>
      </c>
      <c r="AB28" s="44" t="str">
        <f t="shared" si="9"/>
        <v> = </v>
      </c>
      <c r="AC28" s="29" t="s">
        <v>108</v>
      </c>
    </row>
    <row r="29">
      <c r="A29" s="30" t="s">
        <v>101</v>
      </c>
      <c r="B29" s="154" t="s">
        <v>39</v>
      </c>
      <c r="C29" s="32">
        <f t="shared" si="1"/>
        <v>2</v>
      </c>
      <c r="D29" s="155" t="s">
        <v>109</v>
      </c>
      <c r="E29" s="156" t="str">
        <f t="shared" si="11"/>
        <v>FILTER_ON_FULL</v>
      </c>
      <c r="F29" s="157" t="s">
        <v>41</v>
      </c>
      <c r="G29" s="158" t="s">
        <v>33</v>
      </c>
      <c r="H29" s="77" t="s">
        <v>33</v>
      </c>
      <c r="I29" s="159" t="b">
        <v>0</v>
      </c>
      <c r="J29" s="160" t="str">
        <f t="shared" si="3"/>
        <v>ADVANCE_ACCESS_GROUP_EXCEPTION &lt;&gt; no_access_group AND OFFER_EXCEPTION_DUE_DATE &lt;= CURRENT_DATE</v>
      </c>
      <c r="K29" s="160" t="str">
        <f t="shared" si="4"/>
        <v/>
      </c>
      <c r="L29" s="158" t="s">
        <v>110</v>
      </c>
      <c r="M29" s="158" t="s">
        <v>111</v>
      </c>
      <c r="N29" s="161" t="s">
        <v>108</v>
      </c>
      <c r="O29" s="162" t="s">
        <v>36</v>
      </c>
      <c r="P29" s="163" t="s">
        <v>112</v>
      </c>
      <c r="Q29" s="163" t="s">
        <v>113</v>
      </c>
      <c r="R29" s="164" t="s">
        <v>114</v>
      </c>
      <c r="S29" s="42"/>
      <c r="T29" s="98" t="str">
        <f t="shared" si="5"/>
        <v/>
      </c>
      <c r="U29" s="43"/>
      <c r="V29" s="98" t="str">
        <f t="shared" si="6"/>
        <v/>
      </c>
      <c r="W29" s="42"/>
      <c r="X29" s="98" t="str">
        <f t="shared" si="7"/>
        <v/>
      </c>
      <c r="Y29" s="43"/>
      <c r="Z29" s="44" t="str">
        <f t="shared" si="8"/>
        <v/>
      </c>
      <c r="AA29" s="42"/>
      <c r="AB29" s="44" t="str">
        <f t="shared" si="9"/>
        <v/>
      </c>
      <c r="AC29" s="45"/>
    </row>
    <row r="30">
      <c r="A30" s="11" t="s">
        <v>101</v>
      </c>
      <c r="B30" s="165" t="s">
        <v>39</v>
      </c>
      <c r="C30" s="47">
        <f t="shared" si="1"/>
        <v>3</v>
      </c>
      <c r="D30" s="155" t="s">
        <v>115</v>
      </c>
      <c r="E30" s="166" t="str">
        <f t="shared" si="11"/>
        <v>INACTIVITY</v>
      </c>
      <c r="F30" s="167" t="s">
        <v>104</v>
      </c>
      <c r="G30" s="147" t="s">
        <v>33</v>
      </c>
      <c r="H30" s="131" t="s">
        <v>33</v>
      </c>
      <c r="I30" s="168" t="b">
        <v>0</v>
      </c>
      <c r="J30" s="169" t="str">
        <f t="shared" si="3"/>
        <v>TPV_L3M_DOL_AMT = 0    </v>
      </c>
      <c r="K30" s="170" t="str">
        <f t="shared" si="4"/>
        <v>rule_disallowed_list = CONCAT(rule_disallowed_list, "INACTIVITY, "),
pricing_group = null,
advance_access_group = no_access_group</v>
      </c>
      <c r="L30" s="171" t="s">
        <v>116</v>
      </c>
      <c r="M30" s="172" t="s">
        <v>38</v>
      </c>
      <c r="N30" s="173">
        <v>0.0</v>
      </c>
      <c r="O30" s="92"/>
      <c r="P30" s="64"/>
      <c r="Q30" s="64"/>
      <c r="R30" s="174"/>
      <c r="S30" s="152" t="s">
        <v>105</v>
      </c>
      <c r="T30" s="98" t="str">
        <f t="shared" si="5"/>
        <v> = </v>
      </c>
      <c r="U30" s="153" t="s">
        <v>117</v>
      </c>
      <c r="V30" s="98" t="str">
        <f t="shared" si="6"/>
        <v>,
</v>
      </c>
      <c r="W30" s="152" t="s">
        <v>77</v>
      </c>
      <c r="X30" s="98" t="str">
        <f t="shared" si="7"/>
        <v> = </v>
      </c>
      <c r="Y30" s="153" t="s">
        <v>107</v>
      </c>
      <c r="Z30" s="44" t="str">
        <f t="shared" si="8"/>
        <v>,
</v>
      </c>
      <c r="AA30" s="152" t="s">
        <v>62</v>
      </c>
      <c r="AB30" s="44" t="str">
        <f t="shared" si="9"/>
        <v> = </v>
      </c>
      <c r="AC30" s="29" t="s">
        <v>108</v>
      </c>
    </row>
    <row r="31">
      <c r="A31" s="30" t="s">
        <v>101</v>
      </c>
      <c r="B31" s="154" t="s">
        <v>39</v>
      </c>
      <c r="C31" s="32">
        <f t="shared" si="1"/>
        <v>4</v>
      </c>
      <c r="D31" s="14" t="s">
        <v>44</v>
      </c>
      <c r="E31" s="156" t="str">
        <f t="shared" si="11"/>
        <v>PFA_MODEL</v>
      </c>
      <c r="F31" s="175" t="s">
        <v>104</v>
      </c>
      <c r="G31" s="158" t="s">
        <v>33</v>
      </c>
      <c r="H31" s="77" t="s">
        <v>33</v>
      </c>
      <c r="I31" s="159" t="b">
        <v>1</v>
      </c>
      <c r="J31" s="176" t="str">
        <f t="shared" si="3"/>
        <v>FLAG_SCORE_PFA = 1     AND !(RULE_EXCEPTION_DUE_DATE &gt;= CURRENT_DATE AND RULE_EXCEPTION_LIST LIKE '%PFA_MODEL%')</v>
      </c>
      <c r="K31" s="160" t="str">
        <f t="shared" si="4"/>
        <v>rule_disallowed_list = CONCAT(rule_disallowed_list, "PFA_MODEL, "),
pricing_group = null,
advance_access_group = no_access_group</v>
      </c>
      <c r="L31" s="154" t="s">
        <v>45</v>
      </c>
      <c r="M31" s="177" t="s">
        <v>38</v>
      </c>
      <c r="N31" s="178">
        <v>1.0</v>
      </c>
      <c r="O31" s="150"/>
      <c r="P31" s="179"/>
      <c r="Q31" s="179"/>
      <c r="R31" s="164"/>
      <c r="S31" s="163" t="s">
        <v>105</v>
      </c>
      <c r="T31" s="98" t="str">
        <f t="shared" si="5"/>
        <v> = </v>
      </c>
      <c r="U31" s="164" t="s">
        <v>118</v>
      </c>
      <c r="V31" s="98" t="str">
        <f t="shared" si="6"/>
        <v>,
</v>
      </c>
      <c r="W31" s="163" t="s">
        <v>77</v>
      </c>
      <c r="X31" s="98" t="str">
        <f t="shared" si="7"/>
        <v> = </v>
      </c>
      <c r="Y31" s="164" t="s">
        <v>107</v>
      </c>
      <c r="Z31" s="44" t="str">
        <f t="shared" si="8"/>
        <v>,
</v>
      </c>
      <c r="AA31" s="163" t="s">
        <v>62</v>
      </c>
      <c r="AB31" s="44" t="str">
        <f t="shared" si="9"/>
        <v> = </v>
      </c>
      <c r="AC31" s="180" t="s">
        <v>108</v>
      </c>
    </row>
    <row r="32">
      <c r="A32" s="11" t="s">
        <v>101</v>
      </c>
      <c r="B32" s="181" t="s">
        <v>46</v>
      </c>
      <c r="C32" s="47">
        <f t="shared" si="1"/>
        <v>1</v>
      </c>
      <c r="D32" s="14" t="s">
        <v>47</v>
      </c>
      <c r="E32" s="182" t="str">
        <f t="shared" ref="E32:E37" si="12">CONCATENATE(D32,IF(OR(G32="ALL",G32=""),"",CONCATENATE("_",G32)),IF(OR(H32="ALL",H32=""),"",CONCATENATE("_",H32)))</f>
        <v>CLAIMS_ML</v>
      </c>
      <c r="F32" s="183" t="s">
        <v>104</v>
      </c>
      <c r="G32" s="147" t="s">
        <v>33</v>
      </c>
      <c r="H32" s="171" t="s">
        <v>48</v>
      </c>
      <c r="I32" s="168" t="b">
        <v>0</v>
      </c>
      <c r="J32" s="133" t="str">
        <f t="shared" si="3"/>
        <v>SELLER_CHANNEL = 'ML' AND
CLAIMS_15D_QTY &gt;= 10 AND CLAIMS_15D_DOL_AMT &gt; 1000</v>
      </c>
      <c r="K32" s="133" t="str">
        <f t="shared" si="4"/>
        <v>rule_disallowed_list = CONCAT(rule_disallowed_list, "CLAIMS, "),
pricing_group = null,
advance_access_group = no_access_group</v>
      </c>
      <c r="L32" s="184" t="s">
        <v>49</v>
      </c>
      <c r="M32" s="181" t="s">
        <v>35</v>
      </c>
      <c r="N32" s="185">
        <v>10.0</v>
      </c>
      <c r="O32" s="108" t="s">
        <v>36</v>
      </c>
      <c r="P32" s="181" t="s">
        <v>50</v>
      </c>
      <c r="Q32" s="181" t="s">
        <v>51</v>
      </c>
      <c r="R32" s="186">
        <v>1000.0</v>
      </c>
      <c r="S32" s="152" t="s">
        <v>105</v>
      </c>
      <c r="T32" s="98" t="str">
        <f t="shared" si="5"/>
        <v> = </v>
      </c>
      <c r="U32" s="153" t="s">
        <v>119</v>
      </c>
      <c r="V32" s="98" t="str">
        <f t="shared" si="6"/>
        <v>,
</v>
      </c>
      <c r="W32" s="152" t="s">
        <v>77</v>
      </c>
      <c r="X32" s="98" t="str">
        <f t="shared" si="7"/>
        <v> = </v>
      </c>
      <c r="Y32" s="153" t="s">
        <v>107</v>
      </c>
      <c r="Z32" s="44" t="str">
        <f t="shared" si="8"/>
        <v>,
</v>
      </c>
      <c r="AA32" s="152" t="s">
        <v>62</v>
      </c>
      <c r="AB32" s="44" t="str">
        <f t="shared" si="9"/>
        <v> = </v>
      </c>
      <c r="AC32" s="29" t="s">
        <v>108</v>
      </c>
    </row>
    <row r="33">
      <c r="A33" s="30" t="s">
        <v>101</v>
      </c>
      <c r="B33" s="101" t="s">
        <v>46</v>
      </c>
      <c r="C33" s="32">
        <f t="shared" si="1"/>
        <v>2</v>
      </c>
      <c r="D33" s="14" t="s">
        <v>47</v>
      </c>
      <c r="E33" s="103" t="str">
        <f t="shared" si="12"/>
        <v>CLAIMS_ECO</v>
      </c>
      <c r="F33" s="175" t="s">
        <v>104</v>
      </c>
      <c r="G33" s="158" t="s">
        <v>33</v>
      </c>
      <c r="H33" s="187" t="s">
        <v>52</v>
      </c>
      <c r="I33" s="188" t="b">
        <v>0</v>
      </c>
      <c r="J33" s="105" t="str">
        <f t="shared" si="3"/>
        <v>SELLER_CHANNEL = 'ECO' AND
CLAIMS_15D_QTY &gt;= 10 AND CLAIMS_15D_DOL_AMT &gt; 1000</v>
      </c>
      <c r="K33" s="105" t="str">
        <f t="shared" si="4"/>
        <v>rule_disallowed_list = CONCAT(rule_disallowed_list, "CLAIMS, "),
pricing_group = null,
advance_access_group = no_access_group</v>
      </c>
      <c r="L33" s="101" t="s">
        <v>49</v>
      </c>
      <c r="M33" s="101" t="s">
        <v>35</v>
      </c>
      <c r="N33" s="189">
        <v>10.0</v>
      </c>
      <c r="O33" s="108" t="s">
        <v>36</v>
      </c>
      <c r="P33" s="101" t="s">
        <v>50</v>
      </c>
      <c r="Q33" s="101" t="s">
        <v>51</v>
      </c>
      <c r="R33" s="190">
        <v>1000.0</v>
      </c>
      <c r="S33" s="163" t="s">
        <v>105</v>
      </c>
      <c r="T33" s="98" t="str">
        <f t="shared" si="5"/>
        <v> = </v>
      </c>
      <c r="U33" s="164" t="s">
        <v>119</v>
      </c>
      <c r="V33" s="98" t="str">
        <f t="shared" si="6"/>
        <v>,
</v>
      </c>
      <c r="W33" s="163" t="s">
        <v>77</v>
      </c>
      <c r="X33" s="98" t="str">
        <f t="shared" si="7"/>
        <v> = </v>
      </c>
      <c r="Y33" s="164" t="s">
        <v>107</v>
      </c>
      <c r="Z33" s="44" t="str">
        <f t="shared" si="8"/>
        <v>,
</v>
      </c>
      <c r="AA33" s="163" t="s">
        <v>62</v>
      </c>
      <c r="AB33" s="44" t="str">
        <f t="shared" si="9"/>
        <v> = </v>
      </c>
      <c r="AC33" s="180" t="s">
        <v>108</v>
      </c>
    </row>
    <row r="34">
      <c r="A34" s="11" t="s">
        <v>101</v>
      </c>
      <c r="B34" s="143" t="s">
        <v>46</v>
      </c>
      <c r="C34" s="47">
        <f t="shared" si="1"/>
        <v>3</v>
      </c>
      <c r="D34" s="14" t="s">
        <v>53</v>
      </c>
      <c r="E34" s="145" t="str">
        <f t="shared" si="12"/>
        <v>TPV_MIN_ML</v>
      </c>
      <c r="F34" s="183" t="s">
        <v>104</v>
      </c>
      <c r="G34" s="147" t="s">
        <v>33</v>
      </c>
      <c r="H34" s="147" t="s">
        <v>48</v>
      </c>
      <c r="I34" s="24" t="b">
        <v>0</v>
      </c>
      <c r="J34" s="119" t="str">
        <f t="shared" si="3"/>
        <v>SELLER_CHANNEL = 'ML' AND
AVG_TPV_DOL_AMT_3M &gt; 1000    </v>
      </c>
      <c r="K34" s="119" t="str">
        <f t="shared" si="4"/>
        <v>rule_disallowed_list = CONCAT(rule_disallowed_list, "TPV_MIN, "),
pricing_group = null,
advance_access_group = no_access_group</v>
      </c>
      <c r="L34" s="114" t="s">
        <v>54</v>
      </c>
      <c r="M34" s="143" t="s">
        <v>51</v>
      </c>
      <c r="N34" s="21">
        <v>1000.0</v>
      </c>
      <c r="O34" s="108"/>
      <c r="P34" s="143"/>
      <c r="Q34" s="143"/>
      <c r="R34" s="191"/>
      <c r="S34" s="152" t="s">
        <v>105</v>
      </c>
      <c r="T34" s="98" t="str">
        <f t="shared" si="5"/>
        <v> = </v>
      </c>
      <c r="U34" s="153" t="s">
        <v>120</v>
      </c>
      <c r="V34" s="98" t="str">
        <f t="shared" si="6"/>
        <v>,
</v>
      </c>
      <c r="W34" s="152" t="s">
        <v>77</v>
      </c>
      <c r="X34" s="98" t="str">
        <f t="shared" si="7"/>
        <v> = </v>
      </c>
      <c r="Y34" s="153" t="s">
        <v>107</v>
      </c>
      <c r="Z34" s="44" t="str">
        <f t="shared" si="8"/>
        <v>,
</v>
      </c>
      <c r="AA34" s="152" t="s">
        <v>62</v>
      </c>
      <c r="AB34" s="44" t="str">
        <f t="shared" si="9"/>
        <v> = </v>
      </c>
      <c r="AC34" s="29" t="s">
        <v>108</v>
      </c>
    </row>
    <row r="35">
      <c r="A35" s="30" t="s">
        <v>101</v>
      </c>
      <c r="B35" s="101" t="s">
        <v>46</v>
      </c>
      <c r="C35" s="32">
        <f t="shared" si="1"/>
        <v>4</v>
      </c>
      <c r="D35" s="14" t="s">
        <v>53</v>
      </c>
      <c r="E35" s="103" t="str">
        <f t="shared" si="12"/>
        <v>TPV_MIN_ECO</v>
      </c>
      <c r="F35" s="175" t="s">
        <v>104</v>
      </c>
      <c r="G35" s="158" t="s">
        <v>33</v>
      </c>
      <c r="H35" s="187" t="s">
        <v>52</v>
      </c>
      <c r="I35" s="188" t="b">
        <v>0</v>
      </c>
      <c r="J35" s="105" t="str">
        <f t="shared" si="3"/>
        <v>SELLER_CHANNEL = 'ECO' AND
AVG_TPV_DOL_AMT_3M &gt; 1100    </v>
      </c>
      <c r="K35" s="105" t="str">
        <f t="shared" si="4"/>
        <v>rule_disallowed_list = CONCAT(rule_disallowed_list, "TPV_MIN, "),
pricing_group = null,
advance_access_group = no_access_group</v>
      </c>
      <c r="L35" s="101" t="s">
        <v>54</v>
      </c>
      <c r="M35" s="101" t="s">
        <v>51</v>
      </c>
      <c r="N35" s="189">
        <v>1100.0</v>
      </c>
      <c r="O35" s="108"/>
      <c r="P35" s="101"/>
      <c r="Q35" s="101"/>
      <c r="R35" s="192"/>
      <c r="S35" s="163" t="s">
        <v>105</v>
      </c>
      <c r="T35" s="98" t="str">
        <f t="shared" si="5"/>
        <v> = </v>
      </c>
      <c r="U35" s="164" t="s">
        <v>120</v>
      </c>
      <c r="V35" s="98" t="str">
        <f t="shared" si="6"/>
        <v>,
</v>
      </c>
      <c r="W35" s="163" t="s">
        <v>77</v>
      </c>
      <c r="X35" s="98" t="str">
        <f t="shared" si="7"/>
        <v> = </v>
      </c>
      <c r="Y35" s="164" t="s">
        <v>107</v>
      </c>
      <c r="Z35" s="44" t="str">
        <f t="shared" si="8"/>
        <v>,
</v>
      </c>
      <c r="AA35" s="163" t="s">
        <v>62</v>
      </c>
      <c r="AB35" s="44" t="str">
        <f t="shared" si="9"/>
        <v> = </v>
      </c>
      <c r="AC35" s="180" t="s">
        <v>108</v>
      </c>
    </row>
    <row r="36">
      <c r="A36" s="11" t="s">
        <v>101</v>
      </c>
      <c r="B36" s="143" t="s">
        <v>46</v>
      </c>
      <c r="C36" s="47">
        <f t="shared" si="1"/>
        <v>5</v>
      </c>
      <c r="D36" s="14" t="s">
        <v>53</v>
      </c>
      <c r="E36" s="145" t="str">
        <f t="shared" si="12"/>
        <v>TPV_MIN_MP</v>
      </c>
      <c r="F36" s="183" t="s">
        <v>104</v>
      </c>
      <c r="G36" s="147" t="s">
        <v>33</v>
      </c>
      <c r="H36" s="147" t="s">
        <v>55</v>
      </c>
      <c r="I36" s="24" t="b">
        <v>0</v>
      </c>
      <c r="J36" s="119" t="str">
        <f t="shared" si="3"/>
        <v>SELLER_CHANNEL = 'MP' AND
AVG_TPV_DOL_AMT_3M &gt; 1200    </v>
      </c>
      <c r="K36" s="119" t="str">
        <f t="shared" si="4"/>
        <v>rule_disallowed_list = CONCAT(rule_disallowed_list, "TPV_MIN, "),
pricing_group = null,
advance_access_group = no_access_group</v>
      </c>
      <c r="L36" s="114" t="s">
        <v>54</v>
      </c>
      <c r="M36" s="143" t="s">
        <v>51</v>
      </c>
      <c r="N36" s="21">
        <v>1200.0</v>
      </c>
      <c r="O36" s="108"/>
      <c r="P36" s="143"/>
      <c r="Q36" s="143"/>
      <c r="R36" s="191"/>
      <c r="S36" s="152" t="s">
        <v>105</v>
      </c>
      <c r="T36" s="98" t="str">
        <f t="shared" si="5"/>
        <v> = </v>
      </c>
      <c r="U36" s="153" t="s">
        <v>120</v>
      </c>
      <c r="V36" s="98" t="str">
        <f t="shared" si="6"/>
        <v>,
</v>
      </c>
      <c r="W36" s="152" t="s">
        <v>77</v>
      </c>
      <c r="X36" s="98" t="str">
        <f t="shared" si="7"/>
        <v> = </v>
      </c>
      <c r="Y36" s="153" t="s">
        <v>107</v>
      </c>
      <c r="Z36" s="44" t="str">
        <f t="shared" si="8"/>
        <v>,
</v>
      </c>
      <c r="AA36" s="152" t="s">
        <v>62</v>
      </c>
      <c r="AB36" s="44" t="str">
        <f t="shared" si="9"/>
        <v> = </v>
      </c>
      <c r="AC36" s="29" t="s">
        <v>108</v>
      </c>
    </row>
    <row r="37">
      <c r="A37" s="30" t="s">
        <v>121</v>
      </c>
      <c r="B37" s="141" t="s">
        <v>30</v>
      </c>
      <c r="C37" s="32">
        <f t="shared" si="1"/>
        <v>1</v>
      </c>
      <c r="D37" s="83" t="s">
        <v>122</v>
      </c>
      <c r="E37" s="142" t="str">
        <f t="shared" si="12"/>
        <v>AUDIENCE_OFF</v>
      </c>
      <c r="F37" s="34" t="s">
        <v>32</v>
      </c>
      <c r="G37" s="158" t="s">
        <v>33</v>
      </c>
      <c r="H37" s="34" t="s">
        <v>33</v>
      </c>
      <c r="I37" s="35" t="b">
        <v>0</v>
      </c>
      <c r="J37" s="36" t="str">
        <f t="shared" si="3"/>
        <v>MIA_ON = 0    </v>
      </c>
      <c r="K37" s="74" t="str">
        <f t="shared" si="4"/>
        <v/>
      </c>
      <c r="L37" s="34" t="s">
        <v>103</v>
      </c>
      <c r="M37" s="38" t="s">
        <v>38</v>
      </c>
      <c r="N37" s="39">
        <v>0.0</v>
      </c>
      <c r="O37" s="40"/>
      <c r="P37" s="31"/>
      <c r="Q37" s="31"/>
      <c r="R37" s="41"/>
      <c r="S37" s="60"/>
      <c r="T37" s="26" t="str">
        <f t="shared" si="5"/>
        <v/>
      </c>
      <c r="U37" s="61"/>
      <c r="V37" s="26" t="str">
        <f t="shared" si="6"/>
        <v/>
      </c>
      <c r="W37" s="60"/>
      <c r="X37" s="26" t="str">
        <f t="shared" si="7"/>
        <v/>
      </c>
      <c r="Y37" s="61"/>
      <c r="Z37" s="44" t="str">
        <f t="shared" si="8"/>
        <v/>
      </c>
      <c r="AA37" s="60"/>
      <c r="AB37" s="44" t="str">
        <f t="shared" si="9"/>
        <v/>
      </c>
      <c r="AC37" s="62"/>
    </row>
    <row r="38">
      <c r="A38" s="11" t="s">
        <v>121</v>
      </c>
      <c r="B38" s="181" t="s">
        <v>39</v>
      </c>
      <c r="C38" s="47">
        <f t="shared" si="1"/>
        <v>1</v>
      </c>
      <c r="D38" s="144" t="s">
        <v>40</v>
      </c>
      <c r="E38" s="182" t="str">
        <f t="shared" ref="E38:E42" si="13">D38 &amp; IF(OR(G38="ALL",G38=""),"","_"&amp;G38) &amp; IF(OR(H38="ALL",H38=""),"","_"&amp;H38)</f>
        <v>TRAVAS_MLB</v>
      </c>
      <c r="F38" s="193" t="s">
        <v>41</v>
      </c>
      <c r="G38" s="171" t="s">
        <v>42</v>
      </c>
      <c r="H38" s="12" t="s">
        <v>33</v>
      </c>
      <c r="I38" s="168" t="b">
        <v>0</v>
      </c>
      <c r="J38" s="89" t="str">
        <f t="shared" si="3"/>
        <v>SIT_SITE_ID = 'MLB' AND
FLAG_TRAVAS_RECIBIBLES = 1    </v>
      </c>
      <c r="K38" s="89" t="str">
        <f t="shared" si="4"/>
        <v/>
      </c>
      <c r="L38" s="194" t="s">
        <v>43</v>
      </c>
      <c r="M38" s="195" t="s">
        <v>38</v>
      </c>
      <c r="N38" s="185">
        <v>1.0</v>
      </c>
      <c r="O38" s="92"/>
      <c r="P38" s="64"/>
      <c r="Q38" s="64"/>
      <c r="R38" s="174"/>
      <c r="S38" s="196"/>
      <c r="T38" s="197" t="str">
        <f t="shared" si="5"/>
        <v/>
      </c>
      <c r="U38" s="198"/>
      <c r="V38" s="197" t="str">
        <f t="shared" si="6"/>
        <v/>
      </c>
      <c r="W38" s="196"/>
      <c r="X38" s="197" t="str">
        <f t="shared" si="7"/>
        <v/>
      </c>
      <c r="Y38" s="199"/>
      <c r="Z38" s="200" t="str">
        <f t="shared" si="8"/>
        <v/>
      </c>
      <c r="AA38" s="93"/>
      <c r="AB38" s="200" t="str">
        <f t="shared" si="9"/>
        <v/>
      </c>
      <c r="AC38" s="201"/>
    </row>
    <row r="39">
      <c r="A39" s="202" t="s">
        <v>121</v>
      </c>
      <c r="B39" s="203" t="s">
        <v>39</v>
      </c>
      <c r="C39" s="32">
        <f t="shared" si="1"/>
        <v>2</v>
      </c>
      <c r="D39" s="155" t="s">
        <v>123</v>
      </c>
      <c r="E39" s="204" t="str">
        <f t="shared" si="13"/>
        <v>FILTER_OFF_FULL</v>
      </c>
      <c r="F39" s="205" t="s">
        <v>41</v>
      </c>
      <c r="G39" s="206" t="s">
        <v>33</v>
      </c>
      <c r="H39" s="34" t="s">
        <v>33</v>
      </c>
      <c r="I39" s="207" t="b">
        <v>0</v>
      </c>
      <c r="J39" s="176" t="str">
        <f t="shared" si="3"/>
        <v>ADVANCE_ACCESS_GROUP_EXCEPTION = no_access_group AND OFFER_EXCEPTION_DUE_DATE &lt;= CURRENT_DATE</v>
      </c>
      <c r="K39" s="176" t="str">
        <f t="shared" si="4"/>
        <v/>
      </c>
      <c r="L39" s="206" t="s">
        <v>110</v>
      </c>
      <c r="M39" s="208" t="s">
        <v>38</v>
      </c>
      <c r="N39" s="209" t="s">
        <v>108</v>
      </c>
      <c r="O39" s="162" t="s">
        <v>36</v>
      </c>
      <c r="P39" s="210" t="s">
        <v>112</v>
      </c>
      <c r="Q39" s="210" t="s">
        <v>113</v>
      </c>
      <c r="R39" s="211" t="s">
        <v>114</v>
      </c>
      <c r="S39" s="212"/>
      <c r="T39" s="98" t="str">
        <f t="shared" si="5"/>
        <v/>
      </c>
      <c r="U39" s="211"/>
      <c r="V39" s="98" t="str">
        <f t="shared" si="6"/>
        <v/>
      </c>
      <c r="W39" s="212"/>
      <c r="X39" s="98" t="str">
        <f t="shared" si="7"/>
        <v/>
      </c>
      <c r="Y39" s="211"/>
      <c r="Z39" s="44" t="str">
        <f t="shared" si="8"/>
        <v/>
      </c>
      <c r="AA39" s="213"/>
      <c r="AB39" s="44" t="str">
        <f t="shared" si="9"/>
        <v/>
      </c>
      <c r="AC39" s="214"/>
    </row>
    <row r="40">
      <c r="A40" s="215" t="s">
        <v>121</v>
      </c>
      <c r="B40" s="143" t="s">
        <v>39</v>
      </c>
      <c r="C40" s="47">
        <f t="shared" si="1"/>
        <v>3</v>
      </c>
      <c r="D40" s="144" t="s">
        <v>115</v>
      </c>
      <c r="E40" s="145" t="str">
        <f t="shared" si="13"/>
        <v>INACTIVITY</v>
      </c>
      <c r="F40" s="216" t="s">
        <v>41</v>
      </c>
      <c r="G40" s="217" t="s">
        <v>33</v>
      </c>
      <c r="H40" s="12" t="s">
        <v>33</v>
      </c>
      <c r="I40" s="24" t="b">
        <v>0</v>
      </c>
      <c r="J40" s="218" t="str">
        <f t="shared" si="3"/>
        <v>TPV_L3M_DOL_AMT = 0    </v>
      </c>
      <c r="K40" s="218" t="str">
        <f t="shared" si="4"/>
        <v/>
      </c>
      <c r="L40" s="219" t="s">
        <v>116</v>
      </c>
      <c r="M40" s="149" t="s">
        <v>38</v>
      </c>
      <c r="N40" s="21">
        <v>0.0</v>
      </c>
      <c r="O40" s="92"/>
      <c r="P40" s="28"/>
      <c r="Q40" s="28"/>
      <c r="R40" s="151"/>
      <c r="S40" s="220"/>
      <c r="T40" s="221" t="str">
        <f t="shared" si="5"/>
        <v/>
      </c>
      <c r="U40" s="222"/>
      <c r="V40" s="221" t="str">
        <f t="shared" si="6"/>
        <v/>
      </c>
      <c r="W40" s="220"/>
      <c r="X40" s="221" t="str">
        <f t="shared" si="7"/>
        <v/>
      </c>
      <c r="Y40" s="223"/>
      <c r="Z40" s="224" t="str">
        <f t="shared" si="8"/>
        <v/>
      </c>
      <c r="AA40" s="225"/>
      <c r="AB40" s="224" t="str">
        <f t="shared" si="9"/>
        <v/>
      </c>
      <c r="AC40" s="226"/>
    </row>
    <row r="41">
      <c r="A41" s="227" t="s">
        <v>121</v>
      </c>
      <c r="B41" s="154" t="s">
        <v>39</v>
      </c>
      <c r="C41" s="32">
        <f t="shared" si="1"/>
        <v>4</v>
      </c>
      <c r="D41" s="155" t="s">
        <v>124</v>
      </c>
      <c r="E41" s="156" t="str">
        <f t="shared" si="13"/>
        <v>PFA_MODEL_7D</v>
      </c>
      <c r="F41" s="228" t="s">
        <v>41</v>
      </c>
      <c r="G41" s="206" t="s">
        <v>33</v>
      </c>
      <c r="H41" s="34" t="s">
        <v>33</v>
      </c>
      <c r="I41" s="159" t="b">
        <v>0</v>
      </c>
      <c r="J41" s="229" t="str">
        <f t="shared" si="3"/>
        <v>RULE_DISALLOWED_LIST LIKE '%PFA_MODEL%' AND OFFER_INFO_LAST_UPDATE_DATE &lt;= CURRENT_DATE - 7 </v>
      </c>
      <c r="K41" s="229" t="str">
        <f t="shared" si="4"/>
        <v/>
      </c>
      <c r="L41" s="158" t="s">
        <v>125</v>
      </c>
      <c r="M41" s="158" t="s">
        <v>126</v>
      </c>
      <c r="N41" s="230" t="s">
        <v>127</v>
      </c>
      <c r="O41" s="162" t="s">
        <v>36</v>
      </c>
      <c r="P41" s="163" t="s">
        <v>128</v>
      </c>
      <c r="Q41" s="163" t="s">
        <v>113</v>
      </c>
      <c r="R41" s="164" t="s">
        <v>129</v>
      </c>
      <c r="S41" s="231"/>
      <c r="T41" s="232" t="str">
        <f t="shared" si="5"/>
        <v/>
      </c>
      <c r="U41" s="233"/>
      <c r="V41" s="232" t="str">
        <f t="shared" si="6"/>
        <v/>
      </c>
      <c r="W41" s="231"/>
      <c r="X41" s="232" t="str">
        <f t="shared" si="7"/>
        <v/>
      </c>
      <c r="Y41" s="233"/>
      <c r="Z41" s="224" t="str">
        <f t="shared" si="8"/>
        <v/>
      </c>
      <c r="AA41" s="231"/>
      <c r="AB41" s="224" t="str">
        <f t="shared" si="9"/>
        <v/>
      </c>
      <c r="AC41" s="233"/>
    </row>
    <row r="42">
      <c r="A42" s="11" t="s">
        <v>121</v>
      </c>
      <c r="B42" s="143" t="s">
        <v>39</v>
      </c>
      <c r="C42" s="47">
        <f t="shared" si="1"/>
        <v>5</v>
      </c>
      <c r="D42" s="14" t="s">
        <v>44</v>
      </c>
      <c r="E42" s="145" t="str">
        <f t="shared" si="13"/>
        <v>PFA_MODEL</v>
      </c>
      <c r="F42" s="234" t="s">
        <v>41</v>
      </c>
      <c r="G42" s="217" t="s">
        <v>33</v>
      </c>
      <c r="H42" s="12" t="s">
        <v>33</v>
      </c>
      <c r="I42" s="24" t="b">
        <v>1</v>
      </c>
      <c r="J42" s="235" t="str">
        <f t="shared" si="3"/>
        <v>FLAG_SCORE_PFA = 1     AND !(RULE_EXCEPTION_DUE_DATE &gt;= CURRENT_DATE AND RULE_EXCEPTION_LIST LIKE '%PFA_MODEL%')</v>
      </c>
      <c r="K42" s="119" t="str">
        <f t="shared" si="4"/>
        <v/>
      </c>
      <c r="L42" s="236" t="s">
        <v>45</v>
      </c>
      <c r="M42" s="23" t="s">
        <v>38</v>
      </c>
      <c r="N42" s="21">
        <v>1.0</v>
      </c>
      <c r="O42" s="150"/>
      <c r="P42" s="25"/>
      <c r="Q42" s="25"/>
      <c r="R42" s="153"/>
      <c r="S42" s="237"/>
      <c r="T42" s="238" t="str">
        <f t="shared" si="5"/>
        <v/>
      </c>
      <c r="U42" s="239"/>
      <c r="V42" s="238" t="str">
        <f t="shared" si="6"/>
        <v/>
      </c>
      <c r="W42" s="237"/>
      <c r="X42" s="238" t="str">
        <f t="shared" si="7"/>
        <v/>
      </c>
      <c r="Y42" s="240"/>
      <c r="Z42" s="241" t="str">
        <f t="shared" si="8"/>
        <v/>
      </c>
      <c r="AA42" s="242"/>
      <c r="AB42" s="241" t="str">
        <f t="shared" si="9"/>
        <v/>
      </c>
      <c r="AC42" s="243"/>
    </row>
    <row r="43">
      <c r="A43" s="244" t="s">
        <v>121</v>
      </c>
      <c r="B43" s="101" t="s">
        <v>46</v>
      </c>
      <c r="C43" s="32">
        <f t="shared" si="1"/>
        <v>1</v>
      </c>
      <c r="D43" s="155" t="s">
        <v>130</v>
      </c>
      <c r="E43" s="103" t="str">
        <f t="shared" ref="E43:E65" si="14">CONCATENATE(D43,IF(OR(G43="ALL",G43=""),"",CONCATENATE("_",G43)),IF(OR(H43="ALL",H43=""),"",CONCATENATE("_",H43)))</f>
        <v>CLAIMS_7D</v>
      </c>
      <c r="F43" s="245" t="s">
        <v>41</v>
      </c>
      <c r="G43" s="206" t="s">
        <v>33</v>
      </c>
      <c r="H43" s="34" t="s">
        <v>33</v>
      </c>
      <c r="I43" s="188" t="b">
        <v>0</v>
      </c>
      <c r="J43" s="105" t="str">
        <f t="shared" si="3"/>
        <v>RULE_DISALLOWED_LIST LIKE 'CLAIMS' AND OFFER_INFO_LAST_UPDATE_DATE &lt;= CURRENT_DATE - 7 </v>
      </c>
      <c r="K43" s="105" t="str">
        <f t="shared" si="4"/>
        <v/>
      </c>
      <c r="L43" s="158" t="s">
        <v>125</v>
      </c>
      <c r="M43" s="158" t="s">
        <v>126</v>
      </c>
      <c r="N43" s="230" t="s">
        <v>131</v>
      </c>
      <c r="O43" s="162" t="s">
        <v>36</v>
      </c>
      <c r="P43" s="163" t="s">
        <v>128</v>
      </c>
      <c r="Q43" s="163" t="s">
        <v>113</v>
      </c>
      <c r="R43" s="164" t="s">
        <v>129</v>
      </c>
      <c r="S43" s="60"/>
      <c r="T43" s="246" t="str">
        <f t="shared" si="5"/>
        <v/>
      </c>
      <c r="U43" s="61"/>
      <c r="V43" s="246" t="str">
        <f t="shared" si="6"/>
        <v/>
      </c>
      <c r="W43" s="60"/>
      <c r="X43" s="246" t="str">
        <f t="shared" si="7"/>
        <v/>
      </c>
      <c r="Y43" s="61"/>
      <c r="Z43" s="200" t="str">
        <f t="shared" si="8"/>
        <v/>
      </c>
      <c r="AA43" s="60"/>
      <c r="AB43" s="200" t="str">
        <f t="shared" si="9"/>
        <v/>
      </c>
      <c r="AC43" s="61"/>
    </row>
    <row r="44">
      <c r="A44" s="11" t="s">
        <v>121</v>
      </c>
      <c r="B44" s="181" t="s">
        <v>46</v>
      </c>
      <c r="C44" s="47">
        <f t="shared" si="1"/>
        <v>2</v>
      </c>
      <c r="D44" s="155" t="s">
        <v>47</v>
      </c>
      <c r="E44" s="182" t="str">
        <f t="shared" si="14"/>
        <v>CLAIMS_ML</v>
      </c>
      <c r="F44" s="234" t="s">
        <v>41</v>
      </c>
      <c r="G44" s="217" t="s">
        <v>33</v>
      </c>
      <c r="H44" s="171" t="s">
        <v>48</v>
      </c>
      <c r="I44" s="168" t="b">
        <v>0</v>
      </c>
      <c r="J44" s="133" t="str">
        <f t="shared" si="3"/>
        <v>SELLER_CHANNEL = 'ML' AND
CLAIMS_15D_QTY &gt;= 10 AND CLAIMS_15D_DOL_AMT &gt; 1000</v>
      </c>
      <c r="K44" s="133" t="str">
        <f t="shared" si="4"/>
        <v/>
      </c>
      <c r="L44" s="184" t="s">
        <v>49</v>
      </c>
      <c r="M44" s="181" t="s">
        <v>35</v>
      </c>
      <c r="N44" s="185">
        <v>10.0</v>
      </c>
      <c r="O44" s="108" t="s">
        <v>36</v>
      </c>
      <c r="P44" s="181" t="s">
        <v>50</v>
      </c>
      <c r="Q44" s="181" t="s">
        <v>51</v>
      </c>
      <c r="R44" s="186">
        <v>1000.0</v>
      </c>
      <c r="S44" s="247"/>
      <c r="T44" s="248" t="str">
        <f t="shared" si="5"/>
        <v/>
      </c>
      <c r="U44" s="249"/>
      <c r="V44" s="248" t="str">
        <f t="shared" si="6"/>
        <v/>
      </c>
      <c r="W44" s="247"/>
      <c r="X44" s="248" t="str">
        <f t="shared" si="7"/>
        <v/>
      </c>
      <c r="Y44" s="250"/>
      <c r="Z44" s="251" t="str">
        <f t="shared" si="8"/>
        <v/>
      </c>
      <c r="AA44" s="252"/>
      <c r="AB44" s="251" t="str">
        <f t="shared" si="9"/>
        <v/>
      </c>
      <c r="AC44" s="253"/>
    </row>
    <row r="45">
      <c r="A45" s="30" t="s">
        <v>121</v>
      </c>
      <c r="B45" s="101" t="s">
        <v>46</v>
      </c>
      <c r="C45" s="32">
        <f t="shared" si="1"/>
        <v>3</v>
      </c>
      <c r="D45" s="155" t="s">
        <v>47</v>
      </c>
      <c r="E45" s="103" t="str">
        <f t="shared" si="14"/>
        <v>CLAIMS_ECO</v>
      </c>
      <c r="F45" s="254" t="s">
        <v>41</v>
      </c>
      <c r="G45" s="206" t="s">
        <v>33</v>
      </c>
      <c r="H45" s="187" t="s">
        <v>52</v>
      </c>
      <c r="I45" s="188" t="b">
        <v>0</v>
      </c>
      <c r="J45" s="105" t="str">
        <f t="shared" si="3"/>
        <v>SELLER_CHANNEL = 'ECO' AND
CLAIMS_15D_QTY &gt;= 10 AND CLAIMS_15D_DOL_AMT &gt; 1000</v>
      </c>
      <c r="K45" s="105" t="str">
        <f t="shared" si="4"/>
        <v/>
      </c>
      <c r="L45" s="101" t="s">
        <v>49</v>
      </c>
      <c r="M45" s="101" t="s">
        <v>35</v>
      </c>
      <c r="N45" s="189">
        <v>10.0</v>
      </c>
      <c r="O45" s="108" t="s">
        <v>36</v>
      </c>
      <c r="P45" s="101" t="s">
        <v>50</v>
      </c>
      <c r="Q45" s="101" t="s">
        <v>51</v>
      </c>
      <c r="R45" s="190">
        <v>1000.0</v>
      </c>
      <c r="S45" s="255"/>
      <c r="T45" s="248" t="str">
        <f t="shared" si="5"/>
        <v/>
      </c>
      <c r="U45" s="256"/>
      <c r="V45" s="248" t="str">
        <f t="shared" si="6"/>
        <v/>
      </c>
      <c r="W45" s="255"/>
      <c r="X45" s="248" t="str">
        <f t="shared" si="7"/>
        <v/>
      </c>
      <c r="Y45" s="257"/>
      <c r="Z45" s="251" t="str">
        <f t="shared" si="8"/>
        <v/>
      </c>
      <c r="AA45" s="60"/>
      <c r="AB45" s="251" t="str">
        <f t="shared" si="9"/>
        <v/>
      </c>
      <c r="AC45" s="61"/>
    </row>
    <row r="46">
      <c r="A46" s="11" t="s">
        <v>121</v>
      </c>
      <c r="B46" s="143" t="s">
        <v>46</v>
      </c>
      <c r="C46" s="47">
        <f t="shared" si="1"/>
        <v>4</v>
      </c>
      <c r="D46" s="14" t="s">
        <v>53</v>
      </c>
      <c r="E46" s="145" t="str">
        <f t="shared" si="14"/>
        <v>TPV_MIN_ML</v>
      </c>
      <c r="F46" s="234" t="s">
        <v>41</v>
      </c>
      <c r="G46" s="217" t="s">
        <v>33</v>
      </c>
      <c r="H46" s="147" t="s">
        <v>48</v>
      </c>
      <c r="I46" s="24" t="b">
        <v>0</v>
      </c>
      <c r="J46" s="119" t="str">
        <f t="shared" si="3"/>
        <v>SELLER_CHANNEL = 'ML' AND
AVG_TPV_DOL_AMT_3M &gt; 1000    </v>
      </c>
      <c r="K46" s="119" t="str">
        <f t="shared" si="4"/>
        <v/>
      </c>
      <c r="L46" s="114" t="s">
        <v>54</v>
      </c>
      <c r="M46" s="143" t="s">
        <v>51</v>
      </c>
      <c r="N46" s="21">
        <v>1000.0</v>
      </c>
      <c r="O46" s="108"/>
      <c r="P46" s="143"/>
      <c r="Q46" s="143"/>
      <c r="R46" s="191"/>
      <c r="S46" s="237"/>
      <c r="T46" s="238" t="str">
        <f t="shared" si="5"/>
        <v/>
      </c>
      <c r="U46" s="239"/>
      <c r="V46" s="238" t="str">
        <f t="shared" si="6"/>
        <v/>
      </c>
      <c r="W46" s="237"/>
      <c r="X46" s="238" t="str">
        <f t="shared" si="7"/>
        <v/>
      </c>
      <c r="Y46" s="240"/>
      <c r="Z46" s="241" t="str">
        <f t="shared" si="8"/>
        <v/>
      </c>
      <c r="AA46" s="242"/>
      <c r="AB46" s="241" t="str">
        <f t="shared" si="9"/>
        <v/>
      </c>
      <c r="AC46" s="243"/>
    </row>
    <row r="47">
      <c r="A47" s="30" t="s">
        <v>121</v>
      </c>
      <c r="B47" s="101" t="s">
        <v>46</v>
      </c>
      <c r="C47" s="32">
        <f t="shared" si="1"/>
        <v>5</v>
      </c>
      <c r="D47" s="14" t="s">
        <v>53</v>
      </c>
      <c r="E47" s="103" t="str">
        <f t="shared" si="14"/>
        <v>TPV_MIN_ECO</v>
      </c>
      <c r="F47" s="254" t="s">
        <v>41</v>
      </c>
      <c r="G47" s="206" t="s">
        <v>33</v>
      </c>
      <c r="H47" s="187" t="s">
        <v>52</v>
      </c>
      <c r="I47" s="188" t="b">
        <v>0</v>
      </c>
      <c r="J47" s="105" t="str">
        <f t="shared" si="3"/>
        <v>SELLER_CHANNEL = 'ECO' AND
AVG_TPV_DOL_AMT_3M &gt; 1100    </v>
      </c>
      <c r="K47" s="105" t="str">
        <f t="shared" si="4"/>
        <v/>
      </c>
      <c r="L47" s="101" t="s">
        <v>54</v>
      </c>
      <c r="M47" s="101" t="s">
        <v>51</v>
      </c>
      <c r="N47" s="189">
        <v>1100.0</v>
      </c>
      <c r="O47" s="108"/>
      <c r="P47" s="101"/>
      <c r="Q47" s="101"/>
      <c r="R47" s="192"/>
      <c r="S47" s="255"/>
      <c r="T47" s="248" t="str">
        <f t="shared" si="5"/>
        <v/>
      </c>
      <c r="U47" s="256"/>
      <c r="V47" s="248" t="str">
        <f t="shared" si="6"/>
        <v/>
      </c>
      <c r="W47" s="255"/>
      <c r="X47" s="248" t="str">
        <f t="shared" si="7"/>
        <v/>
      </c>
      <c r="Y47" s="257"/>
      <c r="Z47" s="251" t="str">
        <f t="shared" si="8"/>
        <v/>
      </c>
      <c r="AA47" s="60"/>
      <c r="AB47" s="251" t="str">
        <f t="shared" si="9"/>
        <v/>
      </c>
      <c r="AC47" s="61"/>
    </row>
    <row r="48">
      <c r="A48" s="11" t="s">
        <v>121</v>
      </c>
      <c r="B48" s="143" t="s">
        <v>46</v>
      </c>
      <c r="C48" s="47">
        <f t="shared" si="1"/>
        <v>6</v>
      </c>
      <c r="D48" s="14" t="s">
        <v>53</v>
      </c>
      <c r="E48" s="145" t="str">
        <f t="shared" si="14"/>
        <v>TPV_MIN_MP</v>
      </c>
      <c r="F48" s="234" t="s">
        <v>41</v>
      </c>
      <c r="G48" s="217" t="s">
        <v>33</v>
      </c>
      <c r="H48" s="147" t="s">
        <v>55</v>
      </c>
      <c r="I48" s="24" t="b">
        <v>0</v>
      </c>
      <c r="J48" s="119" t="str">
        <f t="shared" si="3"/>
        <v>SELLER_CHANNEL = 'MP' AND
AVG_TPV_DOL_AMT_3M &gt; 1200    </v>
      </c>
      <c r="K48" s="119" t="str">
        <f t="shared" si="4"/>
        <v/>
      </c>
      <c r="L48" s="114" t="s">
        <v>54</v>
      </c>
      <c r="M48" s="143" t="s">
        <v>51</v>
      </c>
      <c r="N48" s="21">
        <v>1200.0</v>
      </c>
      <c r="O48" s="108"/>
      <c r="P48" s="143"/>
      <c r="Q48" s="143"/>
      <c r="R48" s="191"/>
      <c r="S48" s="237"/>
      <c r="T48" s="238" t="str">
        <f t="shared" si="5"/>
        <v/>
      </c>
      <c r="U48" s="239"/>
      <c r="V48" s="238" t="str">
        <f t="shared" si="6"/>
        <v/>
      </c>
      <c r="W48" s="237"/>
      <c r="X48" s="238" t="str">
        <f t="shared" si="7"/>
        <v/>
      </c>
      <c r="Y48" s="240"/>
      <c r="Z48" s="241" t="str">
        <f t="shared" si="8"/>
        <v/>
      </c>
      <c r="AA48" s="242"/>
      <c r="AB48" s="241" t="str">
        <f t="shared" si="9"/>
        <v/>
      </c>
      <c r="AC48" s="243"/>
    </row>
    <row r="49">
      <c r="A49" s="30" t="s">
        <v>121</v>
      </c>
      <c r="B49" s="31" t="s">
        <v>56</v>
      </c>
      <c r="C49" s="32">
        <f t="shared" si="1"/>
        <v>1</v>
      </c>
      <c r="D49" s="14" t="s">
        <v>57</v>
      </c>
      <c r="E49" s="33" t="str">
        <f t="shared" si="14"/>
        <v>ALLOWED_PFA_MLA</v>
      </c>
      <c r="F49" s="34" t="s">
        <v>58</v>
      </c>
      <c r="G49" s="34" t="s">
        <v>59</v>
      </c>
      <c r="H49" s="34" t="s">
        <v>33</v>
      </c>
      <c r="I49" s="35" t="b">
        <v>0</v>
      </c>
      <c r="J49" s="36" t="str">
        <f t="shared" si="3"/>
        <v>SIT_SITE_ID = 'MLA' AND
SEMAPHORE_PFA = 'GREEN'    </v>
      </c>
      <c r="K49" s="74" t="str">
        <f t="shared" si="4"/>
        <v>advance_access_group = totall_acces_group</v>
      </c>
      <c r="L49" s="34" t="s">
        <v>60</v>
      </c>
      <c r="M49" s="38" t="s">
        <v>38</v>
      </c>
      <c r="N49" s="75" t="s">
        <v>61</v>
      </c>
      <c r="O49" s="40"/>
      <c r="P49" s="31"/>
      <c r="Q49" s="31"/>
      <c r="R49" s="76"/>
      <c r="S49" s="77" t="s">
        <v>62</v>
      </c>
      <c r="T49" s="26" t="str">
        <f t="shared" si="5"/>
        <v> = </v>
      </c>
      <c r="U49" s="78" t="s">
        <v>63</v>
      </c>
      <c r="V49" s="26" t="str">
        <f t="shared" si="6"/>
        <v/>
      </c>
      <c r="W49" s="79"/>
      <c r="X49" s="26" t="str">
        <f t="shared" si="7"/>
        <v/>
      </c>
      <c r="Y49" s="78"/>
      <c r="Z49" s="44" t="str">
        <f t="shared" si="8"/>
        <v/>
      </c>
      <c r="AA49" s="60"/>
      <c r="AB49" s="44" t="str">
        <f t="shared" si="9"/>
        <v/>
      </c>
      <c r="AC49" s="62"/>
    </row>
    <row r="50">
      <c r="A50" s="11" t="s">
        <v>121</v>
      </c>
      <c r="B50" s="46" t="s">
        <v>56</v>
      </c>
      <c r="C50" s="47">
        <f t="shared" si="1"/>
        <v>2</v>
      </c>
      <c r="D50" s="14" t="s">
        <v>57</v>
      </c>
      <c r="E50" s="48" t="str">
        <f t="shared" si="14"/>
        <v>ALLOWED_PFA_MLB</v>
      </c>
      <c r="F50" s="12" t="s">
        <v>58</v>
      </c>
      <c r="G50" s="12" t="s">
        <v>42</v>
      </c>
      <c r="H50" s="12" t="s">
        <v>33</v>
      </c>
      <c r="I50" s="49" t="b">
        <v>0</v>
      </c>
      <c r="J50" s="50" t="str">
        <f t="shared" si="3"/>
        <v>SIT_SITE_ID = 'MLB' AND
SEMAPHORE_PFA = 'GREEN'    </v>
      </c>
      <c r="K50" s="18" t="str">
        <f t="shared" si="4"/>
        <v>advance_access_group = totall_acces_group</v>
      </c>
      <c r="L50" s="12" t="s">
        <v>60</v>
      </c>
      <c r="M50" s="52" t="s">
        <v>38</v>
      </c>
      <c r="N50" s="67" t="s">
        <v>61</v>
      </c>
      <c r="O50" s="40"/>
      <c r="P50" s="46"/>
      <c r="Q50" s="46"/>
      <c r="R50" s="68"/>
      <c r="S50" s="69" t="s">
        <v>62</v>
      </c>
      <c r="T50" s="26" t="str">
        <f t="shared" si="5"/>
        <v> = </v>
      </c>
      <c r="U50" s="70" t="s">
        <v>63</v>
      </c>
      <c r="V50" s="26" t="str">
        <f t="shared" si="6"/>
        <v/>
      </c>
      <c r="W50" s="71"/>
      <c r="X50" s="26" t="str">
        <f t="shared" si="7"/>
        <v/>
      </c>
      <c r="Y50" s="70"/>
      <c r="Z50" s="44" t="str">
        <f t="shared" si="8"/>
        <v/>
      </c>
      <c r="AA50" s="64"/>
      <c r="AB50" s="44" t="str">
        <f t="shared" si="9"/>
        <v/>
      </c>
      <c r="AC50" s="66"/>
    </row>
    <row r="51">
      <c r="A51" s="30" t="s">
        <v>121</v>
      </c>
      <c r="B51" s="31" t="s">
        <v>56</v>
      </c>
      <c r="C51" s="32">
        <f t="shared" si="1"/>
        <v>3</v>
      </c>
      <c r="D51" s="14" t="s">
        <v>57</v>
      </c>
      <c r="E51" s="33" t="str">
        <f t="shared" si="14"/>
        <v>ALLOWED_PFA_MLM</v>
      </c>
      <c r="F51" s="34" t="s">
        <v>58</v>
      </c>
      <c r="G51" s="34" t="s">
        <v>64</v>
      </c>
      <c r="H51" s="34" t="s">
        <v>33</v>
      </c>
      <c r="I51" s="35" t="b">
        <v>0</v>
      </c>
      <c r="J51" s="36" t="str">
        <f t="shared" si="3"/>
        <v>SIT_SITE_ID = 'MLM' AND
SEMAPHORE_PFA = 'GREEN'    </v>
      </c>
      <c r="K51" s="74" t="str">
        <f t="shared" si="4"/>
        <v>advance_access_group = totall_acces_group</v>
      </c>
      <c r="L51" s="34" t="s">
        <v>60</v>
      </c>
      <c r="M51" s="38" t="s">
        <v>38</v>
      </c>
      <c r="N51" s="75" t="s">
        <v>61</v>
      </c>
      <c r="O51" s="40"/>
      <c r="P51" s="31"/>
      <c r="Q51" s="31"/>
      <c r="R51" s="76"/>
      <c r="S51" s="77" t="s">
        <v>62</v>
      </c>
      <c r="T51" s="26" t="str">
        <f t="shared" si="5"/>
        <v> = </v>
      </c>
      <c r="U51" s="78" t="s">
        <v>63</v>
      </c>
      <c r="V51" s="26" t="str">
        <f t="shared" si="6"/>
        <v/>
      </c>
      <c r="W51" s="79"/>
      <c r="X51" s="26" t="str">
        <f t="shared" si="7"/>
        <v/>
      </c>
      <c r="Y51" s="78"/>
      <c r="Z51" s="44" t="str">
        <f t="shared" si="8"/>
        <v/>
      </c>
      <c r="AA51" s="60"/>
      <c r="AB51" s="44" t="str">
        <f t="shared" si="9"/>
        <v/>
      </c>
      <c r="AC51" s="62"/>
    </row>
    <row r="52">
      <c r="A52" s="11" t="s">
        <v>121</v>
      </c>
      <c r="B52" s="46" t="s">
        <v>56</v>
      </c>
      <c r="C52" s="47">
        <f t="shared" si="1"/>
        <v>4</v>
      </c>
      <c r="D52" s="14" t="s">
        <v>65</v>
      </c>
      <c r="E52" s="48" t="str">
        <f t="shared" si="14"/>
        <v>ALLOWED_ACTIVITY_MCO</v>
      </c>
      <c r="F52" s="12" t="s">
        <v>58</v>
      </c>
      <c r="G52" s="12" t="s">
        <v>66</v>
      </c>
      <c r="H52" s="12" t="s">
        <v>33</v>
      </c>
      <c r="I52" s="49" t="b">
        <v>0</v>
      </c>
      <c r="J52" s="50" t="str">
        <f t="shared" si="3"/>
        <v>SIT_SITE_ID = 'MCO' AND
ACTIVITY &gt;= 5    </v>
      </c>
      <c r="K52" s="18" t="str">
        <f t="shared" si="4"/>
        <v>advance_access_group = totall_acces_group</v>
      </c>
      <c r="L52" s="12" t="s">
        <v>34</v>
      </c>
      <c r="M52" s="12" t="s">
        <v>35</v>
      </c>
      <c r="N52" s="15">
        <v>5.0</v>
      </c>
      <c r="O52" s="40"/>
      <c r="P52" s="46"/>
      <c r="Q52" s="46"/>
      <c r="R52" s="15"/>
      <c r="S52" s="69" t="s">
        <v>62</v>
      </c>
      <c r="T52" s="26" t="str">
        <f t="shared" si="5"/>
        <v> = </v>
      </c>
      <c r="U52" s="70" t="s">
        <v>63</v>
      </c>
      <c r="V52" s="26" t="str">
        <f t="shared" si="6"/>
        <v/>
      </c>
      <c r="W52" s="71"/>
      <c r="X52" s="26" t="str">
        <f t="shared" si="7"/>
        <v/>
      </c>
      <c r="Y52" s="70"/>
      <c r="Z52" s="44" t="str">
        <f t="shared" si="8"/>
        <v/>
      </c>
      <c r="AA52" s="64"/>
      <c r="AB52" s="44" t="str">
        <f t="shared" si="9"/>
        <v/>
      </c>
      <c r="AC52" s="66"/>
    </row>
    <row r="53">
      <c r="A53" s="30" t="s">
        <v>121</v>
      </c>
      <c r="B53" s="31" t="s">
        <v>56</v>
      </c>
      <c r="C53" s="32">
        <f t="shared" si="1"/>
        <v>5</v>
      </c>
      <c r="D53" s="14" t="s">
        <v>68</v>
      </c>
      <c r="E53" s="33" t="str">
        <f t="shared" si="14"/>
        <v>PARTIALLY_ALLOWED</v>
      </c>
      <c r="F53" s="34" t="s">
        <v>58</v>
      </c>
      <c r="G53" s="34" t="s">
        <v>33</v>
      </c>
      <c r="H53" s="34" t="s">
        <v>33</v>
      </c>
      <c r="I53" s="35" t="b">
        <v>0</v>
      </c>
      <c r="J53" s="36" t="str">
        <f t="shared" si="3"/>
        <v>SEMAPHORE_PFA = 'YELLOW'    </v>
      </c>
      <c r="K53" s="74" t="str">
        <f t="shared" si="4"/>
        <v>advance_access_group = partially_access_group,
balance_policy_group = balance_for_mla</v>
      </c>
      <c r="L53" s="34" t="s">
        <v>60</v>
      </c>
      <c r="M53" s="38" t="s">
        <v>38</v>
      </c>
      <c r="N53" s="81" t="s">
        <v>69</v>
      </c>
      <c r="O53" s="40"/>
      <c r="P53" s="31"/>
      <c r="Q53" s="31"/>
      <c r="R53" s="41"/>
      <c r="S53" s="77" t="s">
        <v>62</v>
      </c>
      <c r="T53" s="26" t="str">
        <f t="shared" si="5"/>
        <v> = </v>
      </c>
      <c r="U53" s="82" t="s">
        <v>70</v>
      </c>
      <c r="V53" s="26" t="str">
        <f t="shared" si="6"/>
        <v>,
</v>
      </c>
      <c r="W53" s="77" t="s">
        <v>71</v>
      </c>
      <c r="X53" s="26" t="str">
        <f t="shared" si="7"/>
        <v> = </v>
      </c>
      <c r="Y53" s="78" t="s">
        <v>72</v>
      </c>
      <c r="Z53" s="44" t="str">
        <f t="shared" si="8"/>
        <v/>
      </c>
      <c r="AA53" s="60"/>
      <c r="AB53" s="44" t="str">
        <f t="shared" si="9"/>
        <v/>
      </c>
      <c r="AC53" s="62"/>
    </row>
    <row r="54">
      <c r="A54" s="11" t="s">
        <v>121</v>
      </c>
      <c r="B54" s="46" t="s">
        <v>56</v>
      </c>
      <c r="C54" s="47">
        <f t="shared" si="1"/>
        <v>6</v>
      </c>
      <c r="D54" s="83" t="s">
        <v>73</v>
      </c>
      <c r="E54" s="48" t="str">
        <f t="shared" si="14"/>
        <v>DEFAULT</v>
      </c>
      <c r="F54" s="12" t="s">
        <v>58</v>
      </c>
      <c r="G54" s="12" t="s">
        <v>33</v>
      </c>
      <c r="H54" s="12" t="s">
        <v>33</v>
      </c>
      <c r="I54" s="49" t="b">
        <v>0</v>
      </c>
      <c r="J54" s="50" t="str">
        <f t="shared" si="3"/>
        <v>      </v>
      </c>
      <c r="K54" s="18" t="str">
        <f t="shared" si="4"/>
        <v>advance_access_group = partially_access_group,
balance_policy_group = balance_default</v>
      </c>
      <c r="L54" s="46"/>
      <c r="M54" s="46"/>
      <c r="N54" s="15"/>
      <c r="O54" s="40"/>
      <c r="P54" s="46"/>
      <c r="Q54" s="46"/>
      <c r="R54" s="15"/>
      <c r="S54" s="69" t="s">
        <v>62</v>
      </c>
      <c r="T54" s="26" t="str">
        <f t="shared" si="5"/>
        <v> = </v>
      </c>
      <c r="U54" s="84" t="s">
        <v>70</v>
      </c>
      <c r="V54" s="26" t="str">
        <f t="shared" si="6"/>
        <v>,
</v>
      </c>
      <c r="W54" s="69" t="s">
        <v>71</v>
      </c>
      <c r="X54" s="26" t="str">
        <f t="shared" si="7"/>
        <v> = </v>
      </c>
      <c r="Y54" s="70" t="s">
        <v>74</v>
      </c>
      <c r="Z54" s="44" t="str">
        <f t="shared" si="8"/>
        <v/>
      </c>
      <c r="AA54" s="64"/>
      <c r="AB54" s="44" t="str">
        <f t="shared" si="9"/>
        <v/>
      </c>
      <c r="AC54" s="66"/>
    </row>
    <row r="55">
      <c r="A55" s="30" t="s">
        <v>121</v>
      </c>
      <c r="B55" s="31" t="s">
        <v>75</v>
      </c>
      <c r="C55" s="32">
        <f t="shared" si="1"/>
        <v>1</v>
      </c>
      <c r="D55" s="14" t="s">
        <v>76</v>
      </c>
      <c r="E55" s="33" t="str">
        <f t="shared" si="14"/>
        <v>PARTIALLY_ALLOWED_PRICING</v>
      </c>
      <c r="F55" s="34" t="s">
        <v>58</v>
      </c>
      <c r="G55" s="34" t="s">
        <v>33</v>
      </c>
      <c r="H55" s="34" t="s">
        <v>33</v>
      </c>
      <c r="I55" s="35" t="b">
        <v>0</v>
      </c>
      <c r="J55" s="36" t="str">
        <f t="shared" si="3"/>
        <v>SEMAPHORE_PFA = 'YELLOW'    </v>
      </c>
      <c r="K55" s="74" t="str">
        <f t="shared" si="4"/>
        <v>pricing_group = pricing_mla_a</v>
      </c>
      <c r="L55" s="34" t="s">
        <v>60</v>
      </c>
      <c r="M55" s="38" t="s">
        <v>38</v>
      </c>
      <c r="N55" s="81" t="s">
        <v>69</v>
      </c>
      <c r="O55" s="40"/>
      <c r="P55" s="31"/>
      <c r="Q55" s="31"/>
      <c r="R55" s="41"/>
      <c r="S55" s="77" t="s">
        <v>77</v>
      </c>
      <c r="T55" s="26" t="str">
        <f t="shared" si="5"/>
        <v> = </v>
      </c>
      <c r="U55" s="78" t="s">
        <v>78</v>
      </c>
      <c r="V55" s="26" t="str">
        <f t="shared" si="6"/>
        <v/>
      </c>
      <c r="W55" s="60"/>
      <c r="X55" s="26" t="str">
        <f t="shared" si="7"/>
        <v/>
      </c>
      <c r="Y55" s="61"/>
      <c r="Z55" s="44" t="str">
        <f t="shared" si="8"/>
        <v/>
      </c>
      <c r="AA55" s="60"/>
      <c r="AB55" s="44" t="str">
        <f t="shared" si="9"/>
        <v/>
      </c>
      <c r="AC55" s="62"/>
    </row>
    <row r="56">
      <c r="A56" s="11" t="s">
        <v>121</v>
      </c>
      <c r="B56" s="86" t="s">
        <v>75</v>
      </c>
      <c r="C56" s="47">
        <f t="shared" si="1"/>
        <v>2</v>
      </c>
      <c r="D56" s="87" t="s">
        <v>79</v>
      </c>
      <c r="E56" s="48" t="str">
        <f t="shared" si="14"/>
        <v>NOT_FREQUENT</v>
      </c>
      <c r="F56" s="12" t="s">
        <v>58</v>
      </c>
      <c r="G56" s="12" t="s">
        <v>33</v>
      </c>
      <c r="H56" s="12" t="s">
        <v>33</v>
      </c>
      <c r="I56" s="88" t="b">
        <v>0</v>
      </c>
      <c r="J56" s="89" t="str">
        <f t="shared" si="3"/>
        <v>MIA_FREQUENCY_USE = 'NOT FREQUENT'    </v>
      </c>
      <c r="K56" s="89" t="str">
        <f t="shared" si="4"/>
        <v>pricing_group = pricing_b</v>
      </c>
      <c r="L56" s="86" t="s">
        <v>80</v>
      </c>
      <c r="M56" s="90" t="s">
        <v>38</v>
      </c>
      <c r="N56" s="91" t="s">
        <v>81</v>
      </c>
      <c r="O56" s="92"/>
      <c r="P56" s="93"/>
      <c r="Q56" s="93"/>
      <c r="R56" s="94"/>
      <c r="S56" s="95" t="s">
        <v>77</v>
      </c>
      <c r="T56" s="96" t="str">
        <f t="shared" si="5"/>
        <v> = </v>
      </c>
      <c r="U56" s="97" t="s">
        <v>82</v>
      </c>
      <c r="V56" s="98" t="str">
        <f t="shared" si="6"/>
        <v/>
      </c>
      <c r="W56" s="99"/>
      <c r="X56" s="98" t="str">
        <f t="shared" si="7"/>
        <v/>
      </c>
      <c r="Y56" s="100"/>
      <c r="Z56" s="44" t="str">
        <f t="shared" si="8"/>
        <v/>
      </c>
      <c r="AA56" s="99"/>
      <c r="AB56" s="44" t="str">
        <f t="shared" si="9"/>
        <v/>
      </c>
      <c r="AC56" s="100"/>
    </row>
    <row r="57">
      <c r="A57" s="30" t="s">
        <v>121</v>
      </c>
      <c r="B57" s="101" t="s">
        <v>75</v>
      </c>
      <c r="C57" s="32">
        <f t="shared" si="1"/>
        <v>3</v>
      </c>
      <c r="D57" s="102" t="s">
        <v>83</v>
      </c>
      <c r="E57" s="103" t="str">
        <f t="shared" si="14"/>
        <v>SMB_INFREQUENT</v>
      </c>
      <c r="F57" s="34" t="s">
        <v>58</v>
      </c>
      <c r="G57" s="34" t="s">
        <v>33</v>
      </c>
      <c r="H57" s="34" t="s">
        <v>33</v>
      </c>
      <c r="I57" s="104" t="b">
        <v>0</v>
      </c>
      <c r="J57" s="105" t="str">
        <f t="shared" si="3"/>
        <v>TPV_SEGMENT_3M = 'SMB' AND MIA_FREQUENCY_USE = 'INFREQUENT'</v>
      </c>
      <c r="K57" s="105" t="str">
        <f t="shared" si="4"/>
        <v>pricing_group = pricing_d</v>
      </c>
      <c r="L57" s="101" t="s">
        <v>84</v>
      </c>
      <c r="M57" s="106" t="s">
        <v>38</v>
      </c>
      <c r="N57" s="107" t="s">
        <v>85</v>
      </c>
      <c r="O57" s="108" t="s">
        <v>36</v>
      </c>
      <c r="P57" s="101" t="s">
        <v>80</v>
      </c>
      <c r="Q57" s="106" t="s">
        <v>38</v>
      </c>
      <c r="R57" s="109" t="s">
        <v>86</v>
      </c>
      <c r="S57" s="110" t="s">
        <v>77</v>
      </c>
      <c r="T57" s="96" t="str">
        <f t="shared" si="5"/>
        <v> = </v>
      </c>
      <c r="U57" s="111" t="s">
        <v>87</v>
      </c>
      <c r="V57" s="98" t="str">
        <f t="shared" si="6"/>
        <v/>
      </c>
      <c r="W57" s="112"/>
      <c r="X57" s="98" t="str">
        <f t="shared" si="7"/>
        <v/>
      </c>
      <c r="Y57" s="113"/>
      <c r="Z57" s="44" t="str">
        <f t="shared" si="8"/>
        <v/>
      </c>
      <c r="AA57" s="112"/>
      <c r="AB57" s="44" t="str">
        <f t="shared" si="9"/>
        <v/>
      </c>
      <c r="AC57" s="113"/>
    </row>
    <row r="58">
      <c r="A58" s="11" t="s">
        <v>121</v>
      </c>
      <c r="B58" s="114" t="s">
        <v>75</v>
      </c>
      <c r="C58" s="47">
        <f t="shared" si="1"/>
        <v>4</v>
      </c>
      <c r="D58" s="115" t="s">
        <v>88</v>
      </c>
      <c r="E58" s="116" t="str">
        <f t="shared" si="14"/>
        <v>FREQUENT_ML</v>
      </c>
      <c r="F58" s="12" t="s">
        <v>58</v>
      </c>
      <c r="G58" s="12" t="s">
        <v>33</v>
      </c>
      <c r="H58" s="117" t="s">
        <v>48</v>
      </c>
      <c r="I58" s="118" t="b">
        <v>0</v>
      </c>
      <c r="J58" s="119" t="str">
        <f t="shared" si="3"/>
        <v>SELLER_CHANNEL = 'ML' AND
MIA_FREQUENCY_USE = 'FREQUENT'    </v>
      </c>
      <c r="K58" s="119" t="str">
        <f t="shared" si="4"/>
        <v>pricing_group = pricing_e</v>
      </c>
      <c r="L58" s="114" t="s">
        <v>80</v>
      </c>
      <c r="M58" s="120" t="s">
        <v>38</v>
      </c>
      <c r="N58" s="121" t="s">
        <v>89</v>
      </c>
      <c r="O58" s="108"/>
      <c r="P58" s="114"/>
      <c r="Q58" s="114"/>
      <c r="R58" s="122"/>
      <c r="S58" s="123" t="s">
        <v>77</v>
      </c>
      <c r="T58" s="96" t="str">
        <f t="shared" si="5"/>
        <v> = </v>
      </c>
      <c r="U58" s="124" t="s">
        <v>90</v>
      </c>
      <c r="V58" s="98" t="str">
        <f t="shared" si="6"/>
        <v/>
      </c>
      <c r="W58" s="125"/>
      <c r="X58" s="98" t="str">
        <f t="shared" si="7"/>
        <v/>
      </c>
      <c r="Y58" s="126"/>
      <c r="Z58" s="44" t="str">
        <f t="shared" si="8"/>
        <v/>
      </c>
      <c r="AA58" s="125"/>
      <c r="AB58" s="44" t="str">
        <f t="shared" si="9"/>
        <v/>
      </c>
      <c r="AC58" s="126"/>
    </row>
    <row r="59">
      <c r="A59" s="30" t="s">
        <v>121</v>
      </c>
      <c r="B59" s="101" t="s">
        <v>75</v>
      </c>
      <c r="C59" s="32">
        <f t="shared" si="1"/>
        <v>5</v>
      </c>
      <c r="D59" s="127" t="s">
        <v>88</v>
      </c>
      <c r="E59" s="103" t="str">
        <f t="shared" si="14"/>
        <v>FREQUENT_MP</v>
      </c>
      <c r="F59" s="34" t="s">
        <v>58</v>
      </c>
      <c r="G59" s="34" t="s">
        <v>33</v>
      </c>
      <c r="H59" s="77" t="s">
        <v>55</v>
      </c>
      <c r="I59" s="104" t="b">
        <v>0</v>
      </c>
      <c r="J59" s="105" t="str">
        <f t="shared" si="3"/>
        <v>SELLER_CHANNEL = 'MP' AND
MIA_FREQUENCY_USE = 'FREQUENT'    </v>
      </c>
      <c r="K59" s="105" t="str">
        <f t="shared" si="4"/>
        <v>pricing_group = pricing_f</v>
      </c>
      <c r="L59" s="101" t="s">
        <v>80</v>
      </c>
      <c r="M59" s="106" t="s">
        <v>38</v>
      </c>
      <c r="N59" s="107" t="s">
        <v>89</v>
      </c>
      <c r="O59" s="108"/>
      <c r="P59" s="101"/>
      <c r="Q59" s="101"/>
      <c r="R59" s="128"/>
      <c r="S59" s="110" t="s">
        <v>77</v>
      </c>
      <c r="T59" s="96" t="str">
        <f t="shared" si="5"/>
        <v> = </v>
      </c>
      <c r="U59" s="111" t="s">
        <v>91</v>
      </c>
      <c r="V59" s="98" t="str">
        <f t="shared" si="6"/>
        <v/>
      </c>
      <c r="W59" s="112"/>
      <c r="X59" s="98" t="str">
        <f t="shared" si="7"/>
        <v/>
      </c>
      <c r="Y59" s="113"/>
      <c r="Z59" s="44" t="str">
        <f t="shared" si="8"/>
        <v/>
      </c>
      <c r="AA59" s="112"/>
      <c r="AB59" s="44" t="str">
        <f t="shared" si="9"/>
        <v/>
      </c>
      <c r="AC59" s="113"/>
    </row>
    <row r="60">
      <c r="A60" s="11" t="s">
        <v>121</v>
      </c>
      <c r="B60" s="129" t="s">
        <v>75</v>
      </c>
      <c r="C60" s="47">
        <f t="shared" si="1"/>
        <v>6</v>
      </c>
      <c r="D60" s="83" t="s">
        <v>73</v>
      </c>
      <c r="E60" s="130" t="str">
        <f t="shared" si="14"/>
        <v>DEFAULT</v>
      </c>
      <c r="F60" s="12" t="s">
        <v>58</v>
      </c>
      <c r="G60" s="12" t="s">
        <v>33</v>
      </c>
      <c r="H60" s="131" t="s">
        <v>33</v>
      </c>
      <c r="I60" s="132" t="b">
        <v>0</v>
      </c>
      <c r="J60" s="133" t="str">
        <f t="shared" si="3"/>
        <v>      </v>
      </c>
      <c r="K60" s="133" t="str">
        <f t="shared" si="4"/>
        <v>pricing_group = pricing_default</v>
      </c>
      <c r="L60" s="129"/>
      <c r="M60" s="129"/>
      <c r="N60" s="134"/>
      <c r="O60" s="108"/>
      <c r="P60" s="129"/>
      <c r="Q60" s="129"/>
      <c r="R60" s="135"/>
      <c r="S60" s="136" t="s">
        <v>77</v>
      </c>
      <c r="T60" s="96" t="str">
        <f t="shared" si="5"/>
        <v> = </v>
      </c>
      <c r="U60" s="137" t="s">
        <v>92</v>
      </c>
      <c r="V60" s="98" t="str">
        <f t="shared" si="6"/>
        <v/>
      </c>
      <c r="W60" s="138"/>
      <c r="X60" s="98" t="str">
        <f t="shared" si="7"/>
        <v/>
      </c>
      <c r="Y60" s="139"/>
      <c r="Z60" s="44" t="str">
        <f t="shared" si="8"/>
        <v/>
      </c>
      <c r="AA60" s="138"/>
      <c r="AB60" s="44" t="str">
        <f t="shared" si="9"/>
        <v/>
      </c>
      <c r="AC60" s="139"/>
    </row>
    <row r="61">
      <c r="A61" s="30" t="s">
        <v>121</v>
      </c>
      <c r="B61" s="31" t="s">
        <v>93</v>
      </c>
      <c r="C61" s="32">
        <f t="shared" si="1"/>
        <v>1</v>
      </c>
      <c r="D61" s="14" t="s">
        <v>94</v>
      </c>
      <c r="E61" s="33" t="str">
        <f t="shared" si="14"/>
        <v>PROFILE_INACTIVE</v>
      </c>
      <c r="F61" s="34" t="s">
        <v>58</v>
      </c>
      <c r="G61" s="34" t="s">
        <v>33</v>
      </c>
      <c r="H61" s="77" t="s">
        <v>33</v>
      </c>
      <c r="I61" s="35" t="b">
        <v>0</v>
      </c>
      <c r="J61" s="36" t="str">
        <f t="shared" si="3"/>
        <v>MIA_FREQUENCY_USE = 'NOT FREQUENT'    </v>
      </c>
      <c r="K61" s="74" t="str">
        <f t="shared" si="4"/>
        <v>frequency = none</v>
      </c>
      <c r="L61" s="34" t="s">
        <v>80</v>
      </c>
      <c r="M61" s="38" t="s">
        <v>38</v>
      </c>
      <c r="N61" s="81" t="s">
        <v>81</v>
      </c>
      <c r="O61" s="40"/>
      <c r="P61" s="31"/>
      <c r="Q61" s="31"/>
      <c r="R61" s="41"/>
      <c r="S61" s="77" t="s">
        <v>95</v>
      </c>
      <c r="T61" s="26" t="str">
        <f t="shared" si="5"/>
        <v> = </v>
      </c>
      <c r="U61" s="78" t="s">
        <v>96</v>
      </c>
      <c r="V61" s="26" t="str">
        <f t="shared" si="6"/>
        <v/>
      </c>
      <c r="W61" s="60"/>
      <c r="X61" s="26" t="str">
        <f t="shared" si="7"/>
        <v/>
      </c>
      <c r="Y61" s="61"/>
      <c r="Z61" s="44" t="str">
        <f t="shared" si="8"/>
        <v/>
      </c>
      <c r="AA61" s="79"/>
      <c r="AB61" s="44" t="str">
        <f t="shared" si="9"/>
        <v/>
      </c>
      <c r="AC61" s="62"/>
    </row>
    <row r="62">
      <c r="A62" s="11" t="s">
        <v>121</v>
      </c>
      <c r="B62" s="46" t="s">
        <v>93</v>
      </c>
      <c r="C62" s="47">
        <f t="shared" si="1"/>
        <v>2</v>
      </c>
      <c r="D62" s="14" t="s">
        <v>97</v>
      </c>
      <c r="E62" s="48" t="str">
        <f t="shared" si="14"/>
        <v>PROFILE_RECOVERY</v>
      </c>
      <c r="F62" s="12" t="s">
        <v>58</v>
      </c>
      <c r="G62" s="12" t="s">
        <v>33</v>
      </c>
      <c r="H62" s="131" t="s">
        <v>33</v>
      </c>
      <c r="I62" s="49" t="b">
        <v>0</v>
      </c>
      <c r="J62" s="50" t="str">
        <f t="shared" si="3"/>
        <v>MIA_FREQUENCY_USE = 'INFREQUENT'    </v>
      </c>
      <c r="K62" s="18" t="str">
        <f t="shared" si="4"/>
        <v>frequency = low</v>
      </c>
      <c r="L62" s="12" t="s">
        <v>80</v>
      </c>
      <c r="M62" s="52" t="s">
        <v>38</v>
      </c>
      <c r="N62" s="140" t="s">
        <v>86</v>
      </c>
      <c r="O62" s="40"/>
      <c r="P62" s="46"/>
      <c r="Q62" s="46"/>
      <c r="R62" s="15"/>
      <c r="S62" s="69" t="s">
        <v>95</v>
      </c>
      <c r="T62" s="26" t="str">
        <f t="shared" si="5"/>
        <v> = </v>
      </c>
      <c r="U62" s="70" t="s">
        <v>98</v>
      </c>
      <c r="V62" s="26" t="str">
        <f t="shared" si="6"/>
        <v/>
      </c>
      <c r="W62" s="64"/>
      <c r="X62" s="26" t="str">
        <f t="shared" si="7"/>
        <v/>
      </c>
      <c r="Y62" s="65"/>
      <c r="Z62" s="44" t="str">
        <f t="shared" si="8"/>
        <v/>
      </c>
      <c r="AA62" s="64"/>
      <c r="AB62" s="44" t="str">
        <f t="shared" si="9"/>
        <v/>
      </c>
      <c r="AC62" s="66"/>
    </row>
    <row r="63">
      <c r="A63" s="30" t="s">
        <v>121</v>
      </c>
      <c r="B63" s="31" t="s">
        <v>93</v>
      </c>
      <c r="C63" s="32">
        <f t="shared" si="1"/>
        <v>3</v>
      </c>
      <c r="D63" s="14" t="s">
        <v>99</v>
      </c>
      <c r="E63" s="33" t="str">
        <f t="shared" si="14"/>
        <v>PROFILE_ACTIVE</v>
      </c>
      <c r="F63" s="34" t="s">
        <v>58</v>
      </c>
      <c r="G63" s="34" t="s">
        <v>33</v>
      </c>
      <c r="H63" s="77" t="s">
        <v>33</v>
      </c>
      <c r="I63" s="35" t="b">
        <v>0</v>
      </c>
      <c r="J63" s="36" t="str">
        <f t="shared" si="3"/>
        <v>MIA_FREQUENCY_USE = 'FREQUENT'    </v>
      </c>
      <c r="K63" s="74" t="str">
        <f t="shared" si="4"/>
        <v>frequency = high</v>
      </c>
      <c r="L63" s="34" t="s">
        <v>80</v>
      </c>
      <c r="M63" s="38" t="s">
        <v>38</v>
      </c>
      <c r="N63" s="81" t="s">
        <v>89</v>
      </c>
      <c r="O63" s="40"/>
      <c r="P63" s="31"/>
      <c r="Q63" s="31"/>
      <c r="R63" s="41"/>
      <c r="S63" s="77" t="s">
        <v>95</v>
      </c>
      <c r="T63" s="26" t="str">
        <f t="shared" si="5"/>
        <v> = </v>
      </c>
      <c r="U63" s="78" t="s">
        <v>100</v>
      </c>
      <c r="V63" s="26" t="str">
        <f t="shared" si="6"/>
        <v/>
      </c>
      <c r="W63" s="60"/>
      <c r="X63" s="26" t="str">
        <f t="shared" si="7"/>
        <v/>
      </c>
      <c r="Y63" s="61"/>
      <c r="Z63" s="44" t="str">
        <f t="shared" si="8"/>
        <v/>
      </c>
      <c r="AA63" s="60"/>
      <c r="AB63" s="44" t="str">
        <f t="shared" si="9"/>
        <v/>
      </c>
      <c r="AC63" s="62"/>
    </row>
    <row r="64">
      <c r="A64" s="11" t="s">
        <v>121</v>
      </c>
      <c r="B64" s="46" t="s">
        <v>93</v>
      </c>
      <c r="C64" s="47">
        <f t="shared" si="1"/>
        <v>4</v>
      </c>
      <c r="D64" s="83" t="s">
        <v>73</v>
      </c>
      <c r="E64" s="48" t="str">
        <f t="shared" si="14"/>
        <v>DEFAULT</v>
      </c>
      <c r="F64" s="12" t="s">
        <v>58</v>
      </c>
      <c r="G64" s="12" t="s">
        <v>33</v>
      </c>
      <c r="H64" s="131" t="s">
        <v>33</v>
      </c>
      <c r="I64" s="49" t="b">
        <v>0</v>
      </c>
      <c r="J64" s="50" t="str">
        <f t="shared" si="3"/>
        <v>      </v>
      </c>
      <c r="K64" s="18" t="str">
        <f t="shared" si="4"/>
        <v>frequency = low</v>
      </c>
      <c r="L64" s="46"/>
      <c r="M64" s="46"/>
      <c r="N64" s="53"/>
      <c r="O64" s="40"/>
      <c r="P64" s="46"/>
      <c r="Q64" s="46"/>
      <c r="R64" s="15"/>
      <c r="S64" s="69" t="s">
        <v>95</v>
      </c>
      <c r="T64" s="26" t="str">
        <f t="shared" si="5"/>
        <v> = </v>
      </c>
      <c r="U64" s="70" t="s">
        <v>98</v>
      </c>
      <c r="V64" s="26" t="str">
        <f t="shared" si="6"/>
        <v/>
      </c>
      <c r="W64" s="64"/>
      <c r="X64" s="26" t="str">
        <f t="shared" si="7"/>
        <v/>
      </c>
      <c r="Y64" s="65"/>
      <c r="Z64" s="44" t="str">
        <f t="shared" si="8"/>
        <v/>
      </c>
      <c r="AA64" s="64"/>
      <c r="AB64" s="44" t="str">
        <f t="shared" si="9"/>
        <v/>
      </c>
      <c r="AC64" s="66"/>
    </row>
    <row r="65">
      <c r="A65" s="30" t="s">
        <v>132</v>
      </c>
      <c r="B65" s="141" t="s">
        <v>30</v>
      </c>
      <c r="C65" s="32">
        <f t="shared" si="1"/>
        <v>1</v>
      </c>
      <c r="D65" s="83" t="s">
        <v>102</v>
      </c>
      <c r="E65" s="33" t="str">
        <f t="shared" si="14"/>
        <v>AUDIENCE_ON</v>
      </c>
      <c r="F65" s="34" t="s">
        <v>32</v>
      </c>
      <c r="G65" s="34" t="s">
        <v>33</v>
      </c>
      <c r="H65" s="77" t="s">
        <v>33</v>
      </c>
      <c r="I65" s="35" t="b">
        <v>0</v>
      </c>
      <c r="J65" s="36" t="str">
        <f t="shared" si="3"/>
        <v>MIA_ON = 1    </v>
      </c>
      <c r="K65" s="74" t="str">
        <f t="shared" si="4"/>
        <v/>
      </c>
      <c r="L65" s="34" t="s">
        <v>103</v>
      </c>
      <c r="M65" s="38" t="s">
        <v>38</v>
      </c>
      <c r="N65" s="39">
        <v>1.0</v>
      </c>
      <c r="O65" s="40"/>
      <c r="P65" s="31"/>
      <c r="Q65" s="31"/>
      <c r="R65" s="41"/>
      <c r="S65" s="60"/>
      <c r="T65" s="26" t="str">
        <f t="shared" si="5"/>
        <v/>
      </c>
      <c r="U65" s="61"/>
      <c r="V65" s="26" t="str">
        <f t="shared" si="6"/>
        <v/>
      </c>
      <c r="W65" s="60"/>
      <c r="X65" s="26" t="str">
        <f t="shared" si="7"/>
        <v/>
      </c>
      <c r="Y65" s="61"/>
      <c r="Z65" s="44" t="str">
        <f t="shared" si="8"/>
        <v/>
      </c>
      <c r="AA65" s="60"/>
      <c r="AB65" s="44" t="str">
        <f t="shared" si="9"/>
        <v/>
      </c>
      <c r="AC65" s="62"/>
    </row>
    <row r="66">
      <c r="A66" s="11" t="s">
        <v>132</v>
      </c>
      <c r="B66" s="143" t="s">
        <v>39</v>
      </c>
      <c r="C66" s="47">
        <f t="shared" si="1"/>
        <v>1</v>
      </c>
      <c r="D66" s="155" t="s">
        <v>133</v>
      </c>
      <c r="E66" s="145" t="str">
        <f>D66 &amp; IF(OR(G66="ALL",G66=""),"","_"&amp;G66) &amp; IF(OR(H66="ALL",H66=""),"","_"&amp;H66)</f>
        <v>FILTER_FREEZE</v>
      </c>
      <c r="F66" s="146" t="s">
        <v>41</v>
      </c>
      <c r="G66" s="12" t="s">
        <v>33</v>
      </c>
      <c r="H66" s="131" t="s">
        <v>33</v>
      </c>
      <c r="I66" s="24" t="b">
        <v>0</v>
      </c>
      <c r="J66" s="148" t="str">
        <f t="shared" si="3"/>
        <v>PRICING_GROUP_EXCEPTION &lt;&gt; NULL AND OFFER_EXCEPTION_DUE_DATE &lt;= CURRENT_DATE</v>
      </c>
      <c r="K66" s="148" t="str">
        <f t="shared" si="4"/>
        <v/>
      </c>
      <c r="L66" s="147" t="s">
        <v>134</v>
      </c>
      <c r="M66" s="147" t="s">
        <v>111</v>
      </c>
      <c r="N66" s="258" t="s">
        <v>135</v>
      </c>
      <c r="O66" s="162" t="s">
        <v>36</v>
      </c>
      <c r="P66" s="152" t="s">
        <v>112</v>
      </c>
      <c r="Q66" s="152" t="s">
        <v>113</v>
      </c>
      <c r="R66" s="153" t="s">
        <v>114</v>
      </c>
      <c r="S66" s="28"/>
      <c r="T66" s="98" t="str">
        <f t="shared" si="5"/>
        <v/>
      </c>
      <c r="U66" s="27"/>
      <c r="V66" s="98" t="str">
        <f t="shared" si="6"/>
        <v/>
      </c>
      <c r="W66" s="28"/>
      <c r="X66" s="98" t="str">
        <f t="shared" si="7"/>
        <v/>
      </c>
      <c r="Y66" s="27"/>
      <c r="Z66" s="44" t="str">
        <f t="shared" si="8"/>
        <v/>
      </c>
      <c r="AA66" s="28"/>
      <c r="AB66" s="44" t="str">
        <f t="shared" si="9"/>
        <v/>
      </c>
      <c r="AC66" s="57"/>
    </row>
    <row r="67">
      <c r="A67" s="30" t="s">
        <v>132</v>
      </c>
      <c r="B67" s="31" t="s">
        <v>56</v>
      </c>
      <c r="C67" s="32">
        <f t="shared" si="1"/>
        <v>1</v>
      </c>
      <c r="D67" s="14" t="s">
        <v>57</v>
      </c>
      <c r="E67" s="33" t="str">
        <f t="shared" ref="E67:E83" si="15">CONCATENATE(D67,IF(OR(G67="ALL",G67=""),"",CONCATENATE("_",G67)),IF(OR(H67="ALL",H67=""),"",CONCATENATE("_",H67)))</f>
        <v>ALLOWED_PFA_MLA</v>
      </c>
      <c r="F67" s="34" t="s">
        <v>58</v>
      </c>
      <c r="G67" s="34" t="s">
        <v>59</v>
      </c>
      <c r="H67" s="77" t="s">
        <v>33</v>
      </c>
      <c r="I67" s="35" t="b">
        <v>0</v>
      </c>
      <c r="J67" s="36" t="str">
        <f t="shared" si="3"/>
        <v>SIT_SITE_ID = 'MLA' AND
SEMAPHORE_PFA = 'GREEN'    </v>
      </c>
      <c r="K67" s="74" t="str">
        <f t="shared" si="4"/>
        <v>advance_access_group = totall_acces_group</v>
      </c>
      <c r="L67" s="34" t="s">
        <v>60</v>
      </c>
      <c r="M67" s="38" t="s">
        <v>38</v>
      </c>
      <c r="N67" s="75" t="s">
        <v>61</v>
      </c>
      <c r="O67" s="40"/>
      <c r="P67" s="31"/>
      <c r="Q67" s="31"/>
      <c r="R67" s="76"/>
      <c r="S67" s="77" t="s">
        <v>62</v>
      </c>
      <c r="T67" s="26" t="str">
        <f t="shared" si="5"/>
        <v> = </v>
      </c>
      <c r="U67" s="78" t="s">
        <v>63</v>
      </c>
      <c r="V67" s="26" t="str">
        <f t="shared" si="6"/>
        <v/>
      </c>
      <c r="W67" s="79"/>
      <c r="X67" s="26" t="str">
        <f t="shared" si="7"/>
        <v/>
      </c>
      <c r="Y67" s="78"/>
      <c r="Z67" s="44" t="str">
        <f t="shared" si="8"/>
        <v/>
      </c>
      <c r="AA67" s="60"/>
      <c r="AB67" s="44" t="str">
        <f t="shared" si="9"/>
        <v/>
      </c>
      <c r="AC67" s="62"/>
    </row>
    <row r="68">
      <c r="A68" s="11" t="s">
        <v>132</v>
      </c>
      <c r="B68" s="46" t="s">
        <v>56</v>
      </c>
      <c r="C68" s="47">
        <f t="shared" si="1"/>
        <v>2</v>
      </c>
      <c r="D68" s="14" t="s">
        <v>57</v>
      </c>
      <c r="E68" s="48" t="str">
        <f t="shared" si="15"/>
        <v>ALLOWED_PFA_MLB</v>
      </c>
      <c r="F68" s="12" t="s">
        <v>58</v>
      </c>
      <c r="G68" s="12" t="s">
        <v>42</v>
      </c>
      <c r="H68" s="131" t="s">
        <v>33</v>
      </c>
      <c r="I68" s="49" t="b">
        <v>0</v>
      </c>
      <c r="J68" s="50" t="str">
        <f t="shared" si="3"/>
        <v>SIT_SITE_ID = 'MLB' AND
SEMAPHORE_PFA = 'GREEN'    </v>
      </c>
      <c r="K68" s="18" t="str">
        <f t="shared" si="4"/>
        <v>advance_access_group = totall_acces_group</v>
      </c>
      <c r="L68" s="12" t="s">
        <v>60</v>
      </c>
      <c r="M68" s="52" t="s">
        <v>38</v>
      </c>
      <c r="N68" s="67" t="s">
        <v>61</v>
      </c>
      <c r="O68" s="40"/>
      <c r="P68" s="46"/>
      <c r="Q68" s="46"/>
      <c r="R68" s="68"/>
      <c r="S68" s="69" t="s">
        <v>62</v>
      </c>
      <c r="T68" s="26" t="str">
        <f t="shared" si="5"/>
        <v> = </v>
      </c>
      <c r="U68" s="70" t="s">
        <v>63</v>
      </c>
      <c r="V68" s="26" t="str">
        <f t="shared" si="6"/>
        <v/>
      </c>
      <c r="W68" s="71"/>
      <c r="X68" s="26" t="str">
        <f t="shared" si="7"/>
        <v/>
      </c>
      <c r="Y68" s="70"/>
      <c r="Z68" s="44" t="str">
        <f t="shared" si="8"/>
        <v/>
      </c>
      <c r="AA68" s="64"/>
      <c r="AB68" s="44" t="str">
        <f t="shared" si="9"/>
        <v/>
      </c>
      <c r="AC68" s="66"/>
    </row>
    <row r="69">
      <c r="A69" s="30" t="s">
        <v>132</v>
      </c>
      <c r="B69" s="31" t="s">
        <v>56</v>
      </c>
      <c r="C69" s="32">
        <f t="shared" si="1"/>
        <v>3</v>
      </c>
      <c r="D69" s="14" t="s">
        <v>57</v>
      </c>
      <c r="E69" s="33" t="str">
        <f t="shared" si="15"/>
        <v>ALLOWED_PFA_MLM</v>
      </c>
      <c r="F69" s="34" t="s">
        <v>58</v>
      </c>
      <c r="G69" s="34" t="s">
        <v>64</v>
      </c>
      <c r="H69" s="77" t="s">
        <v>33</v>
      </c>
      <c r="I69" s="35" t="b">
        <v>0</v>
      </c>
      <c r="J69" s="36" t="str">
        <f t="shared" si="3"/>
        <v>SIT_SITE_ID = 'MLM' AND
SEMAPHORE_PFA = 'GREEN'    </v>
      </c>
      <c r="K69" s="74" t="str">
        <f t="shared" si="4"/>
        <v>advance_access_group = totall_acces_group</v>
      </c>
      <c r="L69" s="34" t="s">
        <v>60</v>
      </c>
      <c r="M69" s="38" t="s">
        <v>38</v>
      </c>
      <c r="N69" s="75" t="s">
        <v>61</v>
      </c>
      <c r="O69" s="40"/>
      <c r="P69" s="31"/>
      <c r="Q69" s="31"/>
      <c r="R69" s="76"/>
      <c r="S69" s="77" t="s">
        <v>62</v>
      </c>
      <c r="T69" s="26" t="str">
        <f t="shared" si="5"/>
        <v> = </v>
      </c>
      <c r="U69" s="78" t="s">
        <v>63</v>
      </c>
      <c r="V69" s="26" t="str">
        <f t="shared" si="6"/>
        <v/>
      </c>
      <c r="W69" s="79"/>
      <c r="X69" s="26" t="str">
        <f t="shared" si="7"/>
        <v/>
      </c>
      <c r="Y69" s="78"/>
      <c r="Z69" s="44" t="str">
        <f t="shared" si="8"/>
        <v/>
      </c>
      <c r="AA69" s="60"/>
      <c r="AB69" s="44" t="str">
        <f t="shared" si="9"/>
        <v/>
      </c>
      <c r="AC69" s="62"/>
    </row>
    <row r="70">
      <c r="A70" s="11" t="s">
        <v>132</v>
      </c>
      <c r="B70" s="46" t="s">
        <v>56</v>
      </c>
      <c r="C70" s="47">
        <f t="shared" si="1"/>
        <v>4</v>
      </c>
      <c r="D70" s="14" t="s">
        <v>65</v>
      </c>
      <c r="E70" s="48" t="str">
        <f t="shared" si="15"/>
        <v>ALLOWED_ACTIVITY_MPE</v>
      </c>
      <c r="F70" s="12" t="s">
        <v>58</v>
      </c>
      <c r="G70" s="12" t="s">
        <v>67</v>
      </c>
      <c r="H70" s="131" t="s">
        <v>33</v>
      </c>
      <c r="I70" s="49" t="b">
        <v>0</v>
      </c>
      <c r="J70" s="50" t="str">
        <f t="shared" si="3"/>
        <v>SIT_SITE_ID = 'MPE' AND
ACTIVITY &gt;= 5    </v>
      </c>
      <c r="K70" s="18" t="str">
        <f t="shared" si="4"/>
        <v>advance_access_group = totall_acces_group</v>
      </c>
      <c r="L70" s="12" t="s">
        <v>34</v>
      </c>
      <c r="M70" s="12" t="s">
        <v>35</v>
      </c>
      <c r="N70" s="15">
        <v>5.0</v>
      </c>
      <c r="O70" s="40"/>
      <c r="P70" s="46"/>
      <c r="Q70" s="46"/>
      <c r="R70" s="15"/>
      <c r="S70" s="69" t="s">
        <v>62</v>
      </c>
      <c r="T70" s="26" t="str">
        <f t="shared" si="5"/>
        <v> = </v>
      </c>
      <c r="U70" s="70" t="s">
        <v>63</v>
      </c>
      <c r="V70" s="26" t="str">
        <f t="shared" si="6"/>
        <v/>
      </c>
      <c r="W70" s="71"/>
      <c r="X70" s="26" t="str">
        <f t="shared" si="7"/>
        <v/>
      </c>
      <c r="Y70" s="70"/>
      <c r="Z70" s="44" t="str">
        <f t="shared" si="8"/>
        <v/>
      </c>
      <c r="AA70" s="64"/>
      <c r="AB70" s="44" t="str">
        <f t="shared" si="9"/>
        <v/>
      </c>
      <c r="AC70" s="66"/>
    </row>
    <row r="71">
      <c r="A71" s="30" t="s">
        <v>132</v>
      </c>
      <c r="B71" s="31" t="s">
        <v>56</v>
      </c>
      <c r="C71" s="32">
        <f t="shared" si="1"/>
        <v>5</v>
      </c>
      <c r="D71" s="14" t="s">
        <v>68</v>
      </c>
      <c r="E71" s="33" t="str">
        <f t="shared" si="15"/>
        <v>PARTIALLY_ALLOWED</v>
      </c>
      <c r="F71" s="34" t="s">
        <v>58</v>
      </c>
      <c r="G71" s="34" t="s">
        <v>33</v>
      </c>
      <c r="H71" s="77" t="s">
        <v>33</v>
      </c>
      <c r="I71" s="35" t="b">
        <v>0</v>
      </c>
      <c r="J71" s="36" t="str">
        <f t="shared" si="3"/>
        <v>SEMAPHORE_PFA = 'YELLOW'    </v>
      </c>
      <c r="K71" s="74" t="str">
        <f t="shared" si="4"/>
        <v>advance_access_group = partially_access_group,
balance_policy_group = balance_for_mla</v>
      </c>
      <c r="L71" s="34" t="s">
        <v>60</v>
      </c>
      <c r="M71" s="38" t="s">
        <v>38</v>
      </c>
      <c r="N71" s="81" t="s">
        <v>69</v>
      </c>
      <c r="O71" s="40"/>
      <c r="P71" s="31"/>
      <c r="Q71" s="31"/>
      <c r="R71" s="41"/>
      <c r="S71" s="77" t="s">
        <v>62</v>
      </c>
      <c r="T71" s="26" t="str">
        <f t="shared" si="5"/>
        <v> = </v>
      </c>
      <c r="U71" s="82" t="s">
        <v>70</v>
      </c>
      <c r="V71" s="26" t="str">
        <f t="shared" si="6"/>
        <v>,
</v>
      </c>
      <c r="W71" s="77" t="s">
        <v>71</v>
      </c>
      <c r="X71" s="26" t="str">
        <f t="shared" si="7"/>
        <v> = </v>
      </c>
      <c r="Y71" s="78" t="s">
        <v>72</v>
      </c>
      <c r="Z71" s="44" t="str">
        <f t="shared" si="8"/>
        <v/>
      </c>
      <c r="AA71" s="60"/>
      <c r="AB71" s="44" t="str">
        <f t="shared" si="9"/>
        <v/>
      </c>
      <c r="AC71" s="62"/>
    </row>
    <row r="72">
      <c r="A72" s="11" t="s">
        <v>132</v>
      </c>
      <c r="B72" s="46" t="s">
        <v>56</v>
      </c>
      <c r="C72" s="47">
        <f t="shared" si="1"/>
        <v>6</v>
      </c>
      <c r="D72" s="83" t="s">
        <v>73</v>
      </c>
      <c r="E72" s="48" t="str">
        <f t="shared" si="15"/>
        <v>DEFAULT</v>
      </c>
      <c r="F72" s="12" t="s">
        <v>58</v>
      </c>
      <c r="G72" s="12" t="s">
        <v>33</v>
      </c>
      <c r="H72" s="131" t="s">
        <v>33</v>
      </c>
      <c r="I72" s="49" t="b">
        <v>0</v>
      </c>
      <c r="J72" s="50" t="str">
        <f t="shared" si="3"/>
        <v>      </v>
      </c>
      <c r="K72" s="18" t="str">
        <f t="shared" si="4"/>
        <v>advance_access_group = partially_access_group,
balance_policy_group = balance_default</v>
      </c>
      <c r="L72" s="46"/>
      <c r="M72" s="46"/>
      <c r="N72" s="15"/>
      <c r="O72" s="40"/>
      <c r="P72" s="46"/>
      <c r="Q72" s="46"/>
      <c r="R72" s="15"/>
      <c r="S72" s="69" t="s">
        <v>62</v>
      </c>
      <c r="T72" s="26" t="str">
        <f t="shared" si="5"/>
        <v> = </v>
      </c>
      <c r="U72" s="84" t="s">
        <v>70</v>
      </c>
      <c r="V72" s="26" t="str">
        <f t="shared" si="6"/>
        <v>,
</v>
      </c>
      <c r="W72" s="69" t="s">
        <v>71</v>
      </c>
      <c r="X72" s="26" t="str">
        <f t="shared" si="7"/>
        <v> = </v>
      </c>
      <c r="Y72" s="70" t="s">
        <v>74</v>
      </c>
      <c r="Z72" s="44" t="str">
        <f t="shared" si="8"/>
        <v/>
      </c>
      <c r="AA72" s="64"/>
      <c r="AB72" s="44" t="str">
        <f t="shared" si="9"/>
        <v/>
      </c>
      <c r="AC72" s="66"/>
    </row>
    <row r="73">
      <c r="A73" s="30" t="s">
        <v>132</v>
      </c>
      <c r="B73" s="31" t="s">
        <v>75</v>
      </c>
      <c r="C73" s="32">
        <f t="shared" si="1"/>
        <v>1</v>
      </c>
      <c r="D73" s="14" t="s">
        <v>76</v>
      </c>
      <c r="E73" s="33" t="str">
        <f t="shared" si="15"/>
        <v>PARTIALLY_ALLOWED_PRICING</v>
      </c>
      <c r="F73" s="34" t="s">
        <v>58</v>
      </c>
      <c r="G73" s="34" t="s">
        <v>33</v>
      </c>
      <c r="H73" s="77" t="s">
        <v>33</v>
      </c>
      <c r="I73" s="35" t="b">
        <v>0</v>
      </c>
      <c r="J73" s="36" t="str">
        <f t="shared" si="3"/>
        <v>SEMAPHORE_PFA = 'YELLOW'    </v>
      </c>
      <c r="K73" s="74" t="str">
        <f t="shared" si="4"/>
        <v>pricing_group = pricing_mla_a</v>
      </c>
      <c r="L73" s="34" t="s">
        <v>60</v>
      </c>
      <c r="M73" s="38" t="s">
        <v>38</v>
      </c>
      <c r="N73" s="81" t="s">
        <v>69</v>
      </c>
      <c r="O73" s="40"/>
      <c r="P73" s="31"/>
      <c r="Q73" s="31"/>
      <c r="R73" s="41"/>
      <c r="S73" s="77" t="s">
        <v>77</v>
      </c>
      <c r="T73" s="26" t="str">
        <f t="shared" si="5"/>
        <v> = </v>
      </c>
      <c r="U73" s="78" t="s">
        <v>78</v>
      </c>
      <c r="V73" s="26" t="str">
        <f t="shared" si="6"/>
        <v/>
      </c>
      <c r="W73" s="60"/>
      <c r="X73" s="26" t="str">
        <f t="shared" si="7"/>
        <v/>
      </c>
      <c r="Y73" s="61"/>
      <c r="Z73" s="44" t="str">
        <f t="shared" si="8"/>
        <v/>
      </c>
      <c r="AA73" s="60"/>
      <c r="AB73" s="44" t="str">
        <f t="shared" si="9"/>
        <v/>
      </c>
      <c r="AC73" s="62"/>
    </row>
    <row r="74">
      <c r="A74" s="11" t="s">
        <v>132</v>
      </c>
      <c r="B74" s="86" t="s">
        <v>75</v>
      </c>
      <c r="C74" s="47">
        <f t="shared" si="1"/>
        <v>2</v>
      </c>
      <c r="D74" s="87" t="s">
        <v>79</v>
      </c>
      <c r="E74" s="48" t="str">
        <f t="shared" si="15"/>
        <v>NOT_FREQUENT</v>
      </c>
      <c r="F74" s="12" t="s">
        <v>58</v>
      </c>
      <c r="G74" s="12" t="s">
        <v>33</v>
      </c>
      <c r="H74" s="131" t="s">
        <v>33</v>
      </c>
      <c r="I74" s="88" t="b">
        <v>0</v>
      </c>
      <c r="J74" s="89" t="str">
        <f t="shared" si="3"/>
        <v>MIA_FREQUENCY_USE = 'NOT FREQUENT'    </v>
      </c>
      <c r="K74" s="89" t="str">
        <f t="shared" si="4"/>
        <v>pricing_group = pricing_b</v>
      </c>
      <c r="L74" s="86" t="s">
        <v>80</v>
      </c>
      <c r="M74" s="90" t="s">
        <v>38</v>
      </c>
      <c r="N74" s="91" t="s">
        <v>81</v>
      </c>
      <c r="O74" s="92"/>
      <c r="P74" s="93"/>
      <c r="Q74" s="93"/>
      <c r="R74" s="94"/>
      <c r="S74" s="95" t="s">
        <v>77</v>
      </c>
      <c r="T74" s="96" t="str">
        <f t="shared" si="5"/>
        <v> = </v>
      </c>
      <c r="U74" s="97" t="s">
        <v>82</v>
      </c>
      <c r="V74" s="98" t="str">
        <f t="shared" si="6"/>
        <v/>
      </c>
      <c r="W74" s="99"/>
      <c r="X74" s="98" t="str">
        <f t="shared" si="7"/>
        <v/>
      </c>
      <c r="Y74" s="100"/>
      <c r="Z74" s="44" t="str">
        <f t="shared" si="8"/>
        <v/>
      </c>
      <c r="AA74" s="99"/>
      <c r="AB74" s="44" t="str">
        <f t="shared" si="9"/>
        <v/>
      </c>
      <c r="AC74" s="100"/>
    </row>
    <row r="75">
      <c r="A75" s="30" t="s">
        <v>132</v>
      </c>
      <c r="B75" s="101" t="s">
        <v>75</v>
      </c>
      <c r="C75" s="32">
        <f t="shared" si="1"/>
        <v>3</v>
      </c>
      <c r="D75" s="102" t="s">
        <v>83</v>
      </c>
      <c r="E75" s="103" t="str">
        <f t="shared" si="15"/>
        <v>SMB_INFREQUENT</v>
      </c>
      <c r="F75" s="34" t="s">
        <v>58</v>
      </c>
      <c r="G75" s="34" t="s">
        <v>33</v>
      </c>
      <c r="H75" s="77" t="s">
        <v>33</v>
      </c>
      <c r="I75" s="104" t="b">
        <v>0</v>
      </c>
      <c r="J75" s="105" t="str">
        <f t="shared" si="3"/>
        <v>TPV_SEGMENT_3M = 'SMB' AND MIA_FREQUENCY_USE = 'INFREQUENT'</v>
      </c>
      <c r="K75" s="105" t="str">
        <f t="shared" si="4"/>
        <v>pricing_group = pricing_d</v>
      </c>
      <c r="L75" s="101" t="s">
        <v>84</v>
      </c>
      <c r="M75" s="106" t="s">
        <v>38</v>
      </c>
      <c r="N75" s="107" t="s">
        <v>85</v>
      </c>
      <c r="O75" s="108" t="s">
        <v>36</v>
      </c>
      <c r="P75" s="101" t="s">
        <v>80</v>
      </c>
      <c r="Q75" s="106" t="s">
        <v>38</v>
      </c>
      <c r="R75" s="109" t="s">
        <v>86</v>
      </c>
      <c r="S75" s="110" t="s">
        <v>77</v>
      </c>
      <c r="T75" s="96" t="str">
        <f t="shared" si="5"/>
        <v> = </v>
      </c>
      <c r="U75" s="111" t="s">
        <v>87</v>
      </c>
      <c r="V75" s="98" t="str">
        <f t="shared" si="6"/>
        <v/>
      </c>
      <c r="W75" s="112"/>
      <c r="X75" s="98" t="str">
        <f t="shared" si="7"/>
        <v/>
      </c>
      <c r="Y75" s="113"/>
      <c r="Z75" s="44" t="str">
        <f t="shared" si="8"/>
        <v/>
      </c>
      <c r="AA75" s="112"/>
      <c r="AB75" s="44" t="str">
        <f t="shared" si="9"/>
        <v/>
      </c>
      <c r="AC75" s="113"/>
    </row>
    <row r="76">
      <c r="A76" s="11" t="s">
        <v>132</v>
      </c>
      <c r="B76" s="114" t="s">
        <v>75</v>
      </c>
      <c r="C76" s="47">
        <f t="shared" si="1"/>
        <v>4</v>
      </c>
      <c r="D76" s="115" t="s">
        <v>88</v>
      </c>
      <c r="E76" s="116" t="str">
        <f t="shared" si="15"/>
        <v>FREQUENT_ML</v>
      </c>
      <c r="F76" s="12" t="s">
        <v>58</v>
      </c>
      <c r="G76" s="12" t="s">
        <v>33</v>
      </c>
      <c r="H76" s="117" t="s">
        <v>48</v>
      </c>
      <c r="I76" s="118" t="b">
        <v>0</v>
      </c>
      <c r="J76" s="119" t="str">
        <f t="shared" si="3"/>
        <v>SELLER_CHANNEL = 'ML' AND
MIA_FREQUENCY_USE = 'FREQUENT'    </v>
      </c>
      <c r="K76" s="119" t="str">
        <f t="shared" si="4"/>
        <v>pricing_group = pricing_e</v>
      </c>
      <c r="L76" s="114" t="s">
        <v>80</v>
      </c>
      <c r="M76" s="120" t="s">
        <v>38</v>
      </c>
      <c r="N76" s="121" t="s">
        <v>89</v>
      </c>
      <c r="O76" s="108"/>
      <c r="P76" s="114"/>
      <c r="Q76" s="114"/>
      <c r="R76" s="122"/>
      <c r="S76" s="123" t="s">
        <v>77</v>
      </c>
      <c r="T76" s="96" t="str">
        <f t="shared" si="5"/>
        <v> = </v>
      </c>
      <c r="U76" s="124" t="s">
        <v>90</v>
      </c>
      <c r="V76" s="98" t="str">
        <f t="shared" si="6"/>
        <v/>
      </c>
      <c r="W76" s="125"/>
      <c r="X76" s="98" t="str">
        <f t="shared" si="7"/>
        <v/>
      </c>
      <c r="Y76" s="126"/>
      <c r="Z76" s="44" t="str">
        <f t="shared" si="8"/>
        <v/>
      </c>
      <c r="AA76" s="125"/>
      <c r="AB76" s="44" t="str">
        <f t="shared" si="9"/>
        <v/>
      </c>
      <c r="AC76" s="126"/>
    </row>
    <row r="77">
      <c r="A77" s="30" t="s">
        <v>132</v>
      </c>
      <c r="B77" s="101" t="s">
        <v>75</v>
      </c>
      <c r="C77" s="32">
        <f t="shared" si="1"/>
        <v>5</v>
      </c>
      <c r="D77" s="127" t="s">
        <v>88</v>
      </c>
      <c r="E77" s="103" t="str">
        <f t="shared" si="15"/>
        <v>FREQUENT_MP</v>
      </c>
      <c r="F77" s="34" t="s">
        <v>58</v>
      </c>
      <c r="G77" s="34" t="s">
        <v>33</v>
      </c>
      <c r="H77" s="77" t="s">
        <v>55</v>
      </c>
      <c r="I77" s="104" t="b">
        <v>0</v>
      </c>
      <c r="J77" s="105" t="str">
        <f t="shared" si="3"/>
        <v>SELLER_CHANNEL = 'MP' AND
MIA_FREQUENCY_USE = 'FREQUENT'    </v>
      </c>
      <c r="K77" s="105" t="str">
        <f t="shared" si="4"/>
        <v>pricing_group = pricing_f</v>
      </c>
      <c r="L77" s="101" t="s">
        <v>80</v>
      </c>
      <c r="M77" s="106" t="s">
        <v>38</v>
      </c>
      <c r="N77" s="107" t="s">
        <v>89</v>
      </c>
      <c r="O77" s="108"/>
      <c r="P77" s="101"/>
      <c r="Q77" s="101"/>
      <c r="R77" s="128"/>
      <c r="S77" s="110" t="s">
        <v>77</v>
      </c>
      <c r="T77" s="96" t="str">
        <f t="shared" si="5"/>
        <v> = </v>
      </c>
      <c r="U77" s="111" t="s">
        <v>91</v>
      </c>
      <c r="V77" s="98" t="str">
        <f t="shared" si="6"/>
        <v/>
      </c>
      <c r="W77" s="112"/>
      <c r="X77" s="98" t="str">
        <f t="shared" si="7"/>
        <v/>
      </c>
      <c r="Y77" s="113"/>
      <c r="Z77" s="44" t="str">
        <f t="shared" si="8"/>
        <v/>
      </c>
      <c r="AA77" s="112"/>
      <c r="AB77" s="44" t="str">
        <f t="shared" si="9"/>
        <v/>
      </c>
      <c r="AC77" s="113"/>
    </row>
    <row r="78">
      <c r="A78" s="11" t="s">
        <v>132</v>
      </c>
      <c r="B78" s="129" t="s">
        <v>75</v>
      </c>
      <c r="C78" s="47">
        <f t="shared" si="1"/>
        <v>6</v>
      </c>
      <c r="D78" s="83" t="s">
        <v>73</v>
      </c>
      <c r="E78" s="130" t="str">
        <f t="shared" si="15"/>
        <v>DEFAULT</v>
      </c>
      <c r="F78" s="12" t="s">
        <v>58</v>
      </c>
      <c r="G78" s="12" t="s">
        <v>33</v>
      </c>
      <c r="H78" s="131" t="s">
        <v>33</v>
      </c>
      <c r="I78" s="132" t="b">
        <v>0</v>
      </c>
      <c r="J78" s="133" t="str">
        <f t="shared" si="3"/>
        <v>      </v>
      </c>
      <c r="K78" s="133" t="str">
        <f t="shared" si="4"/>
        <v>pricing_group = pricing_default</v>
      </c>
      <c r="L78" s="129"/>
      <c r="M78" s="129"/>
      <c r="N78" s="134"/>
      <c r="O78" s="108"/>
      <c r="P78" s="129"/>
      <c r="Q78" s="129"/>
      <c r="R78" s="135"/>
      <c r="S78" s="136" t="s">
        <v>77</v>
      </c>
      <c r="T78" s="96" t="str">
        <f t="shared" si="5"/>
        <v> = </v>
      </c>
      <c r="U78" s="137" t="s">
        <v>92</v>
      </c>
      <c r="V78" s="98" t="str">
        <f t="shared" si="6"/>
        <v/>
      </c>
      <c r="W78" s="138"/>
      <c r="X78" s="98" t="str">
        <f t="shared" si="7"/>
        <v/>
      </c>
      <c r="Y78" s="139"/>
      <c r="Z78" s="44" t="str">
        <f t="shared" si="8"/>
        <v/>
      </c>
      <c r="AA78" s="138"/>
      <c r="AB78" s="44" t="str">
        <f t="shared" si="9"/>
        <v/>
      </c>
      <c r="AC78" s="139"/>
    </row>
    <row r="79">
      <c r="A79" s="30" t="s">
        <v>132</v>
      </c>
      <c r="B79" s="31" t="s">
        <v>93</v>
      </c>
      <c r="C79" s="32">
        <f t="shared" si="1"/>
        <v>1</v>
      </c>
      <c r="D79" s="14" t="s">
        <v>94</v>
      </c>
      <c r="E79" s="33" t="str">
        <f t="shared" si="15"/>
        <v>PROFILE_INACTIVE</v>
      </c>
      <c r="F79" s="34" t="s">
        <v>58</v>
      </c>
      <c r="G79" s="34" t="s">
        <v>33</v>
      </c>
      <c r="H79" s="77" t="s">
        <v>33</v>
      </c>
      <c r="I79" s="35" t="b">
        <v>0</v>
      </c>
      <c r="J79" s="36" t="str">
        <f t="shared" si="3"/>
        <v>MIA_FREQUENCY_USE = 'NOT FREQUENT'    </v>
      </c>
      <c r="K79" s="74" t="str">
        <f t="shared" si="4"/>
        <v>frequency = none</v>
      </c>
      <c r="L79" s="34" t="s">
        <v>80</v>
      </c>
      <c r="M79" s="38" t="s">
        <v>38</v>
      </c>
      <c r="N79" s="81" t="s">
        <v>81</v>
      </c>
      <c r="O79" s="40"/>
      <c r="P79" s="31"/>
      <c r="Q79" s="31"/>
      <c r="R79" s="41"/>
      <c r="S79" s="77" t="s">
        <v>95</v>
      </c>
      <c r="T79" s="26" t="str">
        <f t="shared" si="5"/>
        <v> = </v>
      </c>
      <c r="U79" s="78" t="s">
        <v>96</v>
      </c>
      <c r="V79" s="26" t="str">
        <f t="shared" si="6"/>
        <v/>
      </c>
      <c r="W79" s="60"/>
      <c r="X79" s="26" t="str">
        <f t="shared" si="7"/>
        <v/>
      </c>
      <c r="Y79" s="61"/>
      <c r="Z79" s="44" t="str">
        <f t="shared" si="8"/>
        <v/>
      </c>
      <c r="AA79" s="79"/>
      <c r="AB79" s="44" t="str">
        <f t="shared" si="9"/>
        <v/>
      </c>
      <c r="AC79" s="62"/>
    </row>
    <row r="80">
      <c r="A80" s="11" t="s">
        <v>132</v>
      </c>
      <c r="B80" s="46" t="s">
        <v>93</v>
      </c>
      <c r="C80" s="47">
        <f t="shared" si="1"/>
        <v>2</v>
      </c>
      <c r="D80" s="14" t="s">
        <v>97</v>
      </c>
      <c r="E80" s="48" t="str">
        <f t="shared" si="15"/>
        <v>PROFILE_RECOVERY</v>
      </c>
      <c r="F80" s="12" t="s">
        <v>58</v>
      </c>
      <c r="G80" s="12" t="s">
        <v>33</v>
      </c>
      <c r="H80" s="131" t="s">
        <v>33</v>
      </c>
      <c r="I80" s="49" t="b">
        <v>0</v>
      </c>
      <c r="J80" s="50" t="str">
        <f t="shared" si="3"/>
        <v>MIA_FREQUENCY_USE = 'INFREQUENT'    </v>
      </c>
      <c r="K80" s="18" t="str">
        <f t="shared" si="4"/>
        <v>frequency = low</v>
      </c>
      <c r="L80" s="12" t="s">
        <v>80</v>
      </c>
      <c r="M80" s="52" t="s">
        <v>38</v>
      </c>
      <c r="N80" s="140" t="s">
        <v>86</v>
      </c>
      <c r="O80" s="40"/>
      <c r="P80" s="46"/>
      <c r="Q80" s="46"/>
      <c r="R80" s="15"/>
      <c r="S80" s="69" t="s">
        <v>95</v>
      </c>
      <c r="T80" s="26" t="str">
        <f t="shared" si="5"/>
        <v> = </v>
      </c>
      <c r="U80" s="70" t="s">
        <v>98</v>
      </c>
      <c r="V80" s="26" t="str">
        <f t="shared" si="6"/>
        <v/>
      </c>
      <c r="W80" s="64"/>
      <c r="X80" s="26" t="str">
        <f t="shared" si="7"/>
        <v/>
      </c>
      <c r="Y80" s="65"/>
      <c r="Z80" s="44" t="str">
        <f t="shared" si="8"/>
        <v/>
      </c>
      <c r="AA80" s="64"/>
      <c r="AB80" s="44" t="str">
        <f t="shared" si="9"/>
        <v/>
      </c>
      <c r="AC80" s="66"/>
    </row>
    <row r="81">
      <c r="A81" s="30" t="s">
        <v>132</v>
      </c>
      <c r="B81" s="31" t="s">
        <v>93</v>
      </c>
      <c r="C81" s="32">
        <f t="shared" si="1"/>
        <v>3</v>
      </c>
      <c r="D81" s="14" t="s">
        <v>99</v>
      </c>
      <c r="E81" s="33" t="str">
        <f t="shared" si="15"/>
        <v>PROFILE_ACTIVE</v>
      </c>
      <c r="F81" s="34" t="s">
        <v>58</v>
      </c>
      <c r="G81" s="34" t="s">
        <v>33</v>
      </c>
      <c r="H81" s="77" t="s">
        <v>33</v>
      </c>
      <c r="I81" s="35" t="b">
        <v>0</v>
      </c>
      <c r="J81" s="36" t="str">
        <f t="shared" si="3"/>
        <v>MIA_FREQUENCY_USE = 'FREQUENT'    </v>
      </c>
      <c r="K81" s="74" t="str">
        <f t="shared" si="4"/>
        <v>frequency = high</v>
      </c>
      <c r="L81" s="34" t="s">
        <v>80</v>
      </c>
      <c r="M81" s="38" t="s">
        <v>38</v>
      </c>
      <c r="N81" s="81" t="s">
        <v>89</v>
      </c>
      <c r="O81" s="40"/>
      <c r="P81" s="31"/>
      <c r="Q81" s="31"/>
      <c r="R81" s="41"/>
      <c r="S81" s="77" t="s">
        <v>95</v>
      </c>
      <c r="T81" s="26" t="str">
        <f t="shared" si="5"/>
        <v> = </v>
      </c>
      <c r="U81" s="78" t="s">
        <v>100</v>
      </c>
      <c r="V81" s="26" t="str">
        <f t="shared" si="6"/>
        <v/>
      </c>
      <c r="W81" s="60"/>
      <c r="X81" s="26" t="str">
        <f t="shared" si="7"/>
        <v/>
      </c>
      <c r="Y81" s="61"/>
      <c r="Z81" s="44" t="str">
        <f t="shared" si="8"/>
        <v/>
      </c>
      <c r="AA81" s="60"/>
      <c r="AB81" s="44" t="str">
        <f t="shared" si="9"/>
        <v/>
      </c>
      <c r="AC81" s="62"/>
    </row>
    <row r="82">
      <c r="A82" s="11" t="s">
        <v>132</v>
      </c>
      <c r="B82" s="46" t="s">
        <v>93</v>
      </c>
      <c r="C82" s="47">
        <f t="shared" si="1"/>
        <v>4</v>
      </c>
      <c r="D82" s="83" t="s">
        <v>73</v>
      </c>
      <c r="E82" s="48" t="str">
        <f t="shared" si="15"/>
        <v>DEFAULT</v>
      </c>
      <c r="F82" s="12" t="s">
        <v>58</v>
      </c>
      <c r="G82" s="12" t="s">
        <v>33</v>
      </c>
      <c r="H82" s="131" t="s">
        <v>33</v>
      </c>
      <c r="I82" s="49" t="b">
        <v>0</v>
      </c>
      <c r="J82" s="50" t="str">
        <f t="shared" si="3"/>
        <v>      </v>
      </c>
      <c r="K82" s="18" t="str">
        <f t="shared" si="4"/>
        <v>frequency = low</v>
      </c>
      <c r="L82" s="46"/>
      <c r="M82" s="46"/>
      <c r="N82" s="53"/>
      <c r="O82" s="40"/>
      <c r="P82" s="46"/>
      <c r="Q82" s="46"/>
      <c r="R82" s="15"/>
      <c r="S82" s="69" t="s">
        <v>95</v>
      </c>
      <c r="T82" s="26" t="str">
        <f t="shared" si="5"/>
        <v> = </v>
      </c>
      <c r="U82" s="70" t="s">
        <v>98</v>
      </c>
      <c r="V82" s="26" t="str">
        <f t="shared" si="6"/>
        <v/>
      </c>
      <c r="W82" s="64"/>
      <c r="X82" s="26" t="str">
        <f t="shared" si="7"/>
        <v/>
      </c>
      <c r="Y82" s="65"/>
      <c r="Z82" s="44" t="str">
        <f t="shared" si="8"/>
        <v/>
      </c>
      <c r="AA82" s="64"/>
      <c r="AB82" s="44" t="str">
        <f t="shared" si="9"/>
        <v/>
      </c>
      <c r="AC82" s="66"/>
    </row>
    <row r="83">
      <c r="A83" s="259" t="s">
        <v>136</v>
      </c>
      <c r="B83" s="141" t="s">
        <v>30</v>
      </c>
      <c r="C83" s="32">
        <f t="shared" si="1"/>
        <v>1</v>
      </c>
      <c r="D83" s="155" t="s">
        <v>122</v>
      </c>
      <c r="E83" s="260" t="str">
        <f t="shared" si="15"/>
        <v>AUDIENCE_OFF</v>
      </c>
      <c r="F83" s="261" t="s">
        <v>32</v>
      </c>
      <c r="G83" s="34" t="s">
        <v>33</v>
      </c>
      <c r="H83" s="77" t="s">
        <v>33</v>
      </c>
      <c r="I83" s="159" t="b">
        <v>0</v>
      </c>
      <c r="J83" s="229" t="str">
        <f t="shared" si="3"/>
        <v>MIA_ON = 0    </v>
      </c>
      <c r="K83" s="229" t="str">
        <f t="shared" si="4"/>
        <v/>
      </c>
      <c r="L83" s="262" t="s">
        <v>103</v>
      </c>
      <c r="M83" s="263" t="s">
        <v>38</v>
      </c>
      <c r="N83" s="264">
        <v>0.0</v>
      </c>
      <c r="O83" s="92"/>
      <c r="P83" s="231"/>
      <c r="Q83" s="231"/>
      <c r="R83" s="265"/>
      <c r="S83" s="231"/>
      <c r="T83" s="266" t="str">
        <f t="shared" si="5"/>
        <v/>
      </c>
      <c r="U83" s="233"/>
      <c r="V83" s="266" t="str">
        <f t="shared" si="6"/>
        <v/>
      </c>
      <c r="W83" s="231"/>
      <c r="X83" s="266" t="str">
        <f t="shared" si="7"/>
        <v/>
      </c>
      <c r="Y83" s="233"/>
      <c r="Z83" s="241" t="str">
        <f t="shared" si="8"/>
        <v/>
      </c>
      <c r="AA83" s="231"/>
      <c r="AB83" s="241" t="str">
        <f t="shared" si="9"/>
        <v/>
      </c>
      <c r="AC83" s="233"/>
    </row>
    <row r="84">
      <c r="A84" s="215" t="s">
        <v>136</v>
      </c>
      <c r="B84" s="181" t="s">
        <v>39</v>
      </c>
      <c r="C84" s="47">
        <f t="shared" si="1"/>
        <v>1</v>
      </c>
      <c r="D84" s="144" t="s">
        <v>40</v>
      </c>
      <c r="E84" s="182" t="str">
        <f t="shared" ref="E84:E86" si="16">D84 &amp; IF(OR(G84="ALL",G84=""),"","_"&amp;G84) &amp; IF(OR(H84="ALL",H84=""),"","_"&amp;H84)</f>
        <v>TRAVAS_MLB</v>
      </c>
      <c r="F84" s="234" t="s">
        <v>104</v>
      </c>
      <c r="G84" s="171" t="s">
        <v>42</v>
      </c>
      <c r="H84" s="131" t="s">
        <v>33</v>
      </c>
      <c r="I84" s="168" t="b">
        <v>0</v>
      </c>
      <c r="J84" s="133" t="str">
        <f t="shared" si="3"/>
        <v>SIT_SITE_ID = 'MLB' AND
FLAG_TRAVAS_RECIBIBLES = 1    </v>
      </c>
      <c r="K84" s="133" t="str">
        <f t="shared" si="4"/>
        <v>rule_disallowed_list = CONCAT(rule_disallowed_list, "TRAVAS, ")</v>
      </c>
      <c r="L84" s="267" t="s">
        <v>43</v>
      </c>
      <c r="M84" s="268" t="s">
        <v>38</v>
      </c>
      <c r="N84" s="269">
        <v>1.0</v>
      </c>
      <c r="O84" s="92"/>
      <c r="P84" s="252"/>
      <c r="Q84" s="252"/>
      <c r="R84" s="270"/>
      <c r="S84" s="247" t="s">
        <v>105</v>
      </c>
      <c r="T84" s="248" t="str">
        <f t="shared" si="5"/>
        <v> = </v>
      </c>
      <c r="U84" s="271" t="s">
        <v>106</v>
      </c>
      <c r="V84" s="248" t="str">
        <f t="shared" si="6"/>
        <v/>
      </c>
      <c r="W84" s="272"/>
      <c r="X84" s="248" t="str">
        <f t="shared" si="7"/>
        <v/>
      </c>
      <c r="Y84" s="250"/>
      <c r="Z84" s="251" t="str">
        <f t="shared" si="8"/>
        <v/>
      </c>
      <c r="AA84" s="252"/>
      <c r="AB84" s="251" t="str">
        <f t="shared" si="9"/>
        <v/>
      </c>
      <c r="AC84" s="253"/>
    </row>
    <row r="85">
      <c r="A85" s="259" t="s">
        <v>136</v>
      </c>
      <c r="B85" s="154" t="s">
        <v>39</v>
      </c>
      <c r="C85" s="32">
        <f t="shared" si="1"/>
        <v>2</v>
      </c>
      <c r="D85" s="144" t="s">
        <v>115</v>
      </c>
      <c r="E85" s="156" t="str">
        <f t="shared" si="16"/>
        <v>INACTIVITY</v>
      </c>
      <c r="F85" s="273" t="s">
        <v>104</v>
      </c>
      <c r="G85" s="158" t="s">
        <v>33</v>
      </c>
      <c r="H85" s="77" t="s">
        <v>33</v>
      </c>
      <c r="I85" s="159" t="b">
        <v>0</v>
      </c>
      <c r="J85" s="229" t="str">
        <f t="shared" si="3"/>
        <v>TPV_L3M_DOL_AMT = 0    </v>
      </c>
      <c r="K85" s="229" t="str">
        <f t="shared" si="4"/>
        <v>rule_disallowed_list = CONCAT(rule_disallowed_list, "INACTIVITY, ")</v>
      </c>
      <c r="L85" s="262" t="s">
        <v>116</v>
      </c>
      <c r="M85" s="263" t="s">
        <v>38</v>
      </c>
      <c r="N85" s="274">
        <v>0.0</v>
      </c>
      <c r="O85" s="92"/>
      <c r="P85" s="231"/>
      <c r="Q85" s="231"/>
      <c r="R85" s="265"/>
      <c r="S85" s="275" t="s">
        <v>105</v>
      </c>
      <c r="T85" s="238" t="str">
        <f t="shared" si="5"/>
        <v> = </v>
      </c>
      <c r="U85" s="276" t="s">
        <v>117</v>
      </c>
      <c r="V85" s="238" t="str">
        <f t="shared" si="6"/>
        <v/>
      </c>
      <c r="W85" s="277"/>
      <c r="X85" s="238" t="str">
        <f t="shared" si="7"/>
        <v/>
      </c>
      <c r="Y85" s="278"/>
      <c r="Z85" s="241" t="str">
        <f t="shared" si="8"/>
        <v/>
      </c>
      <c r="AA85" s="231"/>
      <c r="AB85" s="241" t="str">
        <f t="shared" si="9"/>
        <v/>
      </c>
      <c r="AC85" s="233"/>
    </row>
    <row r="86">
      <c r="A86" s="215" t="s">
        <v>136</v>
      </c>
      <c r="B86" s="181" t="s">
        <v>39</v>
      </c>
      <c r="C86" s="47">
        <f t="shared" si="1"/>
        <v>3</v>
      </c>
      <c r="D86" s="14" t="s">
        <v>44</v>
      </c>
      <c r="E86" s="182" t="str">
        <f t="shared" si="16"/>
        <v>PFA_MODEL</v>
      </c>
      <c r="F86" s="234" t="s">
        <v>104</v>
      </c>
      <c r="G86" s="147" t="s">
        <v>33</v>
      </c>
      <c r="H86" s="131" t="s">
        <v>33</v>
      </c>
      <c r="I86" s="168" t="b">
        <v>1</v>
      </c>
      <c r="J86" s="279" t="str">
        <f t="shared" si="3"/>
        <v>FLAG_SCORE_PFA = 1     AND !(RULE_EXCEPTION_DUE_DATE &gt;= CURRENT_DATE AND RULE_EXCEPTION_LIST LIKE '%PFA_MODEL%')</v>
      </c>
      <c r="K86" s="133" t="str">
        <f t="shared" si="4"/>
        <v>rule_disallowed_list = CONCAT(rule_disallowed_list, "PFA_MODEL, ")</v>
      </c>
      <c r="L86" s="267" t="s">
        <v>45</v>
      </c>
      <c r="M86" s="268" t="s">
        <v>38</v>
      </c>
      <c r="N86" s="134">
        <v>1.0</v>
      </c>
      <c r="O86" s="92"/>
      <c r="P86" s="252"/>
      <c r="Q86" s="252"/>
      <c r="R86" s="270"/>
      <c r="S86" s="247" t="s">
        <v>105</v>
      </c>
      <c r="T86" s="248" t="str">
        <f t="shared" si="5"/>
        <v> = </v>
      </c>
      <c r="U86" s="153" t="s">
        <v>118</v>
      </c>
      <c r="V86" s="248" t="str">
        <f t="shared" si="6"/>
        <v/>
      </c>
      <c r="W86" s="272"/>
      <c r="X86" s="248" t="str">
        <f t="shared" si="7"/>
        <v/>
      </c>
      <c r="Y86" s="250"/>
      <c r="Z86" s="251" t="str">
        <f t="shared" si="8"/>
        <v/>
      </c>
      <c r="AA86" s="252"/>
      <c r="AB86" s="251" t="str">
        <f t="shared" si="9"/>
        <v/>
      </c>
      <c r="AC86" s="253"/>
    </row>
    <row r="87">
      <c r="A87" s="259" t="s">
        <v>136</v>
      </c>
      <c r="B87" s="154" t="s">
        <v>46</v>
      </c>
      <c r="C87" s="32">
        <f t="shared" si="1"/>
        <v>1</v>
      </c>
      <c r="D87" s="155" t="s">
        <v>47</v>
      </c>
      <c r="E87" s="156" t="str">
        <f t="shared" ref="E87:E92" si="17">CONCATENATE(D87,IF(OR(G87="ALL",G87=""),"",CONCATENATE("_",G87)),IF(OR(H87="ALL",H87=""),"",CONCATENATE("_",H87)))</f>
        <v>CLAIMS_ECO</v>
      </c>
      <c r="F87" s="280" t="s">
        <v>104</v>
      </c>
      <c r="G87" s="158" t="s">
        <v>33</v>
      </c>
      <c r="H87" s="158" t="s">
        <v>52</v>
      </c>
      <c r="I87" s="159" t="b">
        <v>0</v>
      </c>
      <c r="J87" s="160" t="str">
        <f t="shared" si="3"/>
        <v>SELLER_CHANNEL = 'ECO' AND
CLAIMS_15D_QTY &gt;= 10 AND CLAIMS_15D_DOL_AMT &gt; 1000</v>
      </c>
      <c r="K87" s="160" t="str">
        <f t="shared" si="4"/>
        <v>rule_disallowed_list = CONCAT(rule_disallowed_list, "CLAIMS, ")</v>
      </c>
      <c r="L87" s="262" t="s">
        <v>49</v>
      </c>
      <c r="M87" s="262" t="s">
        <v>35</v>
      </c>
      <c r="N87" s="274">
        <v>10.0</v>
      </c>
      <c r="O87" s="22" t="s">
        <v>36</v>
      </c>
      <c r="P87" s="262" t="s">
        <v>50</v>
      </c>
      <c r="Q87" s="262" t="s">
        <v>51</v>
      </c>
      <c r="R87" s="281">
        <v>1000.0</v>
      </c>
      <c r="S87" s="275" t="s">
        <v>105</v>
      </c>
      <c r="T87" s="238" t="str">
        <f t="shared" si="5"/>
        <v> = </v>
      </c>
      <c r="U87" s="276" t="s">
        <v>119</v>
      </c>
      <c r="V87" s="238" t="str">
        <f t="shared" si="6"/>
        <v/>
      </c>
      <c r="W87" s="275"/>
      <c r="X87" s="238" t="str">
        <f t="shared" si="7"/>
        <v/>
      </c>
      <c r="Y87" s="278"/>
      <c r="Z87" s="251" t="str">
        <f t="shared" si="8"/>
        <v/>
      </c>
      <c r="AA87" s="42"/>
      <c r="AB87" s="251" t="str">
        <f t="shared" si="9"/>
        <v/>
      </c>
      <c r="AC87" s="43"/>
    </row>
    <row r="88">
      <c r="A88" s="215" t="s">
        <v>136</v>
      </c>
      <c r="B88" s="181" t="s">
        <v>46</v>
      </c>
      <c r="C88" s="47">
        <f t="shared" si="1"/>
        <v>2</v>
      </c>
      <c r="D88" s="14" t="s">
        <v>53</v>
      </c>
      <c r="E88" s="182" t="str">
        <f t="shared" si="17"/>
        <v>TPV_MIN_ML</v>
      </c>
      <c r="F88" s="282" t="s">
        <v>104</v>
      </c>
      <c r="G88" s="147" t="s">
        <v>33</v>
      </c>
      <c r="H88" s="171" t="s">
        <v>48</v>
      </c>
      <c r="I88" s="168" t="b">
        <v>0</v>
      </c>
      <c r="J88" s="133" t="str">
        <f t="shared" si="3"/>
        <v>SELLER_CHANNEL = 'ML' AND
AVG_TPV_DOL_AMT_3M &gt; 1000    </v>
      </c>
      <c r="K88" s="133" t="str">
        <f t="shared" si="4"/>
        <v>rule_disallowed_list = CONCAT(rule_disallowed_list, "TPV_MIN, ")</v>
      </c>
      <c r="L88" s="267" t="s">
        <v>54</v>
      </c>
      <c r="M88" s="267" t="s">
        <v>51</v>
      </c>
      <c r="N88" s="134">
        <v>1000.0</v>
      </c>
      <c r="O88" s="108"/>
      <c r="P88" s="129"/>
      <c r="Q88" s="129"/>
      <c r="R88" s="135"/>
      <c r="S88" s="247" t="s">
        <v>105</v>
      </c>
      <c r="T88" s="248" t="str">
        <f t="shared" si="5"/>
        <v> = </v>
      </c>
      <c r="U88" s="153" t="s">
        <v>120</v>
      </c>
      <c r="V88" s="248" t="str">
        <f t="shared" si="6"/>
        <v/>
      </c>
      <c r="W88" s="247"/>
      <c r="X88" s="248" t="str">
        <f t="shared" si="7"/>
        <v/>
      </c>
      <c r="Y88" s="250"/>
      <c r="Z88" s="251" t="str">
        <f t="shared" si="8"/>
        <v/>
      </c>
      <c r="AA88" s="252"/>
      <c r="AB88" s="251" t="str">
        <f t="shared" si="9"/>
        <v/>
      </c>
      <c r="AC88" s="253"/>
    </row>
    <row r="89">
      <c r="A89" s="259" t="s">
        <v>136</v>
      </c>
      <c r="B89" s="154" t="s">
        <v>46</v>
      </c>
      <c r="C89" s="32">
        <f t="shared" si="1"/>
        <v>3</v>
      </c>
      <c r="D89" s="14" t="s">
        <v>53</v>
      </c>
      <c r="E89" s="156" t="str">
        <f t="shared" si="17"/>
        <v>TPV_MIN_ECO</v>
      </c>
      <c r="F89" s="280" t="s">
        <v>104</v>
      </c>
      <c r="G89" s="158" t="s">
        <v>33</v>
      </c>
      <c r="H89" s="158" t="s">
        <v>52</v>
      </c>
      <c r="I89" s="159" t="b">
        <v>0</v>
      </c>
      <c r="J89" s="160" t="str">
        <f t="shared" si="3"/>
        <v>SELLER_CHANNEL = 'ECO' AND
AVG_TPV_DOL_AMT_3M &gt; 1100    </v>
      </c>
      <c r="K89" s="160" t="str">
        <f t="shared" si="4"/>
        <v>rule_disallowed_list = CONCAT(rule_disallowed_list, "TPV_MIN, ")</v>
      </c>
      <c r="L89" s="262" t="s">
        <v>54</v>
      </c>
      <c r="M89" s="262" t="s">
        <v>51</v>
      </c>
      <c r="N89" s="274">
        <v>1100.0</v>
      </c>
      <c r="O89" s="108"/>
      <c r="P89" s="283"/>
      <c r="Q89" s="283"/>
      <c r="R89" s="284"/>
      <c r="S89" s="275" t="s">
        <v>105</v>
      </c>
      <c r="T89" s="238" t="str">
        <f t="shared" si="5"/>
        <v> = </v>
      </c>
      <c r="U89" s="164" t="s">
        <v>120</v>
      </c>
      <c r="V89" s="238" t="str">
        <f t="shared" si="6"/>
        <v/>
      </c>
      <c r="W89" s="275"/>
      <c r="X89" s="238" t="str">
        <f t="shared" si="7"/>
        <v/>
      </c>
      <c r="Y89" s="278"/>
      <c r="Z89" s="251" t="str">
        <f t="shared" si="8"/>
        <v/>
      </c>
      <c r="AA89" s="42"/>
      <c r="AB89" s="251" t="str">
        <f t="shared" si="9"/>
        <v/>
      </c>
      <c r="AC89" s="43"/>
    </row>
    <row r="90">
      <c r="A90" s="215" t="s">
        <v>136</v>
      </c>
      <c r="B90" s="181" t="s">
        <v>46</v>
      </c>
      <c r="C90" s="47">
        <f t="shared" si="1"/>
        <v>4</v>
      </c>
      <c r="D90" s="14" t="s">
        <v>53</v>
      </c>
      <c r="E90" s="182" t="str">
        <f t="shared" si="17"/>
        <v>TPV_MIN_MP</v>
      </c>
      <c r="F90" s="282" t="s">
        <v>104</v>
      </c>
      <c r="G90" s="147" t="s">
        <v>33</v>
      </c>
      <c r="H90" s="171" t="s">
        <v>55</v>
      </c>
      <c r="I90" s="168" t="b">
        <v>0</v>
      </c>
      <c r="J90" s="133" t="str">
        <f t="shared" si="3"/>
        <v>SELLER_CHANNEL = 'MP' AND
AVG_TPV_DOL_AMT_3M &gt; 1200    </v>
      </c>
      <c r="K90" s="133" t="str">
        <f t="shared" si="4"/>
        <v>rule_disallowed_list = CONCAT(rule_disallowed_list, "TPV_MIN, ")</v>
      </c>
      <c r="L90" s="267" t="s">
        <v>54</v>
      </c>
      <c r="M90" s="267" t="s">
        <v>51</v>
      </c>
      <c r="N90" s="134">
        <v>1200.0</v>
      </c>
      <c r="O90" s="108"/>
      <c r="P90" s="129"/>
      <c r="Q90" s="129"/>
      <c r="R90" s="135"/>
      <c r="S90" s="247" t="s">
        <v>105</v>
      </c>
      <c r="T90" s="248" t="str">
        <f t="shared" si="5"/>
        <v> = </v>
      </c>
      <c r="U90" s="153" t="s">
        <v>120</v>
      </c>
      <c r="V90" s="248" t="str">
        <f t="shared" si="6"/>
        <v/>
      </c>
      <c r="W90" s="247"/>
      <c r="X90" s="248" t="str">
        <f t="shared" si="7"/>
        <v/>
      </c>
      <c r="Y90" s="250"/>
      <c r="Z90" s="251" t="str">
        <f t="shared" si="8"/>
        <v/>
      </c>
      <c r="AA90" s="252"/>
      <c r="AB90" s="251" t="str">
        <f t="shared" si="9"/>
        <v/>
      </c>
      <c r="AC90" s="253"/>
    </row>
    <row r="91">
      <c r="A91" s="285"/>
      <c r="B91" s="31"/>
      <c r="C91" s="32">
        <f t="shared" si="1"/>
        <v>1</v>
      </c>
      <c r="D91" s="83"/>
      <c r="E91" s="142" t="str">
        <f t="shared" si="17"/>
        <v/>
      </c>
      <c r="F91" s="31"/>
      <c r="G91" s="31"/>
      <c r="H91" s="31"/>
      <c r="I91" s="35" t="b">
        <v>0</v>
      </c>
      <c r="J91" s="286" t="str">
        <f t="shared" si="3"/>
        <v>      </v>
      </c>
      <c r="K91" s="286" t="str">
        <f t="shared" si="4"/>
        <v/>
      </c>
      <c r="L91" s="31"/>
      <c r="M91" s="31"/>
      <c r="N91" s="39"/>
      <c r="O91" s="40"/>
      <c r="P91" s="31"/>
      <c r="Q91" s="31"/>
      <c r="R91" s="41"/>
      <c r="S91" s="60"/>
      <c r="T91" s="26" t="str">
        <f t="shared" si="5"/>
        <v/>
      </c>
      <c r="U91" s="61"/>
      <c r="V91" s="26" t="str">
        <f t="shared" si="6"/>
        <v/>
      </c>
      <c r="W91" s="60"/>
      <c r="X91" s="26" t="str">
        <f t="shared" si="7"/>
        <v/>
      </c>
      <c r="Y91" s="61"/>
      <c r="Z91" s="44" t="str">
        <f t="shared" si="8"/>
        <v/>
      </c>
      <c r="AA91" s="60"/>
      <c r="AB91" s="44" t="str">
        <f t="shared" si="9"/>
        <v/>
      </c>
      <c r="AC91" s="62"/>
    </row>
    <row r="92">
      <c r="A92" s="287"/>
      <c r="B92" s="288"/>
      <c r="C92" s="289">
        <f t="shared" si="1"/>
        <v>2</v>
      </c>
      <c r="D92" s="290"/>
      <c r="E92" s="291" t="str">
        <f t="shared" si="17"/>
        <v/>
      </c>
      <c r="F92" s="288"/>
      <c r="G92" s="288"/>
      <c r="H92" s="288"/>
      <c r="I92" s="292" t="b">
        <v>0</v>
      </c>
      <c r="J92" s="293" t="str">
        <f t="shared" si="3"/>
        <v>      </v>
      </c>
      <c r="K92" s="293" t="str">
        <f t="shared" si="4"/>
        <v/>
      </c>
      <c r="L92" s="288"/>
      <c r="M92" s="288"/>
      <c r="N92" s="294"/>
      <c r="O92" s="295"/>
      <c r="P92" s="288"/>
      <c r="Q92" s="288"/>
      <c r="R92" s="296"/>
      <c r="S92" s="297"/>
      <c r="T92" s="298" t="str">
        <f t="shared" si="5"/>
        <v/>
      </c>
      <c r="U92" s="299"/>
      <c r="V92" s="298" t="str">
        <f t="shared" si="6"/>
        <v/>
      </c>
      <c r="W92" s="297"/>
      <c r="X92" s="298" t="str">
        <f t="shared" si="7"/>
        <v/>
      </c>
      <c r="Y92" s="299"/>
      <c r="Z92" s="300" t="str">
        <f t="shared" si="8"/>
        <v/>
      </c>
      <c r="AA92" s="297"/>
      <c r="AB92" s="300" t="str">
        <f t="shared" si="9"/>
        <v/>
      </c>
      <c r="AC92" s="301"/>
    </row>
  </sheetData>
  <dataValidations>
    <dataValidation type="list" allowBlank="1" sqref="F2:F92">
      <formula1>"audience,filter,assignment_filter,assignment_full"</formula1>
    </dataValidation>
    <dataValidation type="list" allowBlank="1" sqref="G2:G92">
      <formula1>"MLA,MLB,MLM,MCO,MPE,ALL"</formula1>
    </dataValidation>
    <dataValidation type="list" allowBlank="1" sqref="B2:B92">
      <formula1>#REF!</formula1>
    </dataValidation>
    <dataValidation type="custom" allowBlank="1" showDropDown="1" sqref="C2:C92">
      <formula1>AND(ISNUMBER(C2),(NOT(OR(NOT(ISERROR(DATEVALUE(C2))), AND(ISNUMBER(C2), LEFT(CELL("format", C2))="D")))))</formula1>
    </dataValidation>
    <dataValidation type="list" allowBlank="1" sqref="L2:M92 O2:Q92 S2:S92 W2:W92 AA2:AA92">
      <formula1>#REF!</formula1>
    </dataValidation>
    <dataValidation type="list" allowBlank="1" sqref="A2:A92">
      <formula1>#REF!</formula1>
    </dataValidation>
    <dataValidation allowBlank="1" showDropDown="1" sqref="D2:D92"/>
    <dataValidation type="list" allowBlank="1" sqref="H2:H92">
      <formula1>"ML,ECO,MP,ALL"</formula1>
    </dataValidation>
  </dataValidations>
  <drawing r:id="rId1"/>
  <tableParts count="1">
    <tablePart r:id="rId3"/>
  </tableParts>
</worksheet>
</file>