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mon\Desktop\Disco\UTN\UTN 2020\SIM\SIM2020\TP4\"/>
    </mc:Choice>
  </mc:AlternateContent>
  <xr:revisionPtr revIDLastSave="0" documentId="13_ncr:1_{7430C930-EB25-4906-963A-46F8D3607C4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Costo_Faltante">Hoja1!$B$3</definedName>
    <definedName name="_Costo_Frasco">Hoja1!$B$2</definedName>
    <definedName name="_GramosXFrasco">Hoja1!$B$7</definedName>
    <definedName name="_Max_Stock_Gramos">Hoja1!$C$6</definedName>
    <definedName name="_Media_M">Hoja1!$B$8</definedName>
    <definedName name="_Precio_cafe">Hoja1!$B$4</definedName>
    <definedName name="_Proxima_Compra">Hoja1!$B$10</definedName>
    <definedName name="_Sigma">Hoja1!$B$9</definedName>
    <definedName name="_Stock_Inicial">Hoja1!$B$11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C17" i="1"/>
  <c r="B17" i="1" l="1"/>
  <c r="C6" i="1"/>
  <c r="T16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H291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H307" i="1" s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H323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I339" i="1" s="1"/>
  <c r="G340" i="1"/>
  <c r="G341" i="1"/>
  <c r="G342" i="1"/>
  <c r="G343" i="1"/>
  <c r="G344" i="1"/>
  <c r="G345" i="1"/>
  <c r="G346" i="1"/>
  <c r="G347" i="1"/>
  <c r="H347" i="1" s="1"/>
  <c r="G348" i="1"/>
  <c r="G349" i="1"/>
  <c r="G350" i="1"/>
  <c r="G351" i="1"/>
  <c r="G352" i="1"/>
  <c r="G353" i="1"/>
  <c r="G354" i="1"/>
  <c r="G355" i="1"/>
  <c r="H355" i="1" s="1"/>
  <c r="G356" i="1"/>
  <c r="G357" i="1"/>
  <c r="G358" i="1"/>
  <c r="G359" i="1"/>
  <c r="G360" i="1"/>
  <c r="G361" i="1"/>
  <c r="G362" i="1"/>
  <c r="G363" i="1"/>
  <c r="H363" i="1" s="1"/>
  <c r="G364" i="1"/>
  <c r="G365" i="1"/>
  <c r="G366" i="1"/>
  <c r="G367" i="1"/>
  <c r="I367" i="1" s="1"/>
  <c r="G368" i="1"/>
  <c r="G369" i="1"/>
  <c r="G370" i="1"/>
  <c r="G371" i="1"/>
  <c r="G372" i="1"/>
  <c r="G373" i="1"/>
  <c r="G374" i="1"/>
  <c r="G375" i="1"/>
  <c r="H375" i="1" s="1"/>
  <c r="G376" i="1"/>
  <c r="G377" i="1"/>
  <c r="G378" i="1"/>
  <c r="G379" i="1"/>
  <c r="H379" i="1" s="1"/>
  <c r="G380" i="1"/>
  <c r="G381" i="1"/>
  <c r="G382" i="1"/>
  <c r="G383" i="1"/>
  <c r="H383" i="1" s="1"/>
  <c r="G384" i="1"/>
  <c r="G385" i="1"/>
  <c r="G386" i="1"/>
  <c r="G387" i="1"/>
  <c r="H387" i="1" s="1"/>
  <c r="G388" i="1"/>
  <c r="G389" i="1"/>
  <c r="G390" i="1"/>
  <c r="G391" i="1"/>
  <c r="H391" i="1" s="1"/>
  <c r="G392" i="1"/>
  <c r="G393" i="1"/>
  <c r="G394" i="1"/>
  <c r="G395" i="1"/>
  <c r="H395" i="1" s="1"/>
  <c r="G396" i="1"/>
  <c r="G397" i="1"/>
  <c r="G398" i="1"/>
  <c r="G399" i="1"/>
  <c r="H399" i="1" s="1"/>
  <c r="G400" i="1"/>
  <c r="G401" i="1"/>
  <c r="G402" i="1"/>
  <c r="G403" i="1"/>
  <c r="H403" i="1" s="1"/>
  <c r="G404" i="1"/>
  <c r="G405" i="1"/>
  <c r="G406" i="1"/>
  <c r="G407" i="1"/>
  <c r="H407" i="1" s="1"/>
  <c r="G408" i="1"/>
  <c r="G409" i="1"/>
  <c r="G410" i="1"/>
  <c r="G411" i="1"/>
  <c r="H411" i="1" s="1"/>
  <c r="G412" i="1"/>
  <c r="G413" i="1"/>
  <c r="G414" i="1"/>
  <c r="G415" i="1"/>
  <c r="H415" i="1" s="1"/>
  <c r="G416" i="1"/>
  <c r="G417" i="1"/>
  <c r="G418" i="1"/>
  <c r="G419" i="1"/>
  <c r="H419" i="1" s="1"/>
  <c r="G420" i="1"/>
  <c r="G421" i="1"/>
  <c r="G422" i="1"/>
  <c r="G423" i="1"/>
  <c r="H423" i="1" s="1"/>
  <c r="G424" i="1"/>
  <c r="G425" i="1"/>
  <c r="G426" i="1"/>
  <c r="G427" i="1"/>
  <c r="H427" i="1" s="1"/>
  <c r="G428" i="1"/>
  <c r="G429" i="1"/>
  <c r="G430" i="1"/>
  <c r="G431" i="1"/>
  <c r="H431" i="1" s="1"/>
  <c r="G432" i="1"/>
  <c r="G433" i="1"/>
  <c r="G434" i="1"/>
  <c r="G435" i="1"/>
  <c r="H435" i="1" s="1"/>
  <c r="G436" i="1"/>
  <c r="G437" i="1"/>
  <c r="G438" i="1"/>
  <c r="G439" i="1"/>
  <c r="H439" i="1" s="1"/>
  <c r="G440" i="1"/>
  <c r="G441" i="1"/>
  <c r="G442" i="1"/>
  <c r="G443" i="1"/>
  <c r="H443" i="1" s="1"/>
  <c r="G444" i="1"/>
  <c r="G445" i="1"/>
  <c r="G446" i="1"/>
  <c r="G447" i="1"/>
  <c r="H447" i="1" s="1"/>
  <c r="G448" i="1"/>
  <c r="G449" i="1"/>
  <c r="G450" i="1"/>
  <c r="G451" i="1"/>
  <c r="H451" i="1" s="1"/>
  <c r="G452" i="1"/>
  <c r="G453" i="1"/>
  <c r="G454" i="1"/>
  <c r="G455" i="1"/>
  <c r="H455" i="1" s="1"/>
  <c r="G456" i="1"/>
  <c r="G457" i="1"/>
  <c r="G458" i="1"/>
  <c r="G459" i="1"/>
  <c r="H459" i="1" s="1"/>
  <c r="G460" i="1"/>
  <c r="G461" i="1"/>
  <c r="G462" i="1"/>
  <c r="G463" i="1"/>
  <c r="H463" i="1" s="1"/>
  <c r="G464" i="1"/>
  <c r="G465" i="1"/>
  <c r="G466" i="1"/>
  <c r="G467" i="1"/>
  <c r="H467" i="1" s="1"/>
  <c r="G468" i="1"/>
  <c r="G469" i="1"/>
  <c r="G470" i="1"/>
  <c r="G471" i="1"/>
  <c r="H471" i="1" s="1"/>
  <c r="G472" i="1"/>
  <c r="G473" i="1"/>
  <c r="G474" i="1"/>
  <c r="G475" i="1"/>
  <c r="H475" i="1" s="1"/>
  <c r="G476" i="1"/>
  <c r="G477" i="1"/>
  <c r="G478" i="1"/>
  <c r="G479" i="1"/>
  <c r="H479" i="1" s="1"/>
  <c r="G480" i="1"/>
  <c r="G481" i="1"/>
  <c r="G482" i="1"/>
  <c r="G483" i="1"/>
  <c r="H483" i="1" s="1"/>
  <c r="G484" i="1"/>
  <c r="G485" i="1"/>
  <c r="G486" i="1"/>
  <c r="G487" i="1"/>
  <c r="H487" i="1" s="1"/>
  <c r="G488" i="1"/>
  <c r="G489" i="1"/>
  <c r="G490" i="1"/>
  <c r="G491" i="1"/>
  <c r="H491" i="1" s="1"/>
  <c r="G492" i="1"/>
  <c r="G493" i="1"/>
  <c r="G494" i="1"/>
  <c r="G495" i="1"/>
  <c r="H495" i="1" s="1"/>
  <c r="G496" i="1"/>
  <c r="G497" i="1"/>
  <c r="G498" i="1"/>
  <c r="G499" i="1"/>
  <c r="H499" i="1" s="1"/>
  <c r="G500" i="1"/>
  <c r="G501" i="1"/>
  <c r="G502" i="1"/>
  <c r="G503" i="1"/>
  <c r="H503" i="1" s="1"/>
  <c r="G504" i="1"/>
  <c r="G505" i="1"/>
  <c r="G506" i="1"/>
  <c r="G507" i="1"/>
  <c r="H507" i="1" s="1"/>
  <c r="G508" i="1"/>
  <c r="G509" i="1"/>
  <c r="G510" i="1"/>
  <c r="G511" i="1"/>
  <c r="H511" i="1" s="1"/>
  <c r="G512" i="1"/>
  <c r="G513" i="1"/>
  <c r="G514" i="1"/>
  <c r="G515" i="1"/>
  <c r="H515" i="1" s="1"/>
  <c r="G5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AD7" i="1"/>
  <c r="AD6" i="1"/>
  <c r="AE6" i="1" s="1"/>
  <c r="C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H17" i="1" l="1"/>
  <c r="I17" i="1"/>
  <c r="H21" i="1"/>
  <c r="H368" i="1"/>
  <c r="H27" i="1"/>
  <c r="H23" i="1"/>
  <c r="H19" i="1"/>
  <c r="H335" i="1"/>
  <c r="H319" i="1"/>
  <c r="H303" i="1"/>
  <c r="H287" i="1"/>
  <c r="I275" i="1"/>
  <c r="H271" i="1"/>
  <c r="H259" i="1"/>
  <c r="H255" i="1"/>
  <c r="H243" i="1"/>
  <c r="H239" i="1"/>
  <c r="H227" i="1"/>
  <c r="H223" i="1"/>
  <c r="I211" i="1"/>
  <c r="H207" i="1"/>
  <c r="H195" i="1"/>
  <c r="H191" i="1"/>
  <c r="H179" i="1"/>
  <c r="H175" i="1"/>
  <c r="H163" i="1"/>
  <c r="H159" i="1"/>
  <c r="H147" i="1"/>
  <c r="H143" i="1"/>
  <c r="H131" i="1"/>
  <c r="H127" i="1"/>
  <c r="H115" i="1"/>
  <c r="H111" i="1"/>
  <c r="H99" i="1"/>
  <c r="H95" i="1"/>
  <c r="I83" i="1"/>
  <c r="H79" i="1"/>
  <c r="H67" i="1"/>
  <c r="H63" i="1"/>
  <c r="H51" i="1"/>
  <c r="H47" i="1"/>
  <c r="I20" i="1"/>
  <c r="H22" i="1"/>
  <c r="H18" i="1"/>
  <c r="H373" i="1"/>
  <c r="H369" i="1"/>
  <c r="H33" i="1"/>
  <c r="H29" i="1"/>
  <c r="H25" i="1"/>
  <c r="H360" i="1"/>
  <c r="H352" i="1"/>
  <c r="H344" i="1"/>
  <c r="I32" i="1"/>
  <c r="H28" i="1"/>
  <c r="H24" i="1"/>
  <c r="H35" i="1"/>
  <c r="H31" i="1"/>
  <c r="H34" i="1"/>
  <c r="H30" i="1"/>
  <c r="H26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I355" i="1"/>
  <c r="J355" i="1" s="1"/>
  <c r="I195" i="1"/>
  <c r="J195" i="1" s="1"/>
  <c r="K195" i="1" s="1"/>
  <c r="I491" i="1"/>
  <c r="J491" i="1" s="1"/>
  <c r="K491" i="1" s="1"/>
  <c r="I427" i="1"/>
  <c r="J427" i="1" s="1"/>
  <c r="I323" i="1"/>
  <c r="J323" i="1" s="1"/>
  <c r="K323" i="1" s="1"/>
  <c r="H83" i="1"/>
  <c r="I459" i="1"/>
  <c r="J459" i="1" s="1"/>
  <c r="K459" i="1" s="1"/>
  <c r="I395" i="1"/>
  <c r="J395" i="1" s="1"/>
  <c r="I287" i="1"/>
  <c r="I115" i="1"/>
  <c r="H275" i="1"/>
  <c r="I475" i="1"/>
  <c r="J475" i="1" s="1"/>
  <c r="I411" i="1"/>
  <c r="J411" i="1" s="1"/>
  <c r="K411" i="1" s="1"/>
  <c r="I159" i="1"/>
  <c r="I507" i="1"/>
  <c r="J507" i="1" s="1"/>
  <c r="K507" i="1" s="1"/>
  <c r="I443" i="1"/>
  <c r="J443" i="1" s="1"/>
  <c r="K443" i="1" s="1"/>
  <c r="I379" i="1"/>
  <c r="J379" i="1" s="1"/>
  <c r="K379" i="1" s="1"/>
  <c r="I243" i="1"/>
  <c r="I67" i="1"/>
  <c r="H211" i="1"/>
  <c r="I503" i="1"/>
  <c r="J503" i="1" s="1"/>
  <c r="I487" i="1"/>
  <c r="J487" i="1" s="1"/>
  <c r="I471" i="1"/>
  <c r="J471" i="1" s="1"/>
  <c r="I455" i="1"/>
  <c r="J455" i="1" s="1"/>
  <c r="I439" i="1"/>
  <c r="J439" i="1" s="1"/>
  <c r="I423" i="1"/>
  <c r="J423" i="1" s="1"/>
  <c r="I407" i="1"/>
  <c r="J407" i="1" s="1"/>
  <c r="K407" i="1" s="1"/>
  <c r="I391" i="1"/>
  <c r="J391" i="1" s="1"/>
  <c r="K391" i="1" s="1"/>
  <c r="I375" i="1"/>
  <c r="J375" i="1" s="1"/>
  <c r="K375" i="1" s="1"/>
  <c r="I347" i="1"/>
  <c r="J347" i="1" s="1"/>
  <c r="K347" i="1" s="1"/>
  <c r="I319" i="1"/>
  <c r="I227" i="1"/>
  <c r="I191" i="1"/>
  <c r="I147" i="1"/>
  <c r="I99" i="1"/>
  <c r="I63" i="1"/>
  <c r="H339" i="1"/>
  <c r="J339" i="1" s="1"/>
  <c r="I515" i="1"/>
  <c r="J515" i="1" s="1"/>
  <c r="K515" i="1" s="1"/>
  <c r="I499" i="1"/>
  <c r="J499" i="1" s="1"/>
  <c r="I483" i="1"/>
  <c r="J483" i="1" s="1"/>
  <c r="K483" i="1" s="1"/>
  <c r="I467" i="1"/>
  <c r="J467" i="1" s="1"/>
  <c r="K467" i="1" s="1"/>
  <c r="I451" i="1"/>
  <c r="J451" i="1" s="1"/>
  <c r="I435" i="1"/>
  <c r="J435" i="1" s="1"/>
  <c r="I419" i="1"/>
  <c r="J419" i="1" s="1"/>
  <c r="K419" i="1" s="1"/>
  <c r="I403" i="1"/>
  <c r="J403" i="1" s="1"/>
  <c r="I387" i="1"/>
  <c r="J387" i="1" s="1"/>
  <c r="K387" i="1" s="1"/>
  <c r="I363" i="1"/>
  <c r="J363" i="1" s="1"/>
  <c r="K363" i="1" s="1"/>
  <c r="I344" i="1"/>
  <c r="J344" i="1" s="1"/>
  <c r="I307" i="1"/>
  <c r="J307" i="1" s="1"/>
  <c r="K307" i="1" s="1"/>
  <c r="I259" i="1"/>
  <c r="J259" i="1" s="1"/>
  <c r="K259" i="1" s="1"/>
  <c r="I223" i="1"/>
  <c r="I179" i="1"/>
  <c r="I131" i="1"/>
  <c r="I95" i="1"/>
  <c r="I51" i="1"/>
  <c r="I511" i="1"/>
  <c r="J511" i="1" s="1"/>
  <c r="I495" i="1"/>
  <c r="J495" i="1" s="1"/>
  <c r="K495" i="1" s="1"/>
  <c r="I479" i="1"/>
  <c r="J479" i="1" s="1"/>
  <c r="K479" i="1" s="1"/>
  <c r="I463" i="1"/>
  <c r="J463" i="1" s="1"/>
  <c r="K463" i="1" s="1"/>
  <c r="I447" i="1"/>
  <c r="J447" i="1" s="1"/>
  <c r="I431" i="1"/>
  <c r="J431" i="1" s="1"/>
  <c r="K431" i="1" s="1"/>
  <c r="I415" i="1"/>
  <c r="J415" i="1" s="1"/>
  <c r="K415" i="1" s="1"/>
  <c r="I399" i="1"/>
  <c r="J399" i="1" s="1"/>
  <c r="K399" i="1" s="1"/>
  <c r="I383" i="1"/>
  <c r="J383" i="1" s="1"/>
  <c r="I360" i="1"/>
  <c r="I291" i="1"/>
  <c r="J291" i="1" s="1"/>
  <c r="I255" i="1"/>
  <c r="J255" i="1" s="1"/>
  <c r="K255" i="1" s="1"/>
  <c r="I163" i="1"/>
  <c r="I127" i="1"/>
  <c r="H374" i="1"/>
  <c r="I374" i="1"/>
  <c r="H366" i="1"/>
  <c r="I366" i="1"/>
  <c r="H358" i="1"/>
  <c r="I358" i="1"/>
  <c r="H350" i="1"/>
  <c r="I350" i="1"/>
  <c r="H342" i="1"/>
  <c r="I342" i="1"/>
  <c r="H334" i="1"/>
  <c r="I334" i="1"/>
  <c r="H326" i="1"/>
  <c r="I326" i="1"/>
  <c r="H318" i="1"/>
  <c r="I318" i="1"/>
  <c r="H310" i="1"/>
  <c r="I310" i="1"/>
  <c r="H302" i="1"/>
  <c r="I302" i="1"/>
  <c r="H294" i="1"/>
  <c r="I294" i="1"/>
  <c r="H286" i="1"/>
  <c r="I286" i="1"/>
  <c r="H274" i="1"/>
  <c r="I274" i="1"/>
  <c r="H509" i="1"/>
  <c r="I509" i="1"/>
  <c r="H501" i="1"/>
  <c r="I501" i="1"/>
  <c r="H489" i="1"/>
  <c r="I489" i="1"/>
  <c r="H477" i="1"/>
  <c r="I477" i="1"/>
  <c r="H469" i="1"/>
  <c r="I469" i="1"/>
  <c r="H457" i="1"/>
  <c r="I457" i="1"/>
  <c r="H445" i="1"/>
  <c r="I445" i="1"/>
  <c r="H433" i="1"/>
  <c r="I433" i="1"/>
  <c r="H425" i="1"/>
  <c r="I425" i="1"/>
  <c r="H413" i="1"/>
  <c r="I413" i="1"/>
  <c r="H405" i="1"/>
  <c r="I405" i="1"/>
  <c r="H397" i="1"/>
  <c r="I397" i="1"/>
  <c r="H385" i="1"/>
  <c r="I385" i="1"/>
  <c r="H365" i="1"/>
  <c r="I365" i="1"/>
  <c r="H353" i="1"/>
  <c r="I353" i="1"/>
  <c r="H345" i="1"/>
  <c r="I345" i="1"/>
  <c r="H337" i="1"/>
  <c r="I337" i="1"/>
  <c r="H329" i="1"/>
  <c r="I329" i="1"/>
  <c r="H317" i="1"/>
  <c r="I317" i="1"/>
  <c r="H309" i="1"/>
  <c r="I309" i="1"/>
  <c r="H297" i="1"/>
  <c r="I297" i="1"/>
  <c r="H289" i="1"/>
  <c r="I289" i="1"/>
  <c r="H281" i="1"/>
  <c r="I281" i="1"/>
  <c r="H269" i="1"/>
  <c r="I269" i="1"/>
  <c r="I510" i="1"/>
  <c r="I486" i="1"/>
  <c r="I462" i="1"/>
  <c r="J462" i="1" s="1"/>
  <c r="K462" i="1" s="1"/>
  <c r="I446" i="1"/>
  <c r="I422" i="1"/>
  <c r="J422" i="1" s="1"/>
  <c r="K422" i="1" s="1"/>
  <c r="I406" i="1"/>
  <c r="I390" i="1"/>
  <c r="I382" i="1"/>
  <c r="H516" i="1"/>
  <c r="I516" i="1"/>
  <c r="H508" i="1"/>
  <c r="I508" i="1"/>
  <c r="H500" i="1"/>
  <c r="I500" i="1"/>
  <c r="H492" i="1"/>
  <c r="I492" i="1"/>
  <c r="H484" i="1"/>
  <c r="I484" i="1"/>
  <c r="H472" i="1"/>
  <c r="I472" i="1"/>
  <c r="H464" i="1"/>
  <c r="I464" i="1"/>
  <c r="H456" i="1"/>
  <c r="I456" i="1"/>
  <c r="H448" i="1"/>
  <c r="I448" i="1"/>
  <c r="H444" i="1"/>
  <c r="I444" i="1"/>
  <c r="H436" i="1"/>
  <c r="I436" i="1"/>
  <c r="H428" i="1"/>
  <c r="I428" i="1"/>
  <c r="H424" i="1"/>
  <c r="I424" i="1"/>
  <c r="H420" i="1"/>
  <c r="I420" i="1"/>
  <c r="H416" i="1"/>
  <c r="I416" i="1"/>
  <c r="H412" i="1"/>
  <c r="I412" i="1"/>
  <c r="H408" i="1"/>
  <c r="I408" i="1"/>
  <c r="H400" i="1"/>
  <c r="I400" i="1"/>
  <c r="H396" i="1"/>
  <c r="I396" i="1"/>
  <c r="H392" i="1"/>
  <c r="I392" i="1"/>
  <c r="H388" i="1"/>
  <c r="I388" i="1"/>
  <c r="H384" i="1"/>
  <c r="I384" i="1"/>
  <c r="H380" i="1"/>
  <c r="I380" i="1"/>
  <c r="H376" i="1"/>
  <c r="I376" i="1"/>
  <c r="H372" i="1"/>
  <c r="I372" i="1"/>
  <c r="H364" i="1"/>
  <c r="I364" i="1"/>
  <c r="H356" i="1"/>
  <c r="I356" i="1"/>
  <c r="H348" i="1"/>
  <c r="I348" i="1"/>
  <c r="H340" i="1"/>
  <c r="I340" i="1"/>
  <c r="H336" i="1"/>
  <c r="I336" i="1"/>
  <c r="H332" i="1"/>
  <c r="I332" i="1"/>
  <c r="H328" i="1"/>
  <c r="I328" i="1"/>
  <c r="H324" i="1"/>
  <c r="I324" i="1"/>
  <c r="H320" i="1"/>
  <c r="I320" i="1"/>
  <c r="H316" i="1"/>
  <c r="I316" i="1"/>
  <c r="H312" i="1"/>
  <c r="I312" i="1"/>
  <c r="H308" i="1"/>
  <c r="I308" i="1"/>
  <c r="H304" i="1"/>
  <c r="I304" i="1"/>
  <c r="H300" i="1"/>
  <c r="I300" i="1"/>
  <c r="H296" i="1"/>
  <c r="I296" i="1"/>
  <c r="H292" i="1"/>
  <c r="I292" i="1"/>
  <c r="H288" i="1"/>
  <c r="I288" i="1"/>
  <c r="H284" i="1"/>
  <c r="I284" i="1"/>
  <c r="H280" i="1"/>
  <c r="I280" i="1"/>
  <c r="H276" i="1"/>
  <c r="I276" i="1"/>
  <c r="H272" i="1"/>
  <c r="I272" i="1"/>
  <c r="H268" i="1"/>
  <c r="I268" i="1"/>
  <c r="H264" i="1"/>
  <c r="I264" i="1"/>
  <c r="H260" i="1"/>
  <c r="I260" i="1"/>
  <c r="H256" i="1"/>
  <c r="I256" i="1"/>
  <c r="H252" i="1"/>
  <c r="I252" i="1"/>
  <c r="H248" i="1"/>
  <c r="I248" i="1"/>
  <c r="H244" i="1"/>
  <c r="I244" i="1"/>
  <c r="H236" i="1"/>
  <c r="I236" i="1"/>
  <c r="H228" i="1"/>
  <c r="I228" i="1"/>
  <c r="H220" i="1"/>
  <c r="I220" i="1"/>
  <c r="H212" i="1"/>
  <c r="I212" i="1"/>
  <c r="H204" i="1"/>
  <c r="I204" i="1"/>
  <c r="H196" i="1"/>
  <c r="I196" i="1"/>
  <c r="H188" i="1"/>
  <c r="I188" i="1"/>
  <c r="H180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20" i="1"/>
  <c r="I120" i="1"/>
  <c r="H112" i="1"/>
  <c r="I112" i="1"/>
  <c r="H108" i="1"/>
  <c r="I108" i="1"/>
  <c r="H104" i="1"/>
  <c r="I104" i="1"/>
  <c r="H100" i="1"/>
  <c r="I100" i="1"/>
  <c r="H96" i="1"/>
  <c r="I96" i="1"/>
  <c r="H92" i="1"/>
  <c r="I92" i="1"/>
  <c r="H88" i="1"/>
  <c r="I88" i="1"/>
  <c r="H84" i="1"/>
  <c r="I84" i="1"/>
  <c r="H76" i="1"/>
  <c r="I76" i="1"/>
  <c r="H72" i="1"/>
  <c r="I72" i="1"/>
  <c r="H68" i="1"/>
  <c r="I68" i="1"/>
  <c r="H64" i="1"/>
  <c r="I64" i="1"/>
  <c r="H60" i="1"/>
  <c r="I60" i="1"/>
  <c r="H56" i="1"/>
  <c r="I56" i="1"/>
  <c r="H52" i="1"/>
  <c r="I52" i="1"/>
  <c r="H48" i="1"/>
  <c r="I48" i="1"/>
  <c r="H44" i="1"/>
  <c r="I44" i="1"/>
  <c r="H40" i="1"/>
  <c r="I40" i="1"/>
  <c r="H36" i="1"/>
  <c r="I36" i="1"/>
  <c r="I369" i="1"/>
  <c r="H370" i="1"/>
  <c r="I370" i="1"/>
  <c r="H362" i="1"/>
  <c r="I362" i="1"/>
  <c r="H354" i="1"/>
  <c r="I354" i="1"/>
  <c r="H346" i="1"/>
  <c r="I346" i="1"/>
  <c r="H338" i="1"/>
  <c r="I338" i="1"/>
  <c r="H330" i="1"/>
  <c r="I330" i="1"/>
  <c r="H322" i="1"/>
  <c r="I322" i="1"/>
  <c r="H314" i="1"/>
  <c r="I314" i="1"/>
  <c r="H306" i="1"/>
  <c r="I306" i="1"/>
  <c r="H298" i="1"/>
  <c r="I298" i="1"/>
  <c r="H290" i="1"/>
  <c r="I290" i="1"/>
  <c r="H282" i="1"/>
  <c r="I282" i="1"/>
  <c r="H278" i="1"/>
  <c r="I278" i="1"/>
  <c r="H513" i="1"/>
  <c r="I513" i="1"/>
  <c r="H505" i="1"/>
  <c r="I505" i="1"/>
  <c r="H497" i="1"/>
  <c r="I497" i="1"/>
  <c r="H493" i="1"/>
  <c r="I493" i="1"/>
  <c r="H485" i="1"/>
  <c r="I485" i="1"/>
  <c r="H481" i="1"/>
  <c r="I481" i="1"/>
  <c r="H473" i="1"/>
  <c r="I473" i="1"/>
  <c r="H465" i="1"/>
  <c r="I465" i="1"/>
  <c r="H461" i="1"/>
  <c r="I461" i="1"/>
  <c r="H453" i="1"/>
  <c r="I453" i="1"/>
  <c r="H449" i="1"/>
  <c r="I449" i="1"/>
  <c r="H441" i="1"/>
  <c r="I441" i="1"/>
  <c r="H437" i="1"/>
  <c r="I437" i="1"/>
  <c r="H429" i="1"/>
  <c r="I429" i="1"/>
  <c r="H421" i="1"/>
  <c r="I421" i="1"/>
  <c r="H417" i="1"/>
  <c r="I417" i="1"/>
  <c r="H409" i="1"/>
  <c r="I409" i="1"/>
  <c r="H401" i="1"/>
  <c r="I401" i="1"/>
  <c r="H393" i="1"/>
  <c r="I393" i="1"/>
  <c r="H389" i="1"/>
  <c r="I389" i="1"/>
  <c r="H381" i="1"/>
  <c r="I381" i="1"/>
  <c r="H377" i="1"/>
  <c r="I377" i="1"/>
  <c r="H361" i="1"/>
  <c r="I361" i="1"/>
  <c r="H357" i="1"/>
  <c r="I357" i="1"/>
  <c r="H349" i="1"/>
  <c r="I349" i="1"/>
  <c r="H341" i="1"/>
  <c r="I341" i="1"/>
  <c r="H333" i="1"/>
  <c r="I333" i="1"/>
  <c r="H325" i="1"/>
  <c r="I325" i="1"/>
  <c r="H321" i="1"/>
  <c r="I321" i="1"/>
  <c r="H313" i="1"/>
  <c r="I313" i="1"/>
  <c r="H305" i="1"/>
  <c r="I305" i="1"/>
  <c r="H301" i="1"/>
  <c r="I301" i="1"/>
  <c r="H293" i="1"/>
  <c r="I293" i="1"/>
  <c r="H285" i="1"/>
  <c r="I285" i="1"/>
  <c r="H277" i="1"/>
  <c r="I277" i="1"/>
  <c r="H273" i="1"/>
  <c r="I273" i="1"/>
  <c r="I502" i="1"/>
  <c r="I494" i="1"/>
  <c r="I478" i="1"/>
  <c r="I470" i="1"/>
  <c r="I454" i="1"/>
  <c r="I438" i="1"/>
  <c r="J438" i="1" s="1"/>
  <c r="I430" i="1"/>
  <c r="I414" i="1"/>
  <c r="J414" i="1" s="1"/>
  <c r="K414" i="1" s="1"/>
  <c r="I398" i="1"/>
  <c r="I373" i="1"/>
  <c r="H512" i="1"/>
  <c r="I512" i="1"/>
  <c r="H504" i="1"/>
  <c r="I504" i="1"/>
  <c r="H496" i="1"/>
  <c r="I496" i="1"/>
  <c r="H488" i="1"/>
  <c r="I488" i="1"/>
  <c r="H480" i="1"/>
  <c r="I480" i="1"/>
  <c r="H476" i="1"/>
  <c r="I476" i="1"/>
  <c r="H468" i="1"/>
  <c r="I468" i="1"/>
  <c r="H460" i="1"/>
  <c r="I460" i="1"/>
  <c r="H452" i="1"/>
  <c r="I452" i="1"/>
  <c r="H440" i="1"/>
  <c r="I440" i="1"/>
  <c r="H432" i="1"/>
  <c r="I432" i="1"/>
  <c r="H404" i="1"/>
  <c r="I404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H128" i="1"/>
  <c r="I128" i="1"/>
  <c r="H116" i="1"/>
  <c r="I116" i="1"/>
  <c r="H80" i="1"/>
  <c r="I80" i="1"/>
  <c r="H371" i="1"/>
  <c r="I371" i="1"/>
  <c r="H359" i="1"/>
  <c r="I359" i="1"/>
  <c r="H351" i="1"/>
  <c r="I351" i="1"/>
  <c r="H343" i="1"/>
  <c r="I343" i="1"/>
  <c r="H331" i="1"/>
  <c r="I331" i="1"/>
  <c r="H327" i="1"/>
  <c r="I327" i="1"/>
  <c r="H315" i="1"/>
  <c r="I315" i="1"/>
  <c r="H311" i="1"/>
  <c r="I311" i="1"/>
  <c r="H299" i="1"/>
  <c r="I299" i="1"/>
  <c r="H295" i="1"/>
  <c r="I295" i="1"/>
  <c r="H283" i="1"/>
  <c r="I283" i="1"/>
  <c r="H279" i="1"/>
  <c r="I279" i="1"/>
  <c r="H267" i="1"/>
  <c r="I267" i="1"/>
  <c r="H263" i="1"/>
  <c r="I263" i="1"/>
  <c r="H251" i="1"/>
  <c r="I251" i="1"/>
  <c r="H247" i="1"/>
  <c r="I247" i="1"/>
  <c r="H235" i="1"/>
  <c r="I235" i="1"/>
  <c r="H231" i="1"/>
  <c r="I231" i="1"/>
  <c r="H219" i="1"/>
  <c r="I219" i="1"/>
  <c r="H215" i="1"/>
  <c r="I215" i="1"/>
  <c r="H203" i="1"/>
  <c r="I203" i="1"/>
  <c r="H199" i="1"/>
  <c r="I199" i="1"/>
  <c r="H187" i="1"/>
  <c r="I187" i="1"/>
  <c r="H183" i="1"/>
  <c r="I183" i="1"/>
  <c r="H171" i="1"/>
  <c r="I171" i="1"/>
  <c r="H167" i="1"/>
  <c r="I167" i="1"/>
  <c r="H155" i="1"/>
  <c r="I155" i="1"/>
  <c r="H151" i="1"/>
  <c r="I151" i="1"/>
  <c r="H139" i="1"/>
  <c r="I139" i="1"/>
  <c r="H135" i="1"/>
  <c r="I135" i="1"/>
  <c r="H123" i="1"/>
  <c r="I123" i="1"/>
  <c r="H119" i="1"/>
  <c r="I119" i="1"/>
  <c r="H107" i="1"/>
  <c r="I107" i="1"/>
  <c r="H103" i="1"/>
  <c r="I103" i="1"/>
  <c r="H91" i="1"/>
  <c r="I91" i="1"/>
  <c r="H87" i="1"/>
  <c r="I87" i="1"/>
  <c r="H75" i="1"/>
  <c r="I75" i="1"/>
  <c r="H71" i="1"/>
  <c r="I71" i="1"/>
  <c r="H59" i="1"/>
  <c r="I59" i="1"/>
  <c r="H55" i="1"/>
  <c r="I55" i="1"/>
  <c r="H43" i="1"/>
  <c r="I43" i="1"/>
  <c r="H39" i="1"/>
  <c r="I39" i="1"/>
  <c r="H367" i="1"/>
  <c r="J367" i="1" s="1"/>
  <c r="K367" i="1" s="1"/>
  <c r="I514" i="1"/>
  <c r="I506" i="1"/>
  <c r="I498" i="1"/>
  <c r="J498" i="1" s="1"/>
  <c r="I490" i="1"/>
  <c r="J490" i="1" s="1"/>
  <c r="K490" i="1" s="1"/>
  <c r="I482" i="1"/>
  <c r="I474" i="1"/>
  <c r="I466" i="1"/>
  <c r="J466" i="1" s="1"/>
  <c r="K466" i="1" s="1"/>
  <c r="I458" i="1"/>
  <c r="J458" i="1" s="1"/>
  <c r="K458" i="1" s="1"/>
  <c r="I450" i="1"/>
  <c r="I442" i="1"/>
  <c r="I434" i="1"/>
  <c r="J434" i="1" s="1"/>
  <c r="I426" i="1"/>
  <c r="J426" i="1" s="1"/>
  <c r="K426" i="1" s="1"/>
  <c r="I418" i="1"/>
  <c r="I410" i="1"/>
  <c r="I402" i="1"/>
  <c r="I394" i="1"/>
  <c r="J394" i="1" s="1"/>
  <c r="K394" i="1" s="1"/>
  <c r="I386" i="1"/>
  <c r="I378" i="1"/>
  <c r="I368" i="1"/>
  <c r="I352" i="1"/>
  <c r="J352" i="1" s="1"/>
  <c r="K352" i="1" s="1"/>
  <c r="I335" i="1"/>
  <c r="I303" i="1"/>
  <c r="I271" i="1"/>
  <c r="I239" i="1"/>
  <c r="I207" i="1"/>
  <c r="I175" i="1"/>
  <c r="J175" i="1" s="1"/>
  <c r="K175" i="1" s="1"/>
  <c r="I143" i="1"/>
  <c r="J143" i="1" s="1"/>
  <c r="K143" i="1" s="1"/>
  <c r="I111" i="1"/>
  <c r="I79" i="1"/>
  <c r="I47" i="1"/>
  <c r="J47" i="1" s="1"/>
  <c r="K47" i="1" s="1"/>
  <c r="H270" i="1"/>
  <c r="I270" i="1"/>
  <c r="H266" i="1"/>
  <c r="I266" i="1"/>
  <c r="H262" i="1"/>
  <c r="I262" i="1"/>
  <c r="H258" i="1"/>
  <c r="I258" i="1"/>
  <c r="H254" i="1"/>
  <c r="I254" i="1"/>
  <c r="H250" i="1"/>
  <c r="I250" i="1"/>
  <c r="H246" i="1"/>
  <c r="I246" i="1"/>
  <c r="H242" i="1"/>
  <c r="I242" i="1"/>
  <c r="H238" i="1"/>
  <c r="I238" i="1"/>
  <c r="H234" i="1"/>
  <c r="I234" i="1"/>
  <c r="H230" i="1"/>
  <c r="I230" i="1"/>
  <c r="H226" i="1"/>
  <c r="I226" i="1"/>
  <c r="H222" i="1"/>
  <c r="I222" i="1"/>
  <c r="H218" i="1"/>
  <c r="I218" i="1"/>
  <c r="H214" i="1"/>
  <c r="I214" i="1"/>
  <c r="H210" i="1"/>
  <c r="I210" i="1"/>
  <c r="H206" i="1"/>
  <c r="I206" i="1"/>
  <c r="H202" i="1"/>
  <c r="I202" i="1"/>
  <c r="H198" i="1"/>
  <c r="I198" i="1"/>
  <c r="H194" i="1"/>
  <c r="I194" i="1"/>
  <c r="H190" i="1"/>
  <c r="I190" i="1"/>
  <c r="H186" i="1"/>
  <c r="I186" i="1"/>
  <c r="H182" i="1"/>
  <c r="I182" i="1"/>
  <c r="H178" i="1"/>
  <c r="I178" i="1"/>
  <c r="H174" i="1"/>
  <c r="I174" i="1"/>
  <c r="H170" i="1"/>
  <c r="I170" i="1"/>
  <c r="H166" i="1"/>
  <c r="I166" i="1"/>
  <c r="H162" i="1"/>
  <c r="I162" i="1"/>
  <c r="H158" i="1"/>
  <c r="I158" i="1"/>
  <c r="H154" i="1"/>
  <c r="I154" i="1"/>
  <c r="H150" i="1"/>
  <c r="I150" i="1"/>
  <c r="H146" i="1"/>
  <c r="I146" i="1"/>
  <c r="H142" i="1"/>
  <c r="I142" i="1"/>
  <c r="H138" i="1"/>
  <c r="I138" i="1"/>
  <c r="H134" i="1"/>
  <c r="I134" i="1"/>
  <c r="H130" i="1"/>
  <c r="I130" i="1"/>
  <c r="H126" i="1"/>
  <c r="I126" i="1"/>
  <c r="H122" i="1"/>
  <c r="I122" i="1"/>
  <c r="H118" i="1"/>
  <c r="I118" i="1"/>
  <c r="H114" i="1"/>
  <c r="I114" i="1"/>
  <c r="H110" i="1"/>
  <c r="I110" i="1"/>
  <c r="H106" i="1"/>
  <c r="I106" i="1"/>
  <c r="H102" i="1"/>
  <c r="I102" i="1"/>
  <c r="H98" i="1"/>
  <c r="I98" i="1"/>
  <c r="H94" i="1"/>
  <c r="I94" i="1"/>
  <c r="H90" i="1"/>
  <c r="I90" i="1"/>
  <c r="H86" i="1"/>
  <c r="I86" i="1"/>
  <c r="H82" i="1"/>
  <c r="I82" i="1"/>
  <c r="H78" i="1"/>
  <c r="I78" i="1"/>
  <c r="H74" i="1"/>
  <c r="I74" i="1"/>
  <c r="H70" i="1"/>
  <c r="I70" i="1"/>
  <c r="H66" i="1"/>
  <c r="I66" i="1"/>
  <c r="H62" i="1"/>
  <c r="I62" i="1"/>
  <c r="H58" i="1"/>
  <c r="I58" i="1"/>
  <c r="H54" i="1"/>
  <c r="I54" i="1"/>
  <c r="H50" i="1"/>
  <c r="I50" i="1"/>
  <c r="H46" i="1"/>
  <c r="I46" i="1"/>
  <c r="H42" i="1"/>
  <c r="I42" i="1"/>
  <c r="H38" i="1"/>
  <c r="I38" i="1"/>
  <c r="H265" i="1"/>
  <c r="I265" i="1"/>
  <c r="H261" i="1"/>
  <c r="I261" i="1"/>
  <c r="H257" i="1"/>
  <c r="I257" i="1"/>
  <c r="H253" i="1"/>
  <c r="I253" i="1"/>
  <c r="H249" i="1"/>
  <c r="I249" i="1"/>
  <c r="H245" i="1"/>
  <c r="I245" i="1"/>
  <c r="H241" i="1"/>
  <c r="I241" i="1"/>
  <c r="H237" i="1"/>
  <c r="I237" i="1"/>
  <c r="H233" i="1"/>
  <c r="I233" i="1"/>
  <c r="H229" i="1"/>
  <c r="I229" i="1"/>
  <c r="H225" i="1"/>
  <c r="I225" i="1"/>
  <c r="H221" i="1"/>
  <c r="I221" i="1"/>
  <c r="H217" i="1"/>
  <c r="I217" i="1"/>
  <c r="H213" i="1"/>
  <c r="I213" i="1"/>
  <c r="H209" i="1"/>
  <c r="I209" i="1"/>
  <c r="H205" i="1"/>
  <c r="I205" i="1"/>
  <c r="H201" i="1"/>
  <c r="I201" i="1"/>
  <c r="H197" i="1"/>
  <c r="I197" i="1"/>
  <c r="H193" i="1"/>
  <c r="I193" i="1"/>
  <c r="H189" i="1"/>
  <c r="I189" i="1"/>
  <c r="H185" i="1"/>
  <c r="I185" i="1"/>
  <c r="H181" i="1"/>
  <c r="I181" i="1"/>
  <c r="H177" i="1"/>
  <c r="I177" i="1"/>
  <c r="H173" i="1"/>
  <c r="I173" i="1"/>
  <c r="H169" i="1"/>
  <c r="I169" i="1"/>
  <c r="H165" i="1"/>
  <c r="I165" i="1"/>
  <c r="H161" i="1"/>
  <c r="I161" i="1"/>
  <c r="H157" i="1"/>
  <c r="I157" i="1"/>
  <c r="H153" i="1"/>
  <c r="I153" i="1"/>
  <c r="H149" i="1"/>
  <c r="I149" i="1"/>
  <c r="H145" i="1"/>
  <c r="I145" i="1"/>
  <c r="H141" i="1"/>
  <c r="I141" i="1"/>
  <c r="H137" i="1"/>
  <c r="I137" i="1"/>
  <c r="H133" i="1"/>
  <c r="I133" i="1"/>
  <c r="H129" i="1"/>
  <c r="I129" i="1"/>
  <c r="H125" i="1"/>
  <c r="I125" i="1"/>
  <c r="H121" i="1"/>
  <c r="I121" i="1"/>
  <c r="H117" i="1"/>
  <c r="I117" i="1"/>
  <c r="H113" i="1"/>
  <c r="I113" i="1"/>
  <c r="H109" i="1"/>
  <c r="I109" i="1"/>
  <c r="H105" i="1"/>
  <c r="I105" i="1"/>
  <c r="H101" i="1"/>
  <c r="I101" i="1"/>
  <c r="H97" i="1"/>
  <c r="I97" i="1"/>
  <c r="H93" i="1"/>
  <c r="I93" i="1"/>
  <c r="H89" i="1"/>
  <c r="I89" i="1"/>
  <c r="H85" i="1"/>
  <c r="I85" i="1"/>
  <c r="H81" i="1"/>
  <c r="I81" i="1"/>
  <c r="H77" i="1"/>
  <c r="I77" i="1"/>
  <c r="H73" i="1"/>
  <c r="I73" i="1"/>
  <c r="H69" i="1"/>
  <c r="I69" i="1"/>
  <c r="H65" i="1"/>
  <c r="I65" i="1"/>
  <c r="H61" i="1"/>
  <c r="I61" i="1"/>
  <c r="H57" i="1"/>
  <c r="I57" i="1"/>
  <c r="H53" i="1"/>
  <c r="I53" i="1"/>
  <c r="H49" i="1"/>
  <c r="I49" i="1"/>
  <c r="H45" i="1"/>
  <c r="I45" i="1"/>
  <c r="H41" i="1"/>
  <c r="I41" i="1"/>
  <c r="H37" i="1"/>
  <c r="I37" i="1"/>
  <c r="H20" i="1"/>
  <c r="H32" i="1"/>
  <c r="I28" i="1"/>
  <c r="J28" i="1" s="1"/>
  <c r="M28" i="1" s="1"/>
  <c r="I24" i="1"/>
  <c r="I35" i="1"/>
  <c r="J35" i="1" s="1"/>
  <c r="I31" i="1"/>
  <c r="I27" i="1"/>
  <c r="I23" i="1"/>
  <c r="I19" i="1"/>
  <c r="I34" i="1"/>
  <c r="I30" i="1"/>
  <c r="I26" i="1"/>
  <c r="I22" i="1"/>
  <c r="I18" i="1"/>
  <c r="I33" i="1"/>
  <c r="I29" i="1"/>
  <c r="I25" i="1"/>
  <c r="I21" i="1"/>
  <c r="J17" i="1"/>
  <c r="M17" i="1" s="1"/>
  <c r="O17" i="1" s="1"/>
  <c r="AG6" i="1"/>
  <c r="AF7" i="1" s="1"/>
  <c r="AE7" i="1"/>
  <c r="AG7" i="1" s="1"/>
  <c r="I4" i="1"/>
  <c r="I3" i="1"/>
  <c r="R3" i="1"/>
  <c r="R4" i="1" s="1"/>
  <c r="H4" i="1"/>
  <c r="J287" i="1" l="1"/>
  <c r="K287" i="1" s="1"/>
  <c r="J51" i="1"/>
  <c r="K51" i="1" s="1"/>
  <c r="J115" i="1"/>
  <c r="K115" i="1" s="1"/>
  <c r="M35" i="1"/>
  <c r="J159" i="1"/>
  <c r="K159" i="1" s="1"/>
  <c r="J21" i="1"/>
  <c r="M21" i="1" s="1"/>
  <c r="J482" i="1"/>
  <c r="K482" i="1" s="1"/>
  <c r="L482" i="1" s="1"/>
  <c r="J79" i="1"/>
  <c r="K79" i="1" s="1"/>
  <c r="L79" i="1" s="1"/>
  <c r="J207" i="1"/>
  <c r="K207" i="1" s="1"/>
  <c r="L207" i="1" s="1"/>
  <c r="J510" i="1"/>
  <c r="M510" i="1" s="1"/>
  <c r="J450" i="1"/>
  <c r="K450" i="1" s="1"/>
  <c r="L450" i="1" s="1"/>
  <c r="J239" i="1"/>
  <c r="K239" i="1" s="1"/>
  <c r="L239" i="1" s="1"/>
  <c r="J446" i="1"/>
  <c r="K446" i="1" s="1"/>
  <c r="L446" i="1" s="1"/>
  <c r="J303" i="1"/>
  <c r="K303" i="1" s="1"/>
  <c r="L303" i="1" s="1"/>
  <c r="J163" i="1"/>
  <c r="K163" i="1" s="1"/>
  <c r="L163" i="1" s="1"/>
  <c r="J430" i="1"/>
  <c r="K430" i="1" s="1"/>
  <c r="L430" i="1" s="1"/>
  <c r="J369" i="1"/>
  <c r="K369" i="1" s="1"/>
  <c r="L369" i="1" s="1"/>
  <c r="J23" i="1"/>
  <c r="M23" i="1" s="1"/>
  <c r="J382" i="1"/>
  <c r="K382" i="1" s="1"/>
  <c r="L382" i="1" s="1"/>
  <c r="J99" i="1"/>
  <c r="K99" i="1" s="1"/>
  <c r="L99" i="1" s="1"/>
  <c r="J147" i="1"/>
  <c r="K147" i="1" s="1"/>
  <c r="L147" i="1" s="1"/>
  <c r="M483" i="1"/>
  <c r="J179" i="1"/>
  <c r="K179" i="1" s="1"/>
  <c r="L179" i="1" s="1"/>
  <c r="M367" i="1"/>
  <c r="J25" i="1"/>
  <c r="M25" i="1" s="1"/>
  <c r="J20" i="1"/>
  <c r="M20" i="1" s="1"/>
  <c r="J386" i="1"/>
  <c r="M386" i="1" s="1"/>
  <c r="J418" i="1"/>
  <c r="K418" i="1" s="1"/>
  <c r="L418" i="1" s="1"/>
  <c r="J514" i="1"/>
  <c r="K514" i="1" s="1"/>
  <c r="L514" i="1" s="1"/>
  <c r="J373" i="1"/>
  <c r="K373" i="1" s="1"/>
  <c r="L373" i="1" s="1"/>
  <c r="J67" i="1"/>
  <c r="K67" i="1" s="1"/>
  <c r="L67" i="1" s="1"/>
  <c r="J368" i="1"/>
  <c r="K368" i="1" s="1"/>
  <c r="L368" i="1" s="1"/>
  <c r="J402" i="1"/>
  <c r="M402" i="1" s="1"/>
  <c r="J478" i="1"/>
  <c r="M478" i="1" s="1"/>
  <c r="J360" i="1"/>
  <c r="K360" i="1" s="1"/>
  <c r="L360" i="1" s="1"/>
  <c r="J335" i="1"/>
  <c r="K335" i="1" s="1"/>
  <c r="L335" i="1" s="1"/>
  <c r="J494" i="1"/>
  <c r="K494" i="1" s="1"/>
  <c r="L494" i="1" s="1"/>
  <c r="J63" i="1"/>
  <c r="K63" i="1" s="1"/>
  <c r="L63" i="1" s="1"/>
  <c r="J398" i="1"/>
  <c r="K398" i="1" s="1"/>
  <c r="L398" i="1" s="1"/>
  <c r="J243" i="1"/>
  <c r="K243" i="1" s="1"/>
  <c r="L243" i="1" s="1"/>
  <c r="M287" i="1"/>
  <c r="J378" i="1"/>
  <c r="K378" i="1" s="1"/>
  <c r="L378" i="1" s="1"/>
  <c r="J131" i="1"/>
  <c r="K131" i="1" s="1"/>
  <c r="L131" i="1" s="1"/>
  <c r="M175" i="1"/>
  <c r="J211" i="1"/>
  <c r="M211" i="1" s="1"/>
  <c r="M443" i="1"/>
  <c r="J223" i="1"/>
  <c r="K223" i="1" s="1"/>
  <c r="L223" i="1" s="1"/>
  <c r="J275" i="1"/>
  <c r="K275" i="1" s="1"/>
  <c r="L275" i="1" s="1"/>
  <c r="M259" i="1"/>
  <c r="M375" i="1"/>
  <c r="J470" i="1"/>
  <c r="K470" i="1" s="1"/>
  <c r="L470" i="1" s="1"/>
  <c r="J95" i="1"/>
  <c r="K95" i="1" s="1"/>
  <c r="L95" i="1" s="1"/>
  <c r="M466" i="1"/>
  <c r="J191" i="1"/>
  <c r="M363" i="1"/>
  <c r="M507" i="1"/>
  <c r="M352" i="1"/>
  <c r="J83" i="1"/>
  <c r="M411" i="1"/>
  <c r="M95" i="1"/>
  <c r="J410" i="1"/>
  <c r="K410" i="1" s="1"/>
  <c r="L410" i="1" s="1"/>
  <c r="J442" i="1"/>
  <c r="K442" i="1" s="1"/>
  <c r="L442" i="1" s="1"/>
  <c r="J474" i="1"/>
  <c r="J227" i="1"/>
  <c r="K227" i="1" s="1"/>
  <c r="L227" i="1" s="1"/>
  <c r="M307" i="1"/>
  <c r="M491" i="1"/>
  <c r="M467" i="1"/>
  <c r="J454" i="1"/>
  <c r="J319" i="1"/>
  <c r="M479" i="1"/>
  <c r="M458" i="1"/>
  <c r="J26" i="1"/>
  <c r="M26" i="1" s="1"/>
  <c r="J127" i="1"/>
  <c r="K127" i="1" s="1"/>
  <c r="L127" i="1" s="1"/>
  <c r="M495" i="1"/>
  <c r="M323" i="1"/>
  <c r="M391" i="1"/>
  <c r="J111" i="1"/>
  <c r="J502" i="1"/>
  <c r="M47" i="1"/>
  <c r="M419" i="1"/>
  <c r="M407" i="1"/>
  <c r="M462" i="1"/>
  <c r="J271" i="1"/>
  <c r="K271" i="1" s="1"/>
  <c r="L271" i="1" s="1"/>
  <c r="M415" i="1"/>
  <c r="M459" i="1"/>
  <c r="M143" i="1"/>
  <c r="M490" i="1"/>
  <c r="J486" i="1"/>
  <c r="M463" i="1"/>
  <c r="M379" i="1"/>
  <c r="M347" i="1"/>
  <c r="M422" i="1"/>
  <c r="M387" i="1"/>
  <c r="M414" i="1"/>
  <c r="K438" i="1"/>
  <c r="L438" i="1" s="1"/>
  <c r="M438" i="1"/>
  <c r="K383" i="1"/>
  <c r="L383" i="1" s="1"/>
  <c r="M383" i="1"/>
  <c r="K511" i="1"/>
  <c r="L511" i="1" s="1"/>
  <c r="M511" i="1"/>
  <c r="K344" i="1"/>
  <c r="L344" i="1" s="1"/>
  <c r="M344" i="1"/>
  <c r="K455" i="1"/>
  <c r="L455" i="1" s="1"/>
  <c r="M455" i="1"/>
  <c r="K395" i="1"/>
  <c r="L395" i="1" s="1"/>
  <c r="M395" i="1"/>
  <c r="K447" i="1"/>
  <c r="L447" i="1" s="1"/>
  <c r="M447" i="1"/>
  <c r="K475" i="1"/>
  <c r="L475" i="1" s="1"/>
  <c r="M475" i="1"/>
  <c r="K427" i="1"/>
  <c r="L427" i="1" s="1"/>
  <c r="M427" i="1"/>
  <c r="K435" i="1"/>
  <c r="L435" i="1" s="1"/>
  <c r="M435" i="1"/>
  <c r="K499" i="1"/>
  <c r="L499" i="1" s="1"/>
  <c r="M499" i="1"/>
  <c r="K471" i="1"/>
  <c r="L471" i="1" s="1"/>
  <c r="M471" i="1"/>
  <c r="M431" i="1"/>
  <c r="J390" i="1"/>
  <c r="K291" i="1"/>
  <c r="L291" i="1" s="1"/>
  <c r="M291" i="1"/>
  <c r="K451" i="1"/>
  <c r="L451" i="1" s="1"/>
  <c r="M451" i="1"/>
  <c r="K423" i="1"/>
  <c r="L423" i="1" s="1"/>
  <c r="M423" i="1"/>
  <c r="K487" i="1"/>
  <c r="L487" i="1" s="1"/>
  <c r="M487" i="1"/>
  <c r="M115" i="1"/>
  <c r="M195" i="1"/>
  <c r="M255" i="1"/>
  <c r="M426" i="1"/>
  <c r="K434" i="1"/>
  <c r="L434" i="1" s="1"/>
  <c r="M434" i="1"/>
  <c r="K498" i="1"/>
  <c r="L498" i="1" s="1"/>
  <c r="M498" i="1"/>
  <c r="J406" i="1"/>
  <c r="K403" i="1"/>
  <c r="L403" i="1" s="1"/>
  <c r="M403" i="1"/>
  <c r="K339" i="1"/>
  <c r="L339" i="1" s="1"/>
  <c r="M339" i="1"/>
  <c r="K439" i="1"/>
  <c r="L439" i="1" s="1"/>
  <c r="M439" i="1"/>
  <c r="K503" i="1"/>
  <c r="L503" i="1" s="1"/>
  <c r="M503" i="1"/>
  <c r="K355" i="1"/>
  <c r="L355" i="1" s="1"/>
  <c r="M355" i="1"/>
  <c r="M399" i="1"/>
  <c r="M515" i="1"/>
  <c r="M394" i="1"/>
  <c r="J506" i="1"/>
  <c r="C18" i="1"/>
  <c r="J54" i="1"/>
  <c r="J254" i="1"/>
  <c r="M254" i="1" s="1"/>
  <c r="J157" i="1"/>
  <c r="M157" i="1" s="1"/>
  <c r="J246" i="1"/>
  <c r="M246" i="1" s="1"/>
  <c r="J264" i="1"/>
  <c r="J86" i="1"/>
  <c r="M86" i="1" s="1"/>
  <c r="J102" i="1"/>
  <c r="J230" i="1"/>
  <c r="M230" i="1" s="1"/>
  <c r="J270" i="1"/>
  <c r="M270" i="1" s="1"/>
  <c r="J104" i="1"/>
  <c r="M104" i="1" s="1"/>
  <c r="J61" i="1"/>
  <c r="J69" i="1"/>
  <c r="J93" i="1"/>
  <c r="M93" i="1" s="1"/>
  <c r="J109" i="1"/>
  <c r="M109" i="1" s="1"/>
  <c r="J125" i="1"/>
  <c r="M125" i="1" s="1"/>
  <c r="J133" i="1"/>
  <c r="M133" i="1" s="1"/>
  <c r="J149" i="1"/>
  <c r="M149" i="1" s="1"/>
  <c r="J261" i="1"/>
  <c r="J78" i="1"/>
  <c r="J68" i="1"/>
  <c r="M68" i="1" s="1"/>
  <c r="J96" i="1"/>
  <c r="J172" i="1"/>
  <c r="J204" i="1"/>
  <c r="J45" i="1"/>
  <c r="J173" i="1"/>
  <c r="M173" i="1" s="1"/>
  <c r="J189" i="1"/>
  <c r="M189" i="1" s="1"/>
  <c r="J197" i="1"/>
  <c r="J205" i="1"/>
  <c r="J213" i="1"/>
  <c r="J229" i="1"/>
  <c r="M229" i="1" s="1"/>
  <c r="J245" i="1"/>
  <c r="J253" i="1"/>
  <c r="M253" i="1" s="1"/>
  <c r="J70" i="1"/>
  <c r="M70" i="1" s="1"/>
  <c r="J110" i="1"/>
  <c r="M110" i="1" s="1"/>
  <c r="J126" i="1"/>
  <c r="M126" i="1" s="1"/>
  <c r="J150" i="1"/>
  <c r="M150" i="1" s="1"/>
  <c r="J190" i="1"/>
  <c r="M190" i="1" s="1"/>
  <c r="J198" i="1"/>
  <c r="M198" i="1" s="1"/>
  <c r="J206" i="1"/>
  <c r="M206" i="1" s="1"/>
  <c r="J44" i="1"/>
  <c r="J76" i="1"/>
  <c r="M76" i="1" s="1"/>
  <c r="J188" i="1"/>
  <c r="J272" i="1"/>
  <c r="M272" i="1" s="1"/>
  <c r="J137" i="1"/>
  <c r="M137" i="1" s="1"/>
  <c r="J178" i="1"/>
  <c r="J201" i="1"/>
  <c r="M201" i="1" s="1"/>
  <c r="J58" i="1"/>
  <c r="J260" i="1"/>
  <c r="J500" i="1"/>
  <c r="M500" i="1" s="1"/>
  <c r="J124" i="1"/>
  <c r="J156" i="1"/>
  <c r="M156" i="1" s="1"/>
  <c r="J384" i="1"/>
  <c r="M384" i="1" s="1"/>
  <c r="J65" i="1"/>
  <c r="M65" i="1" s="1"/>
  <c r="J129" i="1"/>
  <c r="M129" i="1" s="1"/>
  <c r="J161" i="1"/>
  <c r="M161" i="1" s="1"/>
  <c r="J233" i="1"/>
  <c r="M233" i="1" s="1"/>
  <c r="J132" i="1"/>
  <c r="M132" i="1" s="1"/>
  <c r="J356" i="1"/>
  <c r="M356" i="1" s="1"/>
  <c r="J380" i="1"/>
  <c r="J318" i="1"/>
  <c r="M318" i="1" s="1"/>
  <c r="J121" i="1"/>
  <c r="M121" i="1" s="1"/>
  <c r="J249" i="1"/>
  <c r="M249" i="1" s="1"/>
  <c r="J257" i="1"/>
  <c r="M257" i="1" s="1"/>
  <c r="J50" i="1"/>
  <c r="M50" i="1" s="1"/>
  <c r="J194" i="1"/>
  <c r="M194" i="1" s="1"/>
  <c r="J148" i="1"/>
  <c r="J212" i="1"/>
  <c r="J308" i="1"/>
  <c r="M308" i="1" s="1"/>
  <c r="J372" i="1"/>
  <c r="J484" i="1"/>
  <c r="M484" i="1" s="1"/>
  <c r="J297" i="1"/>
  <c r="M297" i="1" s="1"/>
  <c r="J509" i="1"/>
  <c r="J37" i="1"/>
  <c r="M37" i="1" s="1"/>
  <c r="J53" i="1"/>
  <c r="M53" i="1" s="1"/>
  <c r="J77" i="1"/>
  <c r="J85" i="1"/>
  <c r="J101" i="1"/>
  <c r="J117" i="1"/>
  <c r="J141" i="1"/>
  <c r="J165" i="1"/>
  <c r="J181" i="1"/>
  <c r="M181" i="1" s="1"/>
  <c r="J221" i="1"/>
  <c r="M221" i="1" s="1"/>
  <c r="J237" i="1"/>
  <c r="J38" i="1"/>
  <c r="J46" i="1"/>
  <c r="J62" i="1"/>
  <c r="M62" i="1" s="1"/>
  <c r="J94" i="1"/>
  <c r="J118" i="1"/>
  <c r="J134" i="1"/>
  <c r="M134" i="1" s="1"/>
  <c r="J142" i="1"/>
  <c r="J158" i="1"/>
  <c r="J166" i="1"/>
  <c r="M166" i="1" s="1"/>
  <c r="J174" i="1"/>
  <c r="J182" i="1"/>
  <c r="J214" i="1"/>
  <c r="J222" i="1"/>
  <c r="J238" i="1"/>
  <c r="M238" i="1" s="1"/>
  <c r="J262" i="1"/>
  <c r="M262" i="1" s="1"/>
  <c r="J36" i="1"/>
  <c r="J52" i="1"/>
  <c r="J60" i="1"/>
  <c r="J88" i="1"/>
  <c r="J112" i="1"/>
  <c r="M112" i="1" s="1"/>
  <c r="J140" i="1"/>
  <c r="M140" i="1" s="1"/>
  <c r="J220" i="1"/>
  <c r="M220" i="1" s="1"/>
  <c r="J236" i="1"/>
  <c r="J256" i="1"/>
  <c r="J288" i="1"/>
  <c r="J312" i="1"/>
  <c r="J336" i="1"/>
  <c r="J392" i="1"/>
  <c r="M392" i="1" s="1"/>
  <c r="J420" i="1"/>
  <c r="M420" i="1" s="1"/>
  <c r="J81" i="1"/>
  <c r="J89" i="1"/>
  <c r="J105" i="1"/>
  <c r="J145" i="1"/>
  <c r="M145" i="1" s="1"/>
  <c r="J153" i="1"/>
  <c r="M153" i="1" s="1"/>
  <c r="J185" i="1"/>
  <c r="M185" i="1" s="1"/>
  <c r="J209" i="1"/>
  <c r="M209" i="1" s="1"/>
  <c r="J225" i="1"/>
  <c r="M225" i="1" s="1"/>
  <c r="J42" i="1"/>
  <c r="M42" i="1" s="1"/>
  <c r="J66" i="1"/>
  <c r="J74" i="1"/>
  <c r="M74" i="1" s="1"/>
  <c r="J82" i="1"/>
  <c r="M82" i="1" s="1"/>
  <c r="J138" i="1"/>
  <c r="J154" i="1"/>
  <c r="J162" i="1"/>
  <c r="J170" i="1"/>
  <c r="M170" i="1" s="1"/>
  <c r="J186" i="1"/>
  <c r="J202" i="1"/>
  <c r="M202" i="1" s="1"/>
  <c r="J210" i="1"/>
  <c r="J234" i="1"/>
  <c r="M234" i="1" s="1"/>
  <c r="J242" i="1"/>
  <c r="M242" i="1" s="1"/>
  <c r="J266" i="1"/>
  <c r="J40" i="1"/>
  <c r="M40" i="1" s="1"/>
  <c r="J72" i="1"/>
  <c r="J100" i="1"/>
  <c r="J108" i="1"/>
  <c r="J120" i="1"/>
  <c r="J180" i="1"/>
  <c r="M180" i="1" s="1"/>
  <c r="J196" i="1"/>
  <c r="M196" i="1" s="1"/>
  <c r="J276" i="1"/>
  <c r="J292" i="1"/>
  <c r="J332" i="1"/>
  <c r="M332" i="1" s="1"/>
  <c r="J396" i="1"/>
  <c r="J317" i="1"/>
  <c r="J337" i="1"/>
  <c r="M337" i="1" s="1"/>
  <c r="J353" i="1"/>
  <c r="M353" i="1" s="1"/>
  <c r="J405" i="1"/>
  <c r="J41" i="1"/>
  <c r="M41" i="1" s="1"/>
  <c r="J49" i="1"/>
  <c r="M49" i="1" s="1"/>
  <c r="J57" i="1"/>
  <c r="J73" i="1"/>
  <c r="J97" i="1"/>
  <c r="J113" i="1"/>
  <c r="M113" i="1" s="1"/>
  <c r="J169" i="1"/>
  <c r="M169" i="1" s="1"/>
  <c r="J177" i="1"/>
  <c r="J193" i="1"/>
  <c r="M193" i="1" s="1"/>
  <c r="J217" i="1"/>
  <c r="J241" i="1"/>
  <c r="J265" i="1"/>
  <c r="M265" i="1" s="1"/>
  <c r="J90" i="1"/>
  <c r="J98" i="1"/>
  <c r="M98" i="1" s="1"/>
  <c r="J106" i="1"/>
  <c r="M106" i="1" s="1"/>
  <c r="J114" i="1"/>
  <c r="J122" i="1"/>
  <c r="J130" i="1"/>
  <c r="J146" i="1"/>
  <c r="J218" i="1"/>
  <c r="M218" i="1" s="1"/>
  <c r="J226" i="1"/>
  <c r="M226" i="1" s="1"/>
  <c r="J250" i="1"/>
  <c r="M250" i="1" s="1"/>
  <c r="J258" i="1"/>
  <c r="J48" i="1"/>
  <c r="M48" i="1" s="1"/>
  <c r="J56" i="1"/>
  <c r="M56" i="1" s="1"/>
  <c r="J64" i="1"/>
  <c r="J84" i="1"/>
  <c r="M84" i="1" s="1"/>
  <c r="J92" i="1"/>
  <c r="M92" i="1" s="1"/>
  <c r="J164" i="1"/>
  <c r="M164" i="1" s="1"/>
  <c r="J228" i="1"/>
  <c r="M228" i="1" s="1"/>
  <c r="J244" i="1"/>
  <c r="J252" i="1"/>
  <c r="M252" i="1" s="1"/>
  <c r="J268" i="1"/>
  <c r="M268" i="1" s="1"/>
  <c r="J284" i="1"/>
  <c r="J300" i="1"/>
  <c r="J316" i="1"/>
  <c r="M316" i="1" s="1"/>
  <c r="J324" i="1"/>
  <c r="J340" i="1"/>
  <c r="M340" i="1" s="1"/>
  <c r="J388" i="1"/>
  <c r="M388" i="1" s="1"/>
  <c r="J408" i="1"/>
  <c r="J416" i="1"/>
  <c r="M416" i="1" s="1"/>
  <c r="J424" i="1"/>
  <c r="M424" i="1" s="1"/>
  <c r="J436" i="1"/>
  <c r="M436" i="1" s="1"/>
  <c r="J448" i="1"/>
  <c r="M448" i="1" s="1"/>
  <c r="J464" i="1"/>
  <c r="J516" i="1"/>
  <c r="J281" i="1"/>
  <c r="J385" i="1"/>
  <c r="J425" i="1"/>
  <c r="J469" i="1"/>
  <c r="M469" i="1" s="1"/>
  <c r="J350" i="1"/>
  <c r="J248" i="1"/>
  <c r="M248" i="1" s="1"/>
  <c r="J280" i="1"/>
  <c r="J320" i="1"/>
  <c r="M320" i="1" s="1"/>
  <c r="J376" i="1"/>
  <c r="M376" i="1" s="1"/>
  <c r="J472" i="1"/>
  <c r="M472" i="1" s="1"/>
  <c r="J289" i="1"/>
  <c r="J310" i="1"/>
  <c r="J296" i="1"/>
  <c r="M296" i="1" s="1"/>
  <c r="J304" i="1"/>
  <c r="J328" i="1"/>
  <c r="J348" i="1"/>
  <c r="J364" i="1"/>
  <c r="J400" i="1"/>
  <c r="J412" i="1"/>
  <c r="J508" i="1"/>
  <c r="J269" i="1"/>
  <c r="J326" i="1"/>
  <c r="M326" i="1" s="1"/>
  <c r="J358" i="1"/>
  <c r="J39" i="1"/>
  <c r="M39" i="1" s="1"/>
  <c r="J428" i="1"/>
  <c r="M428" i="1" s="1"/>
  <c r="J444" i="1"/>
  <c r="M444" i="1" s="1"/>
  <c r="J456" i="1"/>
  <c r="J492" i="1"/>
  <c r="M492" i="1" s="1"/>
  <c r="J309" i="1"/>
  <c r="J329" i="1"/>
  <c r="M329" i="1" s="1"/>
  <c r="J345" i="1"/>
  <c r="J365" i="1"/>
  <c r="M365" i="1" s="1"/>
  <c r="J397" i="1"/>
  <c r="M397" i="1" s="1"/>
  <c r="J413" i="1"/>
  <c r="M413" i="1" s="1"/>
  <c r="J433" i="1"/>
  <c r="J457" i="1"/>
  <c r="J477" i="1"/>
  <c r="J501" i="1"/>
  <c r="J274" i="1"/>
  <c r="M274" i="1" s="1"/>
  <c r="J294" i="1"/>
  <c r="J342" i="1"/>
  <c r="J374" i="1"/>
  <c r="M374" i="1" s="1"/>
  <c r="J371" i="1"/>
  <c r="M371" i="1" s="1"/>
  <c r="J302" i="1"/>
  <c r="M302" i="1" s="1"/>
  <c r="J55" i="1"/>
  <c r="M55" i="1" s="1"/>
  <c r="J263" i="1"/>
  <c r="J465" i="1"/>
  <c r="J445" i="1"/>
  <c r="J489" i="1"/>
  <c r="M489" i="1" s="1"/>
  <c r="J286" i="1"/>
  <c r="J334" i="1"/>
  <c r="M334" i="1" s="1"/>
  <c r="J136" i="1"/>
  <c r="J421" i="1"/>
  <c r="J151" i="1"/>
  <c r="J247" i="1"/>
  <c r="M247" i="1" s="1"/>
  <c r="J224" i="1"/>
  <c r="M224" i="1" s="1"/>
  <c r="J432" i="1"/>
  <c r="J325" i="1"/>
  <c r="J306" i="1"/>
  <c r="M306" i="1" s="1"/>
  <c r="J366" i="1"/>
  <c r="J333" i="1"/>
  <c r="M333" i="1" s="1"/>
  <c r="J437" i="1"/>
  <c r="M437" i="1" s="1"/>
  <c r="J59" i="1"/>
  <c r="J187" i="1"/>
  <c r="J219" i="1"/>
  <c r="M219" i="1" s="1"/>
  <c r="J315" i="1"/>
  <c r="M315" i="1" s="1"/>
  <c r="J331" i="1"/>
  <c r="J321" i="1"/>
  <c r="J461" i="1"/>
  <c r="M461" i="1" s="1"/>
  <c r="J314" i="1"/>
  <c r="M314" i="1" s="1"/>
  <c r="J87" i="1"/>
  <c r="M87" i="1" s="1"/>
  <c r="J135" i="1"/>
  <c r="J208" i="1"/>
  <c r="J273" i="1"/>
  <c r="M273" i="1" s="1"/>
  <c r="J301" i="1"/>
  <c r="M301" i="1" s="1"/>
  <c r="J341" i="1"/>
  <c r="M341" i="1" s="1"/>
  <c r="J493" i="1"/>
  <c r="J119" i="1"/>
  <c r="M119" i="1" s="1"/>
  <c r="J183" i="1"/>
  <c r="M183" i="1" s="1"/>
  <c r="J215" i="1"/>
  <c r="M215" i="1" s="1"/>
  <c r="J231" i="1"/>
  <c r="J343" i="1"/>
  <c r="M343" i="1" s="1"/>
  <c r="J128" i="1"/>
  <c r="J176" i="1"/>
  <c r="M176" i="1" s="1"/>
  <c r="J240" i="1"/>
  <c r="J496" i="1"/>
  <c r="M496" i="1" s="1"/>
  <c r="J512" i="1"/>
  <c r="M512" i="1" s="1"/>
  <c r="J285" i="1"/>
  <c r="J377" i="1"/>
  <c r="J401" i="1"/>
  <c r="M401" i="1" s="1"/>
  <c r="J417" i="1"/>
  <c r="J505" i="1"/>
  <c r="M505" i="1" s="1"/>
  <c r="J290" i="1"/>
  <c r="M290" i="1" s="1"/>
  <c r="J107" i="1"/>
  <c r="M107" i="1" s="1"/>
  <c r="J139" i="1"/>
  <c r="J155" i="1"/>
  <c r="J203" i="1"/>
  <c r="J235" i="1"/>
  <c r="J299" i="1"/>
  <c r="J351" i="1"/>
  <c r="J116" i="1"/>
  <c r="J232" i="1"/>
  <c r="J488" i="1"/>
  <c r="M488" i="1" s="1"/>
  <c r="J293" i="1"/>
  <c r="M293" i="1" s="1"/>
  <c r="J305" i="1"/>
  <c r="M305" i="1" s="1"/>
  <c r="J349" i="1"/>
  <c r="M349" i="1" s="1"/>
  <c r="J449" i="1"/>
  <c r="M449" i="1" s="1"/>
  <c r="J473" i="1"/>
  <c r="J362" i="1"/>
  <c r="L367" i="1"/>
  <c r="L47" i="1"/>
  <c r="L175" i="1"/>
  <c r="L431" i="1"/>
  <c r="L495" i="1"/>
  <c r="L307" i="1"/>
  <c r="L467" i="1"/>
  <c r="L375" i="1"/>
  <c r="L379" i="1"/>
  <c r="L411" i="1"/>
  <c r="L287" i="1"/>
  <c r="L323" i="1"/>
  <c r="L491" i="1"/>
  <c r="J43" i="1"/>
  <c r="M43" i="1" s="1"/>
  <c r="J75" i="1"/>
  <c r="M75" i="1" s="1"/>
  <c r="J91" i="1"/>
  <c r="J123" i="1"/>
  <c r="J171" i="1"/>
  <c r="J251" i="1"/>
  <c r="J267" i="1"/>
  <c r="J283" i="1"/>
  <c r="J152" i="1"/>
  <c r="J168" i="1"/>
  <c r="M168" i="1" s="1"/>
  <c r="J184" i="1"/>
  <c r="M184" i="1" s="1"/>
  <c r="J200" i="1"/>
  <c r="J216" i="1"/>
  <c r="J404" i="1"/>
  <c r="J440" i="1"/>
  <c r="J460" i="1"/>
  <c r="M460" i="1" s="1"/>
  <c r="J476" i="1"/>
  <c r="M476" i="1" s="1"/>
  <c r="J504" i="1"/>
  <c r="M504" i="1" s="1"/>
  <c r="J277" i="1"/>
  <c r="J361" i="1"/>
  <c r="M361" i="1" s="1"/>
  <c r="J381" i="1"/>
  <c r="M381" i="1" s="1"/>
  <c r="J393" i="1"/>
  <c r="M393" i="1" s="1"/>
  <c r="J409" i="1"/>
  <c r="J485" i="1"/>
  <c r="J497" i="1"/>
  <c r="M497" i="1" s="1"/>
  <c r="J513" i="1"/>
  <c r="M513" i="1" s="1"/>
  <c r="J282" i="1"/>
  <c r="J298" i="1"/>
  <c r="J330" i="1"/>
  <c r="J346" i="1"/>
  <c r="L422" i="1"/>
  <c r="L419" i="1"/>
  <c r="L483" i="1"/>
  <c r="L391" i="1"/>
  <c r="L443" i="1"/>
  <c r="L352" i="1"/>
  <c r="L426" i="1"/>
  <c r="L458" i="1"/>
  <c r="L490" i="1"/>
  <c r="L255" i="1"/>
  <c r="L399" i="1"/>
  <c r="L463" i="1"/>
  <c r="L51" i="1"/>
  <c r="L363" i="1"/>
  <c r="L407" i="1"/>
  <c r="L507" i="1"/>
  <c r="L459" i="1"/>
  <c r="L195" i="1"/>
  <c r="L394" i="1"/>
  <c r="L143" i="1"/>
  <c r="L466" i="1"/>
  <c r="J71" i="1"/>
  <c r="J103" i="1"/>
  <c r="M103" i="1" s="1"/>
  <c r="J167" i="1"/>
  <c r="M167" i="1" s="1"/>
  <c r="J199" i="1"/>
  <c r="M199" i="1" s="1"/>
  <c r="J279" i="1"/>
  <c r="M279" i="1" s="1"/>
  <c r="J295" i="1"/>
  <c r="M295" i="1" s="1"/>
  <c r="J311" i="1"/>
  <c r="M311" i="1" s="1"/>
  <c r="J327" i="1"/>
  <c r="J359" i="1"/>
  <c r="J80" i="1"/>
  <c r="J144" i="1"/>
  <c r="M144" i="1" s="1"/>
  <c r="J160" i="1"/>
  <c r="J192" i="1"/>
  <c r="J452" i="1"/>
  <c r="M452" i="1" s="1"/>
  <c r="J468" i="1"/>
  <c r="J480" i="1"/>
  <c r="M480" i="1" s="1"/>
  <c r="L414" i="1"/>
  <c r="J313" i="1"/>
  <c r="J357" i="1"/>
  <c r="M357" i="1" s="1"/>
  <c r="J389" i="1"/>
  <c r="J429" i="1"/>
  <c r="M429" i="1" s="1"/>
  <c r="J441" i="1"/>
  <c r="M441" i="1" s="1"/>
  <c r="J453" i="1"/>
  <c r="J481" i="1"/>
  <c r="J278" i="1"/>
  <c r="J322" i="1"/>
  <c r="J338" i="1"/>
  <c r="J354" i="1"/>
  <c r="M354" i="1" s="1"/>
  <c r="J370" i="1"/>
  <c r="M370" i="1" s="1"/>
  <c r="L462" i="1"/>
  <c r="L415" i="1"/>
  <c r="L479" i="1"/>
  <c r="L259" i="1"/>
  <c r="L387" i="1"/>
  <c r="L515" i="1"/>
  <c r="L347" i="1"/>
  <c r="L159" i="1"/>
  <c r="L115" i="1"/>
  <c r="J33" i="1"/>
  <c r="J18" i="1"/>
  <c r="M18" i="1" s="1"/>
  <c r="J34" i="1"/>
  <c r="M34" i="1" s="1"/>
  <c r="J31" i="1"/>
  <c r="M31" i="1" s="1"/>
  <c r="J24" i="1"/>
  <c r="J30" i="1"/>
  <c r="M30" i="1" s="1"/>
  <c r="J22" i="1"/>
  <c r="J19" i="1"/>
  <c r="J27" i="1"/>
  <c r="J29" i="1"/>
  <c r="M29" i="1" s="1"/>
  <c r="J32" i="1"/>
  <c r="M32" i="1" s="1"/>
  <c r="K21" i="1"/>
  <c r="K17" i="1"/>
  <c r="K35" i="1"/>
  <c r="K28" i="1"/>
  <c r="T3" i="1"/>
  <c r="R5" i="1"/>
  <c r="T5" i="1" s="1"/>
  <c r="S5" i="1"/>
  <c r="T4" i="1"/>
  <c r="S4" i="1"/>
  <c r="C19" i="1"/>
  <c r="M335" i="1" l="1"/>
  <c r="M482" i="1"/>
  <c r="M51" i="1"/>
  <c r="M99" i="1"/>
  <c r="O99" i="1" s="1"/>
  <c r="M207" i="1"/>
  <c r="M430" i="1"/>
  <c r="O430" i="1" s="1"/>
  <c r="M243" i="1"/>
  <c r="M239" i="1"/>
  <c r="O239" i="1" s="1"/>
  <c r="M79" i="1"/>
  <c r="M368" i="1"/>
  <c r="M159" i="1"/>
  <c r="M410" i="1"/>
  <c r="O410" i="1" s="1"/>
  <c r="K510" i="1"/>
  <c r="L510" i="1" s="1"/>
  <c r="M303" i="1"/>
  <c r="M378" i="1"/>
  <c r="O378" i="1" s="1"/>
  <c r="M179" i="1"/>
  <c r="O179" i="1" s="1"/>
  <c r="M450" i="1"/>
  <c r="K386" i="1"/>
  <c r="L386" i="1" s="1"/>
  <c r="M163" i="1"/>
  <c r="O163" i="1" s="1"/>
  <c r="M442" i="1"/>
  <c r="O442" i="1" s="1"/>
  <c r="M67" i="1"/>
  <c r="O67" i="1" s="1"/>
  <c r="M382" i="1"/>
  <c r="O382" i="1" s="1"/>
  <c r="M514" i="1"/>
  <c r="O514" i="1" s="1"/>
  <c r="M446" i="1"/>
  <c r="O446" i="1" s="1"/>
  <c r="M373" i="1"/>
  <c r="K25" i="1"/>
  <c r="K211" i="1"/>
  <c r="L211" i="1" s="1"/>
  <c r="M147" i="1"/>
  <c r="O147" i="1" s="1"/>
  <c r="M275" i="1"/>
  <c r="K402" i="1"/>
  <c r="L402" i="1" s="1"/>
  <c r="M223" i="1"/>
  <c r="O223" i="1" s="1"/>
  <c r="K26" i="1"/>
  <c r="L26" i="1" s="1"/>
  <c r="M369" i="1"/>
  <c r="O369" i="1" s="1"/>
  <c r="K23" i="1"/>
  <c r="L23" i="1" s="1"/>
  <c r="K478" i="1"/>
  <c r="L478" i="1" s="1"/>
  <c r="M63" i="1"/>
  <c r="O63" i="1" s="1"/>
  <c r="K20" i="1"/>
  <c r="L20" i="1" s="1"/>
  <c r="K358" i="1"/>
  <c r="L358" i="1" s="1"/>
  <c r="M358" i="1"/>
  <c r="M418" i="1"/>
  <c r="O418" i="1" s="1"/>
  <c r="M360" i="1"/>
  <c r="O360" i="1" s="1"/>
  <c r="M398" i="1"/>
  <c r="O398" i="1" s="1"/>
  <c r="K298" i="1"/>
  <c r="L298" i="1" s="1"/>
  <c r="M298" i="1"/>
  <c r="K277" i="1"/>
  <c r="L277" i="1" s="1"/>
  <c r="M277" i="1"/>
  <c r="K186" i="1"/>
  <c r="L186" i="1" s="1"/>
  <c r="M186" i="1"/>
  <c r="M494" i="1"/>
  <c r="M470" i="1"/>
  <c r="O470" i="1" s="1"/>
  <c r="M131" i="1"/>
  <c r="O131" i="1" s="1"/>
  <c r="K425" i="1"/>
  <c r="L425" i="1" s="1"/>
  <c r="M425" i="1"/>
  <c r="O425" i="1" s="1"/>
  <c r="K135" i="1"/>
  <c r="L135" i="1" s="1"/>
  <c r="M135" i="1"/>
  <c r="O135" i="1" s="1"/>
  <c r="K501" i="1"/>
  <c r="M501" i="1"/>
  <c r="K304" i="1"/>
  <c r="L304" i="1" s="1"/>
  <c r="M304" i="1"/>
  <c r="O304" i="1" s="1"/>
  <c r="K208" i="1"/>
  <c r="L208" i="1" s="1"/>
  <c r="M208" i="1"/>
  <c r="O208" i="1" s="1"/>
  <c r="K292" i="1"/>
  <c r="L292" i="1" s="1"/>
  <c r="M292" i="1"/>
  <c r="K266" i="1"/>
  <c r="L266" i="1" s="1"/>
  <c r="M266" i="1"/>
  <c r="K191" i="1"/>
  <c r="L191" i="1" s="1"/>
  <c r="M191" i="1"/>
  <c r="O191" i="1" s="1"/>
  <c r="K122" i="1"/>
  <c r="L122" i="1" s="1"/>
  <c r="M122" i="1"/>
  <c r="K445" i="1"/>
  <c r="L445" i="1" s="1"/>
  <c r="M445" i="1"/>
  <c r="K83" i="1"/>
  <c r="L83" i="1" s="1"/>
  <c r="M83" i="1"/>
  <c r="O83" i="1" s="1"/>
  <c r="K456" i="1"/>
  <c r="L456" i="1" s="1"/>
  <c r="M456" i="1"/>
  <c r="O456" i="1" s="1"/>
  <c r="K216" i="1"/>
  <c r="L216" i="1" s="1"/>
  <c r="M216" i="1"/>
  <c r="K377" i="1"/>
  <c r="L377" i="1" s="1"/>
  <c r="M377" i="1"/>
  <c r="K177" i="1"/>
  <c r="L177" i="1" s="1"/>
  <c r="M177" i="1"/>
  <c r="O177" i="1" s="1"/>
  <c r="K60" i="1"/>
  <c r="L60" i="1" s="1"/>
  <c r="M60" i="1"/>
  <c r="M227" i="1"/>
  <c r="O227" i="1" s="1"/>
  <c r="M127" i="1"/>
  <c r="O127" i="1" s="1"/>
  <c r="K474" i="1"/>
  <c r="L474" i="1" s="1"/>
  <c r="M474" i="1"/>
  <c r="O474" i="1" s="1"/>
  <c r="K404" i="1"/>
  <c r="L404" i="1" s="1"/>
  <c r="M404" i="1"/>
  <c r="K288" i="1"/>
  <c r="L288" i="1" s="1"/>
  <c r="M288" i="1"/>
  <c r="O288" i="1" s="1"/>
  <c r="M271" i="1"/>
  <c r="O271" i="1" s="1"/>
  <c r="K473" i="1"/>
  <c r="L473" i="1" s="1"/>
  <c r="M473" i="1"/>
  <c r="O473" i="1" s="1"/>
  <c r="K322" i="1"/>
  <c r="L322" i="1" s="1"/>
  <c r="M322" i="1"/>
  <c r="K485" i="1"/>
  <c r="L485" i="1" s="1"/>
  <c r="M485" i="1"/>
  <c r="K130" i="1"/>
  <c r="L130" i="1" s="1"/>
  <c r="M130" i="1"/>
  <c r="O130" i="1" s="1"/>
  <c r="K162" i="1"/>
  <c r="L162" i="1" s="1"/>
  <c r="M162" i="1"/>
  <c r="K282" i="1"/>
  <c r="L282" i="1" s="1"/>
  <c r="M282" i="1"/>
  <c r="K188" i="1"/>
  <c r="L188" i="1" s="1"/>
  <c r="M188" i="1"/>
  <c r="O188" i="1" s="1"/>
  <c r="K506" i="1"/>
  <c r="M506" i="1"/>
  <c r="O506" i="1" s="1"/>
  <c r="K493" i="1"/>
  <c r="L493" i="1" s="1"/>
  <c r="M493" i="1"/>
  <c r="O493" i="1" s="1"/>
  <c r="K342" i="1"/>
  <c r="L342" i="1" s="1"/>
  <c r="M342" i="1"/>
  <c r="O342" i="1" s="1"/>
  <c r="K187" i="1"/>
  <c r="L187" i="1" s="1"/>
  <c r="M187" i="1"/>
  <c r="O187" i="1" s="1"/>
  <c r="K58" i="1"/>
  <c r="L58" i="1" s="1"/>
  <c r="M58" i="1"/>
  <c r="K171" i="1"/>
  <c r="L171" i="1" s="1"/>
  <c r="M171" i="1"/>
  <c r="K73" i="1"/>
  <c r="L73" i="1" s="1"/>
  <c r="M73" i="1"/>
  <c r="O73" i="1" s="1"/>
  <c r="K312" i="1"/>
  <c r="L312" i="1" s="1"/>
  <c r="M312" i="1"/>
  <c r="O312" i="1" s="1"/>
  <c r="K174" i="1"/>
  <c r="L174" i="1" s="1"/>
  <c r="M174" i="1"/>
  <c r="K213" i="1"/>
  <c r="L213" i="1" s="1"/>
  <c r="M213" i="1"/>
  <c r="K319" i="1"/>
  <c r="L319" i="1" s="1"/>
  <c r="M319" i="1"/>
  <c r="O319" i="1" s="1"/>
  <c r="K72" i="1"/>
  <c r="L72" i="1" s="1"/>
  <c r="M72" i="1"/>
  <c r="O72" i="1" s="1"/>
  <c r="K454" i="1"/>
  <c r="L454" i="1" s="1"/>
  <c r="M454" i="1"/>
  <c r="O454" i="1" s="1"/>
  <c r="K468" i="1"/>
  <c r="L468" i="1" s="1"/>
  <c r="M468" i="1"/>
  <c r="K91" i="1"/>
  <c r="L91" i="1" s="1"/>
  <c r="M91" i="1"/>
  <c r="K138" i="1"/>
  <c r="L138" i="1" s="1"/>
  <c r="M138" i="1"/>
  <c r="K409" i="1"/>
  <c r="L409" i="1" s="1"/>
  <c r="M409" i="1"/>
  <c r="K285" i="1"/>
  <c r="L285" i="1" s="1"/>
  <c r="M285" i="1"/>
  <c r="O285" i="1" s="1"/>
  <c r="K160" i="1"/>
  <c r="L160" i="1" s="1"/>
  <c r="M160" i="1"/>
  <c r="K327" i="1"/>
  <c r="L327" i="1" s="1"/>
  <c r="M327" i="1"/>
  <c r="K331" i="1"/>
  <c r="L331" i="1" s="1"/>
  <c r="M331" i="1"/>
  <c r="O331" i="1" s="1"/>
  <c r="K345" i="1"/>
  <c r="L345" i="1" s="1"/>
  <c r="M345" i="1"/>
  <c r="K317" i="1"/>
  <c r="L317" i="1" s="1"/>
  <c r="M317" i="1"/>
  <c r="O317" i="1" s="1"/>
  <c r="K154" i="1"/>
  <c r="L154" i="1" s="1"/>
  <c r="M154" i="1"/>
  <c r="O154" i="1" s="1"/>
  <c r="K66" i="1"/>
  <c r="L66" i="1" s="1"/>
  <c r="M66" i="1"/>
  <c r="O66" i="1" s="1"/>
  <c r="K336" i="1"/>
  <c r="L336" i="1" s="1"/>
  <c r="M336" i="1"/>
  <c r="O336" i="1" s="1"/>
  <c r="K117" i="1"/>
  <c r="L117" i="1" s="1"/>
  <c r="M117" i="1"/>
  <c r="O117" i="1" s="1"/>
  <c r="K124" i="1"/>
  <c r="L124" i="1" s="1"/>
  <c r="M124" i="1"/>
  <c r="O124" i="1" s="1"/>
  <c r="K261" i="1"/>
  <c r="L261" i="1" s="1"/>
  <c r="M261" i="1"/>
  <c r="K502" i="1"/>
  <c r="L502" i="1" s="1"/>
  <c r="M502" i="1"/>
  <c r="O502" i="1" s="1"/>
  <c r="K24" i="1"/>
  <c r="L24" i="1" s="1"/>
  <c r="M24" i="1"/>
  <c r="K263" i="1"/>
  <c r="L263" i="1" s="1"/>
  <c r="M263" i="1"/>
  <c r="K96" i="1"/>
  <c r="L96" i="1" s="1"/>
  <c r="M96" i="1"/>
  <c r="K486" i="1"/>
  <c r="L486" i="1" s="1"/>
  <c r="M486" i="1"/>
  <c r="O486" i="1" s="1"/>
  <c r="K111" i="1"/>
  <c r="L111" i="1" s="1"/>
  <c r="M111" i="1"/>
  <c r="O111" i="1" s="1"/>
  <c r="K477" i="1"/>
  <c r="L477" i="1" s="1"/>
  <c r="M477" i="1"/>
  <c r="O477" i="1" s="1"/>
  <c r="K269" i="1"/>
  <c r="L269" i="1" s="1"/>
  <c r="M269" i="1"/>
  <c r="O269" i="1" s="1"/>
  <c r="K350" i="1"/>
  <c r="L350" i="1" s="1"/>
  <c r="M350" i="1"/>
  <c r="O350" i="1" s="1"/>
  <c r="K281" i="1"/>
  <c r="L281" i="1" s="1"/>
  <c r="M281" i="1"/>
  <c r="O281" i="1" s="1"/>
  <c r="K165" i="1"/>
  <c r="L165" i="1" s="1"/>
  <c r="M165" i="1"/>
  <c r="O165" i="1" s="1"/>
  <c r="K509" i="1"/>
  <c r="L509" i="1" s="1"/>
  <c r="M509" i="1"/>
  <c r="O509" i="1" s="1"/>
  <c r="K260" i="1"/>
  <c r="L260" i="1" s="1"/>
  <c r="M260" i="1"/>
  <c r="O260" i="1" s="1"/>
  <c r="K45" i="1"/>
  <c r="L45" i="1" s="1"/>
  <c r="M45" i="1"/>
  <c r="O45" i="1" s="1"/>
  <c r="O275" i="1"/>
  <c r="K385" i="1"/>
  <c r="L385" i="1" s="1"/>
  <c r="M385" i="1"/>
  <c r="O385" i="1" s="1"/>
  <c r="K81" i="1"/>
  <c r="L81" i="1" s="1"/>
  <c r="M81" i="1"/>
  <c r="O81" i="1" s="1"/>
  <c r="K101" i="1"/>
  <c r="L101" i="1" s="1"/>
  <c r="M101" i="1"/>
  <c r="O101" i="1" s="1"/>
  <c r="K481" i="1"/>
  <c r="L481" i="1" s="1"/>
  <c r="M481" i="1"/>
  <c r="K192" i="1"/>
  <c r="L192" i="1" s="1"/>
  <c r="M192" i="1"/>
  <c r="K152" i="1"/>
  <c r="L152" i="1" s="1"/>
  <c r="M152" i="1"/>
  <c r="K139" i="1"/>
  <c r="L139" i="1" s="1"/>
  <c r="M139" i="1"/>
  <c r="K128" i="1"/>
  <c r="L128" i="1" s="1"/>
  <c r="M128" i="1"/>
  <c r="O128" i="1" s="1"/>
  <c r="K294" i="1"/>
  <c r="L294" i="1" s="1"/>
  <c r="M294" i="1"/>
  <c r="K457" i="1"/>
  <c r="L457" i="1" s="1"/>
  <c r="M457" i="1"/>
  <c r="O457" i="1" s="1"/>
  <c r="K310" i="1"/>
  <c r="L310" i="1" s="1"/>
  <c r="M310" i="1"/>
  <c r="O310" i="1" s="1"/>
  <c r="K516" i="1"/>
  <c r="L516" i="1" s="1"/>
  <c r="M516" i="1"/>
  <c r="O516" i="1" s="1"/>
  <c r="K284" i="1"/>
  <c r="L284" i="1" s="1"/>
  <c r="M284" i="1"/>
  <c r="O284" i="1" s="1"/>
  <c r="K256" i="1"/>
  <c r="L256" i="1" s="1"/>
  <c r="M256" i="1"/>
  <c r="K36" i="1"/>
  <c r="L36" i="1" s="1"/>
  <c r="M36" i="1"/>
  <c r="O36" i="1" s="1"/>
  <c r="K214" i="1"/>
  <c r="L214" i="1" s="1"/>
  <c r="M214" i="1"/>
  <c r="O214" i="1" s="1"/>
  <c r="K158" i="1"/>
  <c r="L158" i="1" s="1"/>
  <c r="M158" i="1"/>
  <c r="K94" i="1"/>
  <c r="L94" i="1" s="1"/>
  <c r="M94" i="1"/>
  <c r="K212" i="1"/>
  <c r="L212" i="1" s="1"/>
  <c r="M212" i="1"/>
  <c r="K380" i="1"/>
  <c r="L380" i="1" s="1"/>
  <c r="M380" i="1"/>
  <c r="K245" i="1"/>
  <c r="L245" i="1" s="1"/>
  <c r="M245" i="1"/>
  <c r="O245" i="1" s="1"/>
  <c r="K197" i="1"/>
  <c r="L197" i="1" s="1"/>
  <c r="M197" i="1"/>
  <c r="K204" i="1"/>
  <c r="L204" i="1" s="1"/>
  <c r="M204" i="1"/>
  <c r="K102" i="1"/>
  <c r="L102" i="1" s="1"/>
  <c r="M102" i="1"/>
  <c r="O102" i="1" s="1"/>
  <c r="K22" i="1"/>
  <c r="L22" i="1" s="1"/>
  <c r="M22" i="1"/>
  <c r="O22" i="1" s="1"/>
  <c r="K278" i="1"/>
  <c r="L278" i="1" s="1"/>
  <c r="M278" i="1"/>
  <c r="K362" i="1"/>
  <c r="L362" i="1" s="1"/>
  <c r="M362" i="1"/>
  <c r="K116" i="1"/>
  <c r="L116" i="1" s="1"/>
  <c r="M116" i="1"/>
  <c r="K203" i="1"/>
  <c r="L203" i="1" s="1"/>
  <c r="M203" i="1"/>
  <c r="K240" i="1"/>
  <c r="L240" i="1" s="1"/>
  <c r="M240" i="1"/>
  <c r="O240" i="1" s="1"/>
  <c r="K231" i="1"/>
  <c r="L231" i="1" s="1"/>
  <c r="M231" i="1"/>
  <c r="K325" i="1"/>
  <c r="L325" i="1" s="1"/>
  <c r="M325" i="1"/>
  <c r="O325" i="1" s="1"/>
  <c r="K151" i="1"/>
  <c r="L151" i="1" s="1"/>
  <c r="M151" i="1"/>
  <c r="K286" i="1"/>
  <c r="L286" i="1" s="1"/>
  <c r="M286" i="1"/>
  <c r="K400" i="1"/>
  <c r="L400" i="1" s="1"/>
  <c r="M400" i="1"/>
  <c r="O400" i="1" s="1"/>
  <c r="K408" i="1"/>
  <c r="L408" i="1" s="1"/>
  <c r="M408" i="1"/>
  <c r="K114" i="1"/>
  <c r="L114" i="1" s="1"/>
  <c r="M114" i="1"/>
  <c r="K405" i="1"/>
  <c r="L405" i="1" s="1"/>
  <c r="M405" i="1"/>
  <c r="K396" i="1"/>
  <c r="L396" i="1" s="1"/>
  <c r="M396" i="1"/>
  <c r="K100" i="1"/>
  <c r="L100" i="1" s="1"/>
  <c r="M100" i="1"/>
  <c r="O100" i="1" s="1"/>
  <c r="K46" i="1"/>
  <c r="L46" i="1" s="1"/>
  <c r="M46" i="1"/>
  <c r="K372" i="1"/>
  <c r="L372" i="1" s="1"/>
  <c r="M372" i="1"/>
  <c r="O372" i="1" s="1"/>
  <c r="K178" i="1"/>
  <c r="L178" i="1" s="1"/>
  <c r="M178" i="1"/>
  <c r="K264" i="1"/>
  <c r="L264" i="1" s="1"/>
  <c r="M264" i="1"/>
  <c r="O264" i="1" s="1"/>
  <c r="K54" i="1"/>
  <c r="L54" i="1" s="1"/>
  <c r="M54" i="1"/>
  <c r="K80" i="1"/>
  <c r="L80" i="1" s="1"/>
  <c r="M80" i="1"/>
  <c r="K359" i="1"/>
  <c r="L359" i="1" s="1"/>
  <c r="M359" i="1"/>
  <c r="K432" i="1"/>
  <c r="L432" i="1" s="1"/>
  <c r="M432" i="1"/>
  <c r="O432" i="1" s="1"/>
  <c r="K421" i="1"/>
  <c r="L421" i="1" s="1"/>
  <c r="M421" i="1"/>
  <c r="O421" i="1" s="1"/>
  <c r="K309" i="1"/>
  <c r="L309" i="1" s="1"/>
  <c r="M309" i="1"/>
  <c r="O309" i="1" s="1"/>
  <c r="K364" i="1"/>
  <c r="L364" i="1" s="1"/>
  <c r="M364" i="1"/>
  <c r="O364" i="1" s="1"/>
  <c r="K300" i="1"/>
  <c r="L300" i="1" s="1"/>
  <c r="M300" i="1"/>
  <c r="O300" i="1" s="1"/>
  <c r="K244" i="1"/>
  <c r="L244" i="1" s="1"/>
  <c r="M244" i="1"/>
  <c r="O244" i="1" s="1"/>
  <c r="K258" i="1"/>
  <c r="L258" i="1" s="1"/>
  <c r="M258" i="1"/>
  <c r="O258" i="1" s="1"/>
  <c r="K146" i="1"/>
  <c r="L146" i="1" s="1"/>
  <c r="M146" i="1"/>
  <c r="O146" i="1" s="1"/>
  <c r="K241" i="1"/>
  <c r="L241" i="1" s="1"/>
  <c r="M241" i="1"/>
  <c r="O241" i="1" s="1"/>
  <c r="K57" i="1"/>
  <c r="L57" i="1" s="1"/>
  <c r="M57" i="1"/>
  <c r="O57" i="1" s="1"/>
  <c r="K52" i="1"/>
  <c r="L52" i="1" s="1"/>
  <c r="M52" i="1"/>
  <c r="O52" i="1" s="1"/>
  <c r="K222" i="1"/>
  <c r="L222" i="1" s="1"/>
  <c r="M222" i="1"/>
  <c r="O222" i="1" s="1"/>
  <c r="K118" i="1"/>
  <c r="L118" i="1" s="1"/>
  <c r="M118" i="1"/>
  <c r="O118" i="1" s="1"/>
  <c r="K38" i="1"/>
  <c r="L38" i="1" s="1"/>
  <c r="M38" i="1"/>
  <c r="O38" i="1" s="1"/>
  <c r="K85" i="1"/>
  <c r="L85" i="1" s="1"/>
  <c r="M85" i="1"/>
  <c r="O85" i="1" s="1"/>
  <c r="K44" i="1"/>
  <c r="L44" i="1" s="1"/>
  <c r="M44" i="1"/>
  <c r="O44" i="1" s="1"/>
  <c r="K205" i="1"/>
  <c r="L205" i="1" s="1"/>
  <c r="M205" i="1"/>
  <c r="O205" i="1" s="1"/>
  <c r="K69" i="1"/>
  <c r="L69" i="1" s="1"/>
  <c r="M69" i="1"/>
  <c r="O69" i="1" s="1"/>
  <c r="K390" i="1"/>
  <c r="L390" i="1" s="1"/>
  <c r="M390" i="1"/>
  <c r="O390" i="1" s="1"/>
  <c r="K351" i="1"/>
  <c r="L351" i="1" s="1"/>
  <c r="M351" i="1"/>
  <c r="O351" i="1" s="1"/>
  <c r="K33" i="1"/>
  <c r="L33" i="1" s="1"/>
  <c r="M33" i="1"/>
  <c r="K338" i="1"/>
  <c r="L338" i="1" s="1"/>
  <c r="M338" i="1"/>
  <c r="K453" i="1"/>
  <c r="L453" i="1" s="1"/>
  <c r="M453" i="1"/>
  <c r="K330" i="1"/>
  <c r="L330" i="1" s="1"/>
  <c r="M330" i="1"/>
  <c r="K200" i="1"/>
  <c r="L200" i="1" s="1"/>
  <c r="M200" i="1"/>
  <c r="K283" i="1"/>
  <c r="L283" i="1" s="1"/>
  <c r="M283" i="1"/>
  <c r="K123" i="1"/>
  <c r="L123" i="1" s="1"/>
  <c r="M123" i="1"/>
  <c r="K299" i="1"/>
  <c r="L299" i="1" s="1"/>
  <c r="M299" i="1"/>
  <c r="O299" i="1" s="1"/>
  <c r="K417" i="1"/>
  <c r="L417" i="1" s="1"/>
  <c r="M417" i="1"/>
  <c r="K321" i="1"/>
  <c r="L321" i="1" s="1"/>
  <c r="M321" i="1"/>
  <c r="O321" i="1" s="1"/>
  <c r="K366" i="1"/>
  <c r="L366" i="1" s="1"/>
  <c r="M366" i="1"/>
  <c r="O366" i="1" s="1"/>
  <c r="K136" i="1"/>
  <c r="L136" i="1" s="1"/>
  <c r="M136" i="1"/>
  <c r="K508" i="1"/>
  <c r="L508" i="1" s="1"/>
  <c r="M508" i="1"/>
  <c r="K348" i="1"/>
  <c r="L348" i="1" s="1"/>
  <c r="M348" i="1"/>
  <c r="K64" i="1"/>
  <c r="L64" i="1" s="1"/>
  <c r="M64" i="1"/>
  <c r="O64" i="1" s="1"/>
  <c r="K217" i="1"/>
  <c r="L217" i="1" s="1"/>
  <c r="M217" i="1"/>
  <c r="K120" i="1"/>
  <c r="L120" i="1" s="1"/>
  <c r="M120" i="1"/>
  <c r="O120" i="1" s="1"/>
  <c r="K210" i="1"/>
  <c r="L210" i="1" s="1"/>
  <c r="M210" i="1"/>
  <c r="K105" i="1"/>
  <c r="L105" i="1" s="1"/>
  <c r="M105" i="1"/>
  <c r="O105" i="1" s="1"/>
  <c r="K237" i="1"/>
  <c r="L237" i="1" s="1"/>
  <c r="M237" i="1"/>
  <c r="O237" i="1" s="1"/>
  <c r="K141" i="1"/>
  <c r="L141" i="1" s="1"/>
  <c r="M141" i="1"/>
  <c r="K77" i="1"/>
  <c r="L77" i="1" s="1"/>
  <c r="M77" i="1"/>
  <c r="O77" i="1" s="1"/>
  <c r="K78" i="1"/>
  <c r="L78" i="1" s="1"/>
  <c r="M78" i="1"/>
  <c r="K61" i="1"/>
  <c r="L61" i="1" s="1"/>
  <c r="M61" i="1"/>
  <c r="O61" i="1" s="1"/>
  <c r="K406" i="1"/>
  <c r="L406" i="1" s="1"/>
  <c r="M406" i="1"/>
  <c r="O406" i="1" s="1"/>
  <c r="K251" i="1"/>
  <c r="L251" i="1" s="1"/>
  <c r="M251" i="1"/>
  <c r="K389" i="1"/>
  <c r="L389" i="1" s="1"/>
  <c r="M389" i="1"/>
  <c r="K71" i="1"/>
  <c r="L71" i="1" s="1"/>
  <c r="M71" i="1"/>
  <c r="K346" i="1"/>
  <c r="L346" i="1" s="1"/>
  <c r="M346" i="1"/>
  <c r="K155" i="1"/>
  <c r="L155" i="1" s="1"/>
  <c r="M155" i="1"/>
  <c r="O155" i="1" s="1"/>
  <c r="K27" i="1"/>
  <c r="L27" i="1" s="1"/>
  <c r="M27" i="1"/>
  <c r="K19" i="1"/>
  <c r="L19" i="1" s="1"/>
  <c r="M19" i="1"/>
  <c r="K313" i="1"/>
  <c r="L313" i="1" s="1"/>
  <c r="M313" i="1"/>
  <c r="K440" i="1"/>
  <c r="L440" i="1" s="1"/>
  <c r="M440" i="1"/>
  <c r="K267" i="1"/>
  <c r="L267" i="1" s="1"/>
  <c r="M267" i="1"/>
  <c r="K232" i="1"/>
  <c r="L232" i="1" s="1"/>
  <c r="M232" i="1"/>
  <c r="O232" i="1" s="1"/>
  <c r="K235" i="1"/>
  <c r="L235" i="1" s="1"/>
  <c r="M235" i="1"/>
  <c r="O235" i="1" s="1"/>
  <c r="K59" i="1"/>
  <c r="L59" i="1" s="1"/>
  <c r="M59" i="1"/>
  <c r="O59" i="1" s="1"/>
  <c r="K465" i="1"/>
  <c r="L465" i="1" s="1"/>
  <c r="M465" i="1"/>
  <c r="K433" i="1"/>
  <c r="L433" i="1" s="1"/>
  <c r="M433" i="1"/>
  <c r="O433" i="1" s="1"/>
  <c r="K412" i="1"/>
  <c r="L412" i="1" s="1"/>
  <c r="M412" i="1"/>
  <c r="O412" i="1" s="1"/>
  <c r="K328" i="1"/>
  <c r="L328" i="1" s="1"/>
  <c r="M328" i="1"/>
  <c r="O328" i="1" s="1"/>
  <c r="K289" i="1"/>
  <c r="L289" i="1" s="1"/>
  <c r="M289" i="1"/>
  <c r="O289" i="1" s="1"/>
  <c r="K280" i="1"/>
  <c r="L280" i="1" s="1"/>
  <c r="M280" i="1"/>
  <c r="O280" i="1" s="1"/>
  <c r="K464" i="1"/>
  <c r="L464" i="1" s="1"/>
  <c r="M464" i="1"/>
  <c r="K324" i="1"/>
  <c r="L324" i="1" s="1"/>
  <c r="M324" i="1"/>
  <c r="O324" i="1" s="1"/>
  <c r="K90" i="1"/>
  <c r="L90" i="1" s="1"/>
  <c r="M90" i="1"/>
  <c r="O90" i="1" s="1"/>
  <c r="K97" i="1"/>
  <c r="L97" i="1" s="1"/>
  <c r="M97" i="1"/>
  <c r="K276" i="1"/>
  <c r="L276" i="1" s="1"/>
  <c r="M276" i="1"/>
  <c r="K108" i="1"/>
  <c r="L108" i="1" s="1"/>
  <c r="M108" i="1"/>
  <c r="O108" i="1" s="1"/>
  <c r="K89" i="1"/>
  <c r="L89" i="1" s="1"/>
  <c r="M89" i="1"/>
  <c r="O89" i="1" s="1"/>
  <c r="K236" i="1"/>
  <c r="L236" i="1" s="1"/>
  <c r="M236" i="1"/>
  <c r="O236" i="1" s="1"/>
  <c r="K88" i="1"/>
  <c r="L88" i="1" s="1"/>
  <c r="M88" i="1"/>
  <c r="O88" i="1" s="1"/>
  <c r="K182" i="1"/>
  <c r="L182" i="1" s="1"/>
  <c r="M182" i="1"/>
  <c r="O182" i="1" s="1"/>
  <c r="K142" i="1"/>
  <c r="L142" i="1" s="1"/>
  <c r="M142" i="1"/>
  <c r="K148" i="1"/>
  <c r="L148" i="1" s="1"/>
  <c r="M148" i="1"/>
  <c r="K172" i="1"/>
  <c r="L172" i="1" s="1"/>
  <c r="M172" i="1"/>
  <c r="O172" i="1" s="1"/>
  <c r="O339" i="1"/>
  <c r="L506" i="1"/>
  <c r="L501" i="1"/>
  <c r="L28" i="1"/>
  <c r="L25" i="1"/>
  <c r="K30" i="1"/>
  <c r="K354" i="1"/>
  <c r="L354" i="1" s="1"/>
  <c r="K279" i="1"/>
  <c r="L279" i="1" s="1"/>
  <c r="K476" i="1"/>
  <c r="L476" i="1" s="1"/>
  <c r="K357" i="1"/>
  <c r="L357" i="1" s="1"/>
  <c r="K381" i="1"/>
  <c r="L381" i="1" s="1"/>
  <c r="K349" i="1"/>
  <c r="K496" i="1"/>
  <c r="K301" i="1"/>
  <c r="K32" i="1"/>
  <c r="K34" i="1"/>
  <c r="K370" i="1"/>
  <c r="L370" i="1" s="1"/>
  <c r="K429" i="1"/>
  <c r="L429" i="1" s="1"/>
  <c r="K452" i="1"/>
  <c r="L452" i="1" s="1"/>
  <c r="K295" i="1"/>
  <c r="K103" i="1"/>
  <c r="L103" i="1" s="1"/>
  <c r="K504" i="1"/>
  <c r="L504" i="1" s="1"/>
  <c r="K168" i="1"/>
  <c r="L168" i="1" s="1"/>
  <c r="K75" i="1"/>
  <c r="L75" i="1" s="1"/>
  <c r="K293" i="1"/>
  <c r="K505" i="1"/>
  <c r="K176" i="1"/>
  <c r="L176" i="1" s="1"/>
  <c r="O176" i="1" s="1"/>
  <c r="K215" i="1"/>
  <c r="K461" i="1"/>
  <c r="K219" i="1"/>
  <c r="L219" i="1" s="1"/>
  <c r="K333" i="1"/>
  <c r="K489" i="1"/>
  <c r="K55" i="1"/>
  <c r="K397" i="1"/>
  <c r="K428" i="1"/>
  <c r="K296" i="1"/>
  <c r="K376" i="1"/>
  <c r="K436" i="1"/>
  <c r="K388" i="1"/>
  <c r="K84" i="1"/>
  <c r="K106" i="1"/>
  <c r="K169" i="1"/>
  <c r="K353" i="1"/>
  <c r="K332" i="1"/>
  <c r="K180" i="1"/>
  <c r="K234" i="1"/>
  <c r="K170" i="1"/>
  <c r="K82" i="1"/>
  <c r="K225" i="1"/>
  <c r="K145" i="1"/>
  <c r="K420" i="1"/>
  <c r="K140" i="1"/>
  <c r="K166" i="1"/>
  <c r="K308" i="1"/>
  <c r="K50" i="1"/>
  <c r="K318" i="1"/>
  <c r="K233" i="1"/>
  <c r="K384" i="1"/>
  <c r="K137" i="1"/>
  <c r="K150" i="1"/>
  <c r="K253" i="1"/>
  <c r="K68" i="1"/>
  <c r="K133" i="1"/>
  <c r="K230" i="1"/>
  <c r="K246" i="1"/>
  <c r="K513" i="1"/>
  <c r="L513" i="1" s="1"/>
  <c r="K449" i="1"/>
  <c r="K488" i="1"/>
  <c r="K512" i="1"/>
  <c r="K183" i="1"/>
  <c r="L183" i="1" s="1"/>
  <c r="K341" i="1"/>
  <c r="K224" i="1"/>
  <c r="K302" i="1"/>
  <c r="K365" i="1"/>
  <c r="K492" i="1"/>
  <c r="K39" i="1"/>
  <c r="K320" i="1"/>
  <c r="K469" i="1"/>
  <c r="K424" i="1"/>
  <c r="K340" i="1"/>
  <c r="K228" i="1"/>
  <c r="K250" i="1"/>
  <c r="K98" i="1"/>
  <c r="K113" i="1"/>
  <c r="K49" i="1"/>
  <c r="K337" i="1"/>
  <c r="K40" i="1"/>
  <c r="K74" i="1"/>
  <c r="K209" i="1"/>
  <c r="K392" i="1"/>
  <c r="K112" i="1"/>
  <c r="K297" i="1"/>
  <c r="K257" i="1"/>
  <c r="K161" i="1"/>
  <c r="K156" i="1"/>
  <c r="K272" i="1"/>
  <c r="K206" i="1"/>
  <c r="K126" i="1"/>
  <c r="K125" i="1"/>
  <c r="K157" i="1"/>
  <c r="K29" i="1"/>
  <c r="K43" i="1"/>
  <c r="L43" i="1" s="1"/>
  <c r="K199" i="1"/>
  <c r="L199" i="1" s="1"/>
  <c r="K401" i="1"/>
  <c r="K119" i="1"/>
  <c r="K87" i="1"/>
  <c r="K306" i="1"/>
  <c r="K247" i="1"/>
  <c r="K334" i="1"/>
  <c r="K371" i="1"/>
  <c r="K274" i="1"/>
  <c r="K416" i="1"/>
  <c r="K268" i="1"/>
  <c r="K164" i="1"/>
  <c r="K56" i="1"/>
  <c r="K226" i="1"/>
  <c r="K193" i="1"/>
  <c r="K41" i="1"/>
  <c r="K202" i="1"/>
  <c r="K185" i="1"/>
  <c r="K262" i="1"/>
  <c r="K62" i="1"/>
  <c r="K221" i="1"/>
  <c r="K53" i="1"/>
  <c r="K484" i="1"/>
  <c r="K249" i="1"/>
  <c r="K356" i="1"/>
  <c r="K129" i="1"/>
  <c r="K201" i="1"/>
  <c r="K198" i="1"/>
  <c r="K110" i="1"/>
  <c r="K229" i="1"/>
  <c r="K189" i="1"/>
  <c r="K109" i="1"/>
  <c r="K104" i="1"/>
  <c r="K86" i="1"/>
  <c r="K254" i="1"/>
  <c r="K393" i="1"/>
  <c r="L393" i="1" s="1"/>
  <c r="K480" i="1"/>
  <c r="L480" i="1" s="1"/>
  <c r="K497" i="1"/>
  <c r="K460" i="1"/>
  <c r="L460" i="1" s="1"/>
  <c r="K107" i="1"/>
  <c r="K343" i="1"/>
  <c r="K31" i="1"/>
  <c r="K441" i="1"/>
  <c r="L441" i="1" s="1"/>
  <c r="K144" i="1"/>
  <c r="L144" i="1" s="1"/>
  <c r="K311" i="1"/>
  <c r="L311" i="1" s="1"/>
  <c r="K167" i="1"/>
  <c r="L167" i="1" s="1"/>
  <c r="K361" i="1"/>
  <c r="L361" i="1" s="1"/>
  <c r="K184" i="1"/>
  <c r="L184" i="1" s="1"/>
  <c r="K305" i="1"/>
  <c r="L305" i="1" s="1"/>
  <c r="K290" i="1"/>
  <c r="K273" i="1"/>
  <c r="K314" i="1"/>
  <c r="K315" i="1"/>
  <c r="K437" i="1"/>
  <c r="K374" i="1"/>
  <c r="K413" i="1"/>
  <c r="K329" i="1"/>
  <c r="K444" i="1"/>
  <c r="K326" i="1"/>
  <c r="K472" i="1"/>
  <c r="K248" i="1"/>
  <c r="K448" i="1"/>
  <c r="K316" i="1"/>
  <c r="K252" i="1"/>
  <c r="K92" i="1"/>
  <c r="K48" i="1"/>
  <c r="K218" i="1"/>
  <c r="K265" i="1"/>
  <c r="K196" i="1"/>
  <c r="K242" i="1"/>
  <c r="K42" i="1"/>
  <c r="K153" i="1"/>
  <c r="K220" i="1"/>
  <c r="K238" i="1"/>
  <c r="K134" i="1"/>
  <c r="K181" i="1"/>
  <c r="O175" i="1"/>
  <c r="K37" i="1"/>
  <c r="K194" i="1"/>
  <c r="K121" i="1"/>
  <c r="O115" i="1"/>
  <c r="K132" i="1"/>
  <c r="K65" i="1"/>
  <c r="K500" i="1"/>
  <c r="K76" i="1"/>
  <c r="K190" i="1"/>
  <c r="K70" i="1"/>
  <c r="K173" i="1"/>
  <c r="K149" i="1"/>
  <c r="O143" i="1"/>
  <c r="K93" i="1"/>
  <c r="K270" i="1"/>
  <c r="K18" i="1"/>
  <c r="O347" i="1"/>
  <c r="O386" i="1"/>
  <c r="O487" i="1"/>
  <c r="O95" i="1"/>
  <c r="O434" i="1"/>
  <c r="O471" i="1"/>
  <c r="O344" i="1"/>
  <c r="O450" i="1"/>
  <c r="O335" i="1"/>
  <c r="O307" i="1"/>
  <c r="O515" i="1"/>
  <c r="O459" i="1"/>
  <c r="O479" i="1"/>
  <c r="O402" i="1"/>
  <c r="O483" i="1"/>
  <c r="O373" i="1"/>
  <c r="O507" i="1"/>
  <c r="O255" i="1"/>
  <c r="O490" i="1"/>
  <c r="O352" i="1"/>
  <c r="O511" i="1"/>
  <c r="O422" i="1"/>
  <c r="O495" i="1"/>
  <c r="O414" i="1"/>
  <c r="O458" i="1"/>
  <c r="O455" i="1"/>
  <c r="O423" i="1"/>
  <c r="O159" i="1"/>
  <c r="O462" i="1"/>
  <c r="O466" i="1"/>
  <c r="O394" i="1"/>
  <c r="O355" i="1"/>
  <c r="O463" i="1"/>
  <c r="O482" i="1"/>
  <c r="O79" i="1"/>
  <c r="O491" i="1"/>
  <c r="O367" i="1"/>
  <c r="O415" i="1"/>
  <c r="O407" i="1"/>
  <c r="O435" i="1"/>
  <c r="O395" i="1"/>
  <c r="O443" i="1"/>
  <c r="O391" i="1"/>
  <c r="O419" i="1"/>
  <c r="O447" i="1"/>
  <c r="O494" i="1"/>
  <c r="O287" i="1"/>
  <c r="O379" i="1"/>
  <c r="O439" i="1"/>
  <c r="O403" i="1"/>
  <c r="O431" i="1"/>
  <c r="O387" i="1"/>
  <c r="O243" i="1"/>
  <c r="O259" i="1"/>
  <c r="O368" i="1"/>
  <c r="O195" i="1"/>
  <c r="O499" i="1"/>
  <c r="O363" i="1"/>
  <c r="O426" i="1"/>
  <c r="O475" i="1"/>
  <c r="O438" i="1"/>
  <c r="O207" i="1"/>
  <c r="O303" i="1"/>
  <c r="O323" i="1"/>
  <c r="O503" i="1"/>
  <c r="O467" i="1"/>
  <c r="O478" i="1"/>
  <c r="O211" i="1"/>
  <c r="O451" i="1"/>
  <c r="O291" i="1"/>
  <c r="O498" i="1"/>
  <c r="O51" i="1"/>
  <c r="O399" i="1"/>
  <c r="O427" i="1"/>
  <c r="O383" i="1"/>
  <c r="O510" i="1"/>
  <c r="O411" i="1"/>
  <c r="O375" i="1"/>
  <c r="O47" i="1"/>
  <c r="L35" i="1"/>
  <c r="L21" i="1"/>
  <c r="L17" i="1"/>
  <c r="D16" i="1"/>
  <c r="D17" i="1" s="1"/>
  <c r="D18" i="1" l="1"/>
  <c r="D19" i="1" s="1"/>
  <c r="E19" i="1" s="1"/>
  <c r="F19" i="1" s="1"/>
  <c r="E17" i="1"/>
  <c r="O122" i="1"/>
  <c r="O358" i="1"/>
  <c r="O501" i="1"/>
  <c r="O266" i="1"/>
  <c r="O186" i="1"/>
  <c r="O46" i="1"/>
  <c r="O151" i="1"/>
  <c r="O203" i="1"/>
  <c r="O204" i="1"/>
  <c r="O294" i="1"/>
  <c r="O345" i="1"/>
  <c r="O138" i="1"/>
  <c r="O263" i="1"/>
  <c r="O213" i="1"/>
  <c r="O162" i="1"/>
  <c r="O174" i="1"/>
  <c r="O292" i="1"/>
  <c r="O97" i="1"/>
  <c r="O142" i="1"/>
  <c r="O276" i="1"/>
  <c r="O464" i="1"/>
  <c r="O465" i="1"/>
  <c r="O78" i="1"/>
  <c r="O141" i="1"/>
  <c r="O508" i="1"/>
  <c r="O417" i="1"/>
  <c r="O405" i="1"/>
  <c r="O408" i="1"/>
  <c r="O286" i="1"/>
  <c r="O116" i="1"/>
  <c r="O197" i="1"/>
  <c r="O380" i="1"/>
  <c r="O94" i="1"/>
  <c r="O256" i="1"/>
  <c r="O445" i="1"/>
  <c r="O178" i="1"/>
  <c r="O231" i="1"/>
  <c r="O158" i="1"/>
  <c r="O139" i="1"/>
  <c r="O54" i="1"/>
  <c r="O60" i="1"/>
  <c r="O377" i="1"/>
  <c r="O212" i="1"/>
  <c r="O217" i="1"/>
  <c r="O348" i="1"/>
  <c r="O362" i="1"/>
  <c r="O148" i="1"/>
  <c r="O58" i="1"/>
  <c r="O210" i="1"/>
  <c r="O396" i="1"/>
  <c r="O114" i="1"/>
  <c r="O136" i="1"/>
  <c r="O96" i="1"/>
  <c r="O261" i="1"/>
  <c r="L497" i="1"/>
  <c r="L295" i="1"/>
  <c r="O441" i="1"/>
  <c r="L18" i="1"/>
  <c r="O18" i="1" s="1"/>
  <c r="L149" i="1"/>
  <c r="O149" i="1"/>
  <c r="L76" i="1"/>
  <c r="O76" i="1"/>
  <c r="L132" i="1"/>
  <c r="O132" i="1"/>
  <c r="L194" i="1"/>
  <c r="O194" i="1"/>
  <c r="L220" i="1"/>
  <c r="O220" i="1"/>
  <c r="L196" i="1"/>
  <c r="O196" i="1"/>
  <c r="L92" i="1"/>
  <c r="O92" i="1" s="1"/>
  <c r="L248" i="1"/>
  <c r="O248" i="1" s="1"/>
  <c r="L329" i="1"/>
  <c r="O329" i="1"/>
  <c r="L315" i="1"/>
  <c r="O315" i="1"/>
  <c r="L290" i="1"/>
  <c r="O290" i="1" s="1"/>
  <c r="L31" i="1"/>
  <c r="O31" i="1"/>
  <c r="L86" i="1"/>
  <c r="O86" i="1"/>
  <c r="L229" i="1"/>
  <c r="O229" i="1"/>
  <c r="L129" i="1"/>
  <c r="O129" i="1"/>
  <c r="L53" i="1"/>
  <c r="O53" i="1"/>
  <c r="L185" i="1"/>
  <c r="O185" i="1"/>
  <c r="L226" i="1"/>
  <c r="O226" i="1"/>
  <c r="L416" i="1"/>
  <c r="O416" i="1"/>
  <c r="L247" i="1"/>
  <c r="O247" i="1"/>
  <c r="L401" i="1"/>
  <c r="O401" i="1"/>
  <c r="L157" i="1"/>
  <c r="O157" i="1"/>
  <c r="L272" i="1"/>
  <c r="O272" i="1"/>
  <c r="L297" i="1"/>
  <c r="O297" i="1"/>
  <c r="L74" i="1"/>
  <c r="O74" i="1"/>
  <c r="L113" i="1"/>
  <c r="O113" i="1"/>
  <c r="L340" i="1"/>
  <c r="O340" i="1"/>
  <c r="L39" i="1"/>
  <c r="O39" i="1"/>
  <c r="L224" i="1"/>
  <c r="O224" i="1"/>
  <c r="L488" i="1"/>
  <c r="O488" i="1"/>
  <c r="L230" i="1"/>
  <c r="O230" i="1"/>
  <c r="L150" i="1"/>
  <c r="O150" i="1"/>
  <c r="L318" i="1"/>
  <c r="O318" i="1"/>
  <c r="L140" i="1"/>
  <c r="O140" i="1"/>
  <c r="L82" i="1"/>
  <c r="O82" i="1"/>
  <c r="L332" i="1"/>
  <c r="O332" i="1"/>
  <c r="L84" i="1"/>
  <c r="O84" i="1"/>
  <c r="L296" i="1"/>
  <c r="O296" i="1"/>
  <c r="L489" i="1"/>
  <c r="O489" i="1"/>
  <c r="L215" i="1"/>
  <c r="O215" i="1"/>
  <c r="L34" i="1"/>
  <c r="L349" i="1"/>
  <c r="O349" i="1"/>
  <c r="L270" i="1"/>
  <c r="O270" i="1"/>
  <c r="L173" i="1"/>
  <c r="O173" i="1" s="1"/>
  <c r="L500" i="1"/>
  <c r="O500" i="1"/>
  <c r="L37" i="1"/>
  <c r="O37" i="1"/>
  <c r="L134" i="1"/>
  <c r="O134" i="1"/>
  <c r="L153" i="1"/>
  <c r="O153" i="1" s="1"/>
  <c r="L265" i="1"/>
  <c r="O265" i="1"/>
  <c r="L252" i="1"/>
  <c r="O252" i="1" s="1"/>
  <c r="L472" i="1"/>
  <c r="O472" i="1" s="1"/>
  <c r="L413" i="1"/>
  <c r="O413" i="1" s="1"/>
  <c r="L314" i="1"/>
  <c r="O314" i="1" s="1"/>
  <c r="O311" i="1"/>
  <c r="L343" i="1"/>
  <c r="O343" i="1" s="1"/>
  <c r="L104" i="1"/>
  <c r="O104" i="1"/>
  <c r="L110" i="1"/>
  <c r="O110" i="1"/>
  <c r="L356" i="1"/>
  <c r="O356" i="1"/>
  <c r="L221" i="1"/>
  <c r="O221" i="1"/>
  <c r="L202" i="1"/>
  <c r="O202" i="1"/>
  <c r="L56" i="1"/>
  <c r="O56" i="1"/>
  <c r="L274" i="1"/>
  <c r="O274" i="1"/>
  <c r="L306" i="1"/>
  <c r="O306" i="1"/>
  <c r="L125" i="1"/>
  <c r="O125" i="1" s="1"/>
  <c r="L156" i="1"/>
  <c r="O156" i="1"/>
  <c r="L112" i="1"/>
  <c r="O112" i="1" s="1"/>
  <c r="L40" i="1"/>
  <c r="O40" i="1"/>
  <c r="L98" i="1"/>
  <c r="O98" i="1" s="1"/>
  <c r="L424" i="1"/>
  <c r="O424" i="1" s="1"/>
  <c r="L492" i="1"/>
  <c r="O492" i="1" s="1"/>
  <c r="L341" i="1"/>
  <c r="O341" i="1" s="1"/>
  <c r="L449" i="1"/>
  <c r="O449" i="1" s="1"/>
  <c r="L133" i="1"/>
  <c r="O133" i="1" s="1"/>
  <c r="L137" i="1"/>
  <c r="O137" i="1" s="1"/>
  <c r="L50" i="1"/>
  <c r="O50" i="1" s="1"/>
  <c r="L420" i="1"/>
  <c r="O420" i="1" s="1"/>
  <c r="L170" i="1"/>
  <c r="O170" i="1" s="1"/>
  <c r="L353" i="1"/>
  <c r="O353" i="1" s="1"/>
  <c r="L388" i="1"/>
  <c r="O388" i="1" s="1"/>
  <c r="L428" i="1"/>
  <c r="O428" i="1" s="1"/>
  <c r="L333" i="1"/>
  <c r="O333" i="1" s="1"/>
  <c r="L32" i="1"/>
  <c r="L93" i="1"/>
  <c r="O93" i="1"/>
  <c r="L70" i="1"/>
  <c r="O70" i="1"/>
  <c r="L121" i="1"/>
  <c r="O121" i="1"/>
  <c r="L42" i="1"/>
  <c r="O42" i="1"/>
  <c r="L218" i="1"/>
  <c r="O218" i="1" s="1"/>
  <c r="L316" i="1"/>
  <c r="O316" i="1"/>
  <c r="L326" i="1"/>
  <c r="O326" i="1"/>
  <c r="L374" i="1"/>
  <c r="O374" i="1"/>
  <c r="L273" i="1"/>
  <c r="O273" i="1" s="1"/>
  <c r="L107" i="1"/>
  <c r="O107" i="1" s="1"/>
  <c r="L109" i="1"/>
  <c r="O109" i="1" s="1"/>
  <c r="L198" i="1"/>
  <c r="O198" i="1"/>
  <c r="L249" i="1"/>
  <c r="O249" i="1"/>
  <c r="L62" i="1"/>
  <c r="O62" i="1"/>
  <c r="L41" i="1"/>
  <c r="O41" i="1" s="1"/>
  <c r="L164" i="1"/>
  <c r="O164" i="1" s="1"/>
  <c r="L371" i="1"/>
  <c r="O371" i="1"/>
  <c r="L87" i="1"/>
  <c r="O87" i="1" s="1"/>
  <c r="L126" i="1"/>
  <c r="O126" i="1" s="1"/>
  <c r="L161" i="1"/>
  <c r="O161" i="1" s="1"/>
  <c r="L392" i="1"/>
  <c r="O392" i="1" s="1"/>
  <c r="L337" i="1"/>
  <c r="O337" i="1" s="1"/>
  <c r="L250" i="1"/>
  <c r="O250" i="1"/>
  <c r="L469" i="1"/>
  <c r="O469" i="1"/>
  <c r="L365" i="1"/>
  <c r="O365" i="1" s="1"/>
  <c r="O183" i="1"/>
  <c r="L68" i="1"/>
  <c r="O68" i="1"/>
  <c r="L384" i="1"/>
  <c r="O384" i="1" s="1"/>
  <c r="L308" i="1"/>
  <c r="O308" i="1" s="1"/>
  <c r="L145" i="1"/>
  <c r="O145" i="1" s="1"/>
  <c r="L234" i="1"/>
  <c r="O234" i="1" s="1"/>
  <c r="L169" i="1"/>
  <c r="O169" i="1"/>
  <c r="L436" i="1"/>
  <c r="O436" i="1" s="1"/>
  <c r="L397" i="1"/>
  <c r="O397" i="1" s="1"/>
  <c r="O219" i="1"/>
  <c r="L505" i="1"/>
  <c r="O505" i="1" s="1"/>
  <c r="L301" i="1"/>
  <c r="O301" i="1" s="1"/>
  <c r="L30" i="1"/>
  <c r="O30" i="1" s="1"/>
  <c r="O305" i="1"/>
  <c r="L190" i="1"/>
  <c r="O190" i="1"/>
  <c r="L65" i="1"/>
  <c r="O65" i="1"/>
  <c r="L181" i="1"/>
  <c r="O181" i="1"/>
  <c r="L238" i="1"/>
  <c r="O238" i="1"/>
  <c r="L242" i="1"/>
  <c r="O242" i="1"/>
  <c r="L48" i="1"/>
  <c r="O48" i="1"/>
  <c r="L448" i="1"/>
  <c r="O448" i="1"/>
  <c r="L444" i="1"/>
  <c r="O444" i="1"/>
  <c r="L437" i="1"/>
  <c r="O437" i="1"/>
  <c r="L254" i="1"/>
  <c r="O254" i="1"/>
  <c r="L189" i="1"/>
  <c r="O189" i="1"/>
  <c r="L201" i="1"/>
  <c r="O201" i="1"/>
  <c r="L484" i="1"/>
  <c r="O484" i="1"/>
  <c r="L262" i="1"/>
  <c r="O262" i="1"/>
  <c r="L193" i="1"/>
  <c r="O193" i="1"/>
  <c r="L268" i="1"/>
  <c r="O268" i="1"/>
  <c r="L334" i="1"/>
  <c r="O334" i="1"/>
  <c r="L119" i="1"/>
  <c r="O119" i="1"/>
  <c r="L29" i="1"/>
  <c r="O29" i="1"/>
  <c r="L206" i="1"/>
  <c r="O206" i="1"/>
  <c r="L257" i="1"/>
  <c r="O257" i="1"/>
  <c r="L209" i="1"/>
  <c r="O209" i="1"/>
  <c r="L49" i="1"/>
  <c r="O49" i="1"/>
  <c r="L228" i="1"/>
  <c r="O228" i="1"/>
  <c r="L320" i="1"/>
  <c r="O320" i="1"/>
  <c r="L302" i="1"/>
  <c r="O302" i="1"/>
  <c r="L512" i="1"/>
  <c r="O512" i="1"/>
  <c r="L246" i="1"/>
  <c r="O246" i="1"/>
  <c r="L253" i="1"/>
  <c r="O253" i="1"/>
  <c r="L233" i="1"/>
  <c r="O233" i="1"/>
  <c r="L166" i="1"/>
  <c r="O166" i="1"/>
  <c r="L225" i="1"/>
  <c r="O225" i="1"/>
  <c r="L180" i="1"/>
  <c r="O180" i="1"/>
  <c r="L106" i="1"/>
  <c r="O106" i="1"/>
  <c r="L376" i="1"/>
  <c r="O376" i="1"/>
  <c r="L55" i="1"/>
  <c r="O55" i="1"/>
  <c r="L461" i="1"/>
  <c r="O461" i="1"/>
  <c r="L293" i="1"/>
  <c r="O293" i="1"/>
  <c r="L496" i="1"/>
  <c r="O496" i="1" s="1"/>
  <c r="C20" i="1"/>
  <c r="O279" i="1"/>
  <c r="O123" i="1"/>
  <c r="O152" i="1"/>
  <c r="O440" i="1"/>
  <c r="O277" i="1"/>
  <c r="O282" i="1"/>
  <c r="O75" i="1"/>
  <c r="O460" i="1"/>
  <c r="O103" i="1"/>
  <c r="O480" i="1"/>
  <c r="O357" i="1"/>
  <c r="O338" i="1"/>
  <c r="O192" i="1"/>
  <c r="O91" i="1"/>
  <c r="O476" i="1"/>
  <c r="O251" i="1"/>
  <c r="O404" i="1"/>
  <c r="O513" i="1"/>
  <c r="O199" i="1"/>
  <c r="O80" i="1"/>
  <c r="O452" i="1"/>
  <c r="O278" i="1"/>
  <c r="O468" i="1"/>
  <c r="O346" i="1"/>
  <c r="O283" i="1"/>
  <c r="O485" i="1"/>
  <c r="O267" i="1"/>
  <c r="O216" i="1"/>
  <c r="O381" i="1"/>
  <c r="O330" i="1"/>
  <c r="O389" i="1"/>
  <c r="O168" i="1"/>
  <c r="O504" i="1"/>
  <c r="O393" i="1"/>
  <c r="O298" i="1"/>
  <c r="O295" i="1"/>
  <c r="O429" i="1"/>
  <c r="O359" i="1"/>
  <c r="O171" i="1"/>
  <c r="O184" i="1"/>
  <c r="O409" i="1"/>
  <c r="O497" i="1"/>
  <c r="O71" i="1"/>
  <c r="O144" i="1"/>
  <c r="O200" i="1"/>
  <c r="O361" i="1"/>
  <c r="O327" i="1"/>
  <c r="O160" i="1"/>
  <c r="O167" i="1"/>
  <c r="O313" i="1"/>
  <c r="O322" i="1"/>
  <c r="O481" i="1"/>
  <c r="O354" i="1"/>
  <c r="O43" i="1"/>
  <c r="O453" i="1"/>
  <c r="O370" i="1"/>
  <c r="O23" i="1"/>
  <c r="O35" i="1"/>
  <c r="O24" i="1"/>
  <c r="O34" i="1"/>
  <c r="O20" i="1"/>
  <c r="O19" i="1"/>
  <c r="O27" i="1"/>
  <c r="O25" i="1"/>
  <c r="O33" i="1"/>
  <c r="O32" i="1"/>
  <c r="O28" i="1"/>
  <c r="O21" i="1"/>
  <c r="X17" i="1"/>
  <c r="Z17" i="1" s="1"/>
  <c r="E16" i="1"/>
  <c r="F17" i="1"/>
  <c r="D20" i="1" l="1"/>
  <c r="E20" i="1" s="1"/>
  <c r="E18" i="1"/>
  <c r="F18" i="1" s="1"/>
  <c r="C21" i="1"/>
  <c r="Y21" i="1"/>
  <c r="P17" i="1"/>
  <c r="Y19" i="1"/>
  <c r="F16" i="1"/>
  <c r="O26" i="1"/>
  <c r="C22" i="1"/>
  <c r="D21" i="1" l="1"/>
  <c r="D22" i="1" s="1"/>
  <c r="Y18" i="1"/>
  <c r="F20" i="1"/>
  <c r="Y20" i="1"/>
  <c r="Q17" i="1"/>
  <c r="T17" i="1"/>
  <c r="V17" i="1" s="1"/>
  <c r="E21" i="1" l="1"/>
  <c r="F21" i="1" s="1"/>
  <c r="R17" i="1"/>
  <c r="S17" i="1"/>
  <c r="X18" i="1"/>
  <c r="C23" i="1"/>
  <c r="D23" i="1" s="1"/>
  <c r="Y23" i="1"/>
  <c r="U17" i="1"/>
  <c r="P18" i="1"/>
  <c r="Q18" i="1" s="1"/>
  <c r="E22" i="1"/>
  <c r="F22" i="1" s="1"/>
  <c r="R18" i="1" l="1"/>
  <c r="S18" i="1"/>
  <c r="C24" i="1"/>
  <c r="D24" i="1" s="1"/>
  <c r="T18" i="1"/>
  <c r="Z18" i="1"/>
  <c r="Y22" i="1"/>
  <c r="E23" i="1"/>
  <c r="F23" i="1" s="1"/>
  <c r="C25" i="1"/>
  <c r="X19" i="1" l="1"/>
  <c r="V18" i="1"/>
  <c r="P19" i="1"/>
  <c r="T19" i="1" s="1"/>
  <c r="U18" i="1"/>
  <c r="D25" i="1"/>
  <c r="E24" i="1"/>
  <c r="F24" i="1" l="1"/>
  <c r="Y24" i="1"/>
  <c r="X20" i="1"/>
  <c r="V19" i="1"/>
  <c r="C26" i="1"/>
  <c r="D26" i="1" s="1"/>
  <c r="Q19" i="1"/>
  <c r="U19" i="1"/>
  <c r="Z19" i="1"/>
  <c r="P20" i="1"/>
  <c r="Q20" i="1" s="1"/>
  <c r="E25" i="1"/>
  <c r="F25" i="1" s="1"/>
  <c r="R19" i="1" l="1"/>
  <c r="R20" i="1" s="1"/>
  <c r="S19" i="1"/>
  <c r="S20" i="1" s="1"/>
  <c r="C27" i="1"/>
  <c r="D27" i="1" s="1"/>
  <c r="Y27" i="1"/>
  <c r="T20" i="1"/>
  <c r="Y25" i="1"/>
  <c r="E26" i="1"/>
  <c r="C28" i="1"/>
  <c r="F26" i="1" l="1"/>
  <c r="Y26" i="1"/>
  <c r="X21" i="1"/>
  <c r="V20" i="1"/>
  <c r="U20" i="1"/>
  <c r="Z20" i="1"/>
  <c r="P21" i="1"/>
  <c r="D28" i="1"/>
  <c r="E27" i="1"/>
  <c r="F27" i="1" s="1"/>
  <c r="C29" i="1" l="1"/>
  <c r="D29" i="1" s="1"/>
  <c r="Y29" i="1"/>
  <c r="Q21" i="1"/>
  <c r="T21" i="1"/>
  <c r="E28" i="1"/>
  <c r="F28" i="1" s="1"/>
  <c r="R21" i="1" l="1"/>
  <c r="S21" i="1"/>
  <c r="X22" i="1"/>
  <c r="V21" i="1"/>
  <c r="C30" i="1"/>
  <c r="D30" i="1" s="1"/>
  <c r="U21" i="1"/>
  <c r="Z21" i="1"/>
  <c r="Y28" i="1"/>
  <c r="P22" i="1"/>
  <c r="E29" i="1"/>
  <c r="F29" i="1" s="1"/>
  <c r="C31" i="1"/>
  <c r="T22" i="1" l="1"/>
  <c r="Q22" i="1"/>
  <c r="R22" i="1" s="1"/>
  <c r="D31" i="1"/>
  <c r="E30" i="1"/>
  <c r="S22" i="1" l="1"/>
  <c r="F30" i="1"/>
  <c r="Y30" i="1"/>
  <c r="X23" i="1"/>
  <c r="V22" i="1"/>
  <c r="C32" i="1"/>
  <c r="D32" i="1" s="1"/>
  <c r="U22" i="1"/>
  <c r="Z22" i="1"/>
  <c r="P23" i="1"/>
  <c r="T23" i="1" s="1"/>
  <c r="E31" i="1"/>
  <c r="F31" i="1" s="1"/>
  <c r="X24" i="1" l="1"/>
  <c r="V23" i="1"/>
  <c r="C33" i="1"/>
  <c r="D33" i="1" s="1"/>
  <c r="Y33" i="1"/>
  <c r="Q23" i="1"/>
  <c r="R23" i="1" s="1"/>
  <c r="Y31" i="1"/>
  <c r="E32" i="1"/>
  <c r="C34" i="1"/>
  <c r="S23" i="1" l="1"/>
  <c r="F32" i="1"/>
  <c r="Y32" i="1"/>
  <c r="U23" i="1"/>
  <c r="Z23" i="1"/>
  <c r="P24" i="1"/>
  <c r="D34" i="1"/>
  <c r="E33" i="1"/>
  <c r="F33" i="1" s="1"/>
  <c r="Y35" i="1" l="1"/>
  <c r="Q24" i="1"/>
  <c r="R24" i="1" s="1"/>
  <c r="T24" i="1"/>
  <c r="C35" i="1"/>
  <c r="E34" i="1"/>
  <c r="F34" i="1" s="1"/>
  <c r="S24" i="1" l="1"/>
  <c r="X25" i="1"/>
  <c r="V24" i="1"/>
  <c r="C36" i="1"/>
  <c r="U24" i="1"/>
  <c r="Z24" i="1"/>
  <c r="Y34" i="1"/>
  <c r="P25" i="1"/>
  <c r="Q25" i="1" s="1"/>
  <c r="R25" i="1" s="1"/>
  <c r="D35" i="1"/>
  <c r="S25" i="1" l="1"/>
  <c r="C37" i="1"/>
  <c r="T25" i="1"/>
  <c r="E35" i="1"/>
  <c r="F35" i="1" s="1"/>
  <c r="D36" i="1"/>
  <c r="X26" i="1" l="1"/>
  <c r="V25" i="1"/>
  <c r="C38" i="1"/>
  <c r="U25" i="1"/>
  <c r="Z25" i="1"/>
  <c r="D37" i="1"/>
  <c r="E36" i="1"/>
  <c r="P26" i="1"/>
  <c r="Q26" i="1" s="1"/>
  <c r="R26" i="1" s="1"/>
  <c r="S26" i="1" l="1"/>
  <c r="F36" i="1"/>
  <c r="Y36" i="1"/>
  <c r="C39" i="1"/>
  <c r="Y39" i="1"/>
  <c r="T26" i="1"/>
  <c r="D38" i="1"/>
  <c r="E37" i="1"/>
  <c r="F37" i="1" s="1"/>
  <c r="X27" i="1" l="1"/>
  <c r="V26" i="1"/>
  <c r="C40" i="1"/>
  <c r="U26" i="1"/>
  <c r="Z26" i="1"/>
  <c r="Y37" i="1"/>
  <c r="D39" i="1"/>
  <c r="E38" i="1"/>
  <c r="P27" i="1"/>
  <c r="F38" i="1" l="1"/>
  <c r="Y38" i="1"/>
  <c r="Y41" i="1"/>
  <c r="C41" i="1"/>
  <c r="T27" i="1"/>
  <c r="D40" i="1"/>
  <c r="E39" i="1"/>
  <c r="F39" i="1" s="1"/>
  <c r="Q27" i="1"/>
  <c r="R27" i="1" l="1"/>
  <c r="S27" i="1"/>
  <c r="X28" i="1"/>
  <c r="V27" i="1"/>
  <c r="C42" i="1"/>
  <c r="U27" i="1"/>
  <c r="Z27" i="1"/>
  <c r="D41" i="1"/>
  <c r="E40" i="1"/>
  <c r="F40" i="1" s="1"/>
  <c r="P28" i="1"/>
  <c r="T28" i="1" s="1"/>
  <c r="X29" i="1" l="1"/>
  <c r="V28" i="1"/>
  <c r="C43" i="1"/>
  <c r="Q28" i="1"/>
  <c r="R28" i="1" s="1"/>
  <c r="Y40" i="1"/>
  <c r="D42" i="1"/>
  <c r="E41" i="1"/>
  <c r="F41" i="1" s="1"/>
  <c r="S28" i="1" l="1"/>
  <c r="C44" i="1"/>
  <c r="U28" i="1"/>
  <c r="Z28" i="1"/>
  <c r="D43" i="1"/>
  <c r="E42" i="1"/>
  <c r="P29" i="1"/>
  <c r="T29" i="1" s="1"/>
  <c r="F42" i="1" l="1"/>
  <c r="Y42" i="1"/>
  <c r="X30" i="1"/>
  <c r="V29" i="1"/>
  <c r="Y45" i="1"/>
  <c r="C45" i="1"/>
  <c r="Q29" i="1"/>
  <c r="R29" i="1" s="1"/>
  <c r="D44" i="1"/>
  <c r="E43" i="1"/>
  <c r="F43" i="1" s="1"/>
  <c r="S29" i="1" l="1"/>
  <c r="C46" i="1"/>
  <c r="U29" i="1"/>
  <c r="Z29" i="1"/>
  <c r="Y43" i="1"/>
  <c r="D45" i="1"/>
  <c r="E44" i="1"/>
  <c r="P30" i="1"/>
  <c r="F44" i="1" l="1"/>
  <c r="Y44" i="1"/>
  <c r="Y47" i="1"/>
  <c r="C47" i="1"/>
  <c r="Q30" i="1"/>
  <c r="R30" i="1" s="1"/>
  <c r="T30" i="1"/>
  <c r="D46" i="1"/>
  <c r="E45" i="1"/>
  <c r="F45" i="1" s="1"/>
  <c r="S30" i="1" l="1"/>
  <c r="X31" i="1"/>
  <c r="V30" i="1"/>
  <c r="C48" i="1"/>
  <c r="U30" i="1"/>
  <c r="Z30" i="1"/>
  <c r="D47" i="1"/>
  <c r="E46" i="1"/>
  <c r="F46" i="1" s="1"/>
  <c r="P31" i="1"/>
  <c r="C49" i="1" l="1"/>
  <c r="T31" i="1"/>
  <c r="Y46" i="1"/>
  <c r="D48" i="1"/>
  <c r="E47" i="1"/>
  <c r="F47" i="1" s="1"/>
  <c r="Q31" i="1"/>
  <c r="R31" i="1" s="1"/>
  <c r="Z31" i="1"/>
  <c r="S31" i="1" l="1"/>
  <c r="X32" i="1"/>
  <c r="V31" i="1"/>
  <c r="C50" i="1"/>
  <c r="D49" i="1"/>
  <c r="E48" i="1"/>
  <c r="U31" i="1"/>
  <c r="P32" i="1"/>
  <c r="F48" i="1" l="1"/>
  <c r="Y48" i="1"/>
  <c r="C51" i="1"/>
  <c r="Y51" i="1"/>
  <c r="T32" i="1"/>
  <c r="Q32" i="1"/>
  <c r="R32" i="1" s="1"/>
  <c r="D50" i="1"/>
  <c r="E49" i="1"/>
  <c r="F49" i="1" s="1"/>
  <c r="Z32" i="1"/>
  <c r="S32" i="1" l="1"/>
  <c r="X33" i="1"/>
  <c r="V32" i="1"/>
  <c r="C52" i="1"/>
  <c r="Y49" i="1"/>
  <c r="D51" i="1"/>
  <c r="E50" i="1"/>
  <c r="U32" i="1"/>
  <c r="P33" i="1"/>
  <c r="T33" i="1" s="1"/>
  <c r="F50" i="1" l="1"/>
  <c r="Y50" i="1"/>
  <c r="X34" i="1"/>
  <c r="V33" i="1"/>
  <c r="Y53" i="1"/>
  <c r="C53" i="1"/>
  <c r="Q33" i="1"/>
  <c r="R33" i="1" s="1"/>
  <c r="D52" i="1"/>
  <c r="E51" i="1"/>
  <c r="F51" i="1" s="1"/>
  <c r="S33" i="1" l="1"/>
  <c r="C54" i="1"/>
  <c r="Z33" i="1"/>
  <c r="D53" i="1"/>
  <c r="E52" i="1"/>
  <c r="F52" i="1" s="1"/>
  <c r="U33" i="1"/>
  <c r="P34" i="1"/>
  <c r="C55" i="1" l="1"/>
  <c r="Q34" i="1"/>
  <c r="R34" i="1" s="1"/>
  <c r="T34" i="1"/>
  <c r="Y52" i="1"/>
  <c r="D54" i="1"/>
  <c r="E53" i="1"/>
  <c r="F53" i="1" s="1"/>
  <c r="S34" i="1" l="1"/>
  <c r="X35" i="1"/>
  <c r="V34" i="1"/>
  <c r="C56" i="1"/>
  <c r="U34" i="1"/>
  <c r="Z34" i="1"/>
  <c r="D55" i="1"/>
  <c r="E54" i="1"/>
  <c r="P35" i="1"/>
  <c r="F54" i="1" l="1"/>
  <c r="Y54" i="1"/>
  <c r="Z35" i="1"/>
  <c r="Y57" i="1"/>
  <c r="C57" i="1"/>
  <c r="T35" i="1"/>
  <c r="D56" i="1"/>
  <c r="E55" i="1"/>
  <c r="F55" i="1" s="1"/>
  <c r="Q35" i="1"/>
  <c r="R35" i="1" s="1"/>
  <c r="S35" i="1" l="1"/>
  <c r="X36" i="1"/>
  <c r="Z36" i="1" s="1"/>
  <c r="V35" i="1"/>
  <c r="C58" i="1"/>
  <c r="U35" i="1"/>
  <c r="Y55" i="1"/>
  <c r="D57" i="1"/>
  <c r="E56" i="1"/>
  <c r="P36" i="1"/>
  <c r="F56" i="1" l="1"/>
  <c r="Y56" i="1"/>
  <c r="Y59" i="1"/>
  <c r="C59" i="1"/>
  <c r="T36" i="1"/>
  <c r="Q36" i="1"/>
  <c r="R36" i="1" s="1"/>
  <c r="D58" i="1"/>
  <c r="E57" i="1"/>
  <c r="F57" i="1" s="1"/>
  <c r="S36" i="1" l="1"/>
  <c r="X37" i="1"/>
  <c r="Z37" i="1" s="1"/>
  <c r="V36" i="1"/>
  <c r="C60" i="1"/>
  <c r="U36" i="1"/>
  <c r="D59" i="1"/>
  <c r="E58" i="1"/>
  <c r="F58" i="1" s="1"/>
  <c r="P37" i="1"/>
  <c r="T37" i="1" s="1"/>
  <c r="X38" i="1" l="1"/>
  <c r="Z38" i="1" s="1"/>
  <c r="V37" i="1"/>
  <c r="C61" i="1"/>
  <c r="Q37" i="1"/>
  <c r="R37" i="1" s="1"/>
  <c r="Y58" i="1"/>
  <c r="D60" i="1"/>
  <c r="E59" i="1"/>
  <c r="F59" i="1" s="1"/>
  <c r="S37" i="1" l="1"/>
  <c r="C62" i="1"/>
  <c r="P38" i="1"/>
  <c r="D61" i="1"/>
  <c r="E60" i="1"/>
  <c r="U37" i="1"/>
  <c r="F60" i="1" l="1"/>
  <c r="Y60" i="1"/>
  <c r="Y63" i="1"/>
  <c r="C63" i="1"/>
  <c r="Q38" i="1"/>
  <c r="R38" i="1" s="1"/>
  <c r="T38" i="1"/>
  <c r="D62" i="1"/>
  <c r="E61" i="1"/>
  <c r="F61" i="1" s="1"/>
  <c r="S38" i="1" l="1"/>
  <c r="X39" i="1"/>
  <c r="Z39" i="1" s="1"/>
  <c r="V38" i="1"/>
  <c r="C64" i="1"/>
  <c r="U38" i="1"/>
  <c r="P39" i="1"/>
  <c r="Q39" i="1" s="1"/>
  <c r="R39" i="1" s="1"/>
  <c r="Y61" i="1"/>
  <c r="D63" i="1"/>
  <c r="E62" i="1"/>
  <c r="S39" i="1" l="1"/>
  <c r="F62" i="1"/>
  <c r="Y62" i="1"/>
  <c r="Y65" i="1"/>
  <c r="C65" i="1"/>
  <c r="T39" i="1"/>
  <c r="V39" i="1" s="1"/>
  <c r="D64" i="1"/>
  <c r="E63" i="1"/>
  <c r="F63" i="1" s="1"/>
  <c r="C66" i="1" l="1"/>
  <c r="P40" i="1"/>
  <c r="T40" i="1" s="1"/>
  <c r="X40" i="1"/>
  <c r="Z40" i="1" s="1"/>
  <c r="U39" i="1"/>
  <c r="D65" i="1"/>
  <c r="E64" i="1"/>
  <c r="F64" i="1" s="1"/>
  <c r="X41" i="1" l="1"/>
  <c r="Z41" i="1" s="1"/>
  <c r="V40" i="1"/>
  <c r="C67" i="1"/>
  <c r="Q40" i="1"/>
  <c r="Y64" i="1"/>
  <c r="D66" i="1"/>
  <c r="E65" i="1"/>
  <c r="F65" i="1" s="1"/>
  <c r="U40" i="1"/>
  <c r="P41" i="1"/>
  <c r="R40" i="1" l="1"/>
  <c r="S40" i="1"/>
  <c r="C68" i="1"/>
  <c r="T41" i="1"/>
  <c r="Q41" i="1"/>
  <c r="D67" i="1"/>
  <c r="E66" i="1"/>
  <c r="R41" i="1" l="1"/>
  <c r="S41" i="1"/>
  <c r="F66" i="1"/>
  <c r="Y66" i="1"/>
  <c r="X42" i="1"/>
  <c r="Z42" i="1" s="1"/>
  <c r="V41" i="1"/>
  <c r="Y69" i="1"/>
  <c r="C69" i="1"/>
  <c r="D68" i="1"/>
  <c r="E67" i="1"/>
  <c r="F67" i="1" s="1"/>
  <c r="P42" i="1"/>
  <c r="T42" i="1" s="1"/>
  <c r="U41" i="1"/>
  <c r="X43" i="1" l="1"/>
  <c r="Z43" i="1" s="1"/>
  <c r="V42" i="1"/>
  <c r="C70" i="1"/>
  <c r="Q42" i="1"/>
  <c r="Y67" i="1"/>
  <c r="D69" i="1"/>
  <c r="E68" i="1"/>
  <c r="R42" i="1" l="1"/>
  <c r="S42" i="1"/>
  <c r="F68" i="1"/>
  <c r="Y68" i="1"/>
  <c r="Y71" i="1"/>
  <c r="C71" i="1"/>
  <c r="P43" i="1"/>
  <c r="D70" i="1"/>
  <c r="E69" i="1"/>
  <c r="F69" i="1" s="1"/>
  <c r="U42" i="1"/>
  <c r="C72" i="1" l="1"/>
  <c r="Q43" i="1"/>
  <c r="R43" i="1" s="1"/>
  <c r="T43" i="1"/>
  <c r="D71" i="1"/>
  <c r="E70" i="1"/>
  <c r="F70" i="1" s="1"/>
  <c r="S43" i="1" l="1"/>
  <c r="X44" i="1"/>
  <c r="Z44" i="1" s="1"/>
  <c r="V43" i="1"/>
  <c r="C73" i="1"/>
  <c r="U43" i="1"/>
  <c r="P44" i="1"/>
  <c r="Q44" i="1" s="1"/>
  <c r="R44" i="1" s="1"/>
  <c r="Y70" i="1"/>
  <c r="D72" i="1"/>
  <c r="E71" i="1"/>
  <c r="F71" i="1" s="1"/>
  <c r="S44" i="1" l="1"/>
  <c r="C74" i="1"/>
  <c r="T44" i="1"/>
  <c r="D73" i="1"/>
  <c r="E72" i="1"/>
  <c r="F72" i="1" l="1"/>
  <c r="Y72" i="1"/>
  <c r="X45" i="1"/>
  <c r="Z45" i="1" s="1"/>
  <c r="V44" i="1"/>
  <c r="C75" i="1"/>
  <c r="Y75" i="1"/>
  <c r="P45" i="1"/>
  <c r="Q45" i="1" s="1"/>
  <c r="R45" i="1" s="1"/>
  <c r="U44" i="1"/>
  <c r="D74" i="1"/>
  <c r="E73" i="1"/>
  <c r="F73" i="1" s="1"/>
  <c r="S45" i="1" l="1"/>
  <c r="C76" i="1"/>
  <c r="T45" i="1"/>
  <c r="V45" i="1" s="1"/>
  <c r="Y73" i="1"/>
  <c r="D75" i="1"/>
  <c r="E74" i="1"/>
  <c r="F74" i="1" l="1"/>
  <c r="Y74" i="1"/>
  <c r="Y77" i="1"/>
  <c r="C77" i="1"/>
  <c r="U45" i="1"/>
  <c r="X46" i="1"/>
  <c r="Z46" i="1" s="1"/>
  <c r="P46" i="1"/>
  <c r="T46" i="1" s="1"/>
  <c r="D76" i="1"/>
  <c r="E75" i="1"/>
  <c r="F75" i="1" s="1"/>
  <c r="X47" i="1" l="1"/>
  <c r="Z47" i="1" s="1"/>
  <c r="V46" i="1"/>
  <c r="C78" i="1"/>
  <c r="Q46" i="1"/>
  <c r="U46" i="1"/>
  <c r="D77" i="1"/>
  <c r="E76" i="1"/>
  <c r="F76" i="1" s="1"/>
  <c r="P47" i="1"/>
  <c r="R46" i="1" l="1"/>
  <c r="S46" i="1"/>
  <c r="C79" i="1"/>
  <c r="T47" i="1"/>
  <c r="Q47" i="1"/>
  <c r="Y76" i="1"/>
  <c r="D78" i="1"/>
  <c r="E77" i="1"/>
  <c r="F77" i="1" s="1"/>
  <c r="R47" i="1" l="1"/>
  <c r="S47" i="1"/>
  <c r="X48" i="1"/>
  <c r="Z48" i="1" s="1"/>
  <c r="V47" i="1"/>
  <c r="C80" i="1"/>
  <c r="D79" i="1"/>
  <c r="E78" i="1"/>
  <c r="P48" i="1"/>
  <c r="T48" i="1" s="1"/>
  <c r="U47" i="1"/>
  <c r="F78" i="1" l="1"/>
  <c r="Y78" i="1"/>
  <c r="X49" i="1"/>
  <c r="Z49" i="1" s="1"/>
  <c r="V48" i="1"/>
  <c r="Y81" i="1"/>
  <c r="C81" i="1"/>
  <c r="Q48" i="1"/>
  <c r="D80" i="1"/>
  <c r="E79" i="1"/>
  <c r="F79" i="1" s="1"/>
  <c r="R48" i="1" l="1"/>
  <c r="S48" i="1"/>
  <c r="C82" i="1"/>
  <c r="P49" i="1"/>
  <c r="Y79" i="1"/>
  <c r="D81" i="1"/>
  <c r="E80" i="1"/>
  <c r="U48" i="1"/>
  <c r="F80" i="1" l="1"/>
  <c r="Y80" i="1"/>
  <c r="Y83" i="1"/>
  <c r="C83" i="1"/>
  <c r="Q49" i="1"/>
  <c r="R49" i="1" s="1"/>
  <c r="T49" i="1"/>
  <c r="D82" i="1"/>
  <c r="E81" i="1"/>
  <c r="F81" i="1" s="1"/>
  <c r="S49" i="1" l="1"/>
  <c r="X50" i="1"/>
  <c r="Z50" i="1" s="1"/>
  <c r="V49" i="1"/>
  <c r="C84" i="1"/>
  <c r="P50" i="1"/>
  <c r="Q50" i="1" s="1"/>
  <c r="R50" i="1" s="1"/>
  <c r="U49" i="1"/>
  <c r="D83" i="1"/>
  <c r="E82" i="1"/>
  <c r="F82" i="1" s="1"/>
  <c r="S50" i="1" l="1"/>
  <c r="C85" i="1"/>
  <c r="T50" i="1"/>
  <c r="V50" i="1" s="1"/>
  <c r="Y82" i="1"/>
  <c r="D84" i="1"/>
  <c r="E83" i="1"/>
  <c r="F83" i="1" s="1"/>
  <c r="C86" i="1" l="1"/>
  <c r="P51" i="1"/>
  <c r="Q51" i="1" s="1"/>
  <c r="R51" i="1" s="1"/>
  <c r="X51" i="1"/>
  <c r="Z51" i="1" s="1"/>
  <c r="U50" i="1"/>
  <c r="D85" i="1"/>
  <c r="E84" i="1"/>
  <c r="S51" i="1" l="1"/>
  <c r="F84" i="1"/>
  <c r="Y84" i="1"/>
  <c r="Y87" i="1"/>
  <c r="C87" i="1"/>
  <c r="T51" i="1"/>
  <c r="D86" i="1"/>
  <c r="E85" i="1"/>
  <c r="F85" i="1" s="1"/>
  <c r="X52" i="1" l="1"/>
  <c r="Z52" i="1" s="1"/>
  <c r="V51" i="1"/>
  <c r="C88" i="1"/>
  <c r="U51" i="1"/>
  <c r="P52" i="1"/>
  <c r="Q52" i="1" s="1"/>
  <c r="R52" i="1" s="1"/>
  <c r="Y85" i="1"/>
  <c r="D87" i="1"/>
  <c r="E86" i="1"/>
  <c r="S52" i="1" l="1"/>
  <c r="F86" i="1"/>
  <c r="Y86" i="1"/>
  <c r="Y89" i="1"/>
  <c r="C89" i="1"/>
  <c r="T52" i="1"/>
  <c r="D88" i="1"/>
  <c r="E87" i="1"/>
  <c r="F87" i="1" s="1"/>
  <c r="X53" i="1" l="1"/>
  <c r="Z53" i="1" s="1"/>
  <c r="V52" i="1"/>
  <c r="C90" i="1"/>
  <c r="P53" i="1"/>
  <c r="Q53" i="1" s="1"/>
  <c r="R53" i="1" s="1"/>
  <c r="U52" i="1"/>
  <c r="D89" i="1"/>
  <c r="E88" i="1"/>
  <c r="F88" i="1" s="1"/>
  <c r="S53" i="1" l="1"/>
  <c r="C91" i="1"/>
  <c r="T53" i="1"/>
  <c r="Y88" i="1"/>
  <c r="D90" i="1"/>
  <c r="E89" i="1"/>
  <c r="F89" i="1" s="1"/>
  <c r="P54" i="1" l="1"/>
  <c r="Q54" i="1" s="1"/>
  <c r="R54" i="1" s="1"/>
  <c r="V53" i="1"/>
  <c r="C92" i="1"/>
  <c r="U53" i="1"/>
  <c r="X54" i="1"/>
  <c r="Z54" i="1" s="1"/>
  <c r="D91" i="1"/>
  <c r="E90" i="1"/>
  <c r="S54" i="1" l="1"/>
  <c r="F90" i="1"/>
  <c r="Y90" i="1"/>
  <c r="T54" i="1"/>
  <c r="U54" i="1" s="1"/>
  <c r="Y93" i="1"/>
  <c r="C93" i="1"/>
  <c r="D92" i="1"/>
  <c r="E91" i="1"/>
  <c r="F91" i="1" s="1"/>
  <c r="P55" i="1" l="1"/>
  <c r="Q55" i="1" s="1"/>
  <c r="R55" i="1" s="1"/>
  <c r="X55" i="1"/>
  <c r="Z55" i="1" s="1"/>
  <c r="V54" i="1"/>
  <c r="C94" i="1"/>
  <c r="Y91" i="1"/>
  <c r="D93" i="1"/>
  <c r="E92" i="1"/>
  <c r="S55" i="1" l="1"/>
  <c r="F92" i="1"/>
  <c r="Y92" i="1"/>
  <c r="T55" i="1"/>
  <c r="X56" i="1" s="1"/>
  <c r="Z56" i="1" s="1"/>
  <c r="Y95" i="1"/>
  <c r="C95" i="1"/>
  <c r="D94" i="1"/>
  <c r="E93" i="1"/>
  <c r="F93" i="1" s="1"/>
  <c r="P56" i="1" l="1"/>
  <c r="Q56" i="1" s="1"/>
  <c r="R56" i="1" s="1"/>
  <c r="V55" i="1"/>
  <c r="U55" i="1"/>
  <c r="C96" i="1"/>
  <c r="D95" i="1"/>
  <c r="E94" i="1"/>
  <c r="F94" i="1" s="1"/>
  <c r="S56" i="1" l="1"/>
  <c r="T56" i="1"/>
  <c r="P57" i="1" s="1"/>
  <c r="Q57" i="1" s="1"/>
  <c r="R57" i="1" s="1"/>
  <c r="C97" i="1"/>
  <c r="Y94" i="1"/>
  <c r="D96" i="1"/>
  <c r="E95" i="1"/>
  <c r="F95" i="1" s="1"/>
  <c r="S57" i="1" l="1"/>
  <c r="U56" i="1"/>
  <c r="V56" i="1"/>
  <c r="X57" i="1"/>
  <c r="Z57" i="1" s="1"/>
  <c r="T57" i="1"/>
  <c r="X58" i="1" s="1"/>
  <c r="C98" i="1"/>
  <c r="D97" i="1"/>
  <c r="E96" i="1"/>
  <c r="F96" i="1" l="1"/>
  <c r="Y96" i="1"/>
  <c r="Z58" i="1"/>
  <c r="P58" i="1"/>
  <c r="Q58" i="1" s="1"/>
  <c r="R58" i="1" s="1"/>
  <c r="U57" i="1"/>
  <c r="V57" i="1"/>
  <c r="C99" i="1"/>
  <c r="Y99" i="1"/>
  <c r="D98" i="1"/>
  <c r="E97" i="1"/>
  <c r="F97" i="1" s="1"/>
  <c r="S58" i="1" l="1"/>
  <c r="T58" i="1"/>
  <c r="X59" i="1" s="1"/>
  <c r="Z59" i="1" s="1"/>
  <c r="C100" i="1"/>
  <c r="Y97" i="1"/>
  <c r="D99" i="1"/>
  <c r="E98" i="1"/>
  <c r="F98" i="1" l="1"/>
  <c r="Y98" i="1"/>
  <c r="U58" i="1"/>
  <c r="V58" i="1"/>
  <c r="P59" i="1"/>
  <c r="Q59" i="1" s="1"/>
  <c r="R59" i="1" s="1"/>
  <c r="Y101" i="1"/>
  <c r="C101" i="1"/>
  <c r="D100" i="1"/>
  <c r="E99" i="1"/>
  <c r="F99" i="1" s="1"/>
  <c r="S59" i="1" l="1"/>
  <c r="T59" i="1"/>
  <c r="V59" i="1" s="1"/>
  <c r="C102" i="1"/>
  <c r="D101" i="1"/>
  <c r="E100" i="1"/>
  <c r="F100" i="1" s="1"/>
  <c r="P60" i="1" l="1"/>
  <c r="Q60" i="1" s="1"/>
  <c r="X60" i="1"/>
  <c r="Z60" i="1" s="1"/>
  <c r="U59" i="1"/>
  <c r="C103" i="1"/>
  <c r="Y100" i="1"/>
  <c r="D102" i="1"/>
  <c r="E101" i="1"/>
  <c r="F101" i="1" s="1"/>
  <c r="R60" i="1" l="1"/>
  <c r="S60" i="1"/>
  <c r="T60" i="1"/>
  <c r="X61" i="1" s="1"/>
  <c r="Z61" i="1" s="1"/>
  <c r="C104" i="1"/>
  <c r="D103" i="1"/>
  <c r="E102" i="1"/>
  <c r="F102" i="1" l="1"/>
  <c r="Y102" i="1"/>
  <c r="U60" i="1"/>
  <c r="V60" i="1"/>
  <c r="P61" i="1"/>
  <c r="Q61" i="1" s="1"/>
  <c r="R61" i="1" s="1"/>
  <c r="Y105" i="1"/>
  <c r="C105" i="1"/>
  <c r="D104" i="1"/>
  <c r="E103" i="1"/>
  <c r="F103" i="1" s="1"/>
  <c r="S61" i="1" l="1"/>
  <c r="T61" i="1"/>
  <c r="X62" i="1" s="1"/>
  <c r="Z62" i="1" s="1"/>
  <c r="C106" i="1"/>
  <c r="Y103" i="1"/>
  <c r="D105" i="1"/>
  <c r="E104" i="1"/>
  <c r="F104" i="1" l="1"/>
  <c r="Y104" i="1"/>
  <c r="U61" i="1"/>
  <c r="P62" i="1"/>
  <c r="Q62" i="1" s="1"/>
  <c r="R62" i="1" s="1"/>
  <c r="V61" i="1"/>
  <c r="Y107" i="1"/>
  <c r="C107" i="1"/>
  <c r="D106" i="1"/>
  <c r="E105" i="1"/>
  <c r="F105" i="1" s="1"/>
  <c r="S62" i="1" l="1"/>
  <c r="T62" i="1"/>
  <c r="X63" i="1" s="1"/>
  <c r="Z63" i="1" s="1"/>
  <c r="C108" i="1"/>
  <c r="D107" i="1"/>
  <c r="E106" i="1"/>
  <c r="F106" i="1" s="1"/>
  <c r="P63" i="1" l="1"/>
  <c r="Q63" i="1" s="1"/>
  <c r="R63" i="1" s="1"/>
  <c r="V62" i="1"/>
  <c r="U62" i="1"/>
  <c r="C109" i="1"/>
  <c r="Y106" i="1"/>
  <c r="D108" i="1"/>
  <c r="E107" i="1"/>
  <c r="F107" i="1" s="1"/>
  <c r="S63" i="1" l="1"/>
  <c r="T63" i="1"/>
  <c r="X64" i="1" s="1"/>
  <c r="Z64" i="1" s="1"/>
  <c r="C110" i="1"/>
  <c r="D109" i="1"/>
  <c r="E108" i="1"/>
  <c r="F108" i="1" l="1"/>
  <c r="Y108" i="1"/>
  <c r="P64" i="1"/>
  <c r="Q64" i="1" s="1"/>
  <c r="V63" i="1"/>
  <c r="U63" i="1"/>
  <c r="Y111" i="1"/>
  <c r="C111" i="1"/>
  <c r="D110" i="1"/>
  <c r="E109" i="1"/>
  <c r="F109" i="1" s="1"/>
  <c r="R64" i="1" l="1"/>
  <c r="S64" i="1"/>
  <c r="T64" i="1"/>
  <c r="X65" i="1" s="1"/>
  <c r="Z65" i="1" s="1"/>
  <c r="C112" i="1"/>
  <c r="Y109" i="1"/>
  <c r="D111" i="1"/>
  <c r="E110" i="1"/>
  <c r="F110" i="1" l="1"/>
  <c r="Y110" i="1"/>
  <c r="U64" i="1"/>
  <c r="V64" i="1"/>
  <c r="P65" i="1"/>
  <c r="Q65" i="1" s="1"/>
  <c r="R65" i="1" s="1"/>
  <c r="Y113" i="1"/>
  <c r="C113" i="1"/>
  <c r="D112" i="1"/>
  <c r="E111" i="1"/>
  <c r="F111" i="1" s="1"/>
  <c r="S65" i="1" l="1"/>
  <c r="T65" i="1"/>
  <c r="X66" i="1" s="1"/>
  <c r="Z66" i="1" s="1"/>
  <c r="C114" i="1"/>
  <c r="D113" i="1"/>
  <c r="E112" i="1"/>
  <c r="F112" i="1" s="1"/>
  <c r="U65" i="1" l="1"/>
  <c r="P66" i="1"/>
  <c r="Q66" i="1" s="1"/>
  <c r="R66" i="1" s="1"/>
  <c r="V65" i="1"/>
  <c r="C115" i="1"/>
  <c r="Y112" i="1"/>
  <c r="D114" i="1"/>
  <c r="E113" i="1"/>
  <c r="F113" i="1" s="1"/>
  <c r="S66" i="1" l="1"/>
  <c r="T66" i="1"/>
  <c r="X67" i="1" s="1"/>
  <c r="Z67" i="1" s="1"/>
  <c r="C116" i="1"/>
  <c r="D115" i="1"/>
  <c r="E114" i="1"/>
  <c r="F114" i="1" l="1"/>
  <c r="Y114" i="1"/>
  <c r="P67" i="1"/>
  <c r="T67" i="1" s="1"/>
  <c r="P68" i="1" s="1"/>
  <c r="Q68" i="1" s="1"/>
  <c r="U66" i="1"/>
  <c r="V66" i="1"/>
  <c r="Y117" i="1"/>
  <c r="C117" i="1"/>
  <c r="D116" i="1"/>
  <c r="E115" i="1"/>
  <c r="F115" i="1" s="1"/>
  <c r="V67" i="1" l="1"/>
  <c r="Q67" i="1"/>
  <c r="U67" i="1"/>
  <c r="X68" i="1"/>
  <c r="Z68" i="1" s="1"/>
  <c r="C118" i="1"/>
  <c r="T68" i="1"/>
  <c r="Y115" i="1"/>
  <c r="D117" i="1"/>
  <c r="E116" i="1"/>
  <c r="R67" i="1" l="1"/>
  <c r="R68" i="1" s="1"/>
  <c r="S67" i="1"/>
  <c r="S68" i="1" s="1"/>
  <c r="F116" i="1"/>
  <c r="Y116" i="1"/>
  <c r="X69" i="1"/>
  <c r="Z69" i="1" s="1"/>
  <c r="V68" i="1"/>
  <c r="Y119" i="1"/>
  <c r="C119" i="1"/>
  <c r="U68" i="1"/>
  <c r="P69" i="1"/>
  <c r="Q69" i="1" s="1"/>
  <c r="D118" i="1"/>
  <c r="E117" i="1"/>
  <c r="F117" i="1" s="1"/>
  <c r="R69" i="1" l="1"/>
  <c r="S69" i="1"/>
  <c r="C120" i="1"/>
  <c r="T69" i="1"/>
  <c r="D119" i="1"/>
  <c r="E118" i="1"/>
  <c r="F118" i="1" s="1"/>
  <c r="X70" i="1" l="1"/>
  <c r="Z70" i="1" s="1"/>
  <c r="V69" i="1"/>
  <c r="C121" i="1"/>
  <c r="P70" i="1"/>
  <c r="Q70" i="1" s="1"/>
  <c r="R70" i="1" s="1"/>
  <c r="U69" i="1"/>
  <c r="Y118" i="1"/>
  <c r="D120" i="1"/>
  <c r="E119" i="1"/>
  <c r="F119" i="1" s="1"/>
  <c r="S70" i="1" l="1"/>
  <c r="C122" i="1"/>
  <c r="T70" i="1"/>
  <c r="D121" i="1"/>
  <c r="E120" i="1"/>
  <c r="F120" i="1" l="1"/>
  <c r="Y120" i="1"/>
  <c r="X71" i="1"/>
  <c r="Z71" i="1" s="1"/>
  <c r="V70" i="1"/>
  <c r="C123" i="1"/>
  <c r="Y123" i="1"/>
  <c r="U70" i="1"/>
  <c r="P71" i="1"/>
  <c r="Q71" i="1" s="1"/>
  <c r="R71" i="1" s="1"/>
  <c r="D122" i="1"/>
  <c r="E121" i="1"/>
  <c r="F121" i="1" s="1"/>
  <c r="S71" i="1" l="1"/>
  <c r="C124" i="1"/>
  <c r="T71" i="1"/>
  <c r="Y121" i="1"/>
  <c r="D123" i="1"/>
  <c r="E122" i="1"/>
  <c r="F122" i="1" l="1"/>
  <c r="Y122" i="1"/>
  <c r="X72" i="1"/>
  <c r="Z72" i="1" s="1"/>
  <c r="V71" i="1"/>
  <c r="Y125" i="1"/>
  <c r="C125" i="1"/>
  <c r="U71" i="1"/>
  <c r="P72" i="1"/>
  <c r="Q72" i="1" s="1"/>
  <c r="R72" i="1" s="1"/>
  <c r="D124" i="1"/>
  <c r="E123" i="1"/>
  <c r="F123" i="1" s="1"/>
  <c r="S72" i="1" l="1"/>
  <c r="C126" i="1"/>
  <c r="T72" i="1"/>
  <c r="D125" i="1"/>
  <c r="E124" i="1"/>
  <c r="F124" i="1" s="1"/>
  <c r="P73" i="1" l="1"/>
  <c r="Q73" i="1" s="1"/>
  <c r="R73" i="1" s="1"/>
  <c r="V72" i="1"/>
  <c r="C127" i="1"/>
  <c r="U72" i="1"/>
  <c r="X73" i="1"/>
  <c r="Z73" i="1" s="1"/>
  <c r="Y124" i="1"/>
  <c r="D126" i="1"/>
  <c r="E125" i="1"/>
  <c r="F125" i="1" s="1"/>
  <c r="S73" i="1" l="1"/>
  <c r="T73" i="1"/>
  <c r="U73" i="1" s="1"/>
  <c r="C128" i="1"/>
  <c r="D127" i="1"/>
  <c r="E126" i="1"/>
  <c r="F126" i="1" l="1"/>
  <c r="Y126" i="1"/>
  <c r="P74" i="1"/>
  <c r="Q74" i="1" s="1"/>
  <c r="R74" i="1" s="1"/>
  <c r="X74" i="1"/>
  <c r="Z74" i="1" s="1"/>
  <c r="V73" i="1"/>
  <c r="Y129" i="1"/>
  <c r="C129" i="1"/>
  <c r="D128" i="1"/>
  <c r="E127" i="1"/>
  <c r="F127" i="1" s="1"/>
  <c r="S74" i="1" l="1"/>
  <c r="T74" i="1"/>
  <c r="X75" i="1" s="1"/>
  <c r="Z75" i="1" s="1"/>
  <c r="C130" i="1"/>
  <c r="Y127" i="1"/>
  <c r="D129" i="1"/>
  <c r="E128" i="1"/>
  <c r="F128" i="1" l="1"/>
  <c r="Y128" i="1"/>
  <c r="P75" i="1"/>
  <c r="Q75" i="1" s="1"/>
  <c r="R75" i="1" s="1"/>
  <c r="V74" i="1"/>
  <c r="U74" i="1"/>
  <c r="Y131" i="1"/>
  <c r="C131" i="1"/>
  <c r="D130" i="1"/>
  <c r="E129" i="1"/>
  <c r="F129" i="1" s="1"/>
  <c r="S75" i="1" l="1"/>
  <c r="T75" i="1"/>
  <c r="X76" i="1" s="1"/>
  <c r="Z76" i="1" s="1"/>
  <c r="C132" i="1"/>
  <c r="D131" i="1"/>
  <c r="E130" i="1"/>
  <c r="F130" i="1" s="1"/>
  <c r="P76" i="1" l="1"/>
  <c r="Q76" i="1" s="1"/>
  <c r="R76" i="1" s="1"/>
  <c r="V75" i="1"/>
  <c r="U75" i="1"/>
  <c r="C133" i="1"/>
  <c r="Y130" i="1"/>
  <c r="D132" i="1"/>
  <c r="E131" i="1"/>
  <c r="F131" i="1" s="1"/>
  <c r="S76" i="1" l="1"/>
  <c r="T76" i="1"/>
  <c r="X77" i="1" s="1"/>
  <c r="Z77" i="1" s="1"/>
  <c r="C134" i="1"/>
  <c r="D133" i="1"/>
  <c r="E132" i="1"/>
  <c r="F132" i="1" l="1"/>
  <c r="Y132" i="1"/>
  <c r="U76" i="1"/>
  <c r="V76" i="1"/>
  <c r="P77" i="1"/>
  <c r="Q77" i="1" s="1"/>
  <c r="R77" i="1" s="1"/>
  <c r="Y135" i="1"/>
  <c r="C135" i="1"/>
  <c r="D134" i="1"/>
  <c r="E133" i="1"/>
  <c r="F133" i="1" s="1"/>
  <c r="S77" i="1" l="1"/>
  <c r="T77" i="1"/>
  <c r="U77" i="1" s="1"/>
  <c r="C136" i="1"/>
  <c r="Y133" i="1"/>
  <c r="D135" i="1"/>
  <c r="E134" i="1"/>
  <c r="F134" i="1" l="1"/>
  <c r="Y134" i="1"/>
  <c r="X78" i="1"/>
  <c r="Z78" i="1" s="1"/>
  <c r="P78" i="1"/>
  <c r="Q78" i="1" s="1"/>
  <c r="R78" i="1" s="1"/>
  <c r="V77" i="1"/>
  <c r="Y137" i="1"/>
  <c r="C137" i="1"/>
  <c r="D136" i="1"/>
  <c r="E135" i="1"/>
  <c r="F135" i="1" s="1"/>
  <c r="S78" i="1" l="1"/>
  <c r="T78" i="1"/>
  <c r="V78" i="1" s="1"/>
  <c r="C138" i="1"/>
  <c r="D137" i="1"/>
  <c r="E136" i="1"/>
  <c r="F136" i="1" s="1"/>
  <c r="P79" i="1" l="1"/>
  <c r="Q79" i="1" s="1"/>
  <c r="R79" i="1" s="1"/>
  <c r="X79" i="1"/>
  <c r="Z79" i="1" s="1"/>
  <c r="U78" i="1"/>
  <c r="C139" i="1"/>
  <c r="Y136" i="1"/>
  <c r="D138" i="1"/>
  <c r="E137" i="1"/>
  <c r="F137" i="1" s="1"/>
  <c r="S79" i="1" l="1"/>
  <c r="T79" i="1"/>
  <c r="U79" i="1" s="1"/>
  <c r="C140" i="1"/>
  <c r="D139" i="1"/>
  <c r="E138" i="1"/>
  <c r="F138" i="1" l="1"/>
  <c r="Y138" i="1"/>
  <c r="X80" i="1"/>
  <c r="Z80" i="1" s="1"/>
  <c r="V79" i="1"/>
  <c r="P80" i="1"/>
  <c r="Q80" i="1" s="1"/>
  <c r="R80" i="1" s="1"/>
  <c r="Y141" i="1"/>
  <c r="C141" i="1"/>
  <c r="D140" i="1"/>
  <c r="E139" i="1"/>
  <c r="F139" i="1" s="1"/>
  <c r="S80" i="1" l="1"/>
  <c r="T80" i="1"/>
  <c r="X81" i="1" s="1"/>
  <c r="Z81" i="1" s="1"/>
  <c r="C142" i="1"/>
  <c r="Y139" i="1"/>
  <c r="D141" i="1"/>
  <c r="E140" i="1"/>
  <c r="F140" i="1" l="1"/>
  <c r="Y140" i="1"/>
  <c r="P81" i="1"/>
  <c r="Q81" i="1" s="1"/>
  <c r="R81" i="1" s="1"/>
  <c r="V80" i="1"/>
  <c r="U80" i="1"/>
  <c r="Y143" i="1"/>
  <c r="C143" i="1"/>
  <c r="D142" i="1"/>
  <c r="E141" i="1"/>
  <c r="F141" i="1" s="1"/>
  <c r="S81" i="1" l="1"/>
  <c r="T81" i="1"/>
  <c r="X82" i="1" s="1"/>
  <c r="Z82" i="1" s="1"/>
  <c r="C144" i="1"/>
  <c r="D143" i="1"/>
  <c r="E142" i="1"/>
  <c r="F142" i="1" s="1"/>
  <c r="U81" i="1" l="1"/>
  <c r="P82" i="1"/>
  <c r="Q82" i="1" s="1"/>
  <c r="R82" i="1" s="1"/>
  <c r="V81" i="1"/>
  <c r="C145" i="1"/>
  <c r="Y142" i="1"/>
  <c r="D144" i="1"/>
  <c r="E143" i="1"/>
  <c r="F143" i="1" s="1"/>
  <c r="S82" i="1" l="1"/>
  <c r="T82" i="1"/>
  <c r="V82" i="1" s="1"/>
  <c r="C146" i="1"/>
  <c r="D145" i="1"/>
  <c r="E144" i="1"/>
  <c r="F144" i="1" l="1"/>
  <c r="Y144" i="1"/>
  <c r="U82" i="1"/>
  <c r="P83" i="1"/>
  <c r="T83" i="1" s="1"/>
  <c r="P84" i="1" s="1"/>
  <c r="Q84" i="1" s="1"/>
  <c r="X83" i="1"/>
  <c r="Z83" i="1" s="1"/>
  <c r="C147" i="1"/>
  <c r="Y147" i="1"/>
  <c r="D146" i="1"/>
  <c r="E145" i="1"/>
  <c r="F145" i="1" s="1"/>
  <c r="T84" i="1" l="1"/>
  <c r="V84" i="1" s="1"/>
  <c r="X84" i="1"/>
  <c r="Z84" i="1" s="1"/>
  <c r="Q83" i="1"/>
  <c r="U83" i="1"/>
  <c r="V83" i="1"/>
  <c r="C148" i="1"/>
  <c r="Y145" i="1"/>
  <c r="D147" i="1"/>
  <c r="E146" i="1"/>
  <c r="R83" i="1" l="1"/>
  <c r="R84" i="1" s="1"/>
  <c r="S83" i="1"/>
  <c r="S84" i="1" s="1"/>
  <c r="F146" i="1"/>
  <c r="Y146" i="1"/>
  <c r="X85" i="1"/>
  <c r="Z85" i="1" s="1"/>
  <c r="P85" i="1"/>
  <c r="Q85" i="1" s="1"/>
  <c r="U84" i="1"/>
  <c r="Y149" i="1"/>
  <c r="C149" i="1"/>
  <c r="D148" i="1"/>
  <c r="E147" i="1"/>
  <c r="F147" i="1" s="1"/>
  <c r="R85" i="1" l="1"/>
  <c r="S85" i="1"/>
  <c r="T85" i="1"/>
  <c r="X86" i="1" s="1"/>
  <c r="Z86" i="1" s="1"/>
  <c r="C150" i="1"/>
  <c r="D149" i="1"/>
  <c r="E148" i="1"/>
  <c r="F148" i="1" s="1"/>
  <c r="U85" i="1" l="1"/>
  <c r="V85" i="1"/>
  <c r="P86" i="1"/>
  <c r="Q86" i="1" s="1"/>
  <c r="R86" i="1" s="1"/>
  <c r="C151" i="1"/>
  <c r="Y148" i="1"/>
  <c r="D150" i="1"/>
  <c r="E149" i="1"/>
  <c r="F149" i="1" s="1"/>
  <c r="S86" i="1" l="1"/>
  <c r="T86" i="1"/>
  <c r="X87" i="1" s="1"/>
  <c r="Z87" i="1" s="1"/>
  <c r="C152" i="1"/>
  <c r="D151" i="1"/>
  <c r="E150" i="1"/>
  <c r="F150" i="1" l="1"/>
  <c r="Y150" i="1"/>
  <c r="U86" i="1"/>
  <c r="V86" i="1"/>
  <c r="P87" i="1"/>
  <c r="Q87" i="1" s="1"/>
  <c r="R87" i="1" s="1"/>
  <c r="Y153" i="1"/>
  <c r="C153" i="1"/>
  <c r="D152" i="1"/>
  <c r="E151" i="1"/>
  <c r="F151" i="1" s="1"/>
  <c r="S87" i="1" l="1"/>
  <c r="T87" i="1"/>
  <c r="X88" i="1" s="1"/>
  <c r="Z88" i="1" s="1"/>
  <c r="C154" i="1"/>
  <c r="Y151" i="1"/>
  <c r="D153" i="1"/>
  <c r="E152" i="1"/>
  <c r="F152" i="1" l="1"/>
  <c r="Y152" i="1"/>
  <c r="U87" i="1"/>
  <c r="P88" i="1"/>
  <c r="Q88" i="1" s="1"/>
  <c r="R88" i="1" s="1"/>
  <c r="V87" i="1"/>
  <c r="Y155" i="1"/>
  <c r="C155" i="1"/>
  <c r="D154" i="1"/>
  <c r="E153" i="1"/>
  <c r="F153" i="1" s="1"/>
  <c r="S88" i="1" l="1"/>
  <c r="T88" i="1"/>
  <c r="X89" i="1" s="1"/>
  <c r="Z89" i="1" s="1"/>
  <c r="C156" i="1"/>
  <c r="D155" i="1"/>
  <c r="E154" i="1"/>
  <c r="F154" i="1" s="1"/>
  <c r="U88" i="1" l="1"/>
  <c r="P89" i="1"/>
  <c r="Q89" i="1" s="1"/>
  <c r="R89" i="1" s="1"/>
  <c r="V88" i="1"/>
  <c r="C157" i="1"/>
  <c r="Y154" i="1"/>
  <c r="D156" i="1"/>
  <c r="E155" i="1"/>
  <c r="F155" i="1" s="1"/>
  <c r="S89" i="1" l="1"/>
  <c r="T89" i="1"/>
  <c r="X90" i="1" s="1"/>
  <c r="Z90" i="1" s="1"/>
  <c r="C158" i="1"/>
  <c r="D157" i="1"/>
  <c r="E156" i="1"/>
  <c r="F156" i="1" l="1"/>
  <c r="Y156" i="1"/>
  <c r="U89" i="1"/>
  <c r="P90" i="1"/>
  <c r="Q90" i="1" s="1"/>
  <c r="R90" i="1" s="1"/>
  <c r="V89" i="1"/>
  <c r="Y159" i="1"/>
  <c r="C159" i="1"/>
  <c r="D158" i="1"/>
  <c r="E157" i="1"/>
  <c r="F157" i="1" s="1"/>
  <c r="S90" i="1" l="1"/>
  <c r="T90" i="1"/>
  <c r="U90" i="1" s="1"/>
  <c r="C160" i="1"/>
  <c r="Y157" i="1"/>
  <c r="D159" i="1"/>
  <c r="E158" i="1"/>
  <c r="P91" i="1" l="1"/>
  <c r="Q91" i="1" s="1"/>
  <c r="R91" i="1" s="1"/>
  <c r="X91" i="1"/>
  <c r="Z91" i="1" s="1"/>
  <c r="V90" i="1"/>
  <c r="F158" i="1"/>
  <c r="Y158" i="1"/>
  <c r="Y161" i="1"/>
  <c r="C161" i="1"/>
  <c r="D160" i="1"/>
  <c r="E159" i="1"/>
  <c r="F159" i="1" s="1"/>
  <c r="T91" i="1" l="1"/>
  <c r="U91" i="1" s="1"/>
  <c r="S91" i="1"/>
  <c r="C162" i="1"/>
  <c r="D161" i="1"/>
  <c r="E160" i="1"/>
  <c r="F160" i="1" s="1"/>
  <c r="V91" i="1" l="1"/>
  <c r="X92" i="1"/>
  <c r="Z92" i="1" s="1"/>
  <c r="P92" i="1"/>
  <c r="Q92" i="1" s="1"/>
  <c r="R92" i="1" s="1"/>
  <c r="C163" i="1"/>
  <c r="Y160" i="1"/>
  <c r="D162" i="1"/>
  <c r="E161" i="1"/>
  <c r="F161" i="1" s="1"/>
  <c r="S92" i="1" l="1"/>
  <c r="T92" i="1"/>
  <c r="V92" i="1" s="1"/>
  <c r="C164" i="1"/>
  <c r="D163" i="1"/>
  <c r="E162" i="1"/>
  <c r="U92" i="1" l="1"/>
  <c r="X93" i="1"/>
  <c r="Z93" i="1" s="1"/>
  <c r="P93" i="1"/>
  <c r="Q93" i="1" s="1"/>
  <c r="R93" i="1" s="1"/>
  <c r="F162" i="1"/>
  <c r="Y162" i="1"/>
  <c r="Y165" i="1"/>
  <c r="C165" i="1"/>
  <c r="D164" i="1"/>
  <c r="E163" i="1"/>
  <c r="F163" i="1" s="1"/>
  <c r="T93" i="1" l="1"/>
  <c r="X94" i="1" s="1"/>
  <c r="Z94" i="1" s="1"/>
  <c r="S93" i="1"/>
  <c r="C166" i="1"/>
  <c r="Y163" i="1"/>
  <c r="D165" i="1"/>
  <c r="E164" i="1"/>
  <c r="V93" i="1" l="1"/>
  <c r="P94" i="1"/>
  <c r="Q94" i="1" s="1"/>
  <c r="R94" i="1" s="1"/>
  <c r="U93" i="1"/>
  <c r="F164" i="1"/>
  <c r="Y164" i="1"/>
  <c r="Y167" i="1"/>
  <c r="C167" i="1"/>
  <c r="D166" i="1"/>
  <c r="E165" i="1"/>
  <c r="F165" i="1" s="1"/>
  <c r="S94" i="1" l="1"/>
  <c r="T94" i="1"/>
  <c r="X95" i="1" s="1"/>
  <c r="Z95" i="1" s="1"/>
  <c r="C168" i="1"/>
  <c r="D167" i="1"/>
  <c r="E166" i="1"/>
  <c r="F166" i="1" s="1"/>
  <c r="U94" i="1" l="1"/>
  <c r="V94" i="1"/>
  <c r="P95" i="1"/>
  <c r="Q95" i="1" s="1"/>
  <c r="R95" i="1" s="1"/>
  <c r="C169" i="1"/>
  <c r="Y166" i="1"/>
  <c r="D168" i="1"/>
  <c r="E167" i="1"/>
  <c r="F167" i="1" s="1"/>
  <c r="T95" i="1" l="1"/>
  <c r="X96" i="1" s="1"/>
  <c r="Z96" i="1" s="1"/>
  <c r="S95" i="1"/>
  <c r="C170" i="1"/>
  <c r="D169" i="1"/>
  <c r="E168" i="1"/>
  <c r="U95" i="1" l="1"/>
  <c r="V95" i="1"/>
  <c r="P96" i="1"/>
  <c r="Q96" i="1" s="1"/>
  <c r="R96" i="1" s="1"/>
  <c r="F168" i="1"/>
  <c r="Y168" i="1"/>
  <c r="C171" i="1"/>
  <c r="Y171" i="1"/>
  <c r="D170" i="1"/>
  <c r="E169" i="1"/>
  <c r="F169" i="1" s="1"/>
  <c r="T96" i="1" l="1"/>
  <c r="X97" i="1" s="1"/>
  <c r="Z97" i="1" s="1"/>
  <c r="S96" i="1"/>
  <c r="C172" i="1"/>
  <c r="Y169" i="1"/>
  <c r="D171" i="1"/>
  <c r="E170" i="1"/>
  <c r="U96" i="1" l="1"/>
  <c r="V96" i="1"/>
  <c r="P97" i="1"/>
  <c r="T97" i="1" s="1"/>
  <c r="V97" i="1" s="1"/>
  <c r="F170" i="1"/>
  <c r="Y170" i="1"/>
  <c r="Y173" i="1"/>
  <c r="C173" i="1"/>
  <c r="D172" i="1"/>
  <c r="E171" i="1"/>
  <c r="F171" i="1" s="1"/>
  <c r="P98" i="1" l="1"/>
  <c r="Q98" i="1" s="1"/>
  <c r="Q97" i="1"/>
  <c r="R97" i="1" s="1"/>
  <c r="X98" i="1"/>
  <c r="Z98" i="1" s="1"/>
  <c r="U97" i="1"/>
  <c r="C174" i="1"/>
  <c r="D173" i="1"/>
  <c r="E172" i="1"/>
  <c r="F172" i="1" s="1"/>
  <c r="T98" i="1" l="1"/>
  <c r="X99" i="1" s="1"/>
  <c r="Z99" i="1" s="1"/>
  <c r="R98" i="1"/>
  <c r="S97" i="1"/>
  <c r="S98" i="1" s="1"/>
  <c r="C175" i="1"/>
  <c r="Y172" i="1"/>
  <c r="D174" i="1"/>
  <c r="E173" i="1"/>
  <c r="F173" i="1" s="1"/>
  <c r="P99" i="1" l="1"/>
  <c r="Q99" i="1" s="1"/>
  <c r="R99" i="1" s="1"/>
  <c r="U98" i="1"/>
  <c r="V98" i="1"/>
  <c r="C176" i="1"/>
  <c r="D175" i="1"/>
  <c r="E174" i="1"/>
  <c r="S99" i="1" l="1"/>
  <c r="T99" i="1"/>
  <c r="X100" i="1" s="1"/>
  <c r="Z100" i="1" s="1"/>
  <c r="F174" i="1"/>
  <c r="Y174" i="1"/>
  <c r="Y177" i="1"/>
  <c r="C177" i="1"/>
  <c r="D176" i="1"/>
  <c r="E175" i="1"/>
  <c r="F175" i="1" s="1"/>
  <c r="P100" i="1" l="1"/>
  <c r="T100" i="1" s="1"/>
  <c r="V100" i="1" s="1"/>
  <c r="V99" i="1"/>
  <c r="U99" i="1"/>
  <c r="C178" i="1"/>
  <c r="Y175" i="1"/>
  <c r="D177" i="1"/>
  <c r="E176" i="1"/>
  <c r="Q100" i="1" l="1"/>
  <c r="S100" i="1" s="1"/>
  <c r="X101" i="1"/>
  <c r="Z101" i="1" s="1"/>
  <c r="U100" i="1"/>
  <c r="P101" i="1"/>
  <c r="T101" i="1" s="1"/>
  <c r="X102" i="1" s="1"/>
  <c r="F176" i="1"/>
  <c r="Y176" i="1"/>
  <c r="Y179" i="1"/>
  <c r="C179" i="1"/>
  <c r="D178" i="1"/>
  <c r="E177" i="1"/>
  <c r="F177" i="1" s="1"/>
  <c r="R100" i="1" l="1"/>
  <c r="Z102" i="1"/>
  <c r="Q101" i="1"/>
  <c r="S101" i="1" s="1"/>
  <c r="V101" i="1"/>
  <c r="P102" i="1"/>
  <c r="T102" i="1" s="1"/>
  <c r="X103" i="1" s="1"/>
  <c r="Z103" i="1" s="1"/>
  <c r="U101" i="1"/>
  <c r="C180" i="1"/>
  <c r="D179" i="1"/>
  <c r="E178" i="1"/>
  <c r="F178" i="1" s="1"/>
  <c r="R101" i="1" l="1"/>
  <c r="P103" i="1"/>
  <c r="T103" i="1" s="1"/>
  <c r="V103" i="1" s="1"/>
  <c r="U102" i="1"/>
  <c r="Q102" i="1"/>
  <c r="S102" i="1" s="1"/>
  <c r="V102" i="1"/>
  <c r="C181" i="1"/>
  <c r="Y178" i="1"/>
  <c r="D180" i="1"/>
  <c r="E179" i="1"/>
  <c r="F179" i="1" s="1"/>
  <c r="R102" i="1" l="1"/>
  <c r="U103" i="1"/>
  <c r="X104" i="1"/>
  <c r="Z104" i="1" s="1"/>
  <c r="Q103" i="1"/>
  <c r="S103" i="1" s="1"/>
  <c r="P104" i="1"/>
  <c r="Q104" i="1" s="1"/>
  <c r="C182" i="1"/>
  <c r="D181" i="1"/>
  <c r="E180" i="1"/>
  <c r="R103" i="1" l="1"/>
  <c r="R104" i="1" s="1"/>
  <c r="S104" i="1"/>
  <c r="T104" i="1"/>
  <c r="X105" i="1" s="1"/>
  <c r="Z105" i="1" s="1"/>
  <c r="F180" i="1"/>
  <c r="Y180" i="1"/>
  <c r="Y183" i="1"/>
  <c r="C183" i="1"/>
  <c r="D182" i="1"/>
  <c r="E181" i="1"/>
  <c r="F181" i="1" s="1"/>
  <c r="V104" i="1" l="1"/>
  <c r="P105" i="1"/>
  <c r="Q105" i="1" s="1"/>
  <c r="S105" i="1" s="1"/>
  <c r="U104" i="1"/>
  <c r="C184" i="1"/>
  <c r="Y181" i="1"/>
  <c r="D183" i="1"/>
  <c r="E182" i="1"/>
  <c r="R105" i="1" l="1"/>
  <c r="T105" i="1"/>
  <c r="X106" i="1" s="1"/>
  <c r="Z106" i="1" s="1"/>
  <c r="F182" i="1"/>
  <c r="Y182" i="1"/>
  <c r="Y185" i="1"/>
  <c r="C185" i="1"/>
  <c r="D184" i="1"/>
  <c r="E183" i="1"/>
  <c r="F183" i="1" s="1"/>
  <c r="P106" i="1" l="1"/>
  <c r="Q106" i="1" s="1"/>
  <c r="R106" i="1" s="1"/>
  <c r="V105" i="1"/>
  <c r="U105" i="1"/>
  <c r="C186" i="1"/>
  <c r="D185" i="1"/>
  <c r="E184" i="1"/>
  <c r="F184" i="1" s="1"/>
  <c r="S106" i="1" l="1"/>
  <c r="T106" i="1"/>
  <c r="X107" i="1" s="1"/>
  <c r="Z107" i="1" s="1"/>
  <c r="C187" i="1"/>
  <c r="Y184" i="1"/>
  <c r="D186" i="1"/>
  <c r="E185" i="1"/>
  <c r="F185" i="1" s="1"/>
  <c r="V106" i="1" l="1"/>
  <c r="P107" i="1"/>
  <c r="Q107" i="1" s="1"/>
  <c r="R107" i="1" s="1"/>
  <c r="U106" i="1"/>
  <c r="C188" i="1"/>
  <c r="D187" i="1"/>
  <c r="E186" i="1"/>
  <c r="T107" i="1" l="1"/>
  <c r="X108" i="1" s="1"/>
  <c r="Z108" i="1" s="1"/>
  <c r="S107" i="1"/>
  <c r="F186" i="1"/>
  <c r="Y186" i="1"/>
  <c r="Y189" i="1"/>
  <c r="C189" i="1"/>
  <c r="D188" i="1"/>
  <c r="E187" i="1"/>
  <c r="F187" i="1" s="1"/>
  <c r="P108" i="1" l="1"/>
  <c r="Q108" i="1" s="1"/>
  <c r="R108" i="1" s="1"/>
  <c r="V107" i="1"/>
  <c r="U107" i="1"/>
  <c r="S108" i="1"/>
  <c r="T108" i="1"/>
  <c r="X109" i="1" s="1"/>
  <c r="Z109" i="1" s="1"/>
  <c r="C190" i="1"/>
  <c r="Y187" i="1"/>
  <c r="D189" i="1"/>
  <c r="E188" i="1"/>
  <c r="F188" i="1" l="1"/>
  <c r="Y188" i="1"/>
  <c r="U108" i="1"/>
  <c r="P109" i="1"/>
  <c r="T109" i="1" s="1"/>
  <c r="V108" i="1"/>
  <c r="Y191" i="1"/>
  <c r="C191" i="1"/>
  <c r="D190" i="1"/>
  <c r="E189" i="1"/>
  <c r="F189" i="1" s="1"/>
  <c r="Q109" i="1" l="1"/>
  <c r="X110" i="1"/>
  <c r="Z110" i="1" s="1"/>
  <c r="V109" i="1"/>
  <c r="C192" i="1"/>
  <c r="P110" i="1"/>
  <c r="T110" i="1" s="1"/>
  <c r="U109" i="1"/>
  <c r="D191" i="1"/>
  <c r="E190" i="1"/>
  <c r="F190" i="1" s="1"/>
  <c r="R109" i="1" l="1"/>
  <c r="S109" i="1"/>
  <c r="X111" i="1"/>
  <c r="Z111" i="1" s="1"/>
  <c r="V110" i="1"/>
  <c r="C193" i="1"/>
  <c r="Q110" i="1"/>
  <c r="U110" i="1"/>
  <c r="P111" i="1"/>
  <c r="Q111" i="1" s="1"/>
  <c r="Y190" i="1"/>
  <c r="D192" i="1"/>
  <c r="E191" i="1"/>
  <c r="F191" i="1" s="1"/>
  <c r="R110" i="1" l="1"/>
  <c r="R111" i="1" s="1"/>
  <c r="S110" i="1"/>
  <c r="S111" i="1" s="1"/>
  <c r="C194" i="1"/>
  <c r="T111" i="1"/>
  <c r="V111" i="1" s="1"/>
  <c r="D193" i="1"/>
  <c r="E192" i="1"/>
  <c r="F192" i="1" l="1"/>
  <c r="Y192" i="1"/>
  <c r="C195" i="1"/>
  <c r="Y195" i="1"/>
  <c r="U111" i="1"/>
  <c r="X112" i="1"/>
  <c r="Z112" i="1" s="1"/>
  <c r="P112" i="1"/>
  <c r="T112" i="1" s="1"/>
  <c r="D194" i="1"/>
  <c r="E193" i="1"/>
  <c r="F193" i="1" s="1"/>
  <c r="X113" i="1" l="1"/>
  <c r="Z113" i="1" s="1"/>
  <c r="V112" i="1"/>
  <c r="C196" i="1"/>
  <c r="Q112" i="1"/>
  <c r="P113" i="1"/>
  <c r="Q113" i="1" s="1"/>
  <c r="U112" i="1"/>
  <c r="Y193" i="1"/>
  <c r="D195" i="1"/>
  <c r="E194" i="1"/>
  <c r="R112" i="1" l="1"/>
  <c r="R113" i="1" s="1"/>
  <c r="S112" i="1"/>
  <c r="S113" i="1" s="1"/>
  <c r="F194" i="1"/>
  <c r="Y194" i="1"/>
  <c r="Y197" i="1"/>
  <c r="C197" i="1"/>
  <c r="T113" i="1"/>
  <c r="D196" i="1"/>
  <c r="E195" i="1"/>
  <c r="F195" i="1" s="1"/>
  <c r="X114" i="1" l="1"/>
  <c r="Z114" i="1" s="1"/>
  <c r="V113" i="1"/>
  <c r="C198" i="1"/>
  <c r="U113" i="1"/>
  <c r="P114" i="1"/>
  <c r="Q114" i="1" s="1"/>
  <c r="R114" i="1" s="1"/>
  <c r="D197" i="1"/>
  <c r="E196" i="1"/>
  <c r="F196" i="1" s="1"/>
  <c r="S114" i="1" l="1"/>
  <c r="C199" i="1"/>
  <c r="T114" i="1"/>
  <c r="Y196" i="1"/>
  <c r="D198" i="1"/>
  <c r="E197" i="1"/>
  <c r="F197" i="1" s="1"/>
  <c r="X115" i="1" l="1"/>
  <c r="Z115" i="1" s="1"/>
  <c r="V114" i="1"/>
  <c r="C200" i="1"/>
  <c r="P115" i="1"/>
  <c r="T115" i="1" s="1"/>
  <c r="U114" i="1"/>
  <c r="D199" i="1"/>
  <c r="E198" i="1"/>
  <c r="F198" i="1" l="1"/>
  <c r="Y198" i="1"/>
  <c r="X116" i="1"/>
  <c r="Z116" i="1" s="1"/>
  <c r="V115" i="1"/>
  <c r="Y201" i="1"/>
  <c r="C201" i="1"/>
  <c r="Q115" i="1"/>
  <c r="P116" i="1"/>
  <c r="T116" i="1" s="1"/>
  <c r="U115" i="1"/>
  <c r="D200" i="1"/>
  <c r="E199" i="1"/>
  <c r="F199" i="1" s="1"/>
  <c r="R115" i="1" l="1"/>
  <c r="S115" i="1"/>
  <c r="X117" i="1"/>
  <c r="Z117" i="1" s="1"/>
  <c r="V116" i="1"/>
  <c r="C202" i="1"/>
  <c r="Q116" i="1"/>
  <c r="Y199" i="1"/>
  <c r="D201" i="1"/>
  <c r="E200" i="1"/>
  <c r="R116" i="1" l="1"/>
  <c r="S116" i="1"/>
  <c r="F200" i="1"/>
  <c r="Y200" i="1"/>
  <c r="Y203" i="1"/>
  <c r="C203" i="1"/>
  <c r="P117" i="1"/>
  <c r="T117" i="1" s="1"/>
  <c r="U116" i="1"/>
  <c r="D202" i="1"/>
  <c r="E201" i="1"/>
  <c r="F201" i="1" s="1"/>
  <c r="X118" i="1" l="1"/>
  <c r="Z118" i="1" s="1"/>
  <c r="V117" i="1"/>
  <c r="C204" i="1"/>
  <c r="Q117" i="1"/>
  <c r="R117" i="1" s="1"/>
  <c r="D203" i="1"/>
  <c r="E202" i="1"/>
  <c r="F202" i="1" s="1"/>
  <c r="S117" i="1" l="1"/>
  <c r="C205" i="1"/>
  <c r="P118" i="1"/>
  <c r="T118" i="1" s="1"/>
  <c r="U117" i="1"/>
  <c r="Y202" i="1"/>
  <c r="D204" i="1"/>
  <c r="E203" i="1"/>
  <c r="F203" i="1" s="1"/>
  <c r="X119" i="1" l="1"/>
  <c r="Z119" i="1" s="1"/>
  <c r="V118" i="1"/>
  <c r="C206" i="1"/>
  <c r="Q118" i="1"/>
  <c r="R118" i="1" s="1"/>
  <c r="D205" i="1"/>
  <c r="E204" i="1"/>
  <c r="S118" i="1" l="1"/>
  <c r="F204" i="1"/>
  <c r="Y204" i="1"/>
  <c r="Y207" i="1"/>
  <c r="C207" i="1"/>
  <c r="P119" i="1"/>
  <c r="U118" i="1"/>
  <c r="D206" i="1"/>
  <c r="E205" i="1"/>
  <c r="F205" i="1" s="1"/>
  <c r="C208" i="1" l="1"/>
  <c r="Q119" i="1"/>
  <c r="R119" i="1" s="1"/>
  <c r="T119" i="1"/>
  <c r="Y205" i="1"/>
  <c r="D207" i="1"/>
  <c r="E206" i="1"/>
  <c r="S119" i="1" l="1"/>
  <c r="F206" i="1"/>
  <c r="Y206" i="1"/>
  <c r="X120" i="1"/>
  <c r="Z120" i="1" s="1"/>
  <c r="V119" i="1"/>
  <c r="Y209" i="1"/>
  <c r="C209" i="1"/>
  <c r="P120" i="1"/>
  <c r="Q120" i="1" s="1"/>
  <c r="R120" i="1" s="1"/>
  <c r="U119" i="1"/>
  <c r="D208" i="1"/>
  <c r="E207" i="1"/>
  <c r="F207" i="1" s="1"/>
  <c r="S120" i="1" l="1"/>
  <c r="C210" i="1"/>
  <c r="T120" i="1"/>
  <c r="D209" i="1"/>
  <c r="E208" i="1"/>
  <c r="F208" i="1" s="1"/>
  <c r="X121" i="1" l="1"/>
  <c r="Z121" i="1" s="1"/>
  <c r="V120" i="1"/>
  <c r="C211" i="1"/>
  <c r="U120" i="1"/>
  <c r="P121" i="1"/>
  <c r="Y208" i="1"/>
  <c r="D210" i="1"/>
  <c r="E209" i="1"/>
  <c r="F209" i="1" s="1"/>
  <c r="C212" i="1" l="1"/>
  <c r="Q121" i="1"/>
  <c r="T121" i="1"/>
  <c r="D211" i="1"/>
  <c r="E210" i="1"/>
  <c r="R121" i="1" l="1"/>
  <c r="S121" i="1"/>
  <c r="F210" i="1"/>
  <c r="Y210" i="1"/>
  <c r="X122" i="1"/>
  <c r="Z122" i="1" s="1"/>
  <c r="V121" i="1"/>
  <c r="Y213" i="1"/>
  <c r="C213" i="1"/>
  <c r="P122" i="1"/>
  <c r="Q122" i="1" s="1"/>
  <c r="R122" i="1" s="1"/>
  <c r="U121" i="1"/>
  <c r="D212" i="1"/>
  <c r="E211" i="1"/>
  <c r="F211" i="1" s="1"/>
  <c r="S122" i="1" l="1"/>
  <c r="C214" i="1"/>
  <c r="T122" i="1"/>
  <c r="Y211" i="1"/>
  <c r="D213" i="1"/>
  <c r="E212" i="1"/>
  <c r="F212" i="1" l="1"/>
  <c r="Y212" i="1"/>
  <c r="X123" i="1"/>
  <c r="Z123" i="1" s="1"/>
  <c r="V122" i="1"/>
  <c r="Y215" i="1"/>
  <c r="C215" i="1"/>
  <c r="P123" i="1"/>
  <c r="T123" i="1" s="1"/>
  <c r="U122" i="1"/>
  <c r="D214" i="1"/>
  <c r="E213" i="1"/>
  <c r="F213" i="1" s="1"/>
  <c r="X124" i="1" l="1"/>
  <c r="Z124" i="1" s="1"/>
  <c r="V123" i="1"/>
  <c r="C216" i="1"/>
  <c r="Q123" i="1"/>
  <c r="U123" i="1"/>
  <c r="P124" i="1"/>
  <c r="T124" i="1" s="1"/>
  <c r="D215" i="1"/>
  <c r="E214" i="1"/>
  <c r="F214" i="1" s="1"/>
  <c r="R123" i="1" l="1"/>
  <c r="S123" i="1"/>
  <c r="X125" i="1"/>
  <c r="Z125" i="1" s="1"/>
  <c r="V124" i="1"/>
  <c r="C217" i="1"/>
  <c r="Q124" i="1"/>
  <c r="Y214" i="1"/>
  <c r="D216" i="1"/>
  <c r="E215" i="1"/>
  <c r="F215" i="1" s="1"/>
  <c r="R124" i="1" l="1"/>
  <c r="S124" i="1"/>
  <c r="C218" i="1"/>
  <c r="P125" i="1"/>
  <c r="T125" i="1" s="1"/>
  <c r="U124" i="1"/>
  <c r="D217" i="1"/>
  <c r="E216" i="1"/>
  <c r="F216" i="1" l="1"/>
  <c r="Y216" i="1"/>
  <c r="X126" i="1"/>
  <c r="Z126" i="1" s="1"/>
  <c r="V125" i="1"/>
  <c r="C219" i="1"/>
  <c r="Y219" i="1"/>
  <c r="Q125" i="1"/>
  <c r="D218" i="1"/>
  <c r="E217" i="1"/>
  <c r="F217" i="1" s="1"/>
  <c r="R125" i="1" l="1"/>
  <c r="S125" i="1"/>
  <c r="C220" i="1"/>
  <c r="U125" i="1"/>
  <c r="P126" i="1"/>
  <c r="T126" i="1" s="1"/>
  <c r="Y217" i="1"/>
  <c r="D219" i="1"/>
  <c r="E218" i="1"/>
  <c r="F218" i="1" l="1"/>
  <c r="Y218" i="1"/>
  <c r="X127" i="1"/>
  <c r="Z127" i="1" s="1"/>
  <c r="V126" i="1"/>
  <c r="Y221" i="1"/>
  <c r="C221" i="1"/>
  <c r="Q126" i="1"/>
  <c r="R126" i="1" s="1"/>
  <c r="D220" i="1"/>
  <c r="E219" i="1"/>
  <c r="F219" i="1" s="1"/>
  <c r="S126" i="1" l="1"/>
  <c r="C222" i="1"/>
  <c r="U126" i="1"/>
  <c r="P127" i="1"/>
  <c r="T127" i="1" s="1"/>
  <c r="D221" i="1"/>
  <c r="E220" i="1"/>
  <c r="F220" i="1" s="1"/>
  <c r="X128" i="1" l="1"/>
  <c r="Z128" i="1" s="1"/>
  <c r="V127" i="1"/>
  <c r="C223" i="1"/>
  <c r="Q127" i="1"/>
  <c r="R127" i="1" s="1"/>
  <c r="Y220" i="1"/>
  <c r="D222" i="1"/>
  <c r="E221" i="1"/>
  <c r="F221" i="1" s="1"/>
  <c r="S127" i="1" l="1"/>
  <c r="C224" i="1"/>
  <c r="U127" i="1"/>
  <c r="P128" i="1"/>
  <c r="T128" i="1" s="1"/>
  <c r="D223" i="1"/>
  <c r="E222" i="1"/>
  <c r="F222" i="1" l="1"/>
  <c r="Y222" i="1"/>
  <c r="X129" i="1"/>
  <c r="Z129" i="1" s="1"/>
  <c r="V128" i="1"/>
  <c r="Y225" i="1"/>
  <c r="C225" i="1"/>
  <c r="Q128" i="1"/>
  <c r="R128" i="1" s="1"/>
  <c r="D224" i="1"/>
  <c r="E223" i="1"/>
  <c r="F223" i="1" s="1"/>
  <c r="S128" i="1" l="1"/>
  <c r="C226" i="1"/>
  <c r="U128" i="1"/>
  <c r="P129" i="1"/>
  <c r="T129" i="1" s="1"/>
  <c r="Y223" i="1"/>
  <c r="D225" i="1"/>
  <c r="E224" i="1"/>
  <c r="F224" i="1" l="1"/>
  <c r="Y224" i="1"/>
  <c r="X130" i="1"/>
  <c r="Z130" i="1" s="1"/>
  <c r="V129" i="1"/>
  <c r="Y227" i="1"/>
  <c r="C227" i="1"/>
  <c r="Q129" i="1"/>
  <c r="R129" i="1" s="1"/>
  <c r="D226" i="1"/>
  <c r="E225" i="1"/>
  <c r="F225" i="1" s="1"/>
  <c r="S129" i="1" l="1"/>
  <c r="C228" i="1"/>
  <c r="P130" i="1"/>
  <c r="T130" i="1" s="1"/>
  <c r="U129" i="1"/>
  <c r="D227" i="1"/>
  <c r="E226" i="1"/>
  <c r="F226" i="1" s="1"/>
  <c r="X131" i="1" l="1"/>
  <c r="Z131" i="1" s="1"/>
  <c r="V130" i="1"/>
  <c r="C229" i="1"/>
  <c r="Q130" i="1"/>
  <c r="R130" i="1" s="1"/>
  <c r="Y226" i="1"/>
  <c r="D228" i="1"/>
  <c r="E227" i="1"/>
  <c r="F227" i="1" s="1"/>
  <c r="S130" i="1" l="1"/>
  <c r="C230" i="1"/>
  <c r="P131" i="1"/>
  <c r="T131" i="1" s="1"/>
  <c r="U130" i="1"/>
  <c r="D229" i="1"/>
  <c r="E228" i="1"/>
  <c r="F228" i="1" l="1"/>
  <c r="Y228" i="1"/>
  <c r="X132" i="1"/>
  <c r="Z132" i="1" s="1"/>
  <c r="V131" i="1"/>
  <c r="Y231" i="1"/>
  <c r="C231" i="1"/>
  <c r="Q131" i="1"/>
  <c r="R131" i="1" s="1"/>
  <c r="D230" i="1"/>
  <c r="E229" i="1"/>
  <c r="F229" i="1" s="1"/>
  <c r="S131" i="1" l="1"/>
  <c r="C232" i="1"/>
  <c r="P132" i="1"/>
  <c r="U131" i="1"/>
  <c r="Y229" i="1"/>
  <c r="D231" i="1"/>
  <c r="E230" i="1"/>
  <c r="F230" i="1" l="1"/>
  <c r="Y230" i="1"/>
  <c r="Y233" i="1"/>
  <c r="C233" i="1"/>
  <c r="Q132" i="1"/>
  <c r="R132" i="1" s="1"/>
  <c r="T132" i="1"/>
  <c r="V132" i="1" s="1"/>
  <c r="D232" i="1"/>
  <c r="E231" i="1"/>
  <c r="F231" i="1" s="1"/>
  <c r="S132" i="1" l="1"/>
  <c r="C234" i="1"/>
  <c r="P133" i="1"/>
  <c r="Q133" i="1" s="1"/>
  <c r="R133" i="1" s="1"/>
  <c r="X133" i="1"/>
  <c r="Z133" i="1" s="1"/>
  <c r="U132" i="1"/>
  <c r="D233" i="1"/>
  <c r="E232" i="1"/>
  <c r="F232" i="1" s="1"/>
  <c r="S133" i="1" l="1"/>
  <c r="C235" i="1"/>
  <c r="T133" i="1"/>
  <c r="V133" i="1" s="1"/>
  <c r="Y232" i="1"/>
  <c r="D234" i="1"/>
  <c r="E233" i="1"/>
  <c r="F233" i="1" s="1"/>
  <c r="C236" i="1" l="1"/>
  <c r="X134" i="1"/>
  <c r="Z134" i="1" s="1"/>
  <c r="P134" i="1"/>
  <c r="Q134" i="1" s="1"/>
  <c r="R134" i="1" s="1"/>
  <c r="U133" i="1"/>
  <c r="D235" i="1"/>
  <c r="E234" i="1"/>
  <c r="S134" i="1" l="1"/>
  <c r="F234" i="1"/>
  <c r="Y234" i="1"/>
  <c r="Y237" i="1"/>
  <c r="C237" i="1"/>
  <c r="T134" i="1"/>
  <c r="V134" i="1" s="1"/>
  <c r="D236" i="1"/>
  <c r="E235" i="1"/>
  <c r="F235" i="1" s="1"/>
  <c r="C238" i="1" l="1"/>
  <c r="X135" i="1"/>
  <c r="Z135" i="1" s="1"/>
  <c r="P135" i="1"/>
  <c r="U134" i="1"/>
  <c r="Y235" i="1"/>
  <c r="D237" i="1"/>
  <c r="E236" i="1"/>
  <c r="F236" i="1" l="1"/>
  <c r="Y236" i="1"/>
  <c r="Y239" i="1"/>
  <c r="C239" i="1"/>
  <c r="T135" i="1"/>
  <c r="V135" i="1" s="1"/>
  <c r="Q135" i="1"/>
  <c r="D238" i="1"/>
  <c r="E237" i="1"/>
  <c r="F237" i="1" s="1"/>
  <c r="R135" i="1" l="1"/>
  <c r="S135" i="1"/>
  <c r="C240" i="1"/>
  <c r="X136" i="1"/>
  <c r="Z136" i="1" s="1"/>
  <c r="U135" i="1"/>
  <c r="P136" i="1"/>
  <c r="D239" i="1"/>
  <c r="E238" i="1"/>
  <c r="F238" i="1" s="1"/>
  <c r="C241" i="1" l="1"/>
  <c r="Q136" i="1"/>
  <c r="R136" i="1" s="1"/>
  <c r="T136" i="1"/>
  <c r="V136" i="1" s="1"/>
  <c r="Y238" i="1"/>
  <c r="D240" i="1"/>
  <c r="E239" i="1"/>
  <c r="F239" i="1" s="1"/>
  <c r="S136" i="1" l="1"/>
  <c r="C242" i="1"/>
  <c r="X137" i="1"/>
  <c r="Z137" i="1" s="1"/>
  <c r="P137" i="1"/>
  <c r="U136" i="1"/>
  <c r="D241" i="1"/>
  <c r="E240" i="1"/>
  <c r="F240" i="1" l="1"/>
  <c r="Y240" i="1"/>
  <c r="C243" i="1"/>
  <c r="Y243" i="1"/>
  <c r="T137" i="1"/>
  <c r="V137" i="1" s="1"/>
  <c r="Q137" i="1"/>
  <c r="R137" i="1" s="1"/>
  <c r="D242" i="1"/>
  <c r="E241" i="1"/>
  <c r="F241" i="1" s="1"/>
  <c r="S137" i="1" l="1"/>
  <c r="C244" i="1"/>
  <c r="X138" i="1"/>
  <c r="Z138" i="1" s="1"/>
  <c r="P138" i="1"/>
  <c r="U137" i="1"/>
  <c r="Y241" i="1"/>
  <c r="D243" i="1"/>
  <c r="E242" i="1"/>
  <c r="F242" i="1" l="1"/>
  <c r="Y242" i="1"/>
  <c r="Y245" i="1"/>
  <c r="C245" i="1"/>
  <c r="T138" i="1"/>
  <c r="V138" i="1" s="1"/>
  <c r="Q138" i="1"/>
  <c r="R138" i="1" s="1"/>
  <c r="D244" i="1"/>
  <c r="E243" i="1"/>
  <c r="F243" i="1" s="1"/>
  <c r="S138" i="1" l="1"/>
  <c r="C246" i="1"/>
  <c r="X139" i="1"/>
  <c r="Z139" i="1" s="1"/>
  <c r="P139" i="1"/>
  <c r="Q139" i="1" s="1"/>
  <c r="R139" i="1" s="1"/>
  <c r="U138" i="1"/>
  <c r="D245" i="1"/>
  <c r="E244" i="1"/>
  <c r="F244" i="1" s="1"/>
  <c r="S139" i="1" l="1"/>
  <c r="C247" i="1"/>
  <c r="T139" i="1"/>
  <c r="Y244" i="1"/>
  <c r="D246" i="1"/>
  <c r="E245" i="1"/>
  <c r="F245" i="1" s="1"/>
  <c r="X140" i="1" l="1"/>
  <c r="Z140" i="1" s="1"/>
  <c r="V139" i="1"/>
  <c r="C248" i="1"/>
  <c r="U139" i="1"/>
  <c r="P140" i="1"/>
  <c r="T140" i="1" s="1"/>
  <c r="D247" i="1"/>
  <c r="E246" i="1"/>
  <c r="F246" i="1" l="1"/>
  <c r="Y246" i="1"/>
  <c r="X141" i="1"/>
  <c r="Z141" i="1" s="1"/>
  <c r="V140" i="1"/>
  <c r="Y249" i="1"/>
  <c r="C249" i="1"/>
  <c r="P141" i="1"/>
  <c r="T141" i="1" s="1"/>
  <c r="Q140" i="1"/>
  <c r="U140" i="1"/>
  <c r="D248" i="1"/>
  <c r="E247" i="1"/>
  <c r="F247" i="1" s="1"/>
  <c r="R140" i="1" l="1"/>
  <c r="S140" i="1"/>
  <c r="X142" i="1"/>
  <c r="Z142" i="1" s="1"/>
  <c r="V141" i="1"/>
  <c r="C250" i="1"/>
  <c r="Q141" i="1"/>
  <c r="Y247" i="1"/>
  <c r="D249" i="1"/>
  <c r="E248" i="1"/>
  <c r="P142" i="1"/>
  <c r="U141" i="1"/>
  <c r="R141" i="1" l="1"/>
  <c r="S141" i="1"/>
  <c r="F248" i="1"/>
  <c r="Y248" i="1"/>
  <c r="Y251" i="1"/>
  <c r="C251" i="1"/>
  <c r="T142" i="1"/>
  <c r="Q142" i="1"/>
  <c r="D250" i="1"/>
  <c r="E249" i="1"/>
  <c r="F249" i="1" s="1"/>
  <c r="R142" i="1" l="1"/>
  <c r="S142" i="1"/>
  <c r="X143" i="1"/>
  <c r="Z143" i="1" s="1"/>
  <c r="V142" i="1"/>
  <c r="C252" i="1"/>
  <c r="U142" i="1"/>
  <c r="P143" i="1"/>
  <c r="T143" i="1" s="1"/>
  <c r="D251" i="1"/>
  <c r="E250" i="1"/>
  <c r="F250" i="1" s="1"/>
  <c r="X144" i="1" l="1"/>
  <c r="Z144" i="1" s="1"/>
  <c r="V143" i="1"/>
  <c r="C253" i="1"/>
  <c r="Q143" i="1"/>
  <c r="R143" i="1" s="1"/>
  <c r="Y250" i="1"/>
  <c r="D252" i="1"/>
  <c r="E251" i="1"/>
  <c r="F251" i="1" s="1"/>
  <c r="S143" i="1" l="1"/>
  <c r="C254" i="1"/>
  <c r="U143" i="1"/>
  <c r="P144" i="1"/>
  <c r="D253" i="1"/>
  <c r="E252" i="1"/>
  <c r="F252" i="1" l="1"/>
  <c r="Y252" i="1"/>
  <c r="Y255" i="1"/>
  <c r="C255" i="1"/>
  <c r="Q144" i="1"/>
  <c r="R144" i="1" s="1"/>
  <c r="T144" i="1"/>
  <c r="D254" i="1"/>
  <c r="E253" i="1"/>
  <c r="F253" i="1" s="1"/>
  <c r="S144" i="1" l="1"/>
  <c r="X145" i="1"/>
  <c r="Z145" i="1" s="1"/>
  <c r="V144" i="1"/>
  <c r="C256" i="1"/>
  <c r="Y253" i="1"/>
  <c r="P145" i="1"/>
  <c r="U144" i="1"/>
  <c r="D255" i="1"/>
  <c r="E254" i="1"/>
  <c r="F254" i="1" l="1"/>
  <c r="Y254" i="1"/>
  <c r="Y257" i="1"/>
  <c r="C257" i="1"/>
  <c r="T145" i="1"/>
  <c r="Q145" i="1"/>
  <c r="R145" i="1" s="1"/>
  <c r="D256" i="1"/>
  <c r="E255" i="1"/>
  <c r="F255" i="1" s="1"/>
  <c r="S145" i="1" l="1"/>
  <c r="X146" i="1"/>
  <c r="Z146" i="1" s="1"/>
  <c r="V145" i="1"/>
  <c r="C258" i="1"/>
  <c r="P146" i="1"/>
  <c r="T146" i="1" s="1"/>
  <c r="U145" i="1"/>
  <c r="D257" i="1"/>
  <c r="E256" i="1"/>
  <c r="F256" i="1" s="1"/>
  <c r="X147" i="1" l="1"/>
  <c r="Z147" i="1" s="1"/>
  <c r="V146" i="1"/>
  <c r="C259" i="1"/>
  <c r="Y256" i="1"/>
  <c r="Q146" i="1"/>
  <c r="R146" i="1" s="1"/>
  <c r="D258" i="1"/>
  <c r="E257" i="1"/>
  <c r="F257" i="1" s="1"/>
  <c r="S146" i="1" l="1"/>
  <c r="C260" i="1"/>
  <c r="U146" i="1"/>
  <c r="P147" i="1"/>
  <c r="D259" i="1"/>
  <c r="E258" i="1"/>
  <c r="F258" i="1" l="1"/>
  <c r="Y258" i="1"/>
  <c r="Y261" i="1"/>
  <c r="C261" i="1"/>
  <c r="T147" i="1"/>
  <c r="Q147" i="1"/>
  <c r="R147" i="1" s="1"/>
  <c r="D260" i="1"/>
  <c r="E259" i="1"/>
  <c r="F259" i="1" s="1"/>
  <c r="S147" i="1" l="1"/>
  <c r="X148" i="1"/>
  <c r="Z148" i="1" s="1"/>
  <c r="V147" i="1"/>
  <c r="C262" i="1"/>
  <c r="Y259" i="1"/>
  <c r="U147" i="1"/>
  <c r="P148" i="1"/>
  <c r="D261" i="1"/>
  <c r="E260" i="1"/>
  <c r="F260" i="1" l="1"/>
  <c r="Y260" i="1"/>
  <c r="Y263" i="1"/>
  <c r="C263" i="1"/>
  <c r="T148" i="1"/>
  <c r="Q148" i="1"/>
  <c r="R148" i="1" s="1"/>
  <c r="D262" i="1"/>
  <c r="E261" i="1"/>
  <c r="F261" i="1" s="1"/>
  <c r="S148" i="1" l="1"/>
  <c r="X149" i="1"/>
  <c r="Z149" i="1" s="1"/>
  <c r="V148" i="1"/>
  <c r="C264" i="1"/>
  <c r="U148" i="1"/>
  <c r="P149" i="1"/>
  <c r="D263" i="1"/>
  <c r="E262" i="1"/>
  <c r="F262" i="1" s="1"/>
  <c r="C265" i="1" l="1"/>
  <c r="T149" i="1"/>
  <c r="Q149" i="1"/>
  <c r="R149" i="1" s="1"/>
  <c r="Y262" i="1"/>
  <c r="D264" i="1"/>
  <c r="E263" i="1"/>
  <c r="F263" i="1" s="1"/>
  <c r="S149" i="1" l="1"/>
  <c r="X150" i="1"/>
  <c r="Z150" i="1" s="1"/>
  <c r="V149" i="1"/>
  <c r="C266" i="1"/>
  <c r="P150" i="1"/>
  <c r="T150" i="1" s="1"/>
  <c r="U149" i="1"/>
  <c r="D265" i="1"/>
  <c r="E264" i="1"/>
  <c r="F264" i="1" l="1"/>
  <c r="Y264" i="1"/>
  <c r="X151" i="1"/>
  <c r="Z151" i="1" s="1"/>
  <c r="V150" i="1"/>
  <c r="C267" i="1"/>
  <c r="Y267" i="1"/>
  <c r="Q150" i="1"/>
  <c r="R150" i="1" s="1"/>
  <c r="D266" i="1"/>
  <c r="E265" i="1"/>
  <c r="F265" i="1" s="1"/>
  <c r="S150" i="1" l="1"/>
  <c r="C268" i="1"/>
  <c r="Y265" i="1"/>
  <c r="U150" i="1"/>
  <c r="P151" i="1"/>
  <c r="D267" i="1"/>
  <c r="E266" i="1"/>
  <c r="F266" i="1" l="1"/>
  <c r="Y266" i="1"/>
  <c r="Y269" i="1"/>
  <c r="C269" i="1"/>
  <c r="T151" i="1"/>
  <c r="Q151" i="1"/>
  <c r="R151" i="1" s="1"/>
  <c r="D268" i="1"/>
  <c r="E267" i="1"/>
  <c r="F267" i="1" s="1"/>
  <c r="S151" i="1" l="1"/>
  <c r="X152" i="1"/>
  <c r="Z152" i="1" s="1"/>
  <c r="V151" i="1"/>
  <c r="C270" i="1"/>
  <c r="U151" i="1"/>
  <c r="P152" i="1"/>
  <c r="T152" i="1" s="1"/>
  <c r="D269" i="1"/>
  <c r="E268" i="1"/>
  <c r="F268" i="1" s="1"/>
  <c r="X153" i="1" l="1"/>
  <c r="Z153" i="1" s="1"/>
  <c r="V152" i="1"/>
  <c r="C271" i="1"/>
  <c r="Q152" i="1"/>
  <c r="R152" i="1" s="1"/>
  <c r="Y268" i="1"/>
  <c r="D270" i="1"/>
  <c r="E269" i="1"/>
  <c r="F269" i="1" s="1"/>
  <c r="S152" i="1" l="1"/>
  <c r="C272" i="1"/>
  <c r="P153" i="1"/>
  <c r="U152" i="1"/>
  <c r="D271" i="1"/>
  <c r="E270" i="1"/>
  <c r="F270" i="1" l="1"/>
  <c r="Y270" i="1"/>
  <c r="Y273" i="1"/>
  <c r="C273" i="1"/>
  <c r="T153" i="1"/>
  <c r="Q153" i="1"/>
  <c r="R153" i="1" s="1"/>
  <c r="D272" i="1"/>
  <c r="E271" i="1"/>
  <c r="F271" i="1" s="1"/>
  <c r="S153" i="1" l="1"/>
  <c r="X154" i="1"/>
  <c r="Z154" i="1" s="1"/>
  <c r="V153" i="1"/>
  <c r="C274" i="1"/>
  <c r="Y271" i="1"/>
  <c r="P154" i="1"/>
  <c r="U153" i="1"/>
  <c r="D273" i="1"/>
  <c r="E272" i="1"/>
  <c r="F272" i="1" l="1"/>
  <c r="Y272" i="1"/>
  <c r="Y275" i="1"/>
  <c r="C275" i="1"/>
  <c r="T154" i="1"/>
  <c r="Q154" i="1"/>
  <c r="R154" i="1" s="1"/>
  <c r="D274" i="1"/>
  <c r="E273" i="1"/>
  <c r="F273" i="1" s="1"/>
  <c r="S154" i="1" l="1"/>
  <c r="X155" i="1"/>
  <c r="Z155" i="1" s="1"/>
  <c r="V154" i="1"/>
  <c r="C276" i="1"/>
  <c r="P155" i="1"/>
  <c r="U154" i="1"/>
  <c r="D275" i="1"/>
  <c r="E274" i="1"/>
  <c r="F274" i="1" s="1"/>
  <c r="C277" i="1" l="1"/>
  <c r="T155" i="1"/>
  <c r="Y274" i="1"/>
  <c r="Q155" i="1"/>
  <c r="R155" i="1" s="1"/>
  <c r="D276" i="1"/>
  <c r="E275" i="1"/>
  <c r="F275" i="1" s="1"/>
  <c r="S155" i="1" l="1"/>
  <c r="X156" i="1"/>
  <c r="Z156" i="1" s="1"/>
  <c r="V155" i="1"/>
  <c r="C278" i="1"/>
  <c r="P156" i="1"/>
  <c r="U155" i="1"/>
  <c r="D277" i="1"/>
  <c r="E276" i="1"/>
  <c r="F276" i="1" l="1"/>
  <c r="Y276" i="1"/>
  <c r="Y279" i="1"/>
  <c r="C279" i="1"/>
  <c r="T156" i="1"/>
  <c r="Q156" i="1"/>
  <c r="R156" i="1" s="1"/>
  <c r="D278" i="1"/>
  <c r="E277" i="1"/>
  <c r="F277" i="1" s="1"/>
  <c r="S156" i="1" l="1"/>
  <c r="X157" i="1"/>
  <c r="Z157" i="1" s="1"/>
  <c r="V156" i="1"/>
  <c r="C280" i="1"/>
  <c r="U156" i="1"/>
  <c r="Y277" i="1"/>
  <c r="P157" i="1"/>
  <c r="T157" i="1" s="1"/>
  <c r="D279" i="1"/>
  <c r="E278" i="1"/>
  <c r="F278" i="1" l="1"/>
  <c r="Y278" i="1"/>
  <c r="X158" i="1"/>
  <c r="Z158" i="1" s="1"/>
  <c r="V157" i="1"/>
  <c r="Y281" i="1"/>
  <c r="C281" i="1"/>
  <c r="Q157" i="1"/>
  <c r="R157" i="1" s="1"/>
  <c r="D280" i="1"/>
  <c r="E279" i="1"/>
  <c r="F279" i="1" s="1"/>
  <c r="S157" i="1" l="1"/>
  <c r="C282" i="1"/>
  <c r="P158" i="1"/>
  <c r="U157" i="1"/>
  <c r="D281" i="1"/>
  <c r="E280" i="1"/>
  <c r="F280" i="1" s="1"/>
  <c r="C283" i="1" l="1"/>
  <c r="Q158" i="1"/>
  <c r="R158" i="1" s="1"/>
  <c r="T158" i="1"/>
  <c r="Y280" i="1"/>
  <c r="D282" i="1"/>
  <c r="E281" i="1"/>
  <c r="F281" i="1" s="1"/>
  <c r="S158" i="1" l="1"/>
  <c r="X159" i="1"/>
  <c r="Z159" i="1" s="1"/>
  <c r="V158" i="1"/>
  <c r="C284" i="1"/>
  <c r="P159" i="1"/>
  <c r="Q159" i="1" s="1"/>
  <c r="R159" i="1" s="1"/>
  <c r="U158" i="1"/>
  <c r="D283" i="1"/>
  <c r="E282" i="1"/>
  <c r="S159" i="1" l="1"/>
  <c r="F282" i="1"/>
  <c r="Y282" i="1"/>
  <c r="Y285" i="1"/>
  <c r="C285" i="1"/>
  <c r="T159" i="1"/>
  <c r="D284" i="1"/>
  <c r="E283" i="1"/>
  <c r="F283" i="1" s="1"/>
  <c r="X160" i="1" l="1"/>
  <c r="Z160" i="1" s="1"/>
  <c r="V159" i="1"/>
  <c r="C286" i="1"/>
  <c r="P160" i="1"/>
  <c r="Q160" i="1" s="1"/>
  <c r="R160" i="1" s="1"/>
  <c r="U159" i="1"/>
  <c r="Y283" i="1"/>
  <c r="D285" i="1"/>
  <c r="E284" i="1"/>
  <c r="S160" i="1" l="1"/>
  <c r="F284" i="1"/>
  <c r="Y284" i="1"/>
  <c r="Y287" i="1"/>
  <c r="C287" i="1"/>
  <c r="T160" i="1"/>
  <c r="D286" i="1"/>
  <c r="E285" i="1"/>
  <c r="F285" i="1" s="1"/>
  <c r="X161" i="1" l="1"/>
  <c r="Z161" i="1" s="1"/>
  <c r="V160" i="1"/>
  <c r="C288" i="1"/>
  <c r="U160" i="1"/>
  <c r="P161" i="1"/>
  <c r="Q161" i="1" s="1"/>
  <c r="R161" i="1" s="1"/>
  <c r="D287" i="1"/>
  <c r="E286" i="1"/>
  <c r="F286" i="1" s="1"/>
  <c r="S161" i="1" l="1"/>
  <c r="C289" i="1"/>
  <c r="T161" i="1"/>
  <c r="V161" i="1" s="1"/>
  <c r="Y286" i="1"/>
  <c r="D288" i="1"/>
  <c r="E287" i="1"/>
  <c r="F287" i="1" s="1"/>
  <c r="C290" i="1" l="1"/>
  <c r="P162" i="1"/>
  <c r="Q162" i="1" s="1"/>
  <c r="R162" i="1" s="1"/>
  <c r="X162" i="1"/>
  <c r="Z162" i="1" s="1"/>
  <c r="U161" i="1"/>
  <c r="D289" i="1"/>
  <c r="E288" i="1"/>
  <c r="S162" i="1" l="1"/>
  <c r="F288" i="1"/>
  <c r="Y288" i="1"/>
  <c r="C291" i="1"/>
  <c r="Y291" i="1"/>
  <c r="T162" i="1"/>
  <c r="V162" i="1" s="1"/>
  <c r="D290" i="1"/>
  <c r="E289" i="1"/>
  <c r="F289" i="1" s="1"/>
  <c r="C292" i="1" l="1"/>
  <c r="X163" i="1"/>
  <c r="Z163" i="1" s="1"/>
  <c r="U162" i="1"/>
  <c r="P163" i="1"/>
  <c r="Q163" i="1" s="1"/>
  <c r="R163" i="1" s="1"/>
  <c r="Y289" i="1"/>
  <c r="D291" i="1"/>
  <c r="E290" i="1"/>
  <c r="S163" i="1" l="1"/>
  <c r="F290" i="1"/>
  <c r="Y290" i="1"/>
  <c r="Y293" i="1"/>
  <c r="C293" i="1"/>
  <c r="T163" i="1"/>
  <c r="V163" i="1" s="1"/>
  <c r="D292" i="1"/>
  <c r="E291" i="1"/>
  <c r="F291" i="1" s="1"/>
  <c r="C294" i="1" l="1"/>
  <c r="X164" i="1"/>
  <c r="Z164" i="1" s="1"/>
  <c r="U163" i="1"/>
  <c r="P164" i="1"/>
  <c r="Q164" i="1" s="1"/>
  <c r="R164" i="1" s="1"/>
  <c r="D293" i="1"/>
  <c r="E292" i="1"/>
  <c r="F292" i="1" s="1"/>
  <c r="S164" i="1" l="1"/>
  <c r="C295" i="1"/>
  <c r="T164" i="1"/>
  <c r="V164" i="1" s="1"/>
  <c r="Y292" i="1"/>
  <c r="D294" i="1"/>
  <c r="E293" i="1"/>
  <c r="F293" i="1" s="1"/>
  <c r="C296" i="1" l="1"/>
  <c r="X165" i="1"/>
  <c r="Z165" i="1" s="1"/>
  <c r="P165" i="1"/>
  <c r="U164" i="1"/>
  <c r="D295" i="1"/>
  <c r="E294" i="1"/>
  <c r="F294" i="1" l="1"/>
  <c r="Y294" i="1"/>
  <c r="Y297" i="1"/>
  <c r="C297" i="1"/>
  <c r="Q165" i="1"/>
  <c r="T165" i="1"/>
  <c r="V165" i="1" s="1"/>
  <c r="D296" i="1"/>
  <c r="E295" i="1"/>
  <c r="F295" i="1" s="1"/>
  <c r="R165" i="1" l="1"/>
  <c r="S165" i="1"/>
  <c r="C298" i="1"/>
  <c r="X166" i="1"/>
  <c r="Z166" i="1" s="1"/>
  <c r="P166" i="1"/>
  <c r="U165" i="1"/>
  <c r="Y295" i="1"/>
  <c r="D297" i="1"/>
  <c r="E296" i="1"/>
  <c r="F296" i="1" l="1"/>
  <c r="Y296" i="1"/>
  <c r="Y299" i="1"/>
  <c r="C299" i="1"/>
  <c r="T166" i="1"/>
  <c r="V166" i="1" s="1"/>
  <c r="Q166" i="1"/>
  <c r="R166" i="1" s="1"/>
  <c r="D298" i="1"/>
  <c r="E297" i="1"/>
  <c r="F297" i="1" s="1"/>
  <c r="S166" i="1" l="1"/>
  <c r="C300" i="1"/>
  <c r="X167" i="1"/>
  <c r="Z167" i="1" s="1"/>
  <c r="P167" i="1"/>
  <c r="U166" i="1"/>
  <c r="D299" i="1"/>
  <c r="E298" i="1"/>
  <c r="F298" i="1" s="1"/>
  <c r="C301" i="1" l="1"/>
  <c r="Q167" i="1"/>
  <c r="R167" i="1" s="1"/>
  <c r="T167" i="1"/>
  <c r="V167" i="1" s="1"/>
  <c r="Y298" i="1"/>
  <c r="D300" i="1"/>
  <c r="E299" i="1"/>
  <c r="F299" i="1" s="1"/>
  <c r="S167" i="1" l="1"/>
  <c r="C302" i="1"/>
  <c r="X168" i="1"/>
  <c r="Z168" i="1" s="1"/>
  <c r="P168" i="1"/>
  <c r="U167" i="1"/>
  <c r="D301" i="1"/>
  <c r="E300" i="1"/>
  <c r="F300" i="1" l="1"/>
  <c r="Y300" i="1"/>
  <c r="Y303" i="1"/>
  <c r="C303" i="1"/>
  <c r="Q168" i="1"/>
  <c r="R168" i="1" s="1"/>
  <c r="T168" i="1"/>
  <c r="V168" i="1" s="1"/>
  <c r="D302" i="1"/>
  <c r="E301" i="1"/>
  <c r="F301" i="1" s="1"/>
  <c r="S168" i="1" l="1"/>
  <c r="C304" i="1"/>
  <c r="X169" i="1"/>
  <c r="Z169" i="1" s="1"/>
  <c r="U168" i="1"/>
  <c r="P169" i="1"/>
  <c r="Y301" i="1"/>
  <c r="D303" i="1"/>
  <c r="E302" i="1"/>
  <c r="F302" i="1" l="1"/>
  <c r="Y302" i="1"/>
  <c r="Y305" i="1"/>
  <c r="C305" i="1"/>
  <c r="Q169" i="1"/>
  <c r="R169" i="1" s="1"/>
  <c r="T169" i="1"/>
  <c r="V169" i="1" s="1"/>
  <c r="D304" i="1"/>
  <c r="E303" i="1"/>
  <c r="F303" i="1" s="1"/>
  <c r="S169" i="1" l="1"/>
  <c r="C306" i="1"/>
  <c r="X170" i="1"/>
  <c r="Z170" i="1" s="1"/>
  <c r="P170" i="1"/>
  <c r="Q170" i="1" s="1"/>
  <c r="R170" i="1" s="1"/>
  <c r="U169" i="1"/>
  <c r="D305" i="1"/>
  <c r="E304" i="1"/>
  <c r="F304" i="1" s="1"/>
  <c r="S170" i="1" l="1"/>
  <c r="C307" i="1"/>
  <c r="T170" i="1"/>
  <c r="V170" i="1" s="1"/>
  <c r="Y304" i="1"/>
  <c r="D306" i="1"/>
  <c r="E305" i="1"/>
  <c r="F305" i="1" s="1"/>
  <c r="C308" i="1" l="1"/>
  <c r="X171" i="1"/>
  <c r="Z171" i="1" s="1"/>
  <c r="P171" i="1"/>
  <c r="Q171" i="1" s="1"/>
  <c r="R171" i="1" s="1"/>
  <c r="U170" i="1"/>
  <c r="D307" i="1"/>
  <c r="E306" i="1"/>
  <c r="S171" i="1" l="1"/>
  <c r="F306" i="1"/>
  <c r="Y306" i="1"/>
  <c r="Y309" i="1"/>
  <c r="C309" i="1"/>
  <c r="T171" i="1"/>
  <c r="V171" i="1" s="1"/>
  <c r="D308" i="1"/>
  <c r="E307" i="1"/>
  <c r="F307" i="1" s="1"/>
  <c r="C310" i="1" l="1"/>
  <c r="X172" i="1"/>
  <c r="Z172" i="1" s="1"/>
  <c r="P172" i="1"/>
  <c r="Q172" i="1" s="1"/>
  <c r="R172" i="1" s="1"/>
  <c r="U171" i="1"/>
  <c r="Y307" i="1"/>
  <c r="D309" i="1"/>
  <c r="E308" i="1"/>
  <c r="S172" i="1" l="1"/>
  <c r="F308" i="1"/>
  <c r="Y308" i="1"/>
  <c r="Y311" i="1"/>
  <c r="C311" i="1"/>
  <c r="T172" i="1"/>
  <c r="V172" i="1" s="1"/>
  <c r="D310" i="1"/>
  <c r="E309" i="1"/>
  <c r="F309" i="1" s="1"/>
  <c r="C312" i="1" l="1"/>
  <c r="X173" i="1"/>
  <c r="Z173" i="1" s="1"/>
  <c r="P173" i="1"/>
  <c r="Q173" i="1" s="1"/>
  <c r="R173" i="1" s="1"/>
  <c r="U172" i="1"/>
  <c r="D311" i="1"/>
  <c r="E310" i="1"/>
  <c r="F310" i="1" s="1"/>
  <c r="S173" i="1" l="1"/>
  <c r="C313" i="1"/>
  <c r="T173" i="1"/>
  <c r="Y310" i="1"/>
  <c r="D312" i="1"/>
  <c r="E311" i="1"/>
  <c r="F311" i="1" s="1"/>
  <c r="X174" i="1" l="1"/>
  <c r="Z174" i="1" s="1"/>
  <c r="V173" i="1"/>
  <c r="C314" i="1"/>
  <c r="U173" i="1"/>
  <c r="P174" i="1"/>
  <c r="Q174" i="1" s="1"/>
  <c r="D313" i="1"/>
  <c r="E312" i="1"/>
  <c r="R174" i="1" l="1"/>
  <c r="S174" i="1"/>
  <c r="F312" i="1"/>
  <c r="Y312" i="1"/>
  <c r="Y315" i="1"/>
  <c r="C315" i="1"/>
  <c r="T174" i="1"/>
  <c r="D314" i="1"/>
  <c r="E313" i="1"/>
  <c r="F313" i="1" s="1"/>
  <c r="U174" i="1" l="1"/>
  <c r="V174" i="1"/>
  <c r="C316" i="1"/>
  <c r="X175" i="1"/>
  <c r="Z175" i="1" s="1"/>
  <c r="P175" i="1"/>
  <c r="Q175" i="1" s="1"/>
  <c r="R175" i="1" s="1"/>
  <c r="Y313" i="1"/>
  <c r="D315" i="1"/>
  <c r="E314" i="1"/>
  <c r="S175" i="1" l="1"/>
  <c r="F314" i="1"/>
  <c r="Y314" i="1"/>
  <c r="Y317" i="1"/>
  <c r="C317" i="1"/>
  <c r="T175" i="1"/>
  <c r="D316" i="1"/>
  <c r="E315" i="1"/>
  <c r="F315" i="1" s="1"/>
  <c r="P176" i="1" l="1"/>
  <c r="Q176" i="1" s="1"/>
  <c r="R176" i="1" s="1"/>
  <c r="V175" i="1"/>
  <c r="C318" i="1"/>
  <c r="X176" i="1"/>
  <c r="Z176" i="1" s="1"/>
  <c r="U175" i="1"/>
  <c r="D317" i="1"/>
  <c r="E316" i="1"/>
  <c r="F316" i="1" s="1"/>
  <c r="S176" i="1" l="1"/>
  <c r="T176" i="1"/>
  <c r="V176" i="1" s="1"/>
  <c r="C319" i="1"/>
  <c r="Y316" i="1"/>
  <c r="D318" i="1"/>
  <c r="E317" i="1"/>
  <c r="F317" i="1" s="1"/>
  <c r="P177" i="1" l="1"/>
  <c r="Q177" i="1" s="1"/>
  <c r="R177" i="1" s="1"/>
  <c r="U176" i="1"/>
  <c r="X177" i="1"/>
  <c r="Z177" i="1" s="1"/>
  <c r="C320" i="1"/>
  <c r="D319" i="1"/>
  <c r="E318" i="1"/>
  <c r="S177" i="1" l="1"/>
  <c r="F318" i="1"/>
  <c r="Y318" i="1"/>
  <c r="T177" i="1"/>
  <c r="V177" i="1" s="1"/>
  <c r="Y321" i="1"/>
  <c r="C321" i="1"/>
  <c r="D320" i="1"/>
  <c r="E319" i="1"/>
  <c r="F319" i="1" s="1"/>
  <c r="U177" i="1" l="1"/>
  <c r="X178" i="1"/>
  <c r="Z178" i="1" s="1"/>
  <c r="P178" i="1"/>
  <c r="Q178" i="1" s="1"/>
  <c r="R178" i="1" s="1"/>
  <c r="C322" i="1"/>
  <c r="Y319" i="1"/>
  <c r="D321" i="1"/>
  <c r="E320" i="1"/>
  <c r="S178" i="1" l="1"/>
  <c r="F320" i="1"/>
  <c r="Y320" i="1"/>
  <c r="T178" i="1"/>
  <c r="V178" i="1" s="1"/>
  <c r="Y323" i="1"/>
  <c r="C323" i="1"/>
  <c r="D322" i="1"/>
  <c r="E321" i="1"/>
  <c r="F321" i="1" s="1"/>
  <c r="X179" i="1" l="1"/>
  <c r="Z179" i="1" s="1"/>
  <c r="U178" i="1"/>
  <c r="P179" i="1"/>
  <c r="Q179" i="1" s="1"/>
  <c r="R179" i="1" s="1"/>
  <c r="C324" i="1"/>
  <c r="D323" i="1"/>
  <c r="E322" i="1"/>
  <c r="F322" i="1" s="1"/>
  <c r="S179" i="1" l="1"/>
  <c r="T179" i="1"/>
  <c r="V179" i="1" s="1"/>
  <c r="C325" i="1"/>
  <c r="Y322" i="1"/>
  <c r="D324" i="1"/>
  <c r="E323" i="1"/>
  <c r="F323" i="1" s="1"/>
  <c r="U179" i="1" l="1"/>
  <c r="P180" i="1"/>
  <c r="Q180" i="1" s="1"/>
  <c r="R180" i="1" s="1"/>
  <c r="X180" i="1"/>
  <c r="Z180" i="1" s="1"/>
  <c r="C326" i="1"/>
  <c r="D325" i="1"/>
  <c r="E324" i="1"/>
  <c r="S180" i="1" l="1"/>
  <c r="F324" i="1"/>
  <c r="Y324" i="1"/>
  <c r="T180" i="1"/>
  <c r="V180" i="1" s="1"/>
  <c r="Y327" i="1"/>
  <c r="C327" i="1"/>
  <c r="D326" i="1"/>
  <c r="E325" i="1"/>
  <c r="F325" i="1" s="1"/>
  <c r="X181" i="1" l="1"/>
  <c r="Z181" i="1" s="1"/>
  <c r="U180" i="1"/>
  <c r="P181" i="1"/>
  <c r="T181" i="1" s="1"/>
  <c r="V181" i="1" s="1"/>
  <c r="C328" i="1"/>
  <c r="Y325" i="1"/>
  <c r="D327" i="1"/>
  <c r="E326" i="1"/>
  <c r="F326" i="1" l="1"/>
  <c r="Y326" i="1"/>
  <c r="Q181" i="1"/>
  <c r="Y329" i="1"/>
  <c r="C329" i="1"/>
  <c r="X182" i="1"/>
  <c r="Z182" i="1" s="1"/>
  <c r="P182" i="1"/>
  <c r="Q182" i="1" s="1"/>
  <c r="U181" i="1"/>
  <c r="D328" i="1"/>
  <c r="E327" i="1"/>
  <c r="F327" i="1" s="1"/>
  <c r="R181" i="1" l="1"/>
  <c r="R182" i="1" s="1"/>
  <c r="S181" i="1"/>
  <c r="S182" i="1" s="1"/>
  <c r="C330" i="1"/>
  <c r="T182" i="1"/>
  <c r="V182" i="1" s="1"/>
  <c r="D329" i="1"/>
  <c r="E328" i="1"/>
  <c r="F328" i="1" s="1"/>
  <c r="C331" i="1" l="1"/>
  <c r="X183" i="1"/>
  <c r="Z183" i="1" s="1"/>
  <c r="P183" i="1"/>
  <c r="Q183" i="1" s="1"/>
  <c r="R183" i="1" s="1"/>
  <c r="U182" i="1"/>
  <c r="Y328" i="1"/>
  <c r="D330" i="1"/>
  <c r="E329" i="1"/>
  <c r="F329" i="1" s="1"/>
  <c r="S183" i="1" l="1"/>
  <c r="C332" i="1"/>
  <c r="T183" i="1"/>
  <c r="V183" i="1" s="1"/>
  <c r="D331" i="1"/>
  <c r="E330" i="1"/>
  <c r="F330" i="1" l="1"/>
  <c r="Y330" i="1"/>
  <c r="Y333" i="1"/>
  <c r="C333" i="1"/>
  <c r="X184" i="1"/>
  <c r="Z184" i="1" s="1"/>
  <c r="U183" i="1"/>
  <c r="P184" i="1"/>
  <c r="Q184" i="1" s="1"/>
  <c r="D332" i="1"/>
  <c r="E331" i="1"/>
  <c r="F331" i="1" s="1"/>
  <c r="R184" i="1" l="1"/>
  <c r="S184" i="1"/>
  <c r="C334" i="1"/>
  <c r="T184" i="1"/>
  <c r="V184" i="1" s="1"/>
  <c r="Y331" i="1"/>
  <c r="D333" i="1"/>
  <c r="E332" i="1"/>
  <c r="F332" i="1" l="1"/>
  <c r="Y332" i="1"/>
  <c r="Y335" i="1"/>
  <c r="C335" i="1"/>
  <c r="X185" i="1"/>
  <c r="Z185" i="1" s="1"/>
  <c r="P185" i="1"/>
  <c r="U184" i="1"/>
  <c r="D334" i="1"/>
  <c r="E333" i="1"/>
  <c r="F333" i="1" s="1"/>
  <c r="C336" i="1" l="1"/>
  <c r="Q185" i="1"/>
  <c r="T185" i="1"/>
  <c r="V185" i="1" s="1"/>
  <c r="D335" i="1"/>
  <c r="E334" i="1"/>
  <c r="F334" i="1" s="1"/>
  <c r="R185" i="1" l="1"/>
  <c r="S185" i="1"/>
  <c r="C337" i="1"/>
  <c r="X186" i="1"/>
  <c r="Z186" i="1" s="1"/>
  <c r="U185" i="1"/>
  <c r="P186" i="1"/>
  <c r="Q186" i="1" s="1"/>
  <c r="Y334" i="1"/>
  <c r="D336" i="1"/>
  <c r="E335" i="1"/>
  <c r="F335" i="1" s="1"/>
  <c r="R186" i="1" l="1"/>
  <c r="S186" i="1"/>
  <c r="C338" i="1"/>
  <c r="T186" i="1"/>
  <c r="V186" i="1" s="1"/>
  <c r="D337" i="1"/>
  <c r="E336" i="1"/>
  <c r="F336" i="1" l="1"/>
  <c r="Y336" i="1"/>
  <c r="Y339" i="1"/>
  <c r="C339" i="1"/>
  <c r="X187" i="1"/>
  <c r="Z187" i="1" s="1"/>
  <c r="P187" i="1"/>
  <c r="Q187" i="1" s="1"/>
  <c r="R187" i="1" s="1"/>
  <c r="U186" i="1"/>
  <c r="D338" i="1"/>
  <c r="E337" i="1"/>
  <c r="F337" i="1" s="1"/>
  <c r="S187" i="1" l="1"/>
  <c r="C340" i="1"/>
  <c r="T187" i="1"/>
  <c r="Y337" i="1"/>
  <c r="D339" i="1"/>
  <c r="E338" i="1"/>
  <c r="F338" i="1" l="1"/>
  <c r="Y338" i="1"/>
  <c r="X188" i="1"/>
  <c r="Z188" i="1" s="1"/>
  <c r="V187" i="1"/>
  <c r="Y341" i="1"/>
  <c r="C341" i="1"/>
  <c r="P188" i="1"/>
  <c r="T188" i="1" s="1"/>
  <c r="U187" i="1"/>
  <c r="D340" i="1"/>
  <c r="E339" i="1"/>
  <c r="F339" i="1" s="1"/>
  <c r="X189" i="1" l="1"/>
  <c r="Z189" i="1" s="1"/>
  <c r="V188" i="1"/>
  <c r="C342" i="1"/>
  <c r="U188" i="1"/>
  <c r="Q188" i="1"/>
  <c r="P189" i="1"/>
  <c r="Q189" i="1" s="1"/>
  <c r="D341" i="1"/>
  <c r="E340" i="1"/>
  <c r="F340" i="1" s="1"/>
  <c r="R188" i="1" l="1"/>
  <c r="R189" i="1" s="1"/>
  <c r="S188" i="1"/>
  <c r="S189" i="1" s="1"/>
  <c r="C343" i="1"/>
  <c r="T189" i="1"/>
  <c r="Y340" i="1"/>
  <c r="D342" i="1"/>
  <c r="E341" i="1"/>
  <c r="F341" i="1" s="1"/>
  <c r="X190" i="1" l="1"/>
  <c r="Z190" i="1" s="1"/>
  <c r="V189" i="1"/>
  <c r="C344" i="1"/>
  <c r="U189" i="1"/>
  <c r="P190" i="1"/>
  <c r="Q190" i="1" s="1"/>
  <c r="R190" i="1" s="1"/>
  <c r="D343" i="1"/>
  <c r="E342" i="1"/>
  <c r="S190" i="1" l="1"/>
  <c r="F342" i="1"/>
  <c r="Y342" i="1"/>
  <c r="Y345" i="1"/>
  <c r="C345" i="1"/>
  <c r="T190" i="1"/>
  <c r="D344" i="1"/>
  <c r="E343" i="1"/>
  <c r="F343" i="1" s="1"/>
  <c r="X191" i="1" l="1"/>
  <c r="Z191" i="1" s="1"/>
  <c r="V190" i="1"/>
  <c r="C346" i="1"/>
  <c r="U190" i="1"/>
  <c r="P191" i="1"/>
  <c r="T191" i="1" s="1"/>
  <c r="Y343" i="1"/>
  <c r="D345" i="1"/>
  <c r="E344" i="1"/>
  <c r="F344" i="1" l="1"/>
  <c r="Y344" i="1"/>
  <c r="X192" i="1"/>
  <c r="Z192" i="1" s="1"/>
  <c r="V191" i="1"/>
  <c r="Y347" i="1"/>
  <c r="C347" i="1"/>
  <c r="Q191" i="1"/>
  <c r="D346" i="1"/>
  <c r="E345" i="1"/>
  <c r="F345" i="1" s="1"/>
  <c r="U191" i="1"/>
  <c r="P192" i="1"/>
  <c r="R191" i="1" l="1"/>
  <c r="S191" i="1"/>
  <c r="C348" i="1"/>
  <c r="Q192" i="1"/>
  <c r="T192" i="1"/>
  <c r="D347" i="1"/>
  <c r="E346" i="1"/>
  <c r="F346" i="1" s="1"/>
  <c r="R192" i="1" l="1"/>
  <c r="S192" i="1"/>
  <c r="X193" i="1"/>
  <c r="Z193" i="1" s="1"/>
  <c r="V192" i="1"/>
  <c r="C349" i="1"/>
  <c r="Y346" i="1"/>
  <c r="D348" i="1"/>
  <c r="E347" i="1"/>
  <c r="F347" i="1" s="1"/>
  <c r="U192" i="1"/>
  <c r="P193" i="1"/>
  <c r="Q193" i="1" s="1"/>
  <c r="R193" i="1" l="1"/>
  <c r="S193" i="1"/>
  <c r="C350" i="1"/>
  <c r="T193" i="1"/>
  <c r="D349" i="1"/>
  <c r="E348" i="1"/>
  <c r="F348" i="1" l="1"/>
  <c r="Y348" i="1"/>
  <c r="X194" i="1"/>
  <c r="Z194" i="1" s="1"/>
  <c r="V193" i="1"/>
  <c r="Y351" i="1"/>
  <c r="C351" i="1"/>
  <c r="D350" i="1"/>
  <c r="E349" i="1"/>
  <c r="F349" i="1" s="1"/>
  <c r="P194" i="1"/>
  <c r="Q194" i="1" s="1"/>
  <c r="R194" i="1" s="1"/>
  <c r="U193" i="1"/>
  <c r="S194" i="1" l="1"/>
  <c r="C352" i="1"/>
  <c r="T194" i="1"/>
  <c r="Y349" i="1"/>
  <c r="D351" i="1"/>
  <c r="E350" i="1"/>
  <c r="F350" i="1" l="1"/>
  <c r="Y350" i="1"/>
  <c r="X195" i="1"/>
  <c r="Z195" i="1" s="1"/>
  <c r="V194" i="1"/>
  <c r="Y353" i="1"/>
  <c r="C353" i="1"/>
  <c r="D352" i="1"/>
  <c r="E351" i="1"/>
  <c r="F351" i="1" s="1"/>
  <c r="U194" i="1"/>
  <c r="P195" i="1"/>
  <c r="Q195" i="1" s="1"/>
  <c r="R195" i="1" l="1"/>
  <c r="S195" i="1"/>
  <c r="C354" i="1"/>
  <c r="T195" i="1"/>
  <c r="D353" i="1"/>
  <c r="E352" i="1"/>
  <c r="F352" i="1" s="1"/>
  <c r="X196" i="1" l="1"/>
  <c r="Z196" i="1" s="1"/>
  <c r="V195" i="1"/>
  <c r="C355" i="1"/>
  <c r="Y352" i="1"/>
  <c r="D354" i="1"/>
  <c r="E353" i="1"/>
  <c r="F353" i="1" s="1"/>
  <c r="U195" i="1"/>
  <c r="P196" i="1"/>
  <c r="Q196" i="1" s="1"/>
  <c r="R196" i="1" s="1"/>
  <c r="S196" i="1" l="1"/>
  <c r="C356" i="1"/>
  <c r="T196" i="1"/>
  <c r="D355" i="1"/>
  <c r="E354" i="1"/>
  <c r="F354" i="1" l="1"/>
  <c r="Y354" i="1"/>
  <c r="X197" i="1"/>
  <c r="Z197" i="1" s="1"/>
  <c r="V196" i="1"/>
  <c r="Y357" i="1"/>
  <c r="C357" i="1"/>
  <c r="D356" i="1"/>
  <c r="E355" i="1"/>
  <c r="F355" i="1" s="1"/>
  <c r="P197" i="1"/>
  <c r="Q197" i="1" s="1"/>
  <c r="R197" i="1" s="1"/>
  <c r="U196" i="1"/>
  <c r="S197" i="1" l="1"/>
  <c r="C358" i="1"/>
  <c r="T197" i="1"/>
  <c r="Y355" i="1"/>
  <c r="D357" i="1"/>
  <c r="E356" i="1"/>
  <c r="F356" i="1" l="1"/>
  <c r="Y356" i="1"/>
  <c r="X198" i="1"/>
  <c r="Z198" i="1" s="1"/>
  <c r="V197" i="1"/>
  <c r="Y359" i="1"/>
  <c r="C359" i="1"/>
  <c r="D358" i="1"/>
  <c r="E357" i="1"/>
  <c r="F357" i="1" s="1"/>
  <c r="U197" i="1"/>
  <c r="P198" i="1"/>
  <c r="T198" i="1" s="1"/>
  <c r="X199" i="1" l="1"/>
  <c r="Z199" i="1" s="1"/>
  <c r="V198" i="1"/>
  <c r="C360" i="1"/>
  <c r="Q198" i="1"/>
  <c r="D359" i="1"/>
  <c r="E358" i="1"/>
  <c r="F358" i="1" s="1"/>
  <c r="R198" i="1" l="1"/>
  <c r="S198" i="1"/>
  <c r="C361" i="1"/>
  <c r="Y358" i="1"/>
  <c r="D360" i="1"/>
  <c r="E359" i="1"/>
  <c r="F359" i="1" s="1"/>
  <c r="U198" i="1"/>
  <c r="P199" i="1"/>
  <c r="C362" i="1" l="1"/>
  <c r="Q199" i="1"/>
  <c r="R199" i="1" s="1"/>
  <c r="T199" i="1"/>
  <c r="D361" i="1"/>
  <c r="E360" i="1"/>
  <c r="S199" i="1" l="1"/>
  <c r="F360" i="1"/>
  <c r="Y360" i="1"/>
  <c r="X200" i="1"/>
  <c r="Z200" i="1" s="1"/>
  <c r="V199" i="1"/>
  <c r="Y363" i="1"/>
  <c r="C363" i="1"/>
  <c r="D362" i="1"/>
  <c r="E361" i="1"/>
  <c r="F361" i="1" s="1"/>
  <c r="U199" i="1"/>
  <c r="P200" i="1"/>
  <c r="Q200" i="1" s="1"/>
  <c r="R200" i="1" s="1"/>
  <c r="S200" i="1" l="1"/>
  <c r="C364" i="1"/>
  <c r="T200" i="1"/>
  <c r="Y361" i="1"/>
  <c r="D363" i="1"/>
  <c r="E362" i="1"/>
  <c r="F362" i="1" l="1"/>
  <c r="Y362" i="1"/>
  <c r="X201" i="1"/>
  <c r="Z201" i="1" s="1"/>
  <c r="V200" i="1"/>
  <c r="Y365" i="1"/>
  <c r="C365" i="1"/>
  <c r="D364" i="1"/>
  <c r="E363" i="1"/>
  <c r="F363" i="1" s="1"/>
  <c r="P201" i="1"/>
  <c r="U200" i="1"/>
  <c r="C366" i="1" l="1"/>
  <c r="Q201" i="1"/>
  <c r="T201" i="1"/>
  <c r="D365" i="1"/>
  <c r="E364" i="1"/>
  <c r="F364" i="1" s="1"/>
  <c r="R201" i="1" l="1"/>
  <c r="S201" i="1"/>
  <c r="X202" i="1"/>
  <c r="Z202" i="1" s="1"/>
  <c r="V201" i="1"/>
  <c r="C367" i="1"/>
  <c r="Y364" i="1"/>
  <c r="D366" i="1"/>
  <c r="E365" i="1"/>
  <c r="F365" i="1" s="1"/>
  <c r="U201" i="1"/>
  <c r="P202" i="1"/>
  <c r="Q202" i="1" s="1"/>
  <c r="R202" i="1" l="1"/>
  <c r="S202" i="1"/>
  <c r="C368" i="1"/>
  <c r="T202" i="1"/>
  <c r="D367" i="1"/>
  <c r="E366" i="1"/>
  <c r="F366" i="1" l="1"/>
  <c r="Y366" i="1"/>
  <c r="X203" i="1"/>
  <c r="Z203" i="1" s="1"/>
  <c r="V202" i="1"/>
  <c r="Y369" i="1"/>
  <c r="C369" i="1"/>
  <c r="D368" i="1"/>
  <c r="E367" i="1"/>
  <c r="F367" i="1" s="1"/>
  <c r="P203" i="1"/>
  <c r="T203" i="1" s="1"/>
  <c r="U202" i="1"/>
  <c r="X204" i="1" l="1"/>
  <c r="Z204" i="1" s="1"/>
  <c r="V203" i="1"/>
  <c r="C370" i="1"/>
  <c r="Q203" i="1"/>
  <c r="Y367" i="1"/>
  <c r="D369" i="1"/>
  <c r="E368" i="1"/>
  <c r="R203" i="1" l="1"/>
  <c r="S203" i="1"/>
  <c r="F368" i="1"/>
  <c r="Y368" i="1"/>
  <c r="Y371" i="1"/>
  <c r="C371" i="1"/>
  <c r="D370" i="1"/>
  <c r="E369" i="1"/>
  <c r="F369" i="1" s="1"/>
  <c r="U203" i="1"/>
  <c r="P204" i="1"/>
  <c r="C372" i="1" l="1"/>
  <c r="Q204" i="1"/>
  <c r="R204" i="1" s="1"/>
  <c r="T204" i="1"/>
  <c r="D371" i="1"/>
  <c r="E370" i="1"/>
  <c r="F370" i="1" s="1"/>
  <c r="S204" i="1" l="1"/>
  <c r="X205" i="1"/>
  <c r="Z205" i="1" s="1"/>
  <c r="V204" i="1"/>
  <c r="C373" i="1"/>
  <c r="Y370" i="1"/>
  <c r="D372" i="1"/>
  <c r="E371" i="1"/>
  <c r="F371" i="1" s="1"/>
  <c r="P205" i="1"/>
  <c r="Q205" i="1" s="1"/>
  <c r="R205" i="1" s="1"/>
  <c r="U204" i="1"/>
  <c r="S205" i="1" l="1"/>
  <c r="C374" i="1"/>
  <c r="T205" i="1"/>
  <c r="D373" i="1"/>
  <c r="E372" i="1"/>
  <c r="F372" i="1" l="1"/>
  <c r="Y372" i="1"/>
  <c r="X206" i="1"/>
  <c r="Z206" i="1" s="1"/>
  <c r="V205" i="1"/>
  <c r="Y375" i="1"/>
  <c r="C375" i="1"/>
  <c r="D374" i="1"/>
  <c r="E373" i="1"/>
  <c r="F373" i="1" s="1"/>
  <c r="U205" i="1"/>
  <c r="P206" i="1"/>
  <c r="Q206" i="1" s="1"/>
  <c r="R206" i="1" s="1"/>
  <c r="S206" i="1" l="1"/>
  <c r="C376" i="1"/>
  <c r="T206" i="1"/>
  <c r="Y373" i="1"/>
  <c r="D375" i="1"/>
  <c r="E374" i="1"/>
  <c r="F374" i="1" l="1"/>
  <c r="Y374" i="1"/>
  <c r="X207" i="1"/>
  <c r="Z207" i="1" s="1"/>
  <c r="V206" i="1"/>
  <c r="Y377" i="1"/>
  <c r="C377" i="1"/>
  <c r="D376" i="1"/>
  <c r="E375" i="1"/>
  <c r="F375" i="1" s="1"/>
  <c r="P207" i="1"/>
  <c r="Q207" i="1" s="1"/>
  <c r="R207" i="1" s="1"/>
  <c r="U206" i="1"/>
  <c r="S207" i="1" l="1"/>
  <c r="C378" i="1"/>
  <c r="T207" i="1"/>
  <c r="D377" i="1"/>
  <c r="E376" i="1"/>
  <c r="F376" i="1" s="1"/>
  <c r="X208" i="1" l="1"/>
  <c r="Z208" i="1" s="1"/>
  <c r="V207" i="1"/>
  <c r="C379" i="1"/>
  <c r="Y376" i="1"/>
  <c r="D378" i="1"/>
  <c r="E377" i="1"/>
  <c r="F377" i="1" s="1"/>
  <c r="P208" i="1"/>
  <c r="Q208" i="1" s="1"/>
  <c r="R208" i="1" s="1"/>
  <c r="U207" i="1"/>
  <c r="S208" i="1" l="1"/>
  <c r="C380" i="1"/>
  <c r="T208" i="1"/>
  <c r="D379" i="1"/>
  <c r="E378" i="1"/>
  <c r="F378" i="1" l="1"/>
  <c r="Y378" i="1"/>
  <c r="X209" i="1"/>
  <c r="Z209" i="1" s="1"/>
  <c r="V208" i="1"/>
  <c r="Y381" i="1"/>
  <c r="C381" i="1"/>
  <c r="D380" i="1"/>
  <c r="E379" i="1"/>
  <c r="F379" i="1" s="1"/>
  <c r="U208" i="1"/>
  <c r="P209" i="1"/>
  <c r="Q209" i="1" s="1"/>
  <c r="R209" i="1" s="1"/>
  <c r="S209" i="1" l="1"/>
  <c r="C382" i="1"/>
  <c r="T209" i="1"/>
  <c r="Y379" i="1"/>
  <c r="D381" i="1"/>
  <c r="E380" i="1"/>
  <c r="F380" i="1" l="1"/>
  <c r="Y380" i="1"/>
  <c r="X210" i="1"/>
  <c r="Z210" i="1" s="1"/>
  <c r="V209" i="1"/>
  <c r="Y383" i="1"/>
  <c r="C383" i="1"/>
  <c r="D382" i="1"/>
  <c r="E381" i="1"/>
  <c r="F381" i="1" s="1"/>
  <c r="U209" i="1"/>
  <c r="P210" i="1"/>
  <c r="Q210" i="1" s="1"/>
  <c r="R210" i="1" s="1"/>
  <c r="S210" i="1" l="1"/>
  <c r="C384" i="1"/>
  <c r="T210" i="1"/>
  <c r="D383" i="1"/>
  <c r="E382" i="1"/>
  <c r="F382" i="1" s="1"/>
  <c r="X211" i="1" l="1"/>
  <c r="Z211" i="1" s="1"/>
  <c r="V210" i="1"/>
  <c r="C385" i="1"/>
  <c r="Y382" i="1"/>
  <c r="D384" i="1"/>
  <c r="E383" i="1"/>
  <c r="F383" i="1" s="1"/>
  <c r="U210" i="1"/>
  <c r="P211" i="1"/>
  <c r="Q211" i="1" s="1"/>
  <c r="R211" i="1" s="1"/>
  <c r="S211" i="1" l="1"/>
  <c r="C386" i="1"/>
  <c r="T211" i="1"/>
  <c r="D385" i="1"/>
  <c r="E384" i="1"/>
  <c r="F384" i="1" l="1"/>
  <c r="Y384" i="1"/>
  <c r="X212" i="1"/>
  <c r="Z212" i="1" s="1"/>
  <c r="V211" i="1"/>
  <c r="Y387" i="1"/>
  <c r="C387" i="1"/>
  <c r="D386" i="1"/>
  <c r="E385" i="1"/>
  <c r="F385" i="1" s="1"/>
  <c r="U211" i="1"/>
  <c r="P212" i="1"/>
  <c r="T212" i="1" s="1"/>
  <c r="X213" i="1" l="1"/>
  <c r="Z213" i="1" s="1"/>
  <c r="V212" i="1"/>
  <c r="C388" i="1"/>
  <c r="Q212" i="1"/>
  <c r="Y385" i="1"/>
  <c r="D387" i="1"/>
  <c r="E386" i="1"/>
  <c r="R212" i="1" l="1"/>
  <c r="S212" i="1"/>
  <c r="F386" i="1"/>
  <c r="Y386" i="1"/>
  <c r="Y389" i="1"/>
  <c r="C389" i="1"/>
  <c r="D388" i="1"/>
  <c r="E387" i="1"/>
  <c r="F387" i="1" s="1"/>
  <c r="P213" i="1"/>
  <c r="U212" i="1"/>
  <c r="C390" i="1" l="1"/>
  <c r="Q213" i="1"/>
  <c r="R213" i="1" s="1"/>
  <c r="T213" i="1"/>
  <c r="D389" i="1"/>
  <c r="E388" i="1"/>
  <c r="F388" i="1" s="1"/>
  <c r="S213" i="1" l="1"/>
  <c r="X214" i="1"/>
  <c r="Z214" i="1" s="1"/>
  <c r="V213" i="1"/>
  <c r="C391" i="1"/>
  <c r="Y388" i="1"/>
  <c r="D390" i="1"/>
  <c r="E389" i="1"/>
  <c r="F389" i="1" s="1"/>
  <c r="P214" i="1"/>
  <c r="Q214" i="1" s="1"/>
  <c r="R214" i="1" s="1"/>
  <c r="U213" i="1"/>
  <c r="S214" i="1" l="1"/>
  <c r="C392" i="1"/>
  <c r="T214" i="1"/>
  <c r="D391" i="1"/>
  <c r="E390" i="1"/>
  <c r="F390" i="1" l="1"/>
  <c r="Y390" i="1"/>
  <c r="X215" i="1"/>
  <c r="Z215" i="1" s="1"/>
  <c r="V214" i="1"/>
  <c r="Y393" i="1"/>
  <c r="C393" i="1"/>
  <c r="D392" i="1"/>
  <c r="E391" i="1"/>
  <c r="F391" i="1" s="1"/>
  <c r="P215" i="1"/>
  <c r="Q215" i="1" s="1"/>
  <c r="R215" i="1" s="1"/>
  <c r="U214" i="1"/>
  <c r="S215" i="1" l="1"/>
  <c r="C394" i="1"/>
  <c r="T215" i="1"/>
  <c r="Y391" i="1"/>
  <c r="D393" i="1"/>
  <c r="E392" i="1"/>
  <c r="F392" i="1" l="1"/>
  <c r="Y392" i="1"/>
  <c r="X216" i="1"/>
  <c r="Z216" i="1" s="1"/>
  <c r="V215" i="1"/>
  <c r="Y395" i="1"/>
  <c r="C395" i="1"/>
  <c r="D394" i="1"/>
  <c r="E393" i="1"/>
  <c r="F393" i="1" s="1"/>
  <c r="P216" i="1"/>
  <c r="Q216" i="1" s="1"/>
  <c r="R216" i="1" s="1"/>
  <c r="U215" i="1"/>
  <c r="S216" i="1" l="1"/>
  <c r="C396" i="1"/>
  <c r="T216" i="1"/>
  <c r="D395" i="1"/>
  <c r="E394" i="1"/>
  <c r="F394" i="1" s="1"/>
  <c r="X217" i="1" l="1"/>
  <c r="Z217" i="1" s="1"/>
  <c r="V216" i="1"/>
  <c r="C397" i="1"/>
  <c r="Y394" i="1"/>
  <c r="D396" i="1"/>
  <c r="E395" i="1"/>
  <c r="F395" i="1" s="1"/>
  <c r="P217" i="1"/>
  <c r="Q217" i="1" s="1"/>
  <c r="R217" i="1" s="1"/>
  <c r="U216" i="1"/>
  <c r="S217" i="1" l="1"/>
  <c r="C398" i="1"/>
  <c r="T217" i="1"/>
  <c r="D397" i="1"/>
  <c r="E396" i="1"/>
  <c r="F396" i="1" l="1"/>
  <c r="Y396" i="1"/>
  <c r="X218" i="1"/>
  <c r="Z218" i="1" s="1"/>
  <c r="V217" i="1"/>
  <c r="Y399" i="1"/>
  <c r="C399" i="1"/>
  <c r="D398" i="1"/>
  <c r="E397" i="1"/>
  <c r="F397" i="1" s="1"/>
  <c r="P218" i="1"/>
  <c r="U217" i="1"/>
  <c r="C400" i="1" l="1"/>
  <c r="Q218" i="1"/>
  <c r="T218" i="1"/>
  <c r="Y397" i="1"/>
  <c r="D399" i="1"/>
  <c r="E398" i="1"/>
  <c r="R218" i="1" l="1"/>
  <c r="S218" i="1"/>
  <c r="F398" i="1"/>
  <c r="Y398" i="1"/>
  <c r="X219" i="1"/>
  <c r="Z219" i="1" s="1"/>
  <c r="V218" i="1"/>
  <c r="Y401" i="1"/>
  <c r="C401" i="1"/>
  <c r="D400" i="1"/>
  <c r="E399" i="1"/>
  <c r="F399" i="1" s="1"/>
  <c r="U218" i="1"/>
  <c r="P219" i="1"/>
  <c r="Q219" i="1" s="1"/>
  <c r="R219" i="1" s="1"/>
  <c r="S219" i="1" l="1"/>
  <c r="C402" i="1"/>
  <c r="T219" i="1"/>
  <c r="D401" i="1"/>
  <c r="E400" i="1"/>
  <c r="F400" i="1" s="1"/>
  <c r="X220" i="1" l="1"/>
  <c r="Z220" i="1" s="1"/>
  <c r="V219" i="1"/>
  <c r="C403" i="1"/>
  <c r="Y400" i="1"/>
  <c r="D402" i="1"/>
  <c r="E401" i="1"/>
  <c r="F401" i="1" s="1"/>
  <c r="P220" i="1"/>
  <c r="Q220" i="1" s="1"/>
  <c r="R220" i="1" s="1"/>
  <c r="U219" i="1"/>
  <c r="S220" i="1" l="1"/>
  <c r="C404" i="1"/>
  <c r="T220" i="1"/>
  <c r="D403" i="1"/>
  <c r="E402" i="1"/>
  <c r="F402" i="1" l="1"/>
  <c r="Y402" i="1"/>
  <c r="X221" i="1"/>
  <c r="Z221" i="1" s="1"/>
  <c r="V220" i="1"/>
  <c r="Y405" i="1"/>
  <c r="C405" i="1"/>
  <c r="D404" i="1"/>
  <c r="E403" i="1"/>
  <c r="F403" i="1" s="1"/>
  <c r="U220" i="1"/>
  <c r="P221" i="1"/>
  <c r="T221" i="1" s="1"/>
  <c r="X222" i="1" l="1"/>
  <c r="Z222" i="1" s="1"/>
  <c r="V221" i="1"/>
  <c r="C406" i="1"/>
  <c r="Q221" i="1"/>
  <c r="Y403" i="1"/>
  <c r="D405" i="1"/>
  <c r="E404" i="1"/>
  <c r="R221" i="1" l="1"/>
  <c r="S221" i="1"/>
  <c r="F404" i="1"/>
  <c r="Y404" i="1"/>
  <c r="Y407" i="1"/>
  <c r="C407" i="1"/>
  <c r="D406" i="1"/>
  <c r="E405" i="1"/>
  <c r="F405" i="1" s="1"/>
  <c r="U221" i="1"/>
  <c r="P222" i="1"/>
  <c r="C408" i="1" l="1"/>
  <c r="Q222" i="1"/>
  <c r="R222" i="1" s="1"/>
  <c r="T222" i="1"/>
  <c r="D407" i="1"/>
  <c r="E406" i="1"/>
  <c r="F406" i="1" s="1"/>
  <c r="S222" i="1" l="1"/>
  <c r="X223" i="1"/>
  <c r="Z223" i="1" s="1"/>
  <c r="V222" i="1"/>
  <c r="C409" i="1"/>
  <c r="Y406" i="1"/>
  <c r="D408" i="1"/>
  <c r="E407" i="1"/>
  <c r="F407" i="1" s="1"/>
  <c r="U222" i="1"/>
  <c r="P223" i="1"/>
  <c r="Q223" i="1" s="1"/>
  <c r="R223" i="1" s="1"/>
  <c r="S223" i="1" l="1"/>
  <c r="C410" i="1"/>
  <c r="T223" i="1"/>
  <c r="D409" i="1"/>
  <c r="E408" i="1"/>
  <c r="F408" i="1" l="1"/>
  <c r="Y408" i="1"/>
  <c r="X224" i="1"/>
  <c r="Z224" i="1" s="1"/>
  <c r="V223" i="1"/>
  <c r="Y411" i="1"/>
  <c r="C411" i="1"/>
  <c r="D410" i="1"/>
  <c r="E409" i="1"/>
  <c r="F409" i="1" s="1"/>
  <c r="P224" i="1"/>
  <c r="Q224" i="1" s="1"/>
  <c r="R224" i="1" s="1"/>
  <c r="U223" i="1"/>
  <c r="S224" i="1" l="1"/>
  <c r="C412" i="1"/>
  <c r="T224" i="1"/>
  <c r="Y409" i="1"/>
  <c r="D411" i="1"/>
  <c r="E410" i="1"/>
  <c r="F410" i="1" l="1"/>
  <c r="Y410" i="1"/>
  <c r="X225" i="1"/>
  <c r="Z225" i="1" s="1"/>
  <c r="V224" i="1"/>
  <c r="Y413" i="1"/>
  <c r="C413" i="1"/>
  <c r="D412" i="1"/>
  <c r="E411" i="1"/>
  <c r="F411" i="1" s="1"/>
  <c r="P225" i="1"/>
  <c r="Q225" i="1" s="1"/>
  <c r="R225" i="1" s="1"/>
  <c r="U224" i="1"/>
  <c r="S225" i="1" l="1"/>
  <c r="C414" i="1"/>
  <c r="T225" i="1"/>
  <c r="D413" i="1"/>
  <c r="E412" i="1"/>
  <c r="F412" i="1" s="1"/>
  <c r="X226" i="1" l="1"/>
  <c r="Z226" i="1" s="1"/>
  <c r="V225" i="1"/>
  <c r="C415" i="1"/>
  <c r="Y412" i="1"/>
  <c r="D414" i="1"/>
  <c r="E413" i="1"/>
  <c r="F413" i="1" s="1"/>
  <c r="U225" i="1"/>
  <c r="P226" i="1"/>
  <c r="Q226" i="1" s="1"/>
  <c r="R226" i="1" s="1"/>
  <c r="S226" i="1" l="1"/>
  <c r="C416" i="1"/>
  <c r="T226" i="1"/>
  <c r="D415" i="1"/>
  <c r="E414" i="1"/>
  <c r="F414" i="1" l="1"/>
  <c r="Y414" i="1"/>
  <c r="X227" i="1"/>
  <c r="Z227" i="1" s="1"/>
  <c r="V226" i="1"/>
  <c r="Y417" i="1"/>
  <c r="C417" i="1"/>
  <c r="D416" i="1"/>
  <c r="E415" i="1"/>
  <c r="F415" i="1" s="1"/>
  <c r="P227" i="1"/>
  <c r="Q227" i="1" s="1"/>
  <c r="R227" i="1" s="1"/>
  <c r="U226" i="1"/>
  <c r="S227" i="1" l="1"/>
  <c r="C418" i="1"/>
  <c r="T227" i="1"/>
  <c r="Y415" i="1"/>
  <c r="D417" i="1"/>
  <c r="E416" i="1"/>
  <c r="F416" i="1" l="1"/>
  <c r="Y416" i="1"/>
  <c r="X228" i="1"/>
  <c r="Z228" i="1" s="1"/>
  <c r="V227" i="1"/>
  <c r="Y419" i="1"/>
  <c r="C419" i="1"/>
  <c r="D418" i="1"/>
  <c r="E417" i="1"/>
  <c r="F417" i="1" s="1"/>
  <c r="U227" i="1"/>
  <c r="P228" i="1"/>
  <c r="Q228" i="1" s="1"/>
  <c r="R228" i="1" s="1"/>
  <c r="S228" i="1" l="1"/>
  <c r="C420" i="1"/>
  <c r="T228" i="1"/>
  <c r="D419" i="1"/>
  <c r="E418" i="1"/>
  <c r="F418" i="1" s="1"/>
  <c r="X229" i="1" l="1"/>
  <c r="Z229" i="1" s="1"/>
  <c r="V228" i="1"/>
  <c r="C421" i="1"/>
  <c r="Y418" i="1"/>
  <c r="D420" i="1"/>
  <c r="E419" i="1"/>
  <c r="F419" i="1" s="1"/>
  <c r="U228" i="1"/>
  <c r="P229" i="1"/>
  <c r="Q229" i="1" s="1"/>
  <c r="R229" i="1" s="1"/>
  <c r="S229" i="1" l="1"/>
  <c r="C422" i="1"/>
  <c r="T229" i="1"/>
  <c r="D421" i="1"/>
  <c r="E420" i="1"/>
  <c r="F420" i="1" l="1"/>
  <c r="Y420" i="1"/>
  <c r="X230" i="1"/>
  <c r="Z230" i="1" s="1"/>
  <c r="V229" i="1"/>
  <c r="Y423" i="1"/>
  <c r="C423" i="1"/>
  <c r="D422" i="1"/>
  <c r="E421" i="1"/>
  <c r="F421" i="1" s="1"/>
  <c r="U229" i="1"/>
  <c r="P230" i="1"/>
  <c r="Q230" i="1" s="1"/>
  <c r="R230" i="1" s="1"/>
  <c r="S230" i="1" l="1"/>
  <c r="C424" i="1"/>
  <c r="T230" i="1"/>
  <c r="Y421" i="1"/>
  <c r="D423" i="1"/>
  <c r="E422" i="1"/>
  <c r="F422" i="1" l="1"/>
  <c r="Y422" i="1"/>
  <c r="X231" i="1"/>
  <c r="Z231" i="1" s="1"/>
  <c r="V230" i="1"/>
  <c r="Y425" i="1"/>
  <c r="C425" i="1"/>
  <c r="D424" i="1"/>
  <c r="E423" i="1"/>
  <c r="F423" i="1" s="1"/>
  <c r="P231" i="1"/>
  <c r="Q231" i="1" s="1"/>
  <c r="R231" i="1" s="1"/>
  <c r="U230" i="1"/>
  <c r="S231" i="1" l="1"/>
  <c r="C426" i="1"/>
  <c r="T231" i="1"/>
  <c r="D425" i="1"/>
  <c r="E424" i="1"/>
  <c r="F424" i="1" s="1"/>
  <c r="X232" i="1" l="1"/>
  <c r="Z232" i="1" s="1"/>
  <c r="V231" i="1"/>
  <c r="C427" i="1"/>
  <c r="Y424" i="1"/>
  <c r="D426" i="1"/>
  <c r="E425" i="1"/>
  <c r="F425" i="1" s="1"/>
  <c r="U231" i="1"/>
  <c r="P232" i="1"/>
  <c r="Q232" i="1" s="1"/>
  <c r="R232" i="1" s="1"/>
  <c r="S232" i="1" l="1"/>
  <c r="C428" i="1"/>
  <c r="T232" i="1"/>
  <c r="D427" i="1"/>
  <c r="E426" i="1"/>
  <c r="F426" i="1" l="1"/>
  <c r="Y426" i="1"/>
  <c r="X233" i="1"/>
  <c r="Z233" i="1" s="1"/>
  <c r="V232" i="1"/>
  <c r="Y429" i="1"/>
  <c r="C429" i="1"/>
  <c r="D428" i="1"/>
  <c r="E427" i="1"/>
  <c r="F427" i="1" s="1"/>
  <c r="P233" i="1"/>
  <c r="Q233" i="1" s="1"/>
  <c r="R233" i="1" s="1"/>
  <c r="U232" i="1"/>
  <c r="S233" i="1" l="1"/>
  <c r="C430" i="1"/>
  <c r="T233" i="1"/>
  <c r="Y427" i="1"/>
  <c r="D429" i="1"/>
  <c r="E428" i="1"/>
  <c r="F428" i="1" l="1"/>
  <c r="Y428" i="1"/>
  <c r="X234" i="1"/>
  <c r="Z234" i="1" s="1"/>
  <c r="V233" i="1"/>
  <c r="Y431" i="1"/>
  <c r="C431" i="1"/>
  <c r="D430" i="1"/>
  <c r="E429" i="1"/>
  <c r="F429" i="1" s="1"/>
  <c r="U233" i="1"/>
  <c r="P234" i="1"/>
  <c r="Q234" i="1" s="1"/>
  <c r="R234" i="1" s="1"/>
  <c r="S234" i="1" l="1"/>
  <c r="C432" i="1"/>
  <c r="T234" i="1"/>
  <c r="D431" i="1"/>
  <c r="E430" i="1"/>
  <c r="F430" i="1" s="1"/>
  <c r="X235" i="1" l="1"/>
  <c r="Z235" i="1" s="1"/>
  <c r="V234" i="1"/>
  <c r="C433" i="1"/>
  <c r="Y430" i="1"/>
  <c r="D432" i="1"/>
  <c r="E431" i="1"/>
  <c r="F431" i="1" s="1"/>
  <c r="P235" i="1"/>
  <c r="Q235" i="1" s="1"/>
  <c r="R235" i="1" s="1"/>
  <c r="U234" i="1"/>
  <c r="S235" i="1" l="1"/>
  <c r="C434" i="1"/>
  <c r="T235" i="1"/>
  <c r="D433" i="1"/>
  <c r="E432" i="1"/>
  <c r="F432" i="1" l="1"/>
  <c r="Y432" i="1"/>
  <c r="X236" i="1"/>
  <c r="Z236" i="1" s="1"/>
  <c r="V235" i="1"/>
  <c r="Y435" i="1"/>
  <c r="C435" i="1"/>
  <c r="D434" i="1"/>
  <c r="E433" i="1"/>
  <c r="F433" i="1" s="1"/>
  <c r="P236" i="1"/>
  <c r="Q236" i="1" s="1"/>
  <c r="R236" i="1" s="1"/>
  <c r="U235" i="1"/>
  <c r="S236" i="1" l="1"/>
  <c r="C436" i="1"/>
  <c r="T236" i="1"/>
  <c r="Y433" i="1"/>
  <c r="D435" i="1"/>
  <c r="E434" i="1"/>
  <c r="F434" i="1" l="1"/>
  <c r="Y434" i="1"/>
  <c r="X237" i="1"/>
  <c r="Z237" i="1" s="1"/>
  <c r="V236" i="1"/>
  <c r="Y437" i="1"/>
  <c r="C437" i="1"/>
  <c r="D436" i="1"/>
  <c r="E435" i="1"/>
  <c r="F435" i="1" s="1"/>
  <c r="P237" i="1"/>
  <c r="T237" i="1" s="1"/>
  <c r="U236" i="1"/>
  <c r="X238" i="1" l="1"/>
  <c r="Z238" i="1" s="1"/>
  <c r="V237" i="1"/>
  <c r="C438" i="1"/>
  <c r="Q237" i="1"/>
  <c r="D437" i="1"/>
  <c r="E436" i="1"/>
  <c r="F436" i="1" s="1"/>
  <c r="R237" i="1" l="1"/>
  <c r="S237" i="1"/>
  <c r="C439" i="1"/>
  <c r="Y436" i="1"/>
  <c r="D438" i="1"/>
  <c r="E437" i="1"/>
  <c r="F437" i="1" s="1"/>
  <c r="P238" i="1"/>
  <c r="U237" i="1"/>
  <c r="C440" i="1" l="1"/>
  <c r="Q238" i="1"/>
  <c r="R238" i="1" s="1"/>
  <c r="T238" i="1"/>
  <c r="D439" i="1"/>
  <c r="E438" i="1"/>
  <c r="S238" i="1" l="1"/>
  <c r="F438" i="1"/>
  <c r="Y438" i="1"/>
  <c r="X239" i="1"/>
  <c r="Z239" i="1" s="1"/>
  <c r="V238" i="1"/>
  <c r="Y441" i="1"/>
  <c r="C441" i="1"/>
  <c r="D440" i="1"/>
  <c r="E439" i="1"/>
  <c r="F439" i="1" s="1"/>
  <c r="U238" i="1"/>
  <c r="P239" i="1"/>
  <c r="Q239" i="1" s="1"/>
  <c r="R239" i="1" s="1"/>
  <c r="S239" i="1" l="1"/>
  <c r="C442" i="1"/>
  <c r="T239" i="1"/>
  <c r="Y439" i="1"/>
  <c r="D441" i="1"/>
  <c r="E440" i="1"/>
  <c r="F440" i="1" l="1"/>
  <c r="Y440" i="1"/>
  <c r="X240" i="1"/>
  <c r="Z240" i="1" s="1"/>
  <c r="V239" i="1"/>
  <c r="Y443" i="1"/>
  <c r="C443" i="1"/>
  <c r="D442" i="1"/>
  <c r="E441" i="1"/>
  <c r="F441" i="1" s="1"/>
  <c r="U239" i="1"/>
  <c r="P240" i="1"/>
  <c r="Q240" i="1" s="1"/>
  <c r="R240" i="1" s="1"/>
  <c r="S240" i="1" l="1"/>
  <c r="C444" i="1"/>
  <c r="T240" i="1"/>
  <c r="D443" i="1"/>
  <c r="E442" i="1"/>
  <c r="F442" i="1" s="1"/>
  <c r="X241" i="1" l="1"/>
  <c r="Z241" i="1" s="1"/>
  <c r="V240" i="1"/>
  <c r="C445" i="1"/>
  <c r="Y442" i="1"/>
  <c r="D444" i="1"/>
  <c r="E443" i="1"/>
  <c r="F443" i="1" s="1"/>
  <c r="P241" i="1"/>
  <c r="Q241" i="1" s="1"/>
  <c r="R241" i="1" s="1"/>
  <c r="U240" i="1"/>
  <c r="S241" i="1" l="1"/>
  <c r="C446" i="1"/>
  <c r="T241" i="1"/>
  <c r="D445" i="1"/>
  <c r="E444" i="1"/>
  <c r="F444" i="1" l="1"/>
  <c r="Y444" i="1"/>
  <c r="X242" i="1"/>
  <c r="Z242" i="1" s="1"/>
  <c r="V241" i="1"/>
  <c r="Y447" i="1"/>
  <c r="C447" i="1"/>
  <c r="D446" i="1"/>
  <c r="E445" i="1"/>
  <c r="F445" i="1" s="1"/>
  <c r="P242" i="1"/>
  <c r="U241" i="1"/>
  <c r="C448" i="1" l="1"/>
  <c r="Q242" i="1"/>
  <c r="T242" i="1"/>
  <c r="Y445" i="1"/>
  <c r="D447" i="1"/>
  <c r="E446" i="1"/>
  <c r="R242" i="1" l="1"/>
  <c r="S242" i="1"/>
  <c r="F446" i="1"/>
  <c r="Y446" i="1"/>
  <c r="X243" i="1"/>
  <c r="Z243" i="1" s="1"/>
  <c r="V242" i="1"/>
  <c r="Y449" i="1"/>
  <c r="C449" i="1"/>
  <c r="D448" i="1"/>
  <c r="E447" i="1"/>
  <c r="F447" i="1" s="1"/>
  <c r="P243" i="1"/>
  <c r="T243" i="1" s="1"/>
  <c r="U242" i="1"/>
  <c r="X244" i="1" l="1"/>
  <c r="Z244" i="1" s="1"/>
  <c r="V243" i="1"/>
  <c r="C450" i="1"/>
  <c r="Q243" i="1"/>
  <c r="R243" i="1" s="1"/>
  <c r="D449" i="1"/>
  <c r="E448" i="1"/>
  <c r="F448" i="1" s="1"/>
  <c r="S243" i="1" l="1"/>
  <c r="C451" i="1"/>
  <c r="Y448" i="1"/>
  <c r="D450" i="1"/>
  <c r="E449" i="1"/>
  <c r="F449" i="1" s="1"/>
  <c r="U243" i="1"/>
  <c r="P244" i="1"/>
  <c r="C452" i="1" l="1"/>
  <c r="Q244" i="1"/>
  <c r="R244" i="1" s="1"/>
  <c r="T244" i="1"/>
  <c r="D451" i="1"/>
  <c r="E450" i="1"/>
  <c r="S244" i="1" l="1"/>
  <c r="F450" i="1"/>
  <c r="Y450" i="1"/>
  <c r="X245" i="1"/>
  <c r="Z245" i="1" s="1"/>
  <c r="V244" i="1"/>
  <c r="Y453" i="1"/>
  <c r="C453" i="1"/>
  <c r="D452" i="1"/>
  <c r="E451" i="1"/>
  <c r="F451" i="1" s="1"/>
  <c r="U244" i="1"/>
  <c r="P245" i="1"/>
  <c r="T245" i="1" s="1"/>
  <c r="X246" i="1" l="1"/>
  <c r="Z246" i="1" s="1"/>
  <c r="V245" i="1"/>
  <c r="C454" i="1"/>
  <c r="Q245" i="1"/>
  <c r="R245" i="1" s="1"/>
  <c r="Y451" i="1"/>
  <c r="D453" i="1"/>
  <c r="E452" i="1"/>
  <c r="S245" i="1" l="1"/>
  <c r="F452" i="1"/>
  <c r="Y452" i="1"/>
  <c r="Y455" i="1"/>
  <c r="C455" i="1"/>
  <c r="D454" i="1"/>
  <c r="E453" i="1"/>
  <c r="F453" i="1" s="1"/>
  <c r="P246" i="1"/>
  <c r="U245" i="1"/>
  <c r="C456" i="1" l="1"/>
  <c r="Q246" i="1"/>
  <c r="R246" i="1" s="1"/>
  <c r="T246" i="1"/>
  <c r="D455" i="1"/>
  <c r="E454" i="1"/>
  <c r="F454" i="1" s="1"/>
  <c r="S246" i="1" l="1"/>
  <c r="X247" i="1"/>
  <c r="Z247" i="1" s="1"/>
  <c r="V246" i="1"/>
  <c r="C457" i="1"/>
  <c r="Y454" i="1"/>
  <c r="D456" i="1"/>
  <c r="E455" i="1"/>
  <c r="F455" i="1" s="1"/>
  <c r="P247" i="1"/>
  <c r="Q247" i="1" s="1"/>
  <c r="R247" i="1" s="1"/>
  <c r="U246" i="1"/>
  <c r="S247" i="1" l="1"/>
  <c r="C458" i="1"/>
  <c r="T247" i="1"/>
  <c r="D457" i="1"/>
  <c r="E456" i="1"/>
  <c r="F456" i="1" l="1"/>
  <c r="Y456" i="1"/>
  <c r="X248" i="1"/>
  <c r="Z248" i="1" s="1"/>
  <c r="V247" i="1"/>
  <c r="Y459" i="1"/>
  <c r="C459" i="1"/>
  <c r="D458" i="1"/>
  <c r="E457" i="1"/>
  <c r="F457" i="1" s="1"/>
  <c r="U247" i="1"/>
  <c r="P248" i="1"/>
  <c r="T248" i="1" s="1"/>
  <c r="X249" i="1" l="1"/>
  <c r="Z249" i="1" s="1"/>
  <c r="V248" i="1"/>
  <c r="C460" i="1"/>
  <c r="Q248" i="1"/>
  <c r="Y457" i="1"/>
  <c r="D459" i="1"/>
  <c r="E458" i="1"/>
  <c r="R248" i="1" l="1"/>
  <c r="S248" i="1"/>
  <c r="F458" i="1"/>
  <c r="Y458" i="1"/>
  <c r="Y461" i="1"/>
  <c r="C461" i="1"/>
  <c r="D460" i="1"/>
  <c r="E459" i="1"/>
  <c r="F459" i="1" s="1"/>
  <c r="P249" i="1"/>
  <c r="U248" i="1"/>
  <c r="C462" i="1" l="1"/>
  <c r="Q249" i="1"/>
  <c r="R249" i="1" s="1"/>
  <c r="T249" i="1"/>
  <c r="D461" i="1"/>
  <c r="E460" i="1"/>
  <c r="F460" i="1" s="1"/>
  <c r="S249" i="1" l="1"/>
  <c r="X250" i="1"/>
  <c r="Z250" i="1" s="1"/>
  <c r="V249" i="1"/>
  <c r="C463" i="1"/>
  <c r="Y460" i="1"/>
  <c r="D462" i="1"/>
  <c r="E461" i="1"/>
  <c r="F461" i="1" s="1"/>
  <c r="P250" i="1"/>
  <c r="Q250" i="1" s="1"/>
  <c r="R250" i="1" s="1"/>
  <c r="U249" i="1"/>
  <c r="S250" i="1" l="1"/>
  <c r="C464" i="1"/>
  <c r="T250" i="1"/>
  <c r="D463" i="1"/>
  <c r="E462" i="1"/>
  <c r="F462" i="1" l="1"/>
  <c r="Y462" i="1"/>
  <c r="X251" i="1"/>
  <c r="Z251" i="1" s="1"/>
  <c r="V250" i="1"/>
  <c r="Y465" i="1"/>
  <c r="C465" i="1"/>
  <c r="D464" i="1"/>
  <c r="E463" i="1"/>
  <c r="F463" i="1" s="1"/>
  <c r="U250" i="1"/>
  <c r="P251" i="1"/>
  <c r="C466" i="1" l="1"/>
  <c r="Q251" i="1"/>
  <c r="T251" i="1"/>
  <c r="Y463" i="1"/>
  <c r="D465" i="1"/>
  <c r="E464" i="1"/>
  <c r="R251" i="1" l="1"/>
  <c r="S251" i="1"/>
  <c r="F464" i="1"/>
  <c r="Y464" i="1"/>
  <c r="X252" i="1"/>
  <c r="Z252" i="1" s="1"/>
  <c r="V251" i="1"/>
  <c r="Y467" i="1"/>
  <c r="C467" i="1"/>
  <c r="D466" i="1"/>
  <c r="E465" i="1"/>
  <c r="F465" i="1" s="1"/>
  <c r="U251" i="1"/>
  <c r="P252" i="1"/>
  <c r="T252" i="1" s="1"/>
  <c r="X253" i="1" l="1"/>
  <c r="Z253" i="1" s="1"/>
  <c r="V252" i="1"/>
  <c r="C468" i="1"/>
  <c r="Q252" i="1"/>
  <c r="R252" i="1" s="1"/>
  <c r="D467" i="1"/>
  <c r="E466" i="1"/>
  <c r="F466" i="1" s="1"/>
  <c r="S252" i="1" l="1"/>
  <c r="C469" i="1"/>
  <c r="Y466" i="1"/>
  <c r="D468" i="1"/>
  <c r="E467" i="1"/>
  <c r="F467" i="1" s="1"/>
  <c r="P253" i="1"/>
  <c r="U252" i="1"/>
  <c r="C470" i="1" l="1"/>
  <c r="Q253" i="1"/>
  <c r="R253" i="1" s="1"/>
  <c r="T253" i="1"/>
  <c r="D469" i="1"/>
  <c r="E468" i="1"/>
  <c r="S253" i="1" l="1"/>
  <c r="F468" i="1"/>
  <c r="Y468" i="1"/>
  <c r="X254" i="1"/>
  <c r="Z254" i="1" s="1"/>
  <c r="V253" i="1"/>
  <c r="Y471" i="1"/>
  <c r="C471" i="1"/>
  <c r="D470" i="1"/>
  <c r="E469" i="1"/>
  <c r="F469" i="1" s="1"/>
  <c r="U253" i="1"/>
  <c r="P254" i="1"/>
  <c r="T254" i="1" s="1"/>
  <c r="X255" i="1" l="1"/>
  <c r="Z255" i="1" s="1"/>
  <c r="V254" i="1"/>
  <c r="C472" i="1"/>
  <c r="Q254" i="1"/>
  <c r="R254" i="1" s="1"/>
  <c r="Y469" i="1"/>
  <c r="D471" i="1"/>
  <c r="E470" i="1"/>
  <c r="S254" i="1" l="1"/>
  <c r="F470" i="1"/>
  <c r="Y470" i="1"/>
  <c r="Y473" i="1"/>
  <c r="C473" i="1"/>
  <c r="D472" i="1"/>
  <c r="E471" i="1"/>
  <c r="F471" i="1" s="1"/>
  <c r="U254" i="1"/>
  <c r="P255" i="1"/>
  <c r="C474" i="1" l="1"/>
  <c r="Q255" i="1"/>
  <c r="R255" i="1" s="1"/>
  <c r="T255" i="1"/>
  <c r="D473" i="1"/>
  <c r="E472" i="1"/>
  <c r="F472" i="1" s="1"/>
  <c r="S255" i="1" l="1"/>
  <c r="X256" i="1"/>
  <c r="Z256" i="1" s="1"/>
  <c r="V255" i="1"/>
  <c r="C475" i="1"/>
  <c r="Y472" i="1"/>
  <c r="D474" i="1"/>
  <c r="E473" i="1"/>
  <c r="F473" i="1" s="1"/>
  <c r="U255" i="1"/>
  <c r="P256" i="1"/>
  <c r="Q256" i="1" s="1"/>
  <c r="R256" i="1" s="1"/>
  <c r="S256" i="1" l="1"/>
  <c r="C476" i="1"/>
  <c r="T256" i="1"/>
  <c r="D475" i="1"/>
  <c r="E474" i="1"/>
  <c r="F474" i="1" l="1"/>
  <c r="Y474" i="1"/>
  <c r="X257" i="1"/>
  <c r="Z257" i="1" s="1"/>
  <c r="V256" i="1"/>
  <c r="Y477" i="1"/>
  <c r="C477" i="1"/>
  <c r="D476" i="1"/>
  <c r="E475" i="1"/>
  <c r="F475" i="1" s="1"/>
  <c r="P257" i="1"/>
  <c r="Q257" i="1" s="1"/>
  <c r="R257" i="1" s="1"/>
  <c r="U256" i="1"/>
  <c r="S257" i="1" l="1"/>
  <c r="C478" i="1"/>
  <c r="T257" i="1"/>
  <c r="Y475" i="1"/>
  <c r="D477" i="1"/>
  <c r="E476" i="1"/>
  <c r="F476" i="1" l="1"/>
  <c r="Y476" i="1"/>
  <c r="X258" i="1"/>
  <c r="Z258" i="1" s="1"/>
  <c r="V257" i="1"/>
  <c r="Y479" i="1"/>
  <c r="C479" i="1"/>
  <c r="D478" i="1"/>
  <c r="E477" i="1"/>
  <c r="F477" i="1" s="1"/>
  <c r="P258" i="1"/>
  <c r="Q258" i="1" s="1"/>
  <c r="R258" i="1" s="1"/>
  <c r="U257" i="1"/>
  <c r="S258" i="1" l="1"/>
  <c r="C480" i="1"/>
  <c r="T258" i="1"/>
  <c r="D479" i="1"/>
  <c r="E478" i="1"/>
  <c r="F478" i="1" s="1"/>
  <c r="X259" i="1" l="1"/>
  <c r="Z259" i="1" s="1"/>
  <c r="V258" i="1"/>
  <c r="C481" i="1"/>
  <c r="Y478" i="1"/>
  <c r="D480" i="1"/>
  <c r="E479" i="1"/>
  <c r="F479" i="1" s="1"/>
  <c r="U258" i="1"/>
  <c r="P259" i="1"/>
  <c r="Q259" i="1" s="1"/>
  <c r="R259" i="1" s="1"/>
  <c r="S259" i="1" l="1"/>
  <c r="C482" i="1"/>
  <c r="T259" i="1"/>
  <c r="D481" i="1"/>
  <c r="E480" i="1"/>
  <c r="F480" i="1" l="1"/>
  <c r="Y480" i="1"/>
  <c r="X260" i="1"/>
  <c r="Z260" i="1" s="1"/>
  <c r="V259" i="1"/>
  <c r="Y483" i="1"/>
  <c r="C483" i="1"/>
  <c r="D482" i="1"/>
  <c r="E481" i="1"/>
  <c r="F481" i="1" s="1"/>
  <c r="P260" i="1"/>
  <c r="Q260" i="1" s="1"/>
  <c r="R260" i="1" s="1"/>
  <c r="U259" i="1"/>
  <c r="S260" i="1" l="1"/>
  <c r="C484" i="1"/>
  <c r="T260" i="1"/>
  <c r="Y481" i="1"/>
  <c r="D483" i="1"/>
  <c r="E482" i="1"/>
  <c r="F482" i="1" l="1"/>
  <c r="Y482" i="1"/>
  <c r="X261" i="1"/>
  <c r="Z261" i="1" s="1"/>
  <c r="V260" i="1"/>
  <c r="Y485" i="1"/>
  <c r="C485" i="1"/>
  <c r="D484" i="1"/>
  <c r="E483" i="1"/>
  <c r="F483" i="1" s="1"/>
  <c r="U260" i="1"/>
  <c r="P261" i="1"/>
  <c r="Q261" i="1" s="1"/>
  <c r="R261" i="1" s="1"/>
  <c r="S261" i="1" l="1"/>
  <c r="C486" i="1"/>
  <c r="T261" i="1"/>
  <c r="D485" i="1"/>
  <c r="E484" i="1"/>
  <c r="F484" i="1" s="1"/>
  <c r="X262" i="1" l="1"/>
  <c r="Z262" i="1" s="1"/>
  <c r="V261" i="1"/>
  <c r="C487" i="1"/>
  <c r="Y484" i="1"/>
  <c r="D486" i="1"/>
  <c r="E485" i="1"/>
  <c r="F485" i="1" s="1"/>
  <c r="P262" i="1"/>
  <c r="U261" i="1"/>
  <c r="C488" i="1" l="1"/>
  <c r="Q262" i="1"/>
  <c r="T262" i="1"/>
  <c r="D487" i="1"/>
  <c r="E486" i="1"/>
  <c r="R262" i="1" l="1"/>
  <c r="S262" i="1"/>
  <c r="F486" i="1"/>
  <c r="Y486" i="1"/>
  <c r="X263" i="1"/>
  <c r="Z263" i="1" s="1"/>
  <c r="V262" i="1"/>
  <c r="Y489" i="1"/>
  <c r="C489" i="1"/>
  <c r="D488" i="1"/>
  <c r="E487" i="1"/>
  <c r="F487" i="1" s="1"/>
  <c r="P263" i="1"/>
  <c r="T263" i="1" s="1"/>
  <c r="U262" i="1"/>
  <c r="X264" i="1" l="1"/>
  <c r="Z264" i="1" s="1"/>
  <c r="V263" i="1"/>
  <c r="C490" i="1"/>
  <c r="Q263" i="1"/>
  <c r="R263" i="1" s="1"/>
  <c r="Y487" i="1"/>
  <c r="D489" i="1"/>
  <c r="E488" i="1"/>
  <c r="S263" i="1" l="1"/>
  <c r="F488" i="1"/>
  <c r="Y488" i="1"/>
  <c r="Y491" i="1"/>
  <c r="C491" i="1"/>
  <c r="D490" i="1"/>
  <c r="E489" i="1"/>
  <c r="F489" i="1" s="1"/>
  <c r="U263" i="1"/>
  <c r="P264" i="1"/>
  <c r="C492" i="1" l="1"/>
  <c r="Q264" i="1"/>
  <c r="R264" i="1" s="1"/>
  <c r="T264" i="1"/>
  <c r="D491" i="1"/>
  <c r="E490" i="1"/>
  <c r="F490" i="1" s="1"/>
  <c r="S264" i="1" l="1"/>
  <c r="X265" i="1"/>
  <c r="Z265" i="1" s="1"/>
  <c r="V264" i="1"/>
  <c r="C493" i="1"/>
  <c r="Y490" i="1"/>
  <c r="D492" i="1"/>
  <c r="E491" i="1"/>
  <c r="F491" i="1" s="1"/>
  <c r="P265" i="1"/>
  <c r="Q265" i="1" s="1"/>
  <c r="R265" i="1" s="1"/>
  <c r="U264" i="1"/>
  <c r="S265" i="1" l="1"/>
  <c r="C494" i="1"/>
  <c r="T265" i="1"/>
  <c r="D493" i="1"/>
  <c r="E492" i="1"/>
  <c r="F492" i="1" l="1"/>
  <c r="Y492" i="1"/>
  <c r="X266" i="1"/>
  <c r="Z266" i="1" s="1"/>
  <c r="V265" i="1"/>
  <c r="Y495" i="1"/>
  <c r="C495" i="1"/>
  <c r="D494" i="1"/>
  <c r="E493" i="1"/>
  <c r="F493" i="1" s="1"/>
  <c r="P266" i="1"/>
  <c r="Q266" i="1" s="1"/>
  <c r="R266" i="1" s="1"/>
  <c r="U265" i="1"/>
  <c r="S266" i="1" l="1"/>
  <c r="C496" i="1"/>
  <c r="T266" i="1"/>
  <c r="Y493" i="1"/>
  <c r="D495" i="1"/>
  <c r="E494" i="1"/>
  <c r="F494" i="1" l="1"/>
  <c r="Y494" i="1"/>
  <c r="X267" i="1"/>
  <c r="Z267" i="1" s="1"/>
  <c r="V266" i="1"/>
  <c r="Y497" i="1"/>
  <c r="C497" i="1"/>
  <c r="D496" i="1"/>
  <c r="E495" i="1"/>
  <c r="F495" i="1" s="1"/>
  <c r="P267" i="1"/>
  <c r="Q267" i="1" s="1"/>
  <c r="R267" i="1" s="1"/>
  <c r="U266" i="1"/>
  <c r="S267" i="1" l="1"/>
  <c r="C498" i="1"/>
  <c r="T267" i="1"/>
  <c r="D497" i="1"/>
  <c r="E496" i="1"/>
  <c r="F496" i="1" s="1"/>
  <c r="X268" i="1" l="1"/>
  <c r="Z268" i="1" s="1"/>
  <c r="V267" i="1"/>
  <c r="C499" i="1"/>
  <c r="Y496" i="1"/>
  <c r="D498" i="1"/>
  <c r="E497" i="1"/>
  <c r="F497" i="1" s="1"/>
  <c r="P268" i="1"/>
  <c r="T268" i="1" s="1"/>
  <c r="U267" i="1"/>
  <c r="X269" i="1" l="1"/>
  <c r="Z269" i="1" s="1"/>
  <c r="V268" i="1"/>
  <c r="C500" i="1"/>
  <c r="Q268" i="1"/>
  <c r="D499" i="1"/>
  <c r="E498" i="1"/>
  <c r="R268" i="1" l="1"/>
  <c r="S268" i="1"/>
  <c r="F498" i="1"/>
  <c r="Y498" i="1"/>
  <c r="Y501" i="1"/>
  <c r="C501" i="1"/>
  <c r="D500" i="1"/>
  <c r="E499" i="1"/>
  <c r="F499" i="1" s="1"/>
  <c r="U268" i="1"/>
  <c r="P269" i="1"/>
  <c r="C502" i="1" l="1"/>
  <c r="Q269" i="1"/>
  <c r="R269" i="1" s="1"/>
  <c r="T269" i="1"/>
  <c r="Y499" i="1"/>
  <c r="D501" i="1"/>
  <c r="E500" i="1"/>
  <c r="S269" i="1" l="1"/>
  <c r="F500" i="1"/>
  <c r="Y500" i="1"/>
  <c r="X270" i="1"/>
  <c r="Z270" i="1" s="1"/>
  <c r="V269" i="1"/>
  <c r="Y503" i="1"/>
  <c r="C503" i="1"/>
  <c r="D502" i="1"/>
  <c r="E501" i="1"/>
  <c r="F501" i="1" s="1"/>
  <c r="P270" i="1"/>
  <c r="Q270" i="1" s="1"/>
  <c r="R270" i="1" s="1"/>
  <c r="U269" i="1"/>
  <c r="S270" i="1" l="1"/>
  <c r="C504" i="1"/>
  <c r="T270" i="1"/>
  <c r="D503" i="1"/>
  <c r="E502" i="1"/>
  <c r="F502" i="1" s="1"/>
  <c r="X271" i="1" l="1"/>
  <c r="Z271" i="1" s="1"/>
  <c r="V270" i="1"/>
  <c r="C505" i="1"/>
  <c r="Y502" i="1"/>
  <c r="D504" i="1"/>
  <c r="E503" i="1"/>
  <c r="F503" i="1" s="1"/>
  <c r="U270" i="1"/>
  <c r="P271" i="1"/>
  <c r="Q271" i="1" s="1"/>
  <c r="R271" i="1" s="1"/>
  <c r="S271" i="1" l="1"/>
  <c r="C506" i="1"/>
  <c r="T271" i="1"/>
  <c r="D505" i="1"/>
  <c r="E504" i="1"/>
  <c r="F504" i="1" l="1"/>
  <c r="Y504" i="1"/>
  <c r="X272" i="1"/>
  <c r="Z272" i="1" s="1"/>
  <c r="V271" i="1"/>
  <c r="Y507" i="1"/>
  <c r="C507" i="1"/>
  <c r="D506" i="1"/>
  <c r="E505" i="1"/>
  <c r="F505" i="1" s="1"/>
  <c r="P272" i="1"/>
  <c r="Q272" i="1" s="1"/>
  <c r="R272" i="1" s="1"/>
  <c r="U271" i="1"/>
  <c r="S272" i="1" l="1"/>
  <c r="C508" i="1"/>
  <c r="T272" i="1"/>
  <c r="Y505" i="1"/>
  <c r="D507" i="1"/>
  <c r="E506" i="1"/>
  <c r="F506" i="1" l="1"/>
  <c r="Y506" i="1"/>
  <c r="X273" i="1"/>
  <c r="Z273" i="1" s="1"/>
  <c r="V272" i="1"/>
  <c r="Y509" i="1"/>
  <c r="C509" i="1"/>
  <c r="D508" i="1"/>
  <c r="E507" i="1"/>
  <c r="F507" i="1" s="1"/>
  <c r="U272" i="1"/>
  <c r="P273" i="1"/>
  <c r="T273" i="1" s="1"/>
  <c r="X274" i="1" l="1"/>
  <c r="Z274" i="1" s="1"/>
  <c r="V273" i="1"/>
  <c r="C510" i="1"/>
  <c r="Q273" i="1"/>
  <c r="D509" i="1"/>
  <c r="E508" i="1"/>
  <c r="F508" i="1" s="1"/>
  <c r="R273" i="1" l="1"/>
  <c r="S273" i="1"/>
  <c r="C511" i="1"/>
  <c r="Y508" i="1"/>
  <c r="D510" i="1"/>
  <c r="E509" i="1"/>
  <c r="F509" i="1" s="1"/>
  <c r="U273" i="1"/>
  <c r="P274" i="1"/>
  <c r="C512" i="1" l="1"/>
  <c r="Q274" i="1"/>
  <c r="R274" i="1" s="1"/>
  <c r="T274" i="1"/>
  <c r="D511" i="1"/>
  <c r="E510" i="1"/>
  <c r="S274" i="1" l="1"/>
  <c r="F510" i="1"/>
  <c r="Y510" i="1"/>
  <c r="X275" i="1"/>
  <c r="Z275" i="1" s="1"/>
  <c r="V274" i="1"/>
  <c r="Y513" i="1"/>
  <c r="C513" i="1"/>
  <c r="D512" i="1"/>
  <c r="E511" i="1"/>
  <c r="F511" i="1" s="1"/>
  <c r="U274" i="1"/>
  <c r="P275" i="1"/>
  <c r="Q275" i="1" s="1"/>
  <c r="R275" i="1" s="1"/>
  <c r="S275" i="1" l="1"/>
  <c r="C514" i="1"/>
  <c r="T275" i="1"/>
  <c r="Y511" i="1"/>
  <c r="D513" i="1"/>
  <c r="E512" i="1"/>
  <c r="F512" i="1" l="1"/>
  <c r="Y512" i="1"/>
  <c r="X276" i="1"/>
  <c r="Z276" i="1" s="1"/>
  <c r="V275" i="1"/>
  <c r="Y515" i="1"/>
  <c r="C515" i="1"/>
  <c r="D514" i="1"/>
  <c r="E513" i="1"/>
  <c r="F513" i="1" s="1"/>
  <c r="P276" i="1"/>
  <c r="Q276" i="1" s="1"/>
  <c r="R276" i="1" s="1"/>
  <c r="U275" i="1"/>
  <c r="S276" i="1" l="1"/>
  <c r="C516" i="1"/>
  <c r="T276" i="1"/>
  <c r="D515" i="1"/>
  <c r="E514" i="1"/>
  <c r="F514" i="1" s="1"/>
  <c r="X277" i="1" l="1"/>
  <c r="Z277" i="1" s="1"/>
  <c r="V276" i="1"/>
  <c r="Y514" i="1"/>
  <c r="D516" i="1"/>
  <c r="E516" i="1" s="1"/>
  <c r="E515" i="1"/>
  <c r="F515" i="1" s="1"/>
  <c r="U276" i="1"/>
  <c r="P277" i="1"/>
  <c r="Q277" i="1" s="1"/>
  <c r="R277" i="1" s="1"/>
  <c r="S277" i="1" l="1"/>
  <c r="F516" i="1"/>
  <c r="Y516" i="1"/>
  <c r="T277" i="1"/>
  <c r="X278" i="1" l="1"/>
  <c r="Z278" i="1" s="1"/>
  <c r="V277" i="1"/>
  <c r="P278" i="1"/>
  <c r="Q278" i="1" s="1"/>
  <c r="R278" i="1" s="1"/>
  <c r="U277" i="1"/>
  <c r="S278" i="1" l="1"/>
  <c r="T278" i="1"/>
  <c r="P279" i="1" l="1"/>
  <c r="Q279" i="1" s="1"/>
  <c r="R279" i="1" s="1"/>
  <c r="V278" i="1"/>
  <c r="U278" i="1"/>
  <c r="X279" i="1"/>
  <c r="Z279" i="1" s="1"/>
  <c r="S279" i="1" l="1"/>
  <c r="T279" i="1"/>
  <c r="U279" i="1" s="1"/>
  <c r="P280" i="1" l="1"/>
  <c r="Q280" i="1" s="1"/>
  <c r="R280" i="1" s="1"/>
  <c r="X280" i="1"/>
  <c r="Z280" i="1" s="1"/>
  <c r="V279" i="1"/>
  <c r="S280" i="1" l="1"/>
  <c r="T280" i="1"/>
  <c r="X281" i="1" s="1"/>
  <c r="Z281" i="1" s="1"/>
  <c r="U280" i="1" l="1"/>
  <c r="P281" i="1"/>
  <c r="Q281" i="1" s="1"/>
  <c r="R281" i="1" s="1"/>
  <c r="V280" i="1"/>
  <c r="S281" i="1" l="1"/>
  <c r="T281" i="1"/>
  <c r="X282" i="1" s="1"/>
  <c r="Z282" i="1" s="1"/>
  <c r="P282" i="1" l="1"/>
  <c r="Q282" i="1" s="1"/>
  <c r="R282" i="1" s="1"/>
  <c r="V281" i="1"/>
  <c r="U281" i="1"/>
  <c r="S282" i="1" l="1"/>
  <c r="T282" i="1"/>
  <c r="X283" i="1" s="1"/>
  <c r="Z283" i="1" s="1"/>
  <c r="P283" i="1" l="1"/>
  <c r="Q283" i="1" s="1"/>
  <c r="R283" i="1" s="1"/>
  <c r="U282" i="1"/>
  <c r="V282" i="1"/>
  <c r="S283" i="1" l="1"/>
  <c r="T283" i="1"/>
  <c r="V283" i="1" s="1"/>
  <c r="X284" i="1" l="1"/>
  <c r="Z284" i="1" s="1"/>
  <c r="P284" i="1"/>
  <c r="Q284" i="1" s="1"/>
  <c r="R284" i="1" s="1"/>
  <c r="U283" i="1"/>
  <c r="S284" i="1" l="1"/>
  <c r="T284" i="1"/>
  <c r="P285" i="1" s="1"/>
  <c r="Q285" i="1" s="1"/>
  <c r="R285" i="1" s="1"/>
  <c r="S285" i="1" l="1"/>
  <c r="U284" i="1"/>
  <c r="V284" i="1"/>
  <c r="X285" i="1"/>
  <c r="Z285" i="1" s="1"/>
  <c r="T285" i="1"/>
  <c r="X286" i="1" l="1"/>
  <c r="Z286" i="1" s="1"/>
  <c r="V285" i="1"/>
  <c r="P286" i="1"/>
  <c r="Q286" i="1" s="1"/>
  <c r="R286" i="1" s="1"/>
  <c r="U285" i="1"/>
  <c r="S286" i="1" l="1"/>
  <c r="T286" i="1"/>
  <c r="X287" i="1" l="1"/>
  <c r="Z287" i="1" s="1"/>
  <c r="V286" i="1"/>
  <c r="U286" i="1"/>
  <c r="P287" i="1"/>
  <c r="Q287" i="1" s="1"/>
  <c r="R287" i="1" s="1"/>
  <c r="S287" i="1" l="1"/>
  <c r="T287" i="1"/>
  <c r="U287" i="1" l="1"/>
  <c r="V287" i="1"/>
  <c r="X288" i="1"/>
  <c r="Z288" i="1" s="1"/>
  <c r="P288" i="1"/>
  <c r="Q288" i="1" l="1"/>
  <c r="T288" i="1"/>
  <c r="V288" i="1" s="1"/>
  <c r="R288" i="1" l="1"/>
  <c r="S288" i="1"/>
  <c r="X289" i="1"/>
  <c r="Z289" i="1" s="1"/>
  <c r="P289" i="1"/>
  <c r="Q289" i="1" s="1"/>
  <c r="U288" i="1"/>
  <c r="R289" i="1" l="1"/>
  <c r="S289" i="1"/>
  <c r="T289" i="1"/>
  <c r="U289" i="1" l="1"/>
  <c r="V289" i="1"/>
  <c r="X290" i="1"/>
  <c r="Z290" i="1" s="1"/>
  <c r="P290" i="1"/>
  <c r="Q290" i="1" s="1"/>
  <c r="R290" i="1" s="1"/>
  <c r="S290" i="1" l="1"/>
  <c r="T290" i="1"/>
  <c r="V290" i="1" s="1"/>
  <c r="X291" i="1" l="1"/>
  <c r="Z291" i="1" s="1"/>
  <c r="U290" i="1"/>
  <c r="P291" i="1"/>
  <c r="Q291" i="1" l="1"/>
  <c r="T291" i="1"/>
  <c r="V291" i="1" s="1"/>
  <c r="R291" i="1" l="1"/>
  <c r="S291" i="1"/>
  <c r="X292" i="1"/>
  <c r="Z292" i="1" s="1"/>
  <c r="P292" i="1"/>
  <c r="Q292" i="1" s="1"/>
  <c r="U291" i="1"/>
  <c r="R292" i="1" l="1"/>
  <c r="S292" i="1"/>
  <c r="T292" i="1"/>
  <c r="V292" i="1" s="1"/>
  <c r="X293" i="1" l="1"/>
  <c r="Z293" i="1" s="1"/>
  <c r="P293" i="1"/>
  <c r="Q293" i="1" s="1"/>
  <c r="R293" i="1" s="1"/>
  <c r="U292" i="1"/>
  <c r="S293" i="1" l="1"/>
  <c r="T293" i="1"/>
  <c r="V293" i="1" s="1"/>
  <c r="X294" i="1" l="1"/>
  <c r="Z294" i="1" s="1"/>
  <c r="P294" i="1"/>
  <c r="Q294" i="1" s="1"/>
  <c r="R294" i="1" s="1"/>
  <c r="U293" i="1"/>
  <c r="S294" i="1" l="1"/>
  <c r="T294" i="1"/>
  <c r="X295" i="1" l="1"/>
  <c r="Z295" i="1" s="1"/>
  <c r="V294" i="1"/>
  <c r="P295" i="1"/>
  <c r="Q295" i="1" s="1"/>
  <c r="R295" i="1" s="1"/>
  <c r="U294" i="1"/>
  <c r="S295" i="1" l="1"/>
  <c r="T295" i="1"/>
  <c r="X296" i="1" l="1"/>
  <c r="Z296" i="1" s="1"/>
  <c r="V295" i="1"/>
  <c r="U295" i="1"/>
  <c r="P296" i="1"/>
  <c r="Q296" i="1" s="1"/>
  <c r="R296" i="1" s="1"/>
  <c r="S296" i="1" l="1"/>
  <c r="T296" i="1"/>
  <c r="X297" i="1" l="1"/>
  <c r="Z297" i="1" s="1"/>
  <c r="V296" i="1"/>
  <c r="P297" i="1"/>
  <c r="Q297" i="1" s="1"/>
  <c r="R297" i="1" s="1"/>
  <c r="U296" i="1"/>
  <c r="S297" i="1" l="1"/>
  <c r="T297" i="1"/>
  <c r="X298" i="1" l="1"/>
  <c r="Z298" i="1" s="1"/>
  <c r="V297" i="1"/>
  <c r="U297" i="1"/>
  <c r="P298" i="1"/>
  <c r="Q298" i="1" s="1"/>
  <c r="R298" i="1" s="1"/>
  <c r="S298" i="1" l="1"/>
  <c r="T298" i="1"/>
  <c r="X299" i="1" l="1"/>
  <c r="Z299" i="1" s="1"/>
  <c r="V298" i="1"/>
  <c r="P299" i="1"/>
  <c r="Q299" i="1" s="1"/>
  <c r="R299" i="1" s="1"/>
  <c r="U298" i="1"/>
  <c r="S299" i="1" l="1"/>
  <c r="T299" i="1"/>
  <c r="P300" i="1" l="1"/>
  <c r="Q300" i="1" s="1"/>
  <c r="R300" i="1" s="1"/>
  <c r="V299" i="1"/>
  <c r="X300" i="1"/>
  <c r="Z300" i="1" s="1"/>
  <c r="U299" i="1"/>
  <c r="S300" i="1" l="1"/>
  <c r="T300" i="1"/>
  <c r="X301" i="1" s="1"/>
  <c r="Z301" i="1" s="1"/>
  <c r="U300" i="1" l="1"/>
  <c r="P301" i="1"/>
  <c r="Q301" i="1" s="1"/>
  <c r="R301" i="1" s="1"/>
  <c r="V300" i="1"/>
  <c r="S301" i="1" l="1"/>
  <c r="T301" i="1"/>
  <c r="V301" i="1" s="1"/>
  <c r="X302" i="1" l="1"/>
  <c r="Z302" i="1" s="1"/>
  <c r="U301" i="1"/>
  <c r="P302" i="1"/>
  <c r="Q302" i="1" s="1"/>
  <c r="R302" i="1" s="1"/>
  <c r="S302" i="1" l="1"/>
  <c r="T302" i="1"/>
  <c r="X303" i="1" s="1"/>
  <c r="Z303" i="1" s="1"/>
  <c r="P303" i="1" l="1"/>
  <c r="Q303" i="1" s="1"/>
  <c r="R303" i="1" s="1"/>
  <c r="U302" i="1"/>
  <c r="V302" i="1"/>
  <c r="S303" i="1" l="1"/>
  <c r="T303" i="1"/>
  <c r="X304" i="1" s="1"/>
  <c r="Z304" i="1" s="1"/>
  <c r="P304" i="1" l="1"/>
  <c r="Q304" i="1" s="1"/>
  <c r="R304" i="1" s="1"/>
  <c r="U303" i="1"/>
  <c r="V303" i="1"/>
  <c r="S304" i="1" l="1"/>
  <c r="T304" i="1"/>
  <c r="X305" i="1" s="1"/>
  <c r="Z305" i="1" s="1"/>
  <c r="P305" i="1" l="1"/>
  <c r="Q305" i="1" s="1"/>
  <c r="R305" i="1" s="1"/>
  <c r="U304" i="1"/>
  <c r="V304" i="1"/>
  <c r="S305" i="1" l="1"/>
  <c r="T305" i="1"/>
  <c r="X306" i="1" s="1"/>
  <c r="Z306" i="1" s="1"/>
  <c r="P306" i="1" l="1"/>
  <c r="Q306" i="1" s="1"/>
  <c r="R306" i="1" s="1"/>
  <c r="U305" i="1"/>
  <c r="V305" i="1"/>
  <c r="S306" i="1" l="1"/>
  <c r="T306" i="1"/>
  <c r="V306" i="1" s="1"/>
  <c r="U306" i="1" l="1"/>
  <c r="X307" i="1"/>
  <c r="Z307" i="1" s="1"/>
  <c r="P307" i="1"/>
  <c r="Q307" i="1" s="1"/>
  <c r="R307" i="1" s="1"/>
  <c r="S307" i="1" l="1"/>
  <c r="T307" i="1"/>
  <c r="V307" i="1" s="1"/>
  <c r="X308" i="1" l="1"/>
  <c r="Z308" i="1" s="1"/>
  <c r="U307" i="1"/>
  <c r="P308" i="1"/>
  <c r="Q308" i="1" s="1"/>
  <c r="R308" i="1" s="1"/>
  <c r="S308" i="1" l="1"/>
  <c r="T308" i="1"/>
  <c r="X309" i="1" s="1"/>
  <c r="Z309" i="1" s="1"/>
  <c r="P309" i="1" l="1"/>
  <c r="Q309" i="1" s="1"/>
  <c r="R309" i="1" s="1"/>
  <c r="U308" i="1"/>
  <c r="V308" i="1"/>
  <c r="S309" i="1" l="1"/>
  <c r="T309" i="1"/>
  <c r="X310" i="1" s="1"/>
  <c r="Z310" i="1" s="1"/>
  <c r="P310" i="1" l="1"/>
  <c r="Q310" i="1" s="1"/>
  <c r="R310" i="1" s="1"/>
  <c r="U309" i="1"/>
  <c r="V309" i="1"/>
  <c r="S310" i="1" l="1"/>
  <c r="T310" i="1"/>
  <c r="X311" i="1" s="1"/>
  <c r="Z311" i="1" s="1"/>
  <c r="U310" i="1" l="1"/>
  <c r="P311" i="1"/>
  <c r="Q311" i="1" s="1"/>
  <c r="R311" i="1" s="1"/>
  <c r="V310" i="1"/>
  <c r="S311" i="1" l="1"/>
  <c r="T311" i="1"/>
  <c r="X312" i="1" s="1"/>
  <c r="Z312" i="1" s="1"/>
  <c r="P312" i="1" l="1"/>
  <c r="Q312" i="1" s="1"/>
  <c r="R312" i="1" s="1"/>
  <c r="U311" i="1"/>
  <c r="V311" i="1"/>
  <c r="S312" i="1" l="1"/>
  <c r="T312" i="1"/>
  <c r="X313" i="1" s="1"/>
  <c r="Z313" i="1" s="1"/>
  <c r="U312" i="1" l="1"/>
  <c r="P313" i="1"/>
  <c r="Q313" i="1" s="1"/>
  <c r="R313" i="1" s="1"/>
  <c r="V312" i="1"/>
  <c r="S313" i="1" l="1"/>
  <c r="T313" i="1"/>
  <c r="X314" i="1" s="1"/>
  <c r="Z314" i="1" s="1"/>
  <c r="P314" i="1" l="1"/>
  <c r="Q314" i="1" s="1"/>
  <c r="U313" i="1"/>
  <c r="V313" i="1"/>
  <c r="R314" i="1" l="1"/>
  <c r="S314" i="1"/>
  <c r="T314" i="1"/>
  <c r="X315" i="1" s="1"/>
  <c r="Z315" i="1" s="1"/>
  <c r="U314" i="1" l="1"/>
  <c r="P315" i="1"/>
  <c r="Q315" i="1" s="1"/>
  <c r="R315" i="1" s="1"/>
  <c r="V314" i="1"/>
  <c r="S315" i="1" l="1"/>
  <c r="T315" i="1"/>
  <c r="X316" i="1" s="1"/>
  <c r="Z316" i="1" s="1"/>
  <c r="U315" i="1" l="1"/>
  <c r="P316" i="1"/>
  <c r="Q316" i="1" s="1"/>
  <c r="R316" i="1" s="1"/>
  <c r="V315" i="1"/>
  <c r="S316" i="1" l="1"/>
  <c r="T316" i="1"/>
  <c r="V316" i="1" s="1"/>
  <c r="U316" i="1" l="1"/>
  <c r="P317" i="1"/>
  <c r="Q317" i="1" s="1"/>
  <c r="R317" i="1" s="1"/>
  <c r="X317" i="1"/>
  <c r="Z317" i="1" s="1"/>
  <c r="S317" i="1" l="1"/>
  <c r="T317" i="1"/>
  <c r="V317" i="1" s="1"/>
  <c r="X318" i="1" l="1"/>
  <c r="Z318" i="1" s="1"/>
  <c r="U317" i="1"/>
  <c r="P318" i="1"/>
  <c r="Q318" i="1" s="1"/>
  <c r="R318" i="1" s="1"/>
  <c r="S318" i="1" l="1"/>
  <c r="T318" i="1"/>
  <c r="V318" i="1" s="1"/>
  <c r="U318" i="1" l="1"/>
  <c r="P319" i="1"/>
  <c r="T319" i="1" s="1"/>
  <c r="V319" i="1" s="1"/>
  <c r="X319" i="1"/>
  <c r="Z319" i="1" s="1"/>
  <c r="P320" i="1" l="1"/>
  <c r="Q320" i="1" s="1"/>
  <c r="U319" i="1"/>
  <c r="Q319" i="1"/>
  <c r="X320" i="1"/>
  <c r="Z320" i="1" s="1"/>
  <c r="R319" i="1" l="1"/>
  <c r="R320" i="1" s="1"/>
  <c r="S319" i="1"/>
  <c r="S320" i="1" s="1"/>
  <c r="T320" i="1"/>
  <c r="V320" i="1" s="1"/>
  <c r="P321" i="1" l="1"/>
  <c r="Q321" i="1" s="1"/>
  <c r="R321" i="1" s="1"/>
  <c r="U320" i="1"/>
  <c r="X321" i="1"/>
  <c r="Z321" i="1" s="1"/>
  <c r="S321" i="1" l="1"/>
  <c r="T321" i="1"/>
  <c r="P322" i="1" s="1"/>
  <c r="Q322" i="1" s="1"/>
  <c r="R322" i="1" s="1"/>
  <c r="S322" i="1" l="1"/>
  <c r="X322" i="1"/>
  <c r="Z322" i="1" s="1"/>
  <c r="U321" i="1"/>
  <c r="V321" i="1"/>
  <c r="T322" i="1"/>
  <c r="U322" i="1" s="1"/>
  <c r="P323" i="1" l="1"/>
  <c r="Q323" i="1" s="1"/>
  <c r="R323" i="1" s="1"/>
  <c r="X323" i="1"/>
  <c r="Z323" i="1" s="1"/>
  <c r="V322" i="1"/>
  <c r="S323" i="1" l="1"/>
  <c r="T323" i="1"/>
  <c r="X324" i="1" s="1"/>
  <c r="Z324" i="1" s="1"/>
  <c r="U323" i="1" l="1"/>
  <c r="P324" i="1"/>
  <c r="Q324" i="1" s="1"/>
  <c r="R324" i="1" s="1"/>
  <c r="V323" i="1"/>
  <c r="S324" i="1" l="1"/>
  <c r="T324" i="1"/>
  <c r="X325" i="1" s="1"/>
  <c r="Z325" i="1" s="1"/>
  <c r="U324" i="1" l="1"/>
  <c r="P325" i="1"/>
  <c r="Q325" i="1" s="1"/>
  <c r="R325" i="1" s="1"/>
  <c r="V324" i="1"/>
  <c r="S325" i="1" l="1"/>
  <c r="T325" i="1"/>
  <c r="V325" i="1" s="1"/>
  <c r="P326" i="1" l="1"/>
  <c r="Q326" i="1" s="1"/>
  <c r="R326" i="1" s="1"/>
  <c r="U325" i="1"/>
  <c r="X326" i="1"/>
  <c r="Z326" i="1" s="1"/>
  <c r="S326" i="1" l="1"/>
  <c r="T326" i="1"/>
  <c r="X327" i="1" s="1"/>
  <c r="Z327" i="1" s="1"/>
  <c r="P327" i="1" l="1"/>
  <c r="Q327" i="1" s="1"/>
  <c r="R327" i="1" s="1"/>
  <c r="U326" i="1"/>
  <c r="V326" i="1"/>
  <c r="S327" i="1" l="1"/>
  <c r="T327" i="1"/>
  <c r="V327" i="1" s="1"/>
  <c r="P328" i="1" l="1"/>
  <c r="Q328" i="1" s="1"/>
  <c r="R328" i="1" s="1"/>
  <c r="U327" i="1"/>
  <c r="X328" i="1"/>
  <c r="Z328" i="1" s="1"/>
  <c r="S328" i="1" l="1"/>
  <c r="T328" i="1"/>
  <c r="X329" i="1" s="1"/>
  <c r="Z329" i="1" s="1"/>
  <c r="U328" i="1" l="1"/>
  <c r="P329" i="1"/>
  <c r="Q329" i="1" s="1"/>
  <c r="R329" i="1" s="1"/>
  <c r="V328" i="1"/>
  <c r="S329" i="1" l="1"/>
  <c r="T329" i="1"/>
  <c r="X330" i="1" s="1"/>
  <c r="Z330" i="1" s="1"/>
  <c r="P330" i="1" l="1"/>
  <c r="Q330" i="1" s="1"/>
  <c r="R330" i="1" s="1"/>
  <c r="U329" i="1"/>
  <c r="V329" i="1"/>
  <c r="S330" i="1" l="1"/>
  <c r="T330" i="1"/>
  <c r="X331" i="1" s="1"/>
  <c r="Z331" i="1" s="1"/>
  <c r="U330" i="1" l="1"/>
  <c r="P331" i="1"/>
  <c r="Q331" i="1" s="1"/>
  <c r="R331" i="1" s="1"/>
  <c r="V330" i="1"/>
  <c r="S331" i="1" l="1"/>
  <c r="T331" i="1"/>
  <c r="P332" i="1" s="1"/>
  <c r="Q332" i="1" s="1"/>
  <c r="R332" i="1" s="1"/>
  <c r="S332" i="1" l="1"/>
  <c r="U331" i="1"/>
  <c r="X332" i="1"/>
  <c r="Z332" i="1" s="1"/>
  <c r="V331" i="1"/>
  <c r="T332" i="1"/>
  <c r="P333" i="1" s="1"/>
  <c r="Q333" i="1" s="1"/>
  <c r="R333" i="1" s="1"/>
  <c r="S333" i="1" l="1"/>
  <c r="U332" i="1"/>
  <c r="X333" i="1"/>
  <c r="Z333" i="1" s="1"/>
  <c r="V332" i="1"/>
  <c r="T333" i="1"/>
  <c r="X334" i="1" l="1"/>
  <c r="Z334" i="1" s="1"/>
  <c r="V333" i="1"/>
  <c r="U333" i="1"/>
  <c r="P334" i="1"/>
  <c r="Q334" i="1" s="1"/>
  <c r="R334" i="1" s="1"/>
  <c r="S334" i="1" l="1"/>
  <c r="T334" i="1"/>
  <c r="X335" i="1" l="1"/>
  <c r="Z335" i="1" s="1"/>
  <c r="V334" i="1"/>
  <c r="U334" i="1"/>
  <c r="P335" i="1"/>
  <c r="Q335" i="1" s="1"/>
  <c r="R335" i="1" s="1"/>
  <c r="S335" i="1" l="1"/>
  <c r="T335" i="1"/>
  <c r="X336" i="1" l="1"/>
  <c r="Z336" i="1" s="1"/>
  <c r="V335" i="1"/>
  <c r="P336" i="1"/>
  <c r="Q336" i="1" s="1"/>
  <c r="R336" i="1" s="1"/>
  <c r="U335" i="1"/>
  <c r="S336" i="1" l="1"/>
  <c r="T336" i="1"/>
  <c r="X337" i="1" l="1"/>
  <c r="Z337" i="1" s="1"/>
  <c r="V336" i="1"/>
  <c r="P337" i="1"/>
  <c r="Q337" i="1" s="1"/>
  <c r="R337" i="1" s="1"/>
  <c r="U336" i="1"/>
  <c r="S337" i="1" l="1"/>
  <c r="T337" i="1"/>
  <c r="X338" i="1" l="1"/>
  <c r="Z338" i="1" s="1"/>
  <c r="V337" i="1"/>
  <c r="U337" i="1"/>
  <c r="P338" i="1"/>
  <c r="Q338" i="1" s="1"/>
  <c r="R338" i="1" s="1"/>
  <c r="S338" i="1" l="1"/>
  <c r="T338" i="1"/>
  <c r="X339" i="1" l="1"/>
  <c r="Z339" i="1" s="1"/>
  <c r="V338" i="1"/>
  <c r="U338" i="1"/>
  <c r="P339" i="1"/>
  <c r="Q339" i="1" s="1"/>
  <c r="R339" i="1" s="1"/>
  <c r="S339" i="1" l="1"/>
  <c r="T339" i="1"/>
  <c r="X340" i="1" l="1"/>
  <c r="Z340" i="1" s="1"/>
  <c r="V339" i="1"/>
  <c r="P340" i="1"/>
  <c r="Q340" i="1" s="1"/>
  <c r="R340" i="1" s="1"/>
  <c r="U339" i="1"/>
  <c r="S340" i="1" l="1"/>
  <c r="T340" i="1"/>
  <c r="X341" i="1" l="1"/>
  <c r="Z341" i="1" s="1"/>
  <c r="V340" i="1"/>
  <c r="U340" i="1"/>
  <c r="P341" i="1"/>
  <c r="Q341" i="1" s="1"/>
  <c r="R341" i="1" s="1"/>
  <c r="S341" i="1" l="1"/>
  <c r="T341" i="1"/>
  <c r="X342" i="1" l="1"/>
  <c r="Z342" i="1" s="1"/>
  <c r="V341" i="1"/>
  <c r="P342" i="1"/>
  <c r="Q342" i="1" s="1"/>
  <c r="R342" i="1" s="1"/>
  <c r="U341" i="1"/>
  <c r="S342" i="1" l="1"/>
  <c r="T342" i="1"/>
  <c r="X343" i="1" l="1"/>
  <c r="Z343" i="1" s="1"/>
  <c r="V342" i="1"/>
  <c r="P343" i="1"/>
  <c r="Q343" i="1" s="1"/>
  <c r="R343" i="1" s="1"/>
  <c r="U342" i="1"/>
  <c r="S343" i="1" l="1"/>
  <c r="T343" i="1"/>
  <c r="X344" i="1" l="1"/>
  <c r="Z344" i="1" s="1"/>
  <c r="V343" i="1"/>
  <c r="P344" i="1"/>
  <c r="Q344" i="1" s="1"/>
  <c r="R344" i="1" s="1"/>
  <c r="U343" i="1"/>
  <c r="S344" i="1" l="1"/>
  <c r="T344" i="1"/>
  <c r="X345" i="1" l="1"/>
  <c r="Z345" i="1" s="1"/>
  <c r="V344" i="1"/>
  <c r="P345" i="1"/>
  <c r="Q345" i="1" s="1"/>
  <c r="R345" i="1" s="1"/>
  <c r="U344" i="1"/>
  <c r="S345" i="1" l="1"/>
  <c r="T345" i="1"/>
  <c r="X346" i="1" l="1"/>
  <c r="Z346" i="1" s="1"/>
  <c r="V345" i="1"/>
  <c r="P346" i="1"/>
  <c r="Q346" i="1" s="1"/>
  <c r="R346" i="1" s="1"/>
  <c r="U345" i="1"/>
  <c r="S346" i="1" l="1"/>
  <c r="T346" i="1"/>
  <c r="X347" i="1" l="1"/>
  <c r="Z347" i="1" s="1"/>
  <c r="V346" i="1"/>
  <c r="U346" i="1"/>
  <c r="P347" i="1"/>
  <c r="Q347" i="1" s="1"/>
  <c r="R347" i="1" s="1"/>
  <c r="S347" i="1" l="1"/>
  <c r="T347" i="1"/>
  <c r="X348" i="1" l="1"/>
  <c r="Z348" i="1" s="1"/>
  <c r="V347" i="1"/>
  <c r="P348" i="1"/>
  <c r="Q348" i="1" s="1"/>
  <c r="R348" i="1" s="1"/>
  <c r="U347" i="1"/>
  <c r="S348" i="1" l="1"/>
  <c r="T348" i="1"/>
  <c r="U348" i="1" l="1"/>
  <c r="V348" i="1"/>
  <c r="X349" i="1"/>
  <c r="Z349" i="1" s="1"/>
  <c r="P349" i="1"/>
  <c r="Q349" i="1" s="1"/>
  <c r="R349" i="1" s="1"/>
  <c r="S349" i="1" l="1"/>
  <c r="T349" i="1"/>
  <c r="U349" i="1" s="1"/>
  <c r="X350" i="1" l="1"/>
  <c r="Z350" i="1" s="1"/>
  <c r="V349" i="1"/>
  <c r="P350" i="1"/>
  <c r="Q350" i="1" s="1"/>
  <c r="R350" i="1" s="1"/>
  <c r="S350" i="1" l="1"/>
  <c r="T350" i="1"/>
  <c r="P351" i="1" s="1"/>
  <c r="Q351" i="1" s="1"/>
  <c r="R351" i="1" s="1"/>
  <c r="S351" i="1" l="1"/>
  <c r="U350" i="1"/>
  <c r="X351" i="1"/>
  <c r="Z351" i="1" s="1"/>
  <c r="V350" i="1"/>
  <c r="T351" i="1"/>
  <c r="P352" i="1" l="1"/>
  <c r="Q352" i="1" s="1"/>
  <c r="R352" i="1" s="1"/>
  <c r="V351" i="1"/>
  <c r="X352" i="1"/>
  <c r="Z352" i="1" s="1"/>
  <c r="U351" i="1"/>
  <c r="S352" i="1" l="1"/>
  <c r="T352" i="1"/>
  <c r="X353" i="1" s="1"/>
  <c r="Z353" i="1" s="1"/>
  <c r="P353" i="1" l="1"/>
  <c r="Q353" i="1" s="1"/>
  <c r="R353" i="1" s="1"/>
  <c r="U352" i="1"/>
  <c r="V352" i="1"/>
  <c r="S353" i="1" l="1"/>
  <c r="T353" i="1"/>
  <c r="X354" i="1" s="1"/>
  <c r="Z354" i="1" s="1"/>
  <c r="P354" i="1" l="1"/>
  <c r="Q354" i="1" s="1"/>
  <c r="R354" i="1" s="1"/>
  <c r="U353" i="1"/>
  <c r="V353" i="1"/>
  <c r="S354" i="1" l="1"/>
  <c r="T354" i="1"/>
  <c r="X355" i="1" s="1"/>
  <c r="Z355" i="1" s="1"/>
  <c r="P355" i="1" l="1"/>
  <c r="Q355" i="1" s="1"/>
  <c r="R355" i="1" s="1"/>
  <c r="U354" i="1"/>
  <c r="V354" i="1"/>
  <c r="S355" i="1" l="1"/>
  <c r="T355" i="1"/>
  <c r="X356" i="1" s="1"/>
  <c r="Z356" i="1" s="1"/>
  <c r="P356" i="1" l="1"/>
  <c r="Q356" i="1" s="1"/>
  <c r="R356" i="1" s="1"/>
  <c r="U355" i="1"/>
  <c r="V355" i="1"/>
  <c r="S356" i="1" l="1"/>
  <c r="T356" i="1"/>
  <c r="X357" i="1" s="1"/>
  <c r="Z357" i="1" s="1"/>
  <c r="P357" i="1" l="1"/>
  <c r="Q357" i="1" s="1"/>
  <c r="R357" i="1" s="1"/>
  <c r="U356" i="1"/>
  <c r="V356" i="1"/>
  <c r="S357" i="1" l="1"/>
  <c r="T357" i="1"/>
  <c r="X358" i="1" s="1"/>
  <c r="Z358" i="1" s="1"/>
  <c r="U357" i="1" l="1"/>
  <c r="P358" i="1"/>
  <c r="Q358" i="1" s="1"/>
  <c r="R358" i="1" s="1"/>
  <c r="V357" i="1"/>
  <c r="S358" i="1" l="1"/>
  <c r="T358" i="1"/>
  <c r="X359" i="1" s="1"/>
  <c r="Z359" i="1" s="1"/>
  <c r="U358" i="1" l="1"/>
  <c r="P359" i="1"/>
  <c r="Q359" i="1" s="1"/>
  <c r="R359" i="1" s="1"/>
  <c r="V358" i="1"/>
  <c r="S359" i="1" l="1"/>
  <c r="T359" i="1"/>
  <c r="X360" i="1" s="1"/>
  <c r="Z360" i="1" s="1"/>
  <c r="P360" i="1" l="1"/>
  <c r="Q360" i="1" s="1"/>
  <c r="R360" i="1" s="1"/>
  <c r="V359" i="1"/>
  <c r="U359" i="1"/>
  <c r="S360" i="1" l="1"/>
  <c r="T360" i="1"/>
  <c r="U360" i="1" s="1"/>
  <c r="P361" i="1" l="1"/>
  <c r="Q361" i="1" s="1"/>
  <c r="R361" i="1" s="1"/>
  <c r="X361" i="1"/>
  <c r="Z361" i="1" s="1"/>
  <c r="V360" i="1"/>
  <c r="S361" i="1" l="1"/>
  <c r="T361" i="1"/>
  <c r="U361" i="1" s="1"/>
  <c r="P362" i="1" l="1"/>
  <c r="Q362" i="1" s="1"/>
  <c r="R362" i="1" s="1"/>
  <c r="X362" i="1"/>
  <c r="Z362" i="1" s="1"/>
  <c r="V361" i="1"/>
  <c r="S362" i="1" l="1"/>
  <c r="T362" i="1"/>
  <c r="U362" i="1" s="1"/>
  <c r="X363" i="1" l="1"/>
  <c r="Z363" i="1" s="1"/>
  <c r="P363" i="1"/>
  <c r="Q363" i="1" s="1"/>
  <c r="R363" i="1" s="1"/>
  <c r="V362" i="1"/>
  <c r="S363" i="1" l="1"/>
  <c r="T363" i="1"/>
  <c r="X364" i="1" s="1"/>
  <c r="Z364" i="1" s="1"/>
  <c r="U363" i="1" l="1"/>
  <c r="P364" i="1"/>
  <c r="Q364" i="1" s="1"/>
  <c r="V363" i="1"/>
  <c r="R364" i="1" l="1"/>
  <c r="S364" i="1"/>
  <c r="T364" i="1"/>
  <c r="X365" i="1" s="1"/>
  <c r="Z365" i="1" s="1"/>
  <c r="P365" i="1" l="1"/>
  <c r="Q365" i="1" s="1"/>
  <c r="R365" i="1" s="1"/>
  <c r="U364" i="1"/>
  <c r="V364" i="1"/>
  <c r="S365" i="1" l="1"/>
  <c r="T365" i="1"/>
  <c r="U365" i="1" s="1"/>
  <c r="X366" i="1" l="1"/>
  <c r="Z366" i="1" s="1"/>
  <c r="P366" i="1"/>
  <c r="Q366" i="1" s="1"/>
  <c r="R366" i="1" s="1"/>
  <c r="V365" i="1"/>
  <c r="S366" i="1" l="1"/>
  <c r="T366" i="1"/>
  <c r="X367" i="1" s="1"/>
  <c r="Z367" i="1" s="1"/>
  <c r="U366" i="1" l="1"/>
  <c r="P367" i="1"/>
  <c r="Q367" i="1" s="1"/>
  <c r="V366" i="1"/>
  <c r="R367" i="1" l="1"/>
  <c r="S367" i="1"/>
  <c r="T367" i="1"/>
  <c r="X368" i="1" s="1"/>
  <c r="Z368" i="1" s="1"/>
  <c r="P368" i="1" l="1"/>
  <c r="Q368" i="1" s="1"/>
  <c r="R368" i="1" s="1"/>
  <c r="U367" i="1"/>
  <c r="V367" i="1"/>
  <c r="S368" i="1" l="1"/>
  <c r="T368" i="1"/>
  <c r="X369" i="1" s="1"/>
  <c r="Z369" i="1" s="1"/>
  <c r="U368" i="1" l="1"/>
  <c r="P369" i="1"/>
  <c r="Q369" i="1" s="1"/>
  <c r="R369" i="1" s="1"/>
  <c r="V368" i="1"/>
  <c r="S369" i="1" l="1"/>
  <c r="T369" i="1"/>
  <c r="X370" i="1" s="1"/>
  <c r="Z370" i="1" s="1"/>
  <c r="P370" i="1" l="1"/>
  <c r="Q370" i="1" s="1"/>
  <c r="U369" i="1"/>
  <c r="V369" i="1"/>
  <c r="R370" i="1" l="1"/>
  <c r="S370" i="1"/>
  <c r="T370" i="1"/>
  <c r="V370" i="1" s="1"/>
  <c r="X371" i="1" l="1"/>
  <c r="Z371" i="1" s="1"/>
  <c r="U370" i="1"/>
  <c r="P371" i="1"/>
  <c r="Q371" i="1" s="1"/>
  <c r="R371" i="1" s="1"/>
  <c r="S371" i="1" l="1"/>
  <c r="T371" i="1"/>
  <c r="X372" i="1" s="1"/>
  <c r="Z372" i="1" s="1"/>
  <c r="P372" i="1" l="1"/>
  <c r="Q372" i="1" s="1"/>
  <c r="R372" i="1" s="1"/>
  <c r="V371" i="1"/>
  <c r="U371" i="1"/>
  <c r="S372" i="1" l="1"/>
  <c r="T372" i="1"/>
  <c r="X373" i="1" s="1"/>
  <c r="Z373" i="1" s="1"/>
  <c r="U372" i="1" l="1"/>
  <c r="V372" i="1"/>
  <c r="P373" i="1"/>
  <c r="Q373" i="1" s="1"/>
  <c r="R373" i="1" s="1"/>
  <c r="S373" i="1" l="1"/>
  <c r="T373" i="1"/>
  <c r="X374" i="1" s="1"/>
  <c r="Z374" i="1" s="1"/>
  <c r="P374" i="1" l="1"/>
  <c r="Q374" i="1" s="1"/>
  <c r="R374" i="1" s="1"/>
  <c r="V373" i="1"/>
  <c r="U373" i="1"/>
  <c r="S374" i="1" l="1"/>
  <c r="T374" i="1"/>
  <c r="X375" i="1" s="1"/>
  <c r="Z375" i="1" s="1"/>
  <c r="U374" i="1" l="1"/>
  <c r="V374" i="1"/>
  <c r="P375" i="1"/>
  <c r="Q375" i="1" s="1"/>
  <c r="R375" i="1" l="1"/>
  <c r="S375" i="1"/>
  <c r="T375" i="1"/>
  <c r="X376" i="1" s="1"/>
  <c r="Z376" i="1" s="1"/>
  <c r="U375" i="1" l="1"/>
  <c r="V375" i="1"/>
  <c r="P376" i="1"/>
  <c r="Q376" i="1" s="1"/>
  <c r="R376" i="1" s="1"/>
  <c r="S376" i="1" l="1"/>
  <c r="T376" i="1"/>
  <c r="X377" i="1" s="1"/>
  <c r="Z377" i="1" s="1"/>
  <c r="P377" i="1" l="1"/>
  <c r="Q377" i="1" s="1"/>
  <c r="R377" i="1" s="1"/>
  <c r="V376" i="1"/>
  <c r="U376" i="1"/>
  <c r="S377" i="1" l="1"/>
  <c r="T377" i="1"/>
  <c r="X378" i="1" s="1"/>
  <c r="Z378" i="1" s="1"/>
  <c r="V377" i="1" l="1"/>
  <c r="U377" i="1"/>
  <c r="P378" i="1"/>
  <c r="Q378" i="1" s="1"/>
  <c r="R378" i="1" s="1"/>
  <c r="S378" i="1" l="1"/>
  <c r="T378" i="1"/>
  <c r="X379" i="1" s="1"/>
  <c r="Z379" i="1" s="1"/>
  <c r="V378" i="1" l="1"/>
  <c r="U378" i="1"/>
  <c r="P379" i="1"/>
  <c r="Q379" i="1" s="1"/>
  <c r="R379" i="1" s="1"/>
  <c r="S379" i="1" l="1"/>
  <c r="T379" i="1"/>
  <c r="V379" i="1" s="1"/>
  <c r="P380" i="1" l="1"/>
  <c r="Q380" i="1" s="1"/>
  <c r="R380" i="1" s="1"/>
  <c r="U379" i="1"/>
  <c r="X380" i="1"/>
  <c r="Z380" i="1" s="1"/>
  <c r="S380" i="1" l="1"/>
  <c r="T380" i="1"/>
  <c r="X381" i="1" s="1"/>
  <c r="Z381" i="1" s="1"/>
  <c r="V380" i="1" l="1"/>
  <c r="P381" i="1"/>
  <c r="Q381" i="1" s="1"/>
  <c r="R381" i="1" s="1"/>
  <c r="U380" i="1"/>
  <c r="S381" i="1" l="1"/>
  <c r="T381" i="1"/>
  <c r="U381" i="1" s="1"/>
  <c r="X382" i="1" l="1"/>
  <c r="Z382" i="1" s="1"/>
  <c r="V381" i="1"/>
  <c r="P382" i="1"/>
  <c r="Q382" i="1" s="1"/>
  <c r="R382" i="1" s="1"/>
  <c r="S382" i="1" l="1"/>
  <c r="T382" i="1"/>
  <c r="X383" i="1" s="1"/>
  <c r="Z383" i="1" s="1"/>
  <c r="V382" i="1" l="1"/>
  <c r="P383" i="1"/>
  <c r="Q383" i="1" s="1"/>
  <c r="R383" i="1" s="1"/>
  <c r="U382" i="1"/>
  <c r="S383" i="1" l="1"/>
  <c r="T383" i="1"/>
  <c r="X384" i="1" s="1"/>
  <c r="Z384" i="1" s="1"/>
  <c r="V383" i="1" l="1"/>
  <c r="P384" i="1"/>
  <c r="Q384" i="1" s="1"/>
  <c r="R384" i="1" s="1"/>
  <c r="U383" i="1"/>
  <c r="S384" i="1" l="1"/>
  <c r="T384" i="1"/>
  <c r="P385" i="1" s="1"/>
  <c r="Q385" i="1" s="1"/>
  <c r="R385" i="1" s="1"/>
  <c r="S385" i="1" l="1"/>
  <c r="V384" i="1"/>
  <c r="T385" i="1"/>
  <c r="X386" i="1" s="1"/>
  <c r="X385" i="1"/>
  <c r="Z385" i="1" s="1"/>
  <c r="U384" i="1"/>
  <c r="Z386" i="1" l="1"/>
  <c r="P386" i="1"/>
  <c r="Q386" i="1" s="1"/>
  <c r="R386" i="1" s="1"/>
  <c r="V385" i="1"/>
  <c r="U385" i="1"/>
  <c r="S386" i="1" l="1"/>
  <c r="T386" i="1"/>
  <c r="X387" i="1" s="1"/>
  <c r="Z387" i="1" s="1"/>
  <c r="V386" i="1" l="1"/>
  <c r="U386" i="1"/>
  <c r="P387" i="1"/>
  <c r="Q387" i="1" s="1"/>
  <c r="R387" i="1" s="1"/>
  <c r="T387" i="1" l="1"/>
  <c r="X388" i="1" s="1"/>
  <c r="Z388" i="1" s="1"/>
  <c r="S387" i="1"/>
  <c r="P388" i="1" l="1"/>
  <c r="Q388" i="1" s="1"/>
  <c r="R388" i="1" s="1"/>
  <c r="V387" i="1"/>
  <c r="U387" i="1"/>
  <c r="T388" i="1" l="1"/>
  <c r="X389" i="1" s="1"/>
  <c r="Z389" i="1" s="1"/>
  <c r="S388" i="1"/>
  <c r="V388" i="1" l="1"/>
  <c r="U388" i="1"/>
  <c r="P389" i="1"/>
  <c r="Q389" i="1" s="1"/>
  <c r="S389" i="1" s="1"/>
  <c r="R389" i="1" l="1"/>
  <c r="T389" i="1"/>
  <c r="X390" i="1" s="1"/>
  <c r="Z390" i="1" s="1"/>
  <c r="P390" i="1" l="1"/>
  <c r="Q390" i="1" s="1"/>
  <c r="R390" i="1" s="1"/>
  <c r="U389" i="1"/>
  <c r="V389" i="1"/>
  <c r="S390" i="1" l="1"/>
  <c r="T390" i="1"/>
  <c r="V390" i="1" s="1"/>
  <c r="P391" i="1" l="1"/>
  <c r="Q391" i="1" s="1"/>
  <c r="R391" i="1" s="1"/>
  <c r="U390" i="1"/>
  <c r="X391" i="1"/>
  <c r="Z391" i="1" s="1"/>
  <c r="S391" i="1" l="1"/>
  <c r="T391" i="1"/>
  <c r="X392" i="1" s="1"/>
  <c r="Z392" i="1" s="1"/>
  <c r="V391" i="1" l="1"/>
  <c r="U391" i="1"/>
  <c r="P392" i="1"/>
  <c r="Q392" i="1" s="1"/>
  <c r="R392" i="1" s="1"/>
  <c r="T392" i="1" l="1"/>
  <c r="V392" i="1" s="1"/>
  <c r="S392" i="1"/>
  <c r="U392" i="1" l="1"/>
  <c r="P393" i="1"/>
  <c r="T393" i="1" s="1"/>
  <c r="V393" i="1" s="1"/>
  <c r="X393" i="1"/>
  <c r="Z393" i="1" s="1"/>
  <c r="Q393" i="1" l="1"/>
  <c r="R393" i="1" s="1"/>
  <c r="X394" i="1"/>
  <c r="Z394" i="1" s="1"/>
  <c r="U393" i="1"/>
  <c r="P394" i="1"/>
  <c r="Q394" i="1" s="1"/>
  <c r="S393" i="1" l="1"/>
  <c r="S394" i="1" s="1"/>
  <c r="R394" i="1"/>
  <c r="T394" i="1"/>
  <c r="V394" i="1" s="1"/>
  <c r="P395" i="1" l="1"/>
  <c r="Q395" i="1" s="1"/>
  <c r="R395" i="1" s="1"/>
  <c r="U394" i="1"/>
  <c r="X395" i="1"/>
  <c r="Z395" i="1" s="1"/>
  <c r="S395" i="1" l="1"/>
  <c r="T395" i="1"/>
  <c r="V395" i="1" s="1"/>
  <c r="U395" i="1" l="1"/>
  <c r="P396" i="1"/>
  <c r="Q396" i="1" s="1"/>
  <c r="R396" i="1" s="1"/>
  <c r="X396" i="1"/>
  <c r="Z396" i="1" s="1"/>
  <c r="S396" i="1" l="1"/>
  <c r="T396" i="1"/>
  <c r="V396" i="1" s="1"/>
  <c r="U396" i="1" l="1"/>
  <c r="P397" i="1"/>
  <c r="Q397" i="1" s="1"/>
  <c r="R397" i="1" s="1"/>
  <c r="X397" i="1"/>
  <c r="Z397" i="1" s="1"/>
  <c r="S397" i="1" l="1"/>
  <c r="T397" i="1"/>
  <c r="X398" i="1" s="1"/>
  <c r="Z398" i="1" s="1"/>
  <c r="V397" i="1" l="1"/>
  <c r="P398" i="1"/>
  <c r="Q398" i="1" s="1"/>
  <c r="R398" i="1" s="1"/>
  <c r="U397" i="1"/>
  <c r="S398" i="1" l="1"/>
  <c r="T398" i="1"/>
  <c r="X399" i="1" s="1"/>
  <c r="Z399" i="1" s="1"/>
  <c r="V398" i="1" l="1"/>
  <c r="P399" i="1"/>
  <c r="Q399" i="1" s="1"/>
  <c r="R399" i="1" s="1"/>
  <c r="U398" i="1"/>
  <c r="S399" i="1" l="1"/>
  <c r="T399" i="1"/>
  <c r="X400" i="1" s="1"/>
  <c r="Z400" i="1" s="1"/>
  <c r="P400" i="1" l="1"/>
  <c r="Q400" i="1" s="1"/>
  <c r="R400" i="1" s="1"/>
  <c r="U399" i="1"/>
  <c r="V399" i="1"/>
  <c r="S400" i="1" l="1"/>
  <c r="T400" i="1"/>
  <c r="V400" i="1" s="1"/>
  <c r="U400" i="1" l="1"/>
  <c r="P401" i="1"/>
  <c r="Q401" i="1" s="1"/>
  <c r="R401" i="1" s="1"/>
  <c r="X401" i="1"/>
  <c r="Z401" i="1" s="1"/>
  <c r="S401" i="1" l="1"/>
  <c r="T401" i="1"/>
  <c r="U401" i="1" s="1"/>
  <c r="P402" i="1" l="1"/>
  <c r="Q402" i="1" s="1"/>
  <c r="R402" i="1" s="1"/>
  <c r="V401" i="1"/>
  <c r="X402" i="1"/>
  <c r="Z402" i="1" s="1"/>
  <c r="T402" i="1" l="1"/>
  <c r="X403" i="1" s="1"/>
  <c r="Z403" i="1" s="1"/>
  <c r="S402" i="1"/>
  <c r="P403" i="1" l="1"/>
  <c r="Q403" i="1" s="1"/>
  <c r="R403" i="1" s="1"/>
  <c r="U402" i="1"/>
  <c r="V402" i="1"/>
  <c r="S403" i="1" l="1"/>
  <c r="T403" i="1"/>
  <c r="V403" i="1" s="1"/>
  <c r="X404" i="1" l="1"/>
  <c r="Z404" i="1" s="1"/>
  <c r="U403" i="1"/>
  <c r="P404" i="1"/>
  <c r="Q404" i="1" s="1"/>
  <c r="R404" i="1" s="1"/>
  <c r="S404" i="1" l="1"/>
  <c r="T404" i="1"/>
  <c r="P405" i="1" s="1"/>
  <c r="Q405" i="1" s="1"/>
  <c r="R405" i="1" s="1"/>
  <c r="X405" i="1" l="1"/>
  <c r="Z405" i="1" s="1"/>
  <c r="T405" i="1"/>
  <c r="X406" i="1" s="1"/>
  <c r="S405" i="1"/>
  <c r="V404" i="1"/>
  <c r="U404" i="1"/>
  <c r="Z406" i="1" l="1"/>
  <c r="U405" i="1"/>
  <c r="V405" i="1"/>
  <c r="P406" i="1"/>
  <c r="T406" i="1" s="1"/>
  <c r="P407" i="1" s="1"/>
  <c r="Q407" i="1" s="1"/>
  <c r="X407" i="1" l="1"/>
  <c r="Z407" i="1" s="1"/>
  <c r="V406" i="1"/>
  <c r="T407" i="1"/>
  <c r="U407" i="1" s="1"/>
  <c r="Q406" i="1"/>
  <c r="R406" i="1" s="1"/>
  <c r="R407" i="1" s="1"/>
  <c r="U406" i="1"/>
  <c r="P408" i="1" l="1"/>
  <c r="Q408" i="1" s="1"/>
  <c r="R408" i="1" s="1"/>
  <c r="V407" i="1"/>
  <c r="S406" i="1"/>
  <c r="S407" i="1" s="1"/>
  <c r="X408" i="1"/>
  <c r="Z408" i="1" s="1"/>
  <c r="T408" i="1" l="1"/>
  <c r="X409" i="1" s="1"/>
  <c r="Z409" i="1" s="1"/>
  <c r="S408" i="1"/>
  <c r="P409" i="1" l="1"/>
  <c r="Q409" i="1" s="1"/>
  <c r="R409" i="1" s="1"/>
  <c r="V408" i="1"/>
  <c r="U408" i="1"/>
  <c r="T409" i="1" l="1"/>
  <c r="P410" i="1" s="1"/>
  <c r="Q410" i="1" s="1"/>
  <c r="R410" i="1" s="1"/>
  <c r="S409" i="1"/>
  <c r="U409" i="1" l="1"/>
  <c r="V409" i="1"/>
  <c r="X410" i="1"/>
  <c r="Z410" i="1" s="1"/>
  <c r="S410" i="1"/>
  <c r="T410" i="1"/>
  <c r="X411" i="1" l="1"/>
  <c r="Z411" i="1" s="1"/>
  <c r="V410" i="1"/>
  <c r="U410" i="1"/>
  <c r="P411" i="1"/>
  <c r="Q411" i="1" s="1"/>
  <c r="R411" i="1" s="1"/>
  <c r="S411" i="1" l="1"/>
  <c r="T411" i="1"/>
  <c r="X412" i="1" l="1"/>
  <c r="Z412" i="1" s="1"/>
  <c r="V411" i="1"/>
  <c r="P412" i="1"/>
  <c r="Q412" i="1" s="1"/>
  <c r="R412" i="1" s="1"/>
  <c r="U411" i="1"/>
  <c r="S412" i="1" l="1"/>
  <c r="T412" i="1"/>
  <c r="X413" i="1" l="1"/>
  <c r="Z413" i="1" s="1"/>
  <c r="V412" i="1"/>
  <c r="P413" i="1"/>
  <c r="Q413" i="1" s="1"/>
  <c r="R413" i="1" s="1"/>
  <c r="U412" i="1"/>
  <c r="S413" i="1" l="1"/>
  <c r="T413" i="1"/>
  <c r="X414" i="1" l="1"/>
  <c r="Z414" i="1" s="1"/>
  <c r="V413" i="1"/>
  <c r="U413" i="1"/>
  <c r="P414" i="1"/>
  <c r="Q414" i="1" s="1"/>
  <c r="R414" i="1" s="1"/>
  <c r="S414" i="1" l="1"/>
  <c r="T414" i="1"/>
  <c r="X415" i="1" l="1"/>
  <c r="Z415" i="1" s="1"/>
  <c r="V414" i="1"/>
  <c r="P415" i="1"/>
  <c r="Q415" i="1" s="1"/>
  <c r="R415" i="1" s="1"/>
  <c r="U414" i="1"/>
  <c r="S415" i="1" l="1"/>
  <c r="T415" i="1"/>
  <c r="P416" i="1" s="1"/>
  <c r="T416" i="1" s="1"/>
  <c r="V416" i="1" s="1"/>
  <c r="X416" i="1" l="1"/>
  <c r="Z416" i="1" s="1"/>
  <c r="V415" i="1"/>
  <c r="Q416" i="1"/>
  <c r="R416" i="1" s="1"/>
  <c r="U415" i="1"/>
  <c r="X417" i="1"/>
  <c r="U416" i="1"/>
  <c r="P417" i="1"/>
  <c r="S416" i="1" l="1"/>
  <c r="Z417" i="1"/>
  <c r="Q417" i="1"/>
  <c r="R417" i="1" s="1"/>
  <c r="T417" i="1"/>
  <c r="S417" i="1" l="1"/>
  <c r="X418" i="1"/>
  <c r="Z418" i="1" s="1"/>
  <c r="V417" i="1"/>
  <c r="U417" i="1"/>
  <c r="P418" i="1"/>
  <c r="Q418" i="1" l="1"/>
  <c r="R418" i="1" s="1"/>
  <c r="T418" i="1"/>
  <c r="V418" i="1" s="1"/>
  <c r="S418" i="1" l="1"/>
  <c r="X419" i="1"/>
  <c r="Z419" i="1" s="1"/>
  <c r="U418" i="1"/>
  <c r="P419" i="1"/>
  <c r="Q419" i="1" l="1"/>
  <c r="R419" i="1" s="1"/>
  <c r="T419" i="1"/>
  <c r="S419" i="1" l="1"/>
  <c r="X420" i="1"/>
  <c r="Z420" i="1" s="1"/>
  <c r="V419" i="1"/>
  <c r="U419" i="1"/>
  <c r="P420" i="1"/>
  <c r="Q420" i="1" l="1"/>
  <c r="R420" i="1" s="1"/>
  <c r="T420" i="1"/>
  <c r="S420" i="1" l="1"/>
  <c r="X421" i="1"/>
  <c r="Z421" i="1" s="1"/>
  <c r="V420" i="1"/>
  <c r="U420" i="1"/>
  <c r="P421" i="1"/>
  <c r="T421" i="1" s="1"/>
  <c r="X422" i="1" l="1"/>
  <c r="Z422" i="1" s="1"/>
  <c r="V421" i="1"/>
  <c r="P422" i="1"/>
  <c r="U421" i="1"/>
  <c r="Q421" i="1"/>
  <c r="R421" i="1" s="1"/>
  <c r="S421" i="1" l="1"/>
  <c r="Q422" i="1"/>
  <c r="R422" i="1" s="1"/>
  <c r="T422" i="1"/>
  <c r="V422" i="1" s="1"/>
  <c r="S422" i="1" l="1"/>
  <c r="X423" i="1"/>
  <c r="Z423" i="1" s="1"/>
  <c r="U422" i="1"/>
  <c r="P423" i="1"/>
  <c r="Q423" i="1" l="1"/>
  <c r="R423" i="1" s="1"/>
  <c r="T423" i="1"/>
  <c r="S423" i="1" l="1"/>
  <c r="X424" i="1"/>
  <c r="Z424" i="1" s="1"/>
  <c r="V423" i="1"/>
  <c r="P424" i="1"/>
  <c r="U423" i="1"/>
  <c r="Q424" i="1" l="1"/>
  <c r="T424" i="1"/>
  <c r="R424" i="1" l="1"/>
  <c r="S424" i="1"/>
  <c r="X425" i="1"/>
  <c r="Z425" i="1" s="1"/>
  <c r="V424" i="1"/>
  <c r="P425" i="1"/>
  <c r="U424" i="1"/>
  <c r="Q425" i="1" l="1"/>
  <c r="R425" i="1" s="1"/>
  <c r="T425" i="1"/>
  <c r="S425" i="1" l="1"/>
  <c r="X426" i="1"/>
  <c r="Z426" i="1" s="1"/>
  <c r="V425" i="1"/>
  <c r="U425" i="1"/>
  <c r="P426" i="1"/>
  <c r="Q426" i="1" l="1"/>
  <c r="R426" i="1" s="1"/>
  <c r="T426" i="1"/>
  <c r="S426" i="1" l="1"/>
  <c r="X427" i="1"/>
  <c r="Z427" i="1" s="1"/>
  <c r="V426" i="1"/>
  <c r="U426" i="1"/>
  <c r="P427" i="1"/>
  <c r="Q427" i="1" l="1"/>
  <c r="R427" i="1" s="1"/>
  <c r="T427" i="1"/>
  <c r="S427" i="1" l="1"/>
  <c r="X428" i="1"/>
  <c r="Z428" i="1" s="1"/>
  <c r="V427" i="1"/>
  <c r="U427" i="1"/>
  <c r="P428" i="1"/>
  <c r="Q428" i="1" l="1"/>
  <c r="R428" i="1" s="1"/>
  <c r="T428" i="1"/>
  <c r="S428" i="1" l="1"/>
  <c r="X429" i="1"/>
  <c r="Z429" i="1" s="1"/>
  <c r="V428" i="1"/>
  <c r="P429" i="1"/>
  <c r="U428" i="1"/>
  <c r="Q429" i="1" l="1"/>
  <c r="R429" i="1" s="1"/>
  <c r="T429" i="1"/>
  <c r="S429" i="1" l="1"/>
  <c r="X430" i="1"/>
  <c r="Z430" i="1" s="1"/>
  <c r="V429" i="1"/>
  <c r="U429" i="1"/>
  <c r="P430" i="1"/>
  <c r="Q430" i="1" l="1"/>
  <c r="R430" i="1" s="1"/>
  <c r="T430" i="1"/>
  <c r="S430" i="1" l="1"/>
  <c r="X431" i="1"/>
  <c r="Z431" i="1" s="1"/>
  <c r="V430" i="1"/>
  <c r="P431" i="1"/>
  <c r="U430" i="1"/>
  <c r="Q431" i="1" l="1"/>
  <c r="R431" i="1" s="1"/>
  <c r="T431" i="1"/>
  <c r="S431" i="1" l="1"/>
  <c r="X432" i="1"/>
  <c r="Z432" i="1" s="1"/>
  <c r="V431" i="1"/>
  <c r="P432" i="1"/>
  <c r="U431" i="1"/>
  <c r="Q432" i="1" l="1"/>
  <c r="R432" i="1" s="1"/>
  <c r="T432" i="1"/>
  <c r="S432" i="1" l="1"/>
  <c r="X433" i="1"/>
  <c r="Z433" i="1" s="1"/>
  <c r="V432" i="1"/>
  <c r="P433" i="1"/>
  <c r="U432" i="1"/>
  <c r="Q433" i="1" l="1"/>
  <c r="R433" i="1" s="1"/>
  <c r="T433" i="1"/>
  <c r="S433" i="1" l="1"/>
  <c r="X434" i="1"/>
  <c r="Z434" i="1" s="1"/>
  <c r="V433" i="1"/>
  <c r="U433" i="1"/>
  <c r="P434" i="1"/>
  <c r="Q434" i="1" l="1"/>
  <c r="R434" i="1" s="1"/>
  <c r="T434" i="1"/>
  <c r="S434" i="1" l="1"/>
  <c r="X435" i="1"/>
  <c r="Z435" i="1" s="1"/>
  <c r="V434" i="1"/>
  <c r="U434" i="1"/>
  <c r="P435" i="1"/>
  <c r="Q435" i="1" l="1"/>
  <c r="R435" i="1" s="1"/>
  <c r="T435" i="1"/>
  <c r="S435" i="1" l="1"/>
  <c r="X436" i="1"/>
  <c r="Z436" i="1" s="1"/>
  <c r="V435" i="1"/>
  <c r="P436" i="1"/>
  <c r="U435" i="1"/>
  <c r="Q436" i="1" l="1"/>
  <c r="R436" i="1" s="1"/>
  <c r="T436" i="1"/>
  <c r="S436" i="1" l="1"/>
  <c r="X437" i="1"/>
  <c r="Z437" i="1" s="1"/>
  <c r="V436" i="1"/>
  <c r="P437" i="1"/>
  <c r="U436" i="1"/>
  <c r="Q437" i="1" l="1"/>
  <c r="R437" i="1" s="1"/>
  <c r="T437" i="1"/>
  <c r="S437" i="1" l="1"/>
  <c r="X438" i="1"/>
  <c r="Z438" i="1" s="1"/>
  <c r="V437" i="1"/>
  <c r="U437" i="1"/>
  <c r="P438" i="1"/>
  <c r="Q438" i="1" l="1"/>
  <c r="R438" i="1" s="1"/>
  <c r="T438" i="1"/>
  <c r="S438" i="1" l="1"/>
  <c r="X439" i="1"/>
  <c r="Z439" i="1" s="1"/>
  <c r="V438" i="1"/>
  <c r="U438" i="1"/>
  <c r="P439" i="1"/>
  <c r="Q439" i="1" l="1"/>
  <c r="R439" i="1" s="1"/>
  <c r="T439" i="1"/>
  <c r="S439" i="1" l="1"/>
  <c r="X440" i="1"/>
  <c r="Z440" i="1" s="1"/>
  <c r="V439" i="1"/>
  <c r="P440" i="1"/>
  <c r="U439" i="1"/>
  <c r="Q440" i="1" l="1"/>
  <c r="R440" i="1" s="1"/>
  <c r="T440" i="1"/>
  <c r="S440" i="1" l="1"/>
  <c r="X441" i="1"/>
  <c r="Z441" i="1" s="1"/>
  <c r="V440" i="1"/>
  <c r="P441" i="1"/>
  <c r="T441" i="1" s="1"/>
  <c r="U440" i="1"/>
  <c r="X442" i="1" l="1"/>
  <c r="Z442" i="1" s="1"/>
  <c r="V441" i="1"/>
  <c r="U441" i="1"/>
  <c r="P442" i="1"/>
  <c r="T442" i="1" s="1"/>
  <c r="Q441" i="1"/>
  <c r="R441" i="1" s="1"/>
  <c r="S441" i="1" l="1"/>
  <c r="X443" i="1"/>
  <c r="Z443" i="1" s="1"/>
  <c r="V442" i="1"/>
  <c r="Q442" i="1"/>
  <c r="R442" i="1" s="1"/>
  <c r="P443" i="1"/>
  <c r="U442" i="1"/>
  <c r="S442" i="1" l="1"/>
  <c r="Q443" i="1"/>
  <c r="R443" i="1" s="1"/>
  <c r="T443" i="1"/>
  <c r="S443" i="1" l="1"/>
  <c r="X444" i="1"/>
  <c r="Z444" i="1" s="1"/>
  <c r="V443" i="1"/>
  <c r="P444" i="1"/>
  <c r="U443" i="1"/>
  <c r="Q444" i="1" l="1"/>
  <c r="R444" i="1" s="1"/>
  <c r="T444" i="1"/>
  <c r="S444" i="1" l="1"/>
  <c r="X445" i="1"/>
  <c r="Z445" i="1" s="1"/>
  <c r="V444" i="1"/>
  <c r="U444" i="1"/>
  <c r="P445" i="1"/>
  <c r="Q445" i="1" l="1"/>
  <c r="R445" i="1" s="1"/>
  <c r="T445" i="1"/>
  <c r="S445" i="1" l="1"/>
  <c r="X446" i="1"/>
  <c r="Z446" i="1" s="1"/>
  <c r="V445" i="1"/>
  <c r="U445" i="1"/>
  <c r="P446" i="1"/>
  <c r="Q446" i="1" l="1"/>
  <c r="R446" i="1" s="1"/>
  <c r="T446" i="1"/>
  <c r="V446" i="1" s="1"/>
  <c r="S446" i="1" l="1"/>
  <c r="X447" i="1"/>
  <c r="Z447" i="1" s="1"/>
  <c r="P447" i="1"/>
  <c r="T447" i="1" s="1"/>
  <c r="U446" i="1"/>
  <c r="X448" i="1" l="1"/>
  <c r="Z448" i="1" s="1"/>
  <c r="V447" i="1"/>
  <c r="P448" i="1"/>
  <c r="U447" i="1"/>
  <c r="Q447" i="1"/>
  <c r="R447" i="1" s="1"/>
  <c r="S447" i="1" l="1"/>
  <c r="Q448" i="1"/>
  <c r="R448" i="1" s="1"/>
  <c r="T448" i="1"/>
  <c r="S448" i="1" l="1"/>
  <c r="X449" i="1"/>
  <c r="Z449" i="1" s="1"/>
  <c r="V448" i="1"/>
  <c r="U448" i="1"/>
  <c r="P449" i="1"/>
  <c r="Q449" i="1" l="1"/>
  <c r="R449" i="1" s="1"/>
  <c r="T449" i="1"/>
  <c r="S449" i="1" l="1"/>
  <c r="X450" i="1"/>
  <c r="Z450" i="1" s="1"/>
  <c r="V449" i="1"/>
  <c r="P450" i="1"/>
  <c r="Q450" i="1" s="1"/>
  <c r="R450" i="1" s="1"/>
  <c r="U449" i="1"/>
  <c r="S450" i="1" l="1"/>
  <c r="T450" i="1"/>
  <c r="X451" i="1" l="1"/>
  <c r="Z451" i="1" s="1"/>
  <c r="V450" i="1"/>
  <c r="P451" i="1"/>
  <c r="U450" i="1"/>
  <c r="Q451" i="1" l="1"/>
  <c r="T451" i="1"/>
  <c r="R451" i="1" l="1"/>
  <c r="S451" i="1"/>
  <c r="X452" i="1"/>
  <c r="Z452" i="1" s="1"/>
  <c r="V451" i="1"/>
  <c r="U451" i="1"/>
  <c r="P452" i="1"/>
  <c r="Q452" i="1" s="1"/>
  <c r="R452" i="1" l="1"/>
  <c r="S452" i="1"/>
  <c r="T452" i="1"/>
  <c r="X453" i="1" l="1"/>
  <c r="Z453" i="1" s="1"/>
  <c r="V452" i="1"/>
  <c r="P453" i="1"/>
  <c r="Q453" i="1" s="1"/>
  <c r="U452" i="1"/>
  <c r="R453" i="1" l="1"/>
  <c r="S453" i="1"/>
  <c r="T453" i="1"/>
  <c r="X454" i="1" l="1"/>
  <c r="Z454" i="1" s="1"/>
  <c r="V453" i="1"/>
  <c r="P454" i="1"/>
  <c r="Q454" i="1" s="1"/>
  <c r="R454" i="1" s="1"/>
  <c r="U453" i="1"/>
  <c r="S454" i="1" l="1"/>
  <c r="T454" i="1"/>
  <c r="X455" i="1" l="1"/>
  <c r="Z455" i="1" s="1"/>
  <c r="V454" i="1"/>
  <c r="U454" i="1"/>
  <c r="P455" i="1"/>
  <c r="Q455" i="1" s="1"/>
  <c r="R455" i="1" s="1"/>
  <c r="S455" i="1" l="1"/>
  <c r="T455" i="1"/>
  <c r="X456" i="1" l="1"/>
  <c r="Z456" i="1" s="1"/>
  <c r="V455" i="1"/>
  <c r="U455" i="1"/>
  <c r="P456" i="1"/>
  <c r="Q456" i="1" s="1"/>
  <c r="R456" i="1" s="1"/>
  <c r="S456" i="1" l="1"/>
  <c r="T456" i="1"/>
  <c r="X457" i="1" l="1"/>
  <c r="Z457" i="1" s="1"/>
  <c r="V456" i="1"/>
  <c r="U456" i="1"/>
  <c r="P457" i="1"/>
  <c r="Q457" i="1" s="1"/>
  <c r="R457" i="1" s="1"/>
  <c r="S457" i="1" l="1"/>
  <c r="T457" i="1"/>
  <c r="X458" i="1" l="1"/>
  <c r="Z458" i="1" s="1"/>
  <c r="V457" i="1"/>
  <c r="U457" i="1"/>
  <c r="P458" i="1"/>
  <c r="Q458" i="1" s="1"/>
  <c r="R458" i="1" s="1"/>
  <c r="S458" i="1" l="1"/>
  <c r="T458" i="1"/>
  <c r="X459" i="1" l="1"/>
  <c r="Z459" i="1" s="1"/>
  <c r="V458" i="1"/>
  <c r="U458" i="1"/>
  <c r="P459" i="1"/>
  <c r="Q459" i="1" s="1"/>
  <c r="R459" i="1" s="1"/>
  <c r="S459" i="1" l="1"/>
  <c r="T459" i="1"/>
  <c r="X460" i="1" l="1"/>
  <c r="Z460" i="1" s="1"/>
  <c r="V459" i="1"/>
  <c r="U459" i="1"/>
  <c r="P460" i="1"/>
  <c r="Q460" i="1" s="1"/>
  <c r="R460" i="1" s="1"/>
  <c r="S460" i="1" l="1"/>
  <c r="T460" i="1"/>
  <c r="X461" i="1" l="1"/>
  <c r="Z461" i="1" s="1"/>
  <c r="V460" i="1"/>
  <c r="P461" i="1"/>
  <c r="Q461" i="1" s="1"/>
  <c r="R461" i="1" s="1"/>
  <c r="U460" i="1"/>
  <c r="S461" i="1" l="1"/>
  <c r="T461" i="1"/>
  <c r="X462" i="1" l="1"/>
  <c r="Z462" i="1" s="1"/>
  <c r="V461" i="1"/>
  <c r="P462" i="1"/>
  <c r="Q462" i="1" s="1"/>
  <c r="R462" i="1" s="1"/>
  <c r="U461" i="1"/>
  <c r="S462" i="1" l="1"/>
  <c r="T462" i="1"/>
  <c r="X463" i="1" l="1"/>
  <c r="Z463" i="1" s="1"/>
  <c r="V462" i="1"/>
  <c r="U462" i="1"/>
  <c r="P463" i="1"/>
  <c r="Q463" i="1" s="1"/>
  <c r="R463" i="1" s="1"/>
  <c r="S463" i="1" l="1"/>
  <c r="T463" i="1"/>
  <c r="X464" i="1" l="1"/>
  <c r="Z464" i="1" s="1"/>
  <c r="V463" i="1"/>
  <c r="P464" i="1"/>
  <c r="Q464" i="1" s="1"/>
  <c r="R464" i="1" s="1"/>
  <c r="U463" i="1"/>
  <c r="S464" i="1" l="1"/>
  <c r="T464" i="1"/>
  <c r="X465" i="1" l="1"/>
  <c r="Z465" i="1" s="1"/>
  <c r="V464" i="1"/>
  <c r="P465" i="1"/>
  <c r="Q465" i="1" s="1"/>
  <c r="R465" i="1" s="1"/>
  <c r="U464" i="1"/>
  <c r="S465" i="1" l="1"/>
  <c r="T465" i="1"/>
  <c r="X466" i="1" l="1"/>
  <c r="Z466" i="1" s="1"/>
  <c r="V465" i="1"/>
  <c r="U465" i="1"/>
  <c r="P466" i="1"/>
  <c r="Q466" i="1" s="1"/>
  <c r="R466" i="1" s="1"/>
  <c r="S466" i="1" l="1"/>
  <c r="T466" i="1"/>
  <c r="X467" i="1" l="1"/>
  <c r="Z467" i="1" s="1"/>
  <c r="V466" i="1"/>
  <c r="P467" i="1"/>
  <c r="Q467" i="1" s="1"/>
  <c r="R467" i="1" s="1"/>
  <c r="U466" i="1"/>
  <c r="S467" i="1" l="1"/>
  <c r="T467" i="1"/>
  <c r="X468" i="1" l="1"/>
  <c r="Z468" i="1" s="1"/>
  <c r="V467" i="1"/>
  <c r="P468" i="1"/>
  <c r="Q468" i="1" s="1"/>
  <c r="R468" i="1" s="1"/>
  <c r="U467" i="1"/>
  <c r="S468" i="1" l="1"/>
  <c r="T468" i="1"/>
  <c r="X469" i="1" l="1"/>
  <c r="Z469" i="1" s="1"/>
  <c r="V468" i="1"/>
  <c r="P469" i="1"/>
  <c r="Q469" i="1" s="1"/>
  <c r="R469" i="1" s="1"/>
  <c r="U468" i="1"/>
  <c r="S469" i="1" l="1"/>
  <c r="T469" i="1"/>
  <c r="X470" i="1" l="1"/>
  <c r="Z470" i="1" s="1"/>
  <c r="V469" i="1"/>
  <c r="P470" i="1"/>
  <c r="Q470" i="1" s="1"/>
  <c r="R470" i="1" s="1"/>
  <c r="U469" i="1"/>
  <c r="S470" i="1" l="1"/>
  <c r="T470" i="1"/>
  <c r="X471" i="1" l="1"/>
  <c r="Z471" i="1" s="1"/>
  <c r="V470" i="1"/>
  <c r="U470" i="1"/>
  <c r="P471" i="1"/>
  <c r="Q471" i="1" s="1"/>
  <c r="R471" i="1" s="1"/>
  <c r="S471" i="1" l="1"/>
  <c r="T471" i="1"/>
  <c r="V471" i="1" s="1"/>
  <c r="P472" i="1" l="1"/>
  <c r="Q472" i="1" s="1"/>
  <c r="R472" i="1" s="1"/>
  <c r="X472" i="1"/>
  <c r="Z472" i="1" s="1"/>
  <c r="U471" i="1"/>
  <c r="S472" i="1" l="1"/>
  <c r="T472" i="1"/>
  <c r="X473" i="1" l="1"/>
  <c r="Z473" i="1" s="1"/>
  <c r="V472" i="1"/>
  <c r="U472" i="1"/>
  <c r="P473" i="1"/>
  <c r="Q473" i="1" s="1"/>
  <c r="R473" i="1" s="1"/>
  <c r="S473" i="1" l="1"/>
  <c r="T473" i="1"/>
  <c r="X474" i="1" l="1"/>
  <c r="Z474" i="1" s="1"/>
  <c r="V473" i="1"/>
  <c r="U473" i="1"/>
  <c r="P474" i="1"/>
  <c r="Q474" i="1" s="1"/>
  <c r="R474" i="1" s="1"/>
  <c r="S474" i="1" l="1"/>
  <c r="T474" i="1"/>
  <c r="X475" i="1" l="1"/>
  <c r="Z475" i="1" s="1"/>
  <c r="V474" i="1"/>
  <c r="P475" i="1"/>
  <c r="Q475" i="1" s="1"/>
  <c r="R475" i="1" s="1"/>
  <c r="U474" i="1"/>
  <c r="S475" i="1" l="1"/>
  <c r="T475" i="1"/>
  <c r="X476" i="1" l="1"/>
  <c r="Z476" i="1" s="1"/>
  <c r="V475" i="1"/>
  <c r="U475" i="1"/>
  <c r="P476" i="1"/>
  <c r="Q476" i="1" s="1"/>
  <c r="R476" i="1" s="1"/>
  <c r="S476" i="1" l="1"/>
  <c r="T476" i="1"/>
  <c r="X477" i="1" l="1"/>
  <c r="Z477" i="1" s="1"/>
  <c r="V476" i="1"/>
  <c r="P477" i="1"/>
  <c r="Q477" i="1" s="1"/>
  <c r="R477" i="1" s="1"/>
  <c r="U476" i="1"/>
  <c r="S477" i="1" l="1"/>
  <c r="T477" i="1"/>
  <c r="X478" i="1" l="1"/>
  <c r="Z478" i="1" s="1"/>
  <c r="V477" i="1"/>
  <c r="U477" i="1"/>
  <c r="P478" i="1"/>
  <c r="Q478" i="1" s="1"/>
  <c r="R478" i="1" s="1"/>
  <c r="S478" i="1" l="1"/>
  <c r="T478" i="1"/>
  <c r="X479" i="1" l="1"/>
  <c r="Z479" i="1" s="1"/>
  <c r="V478" i="1"/>
  <c r="U478" i="1"/>
  <c r="P479" i="1"/>
  <c r="Q479" i="1" s="1"/>
  <c r="R479" i="1" s="1"/>
  <c r="S479" i="1" l="1"/>
  <c r="T479" i="1"/>
  <c r="X480" i="1" l="1"/>
  <c r="Z480" i="1" s="1"/>
  <c r="V479" i="1"/>
  <c r="P480" i="1"/>
  <c r="Q480" i="1" s="1"/>
  <c r="R480" i="1" s="1"/>
  <c r="U479" i="1"/>
  <c r="S480" i="1" l="1"/>
  <c r="T480" i="1"/>
  <c r="X481" i="1" l="1"/>
  <c r="Z481" i="1" s="1"/>
  <c r="V480" i="1"/>
  <c r="U480" i="1"/>
  <c r="P481" i="1"/>
  <c r="Q481" i="1" s="1"/>
  <c r="R481" i="1" s="1"/>
  <c r="S481" i="1" l="1"/>
  <c r="T481" i="1"/>
  <c r="X482" i="1" l="1"/>
  <c r="Z482" i="1" s="1"/>
  <c r="V481" i="1"/>
  <c r="P482" i="1"/>
  <c r="Q482" i="1" s="1"/>
  <c r="R482" i="1" s="1"/>
  <c r="U481" i="1"/>
  <c r="S482" i="1" l="1"/>
  <c r="T482" i="1"/>
  <c r="X483" i="1" l="1"/>
  <c r="Z483" i="1" s="1"/>
  <c r="V482" i="1"/>
  <c r="P483" i="1"/>
  <c r="Q483" i="1" s="1"/>
  <c r="R483" i="1" s="1"/>
  <c r="U482" i="1"/>
  <c r="S483" i="1" l="1"/>
  <c r="T483" i="1"/>
  <c r="X484" i="1" l="1"/>
  <c r="Z484" i="1" s="1"/>
  <c r="V483" i="1"/>
  <c r="U483" i="1"/>
  <c r="P484" i="1"/>
  <c r="Q484" i="1" s="1"/>
  <c r="R484" i="1" s="1"/>
  <c r="S484" i="1" l="1"/>
  <c r="T484" i="1"/>
  <c r="X485" i="1" l="1"/>
  <c r="Z485" i="1" s="1"/>
  <c r="V484" i="1"/>
  <c r="U484" i="1"/>
  <c r="P485" i="1"/>
  <c r="Q485" i="1" s="1"/>
  <c r="R485" i="1" s="1"/>
  <c r="S485" i="1" l="1"/>
  <c r="T485" i="1"/>
  <c r="P486" i="1" l="1"/>
  <c r="Q486" i="1" s="1"/>
  <c r="R486" i="1" s="1"/>
  <c r="V485" i="1"/>
  <c r="X486" i="1"/>
  <c r="Z486" i="1" s="1"/>
  <c r="U485" i="1"/>
  <c r="S486" i="1" l="1"/>
  <c r="T486" i="1"/>
  <c r="X487" i="1" s="1"/>
  <c r="Z487" i="1" s="1"/>
  <c r="U486" i="1" l="1"/>
  <c r="P487" i="1"/>
  <c r="Q487" i="1" s="1"/>
  <c r="R487" i="1" s="1"/>
  <c r="V486" i="1"/>
  <c r="S487" i="1" l="1"/>
  <c r="T487" i="1"/>
  <c r="X488" i="1" s="1"/>
  <c r="Z488" i="1" s="1"/>
  <c r="U487" i="1" l="1"/>
  <c r="P488" i="1"/>
  <c r="Q488" i="1" s="1"/>
  <c r="R488" i="1" s="1"/>
  <c r="V487" i="1"/>
  <c r="S488" i="1" l="1"/>
  <c r="T488" i="1"/>
  <c r="X489" i="1" s="1"/>
  <c r="Z489" i="1" s="1"/>
  <c r="P489" i="1" l="1"/>
  <c r="Q489" i="1" s="1"/>
  <c r="R489" i="1" s="1"/>
  <c r="U488" i="1"/>
  <c r="V488" i="1"/>
  <c r="S489" i="1" l="1"/>
  <c r="T489" i="1"/>
  <c r="X490" i="1" s="1"/>
  <c r="Z490" i="1" s="1"/>
  <c r="P490" i="1" l="1"/>
  <c r="Q490" i="1" s="1"/>
  <c r="R490" i="1" s="1"/>
  <c r="V489" i="1"/>
  <c r="U489" i="1"/>
  <c r="S490" i="1" l="1"/>
  <c r="T490" i="1"/>
  <c r="X491" i="1" s="1"/>
  <c r="Z491" i="1" s="1"/>
  <c r="P491" i="1" l="1"/>
  <c r="Q491" i="1" s="1"/>
  <c r="R491" i="1" s="1"/>
  <c r="U490" i="1"/>
  <c r="V490" i="1"/>
  <c r="S491" i="1" l="1"/>
  <c r="T491" i="1"/>
  <c r="U491" i="1" s="1"/>
  <c r="P492" i="1" l="1"/>
  <c r="Q492" i="1" s="1"/>
  <c r="R492" i="1" s="1"/>
  <c r="V491" i="1"/>
  <c r="X492" i="1"/>
  <c r="Z492" i="1" s="1"/>
  <c r="S492" i="1" l="1"/>
  <c r="T492" i="1"/>
  <c r="X493" i="1" s="1"/>
  <c r="Z493" i="1" s="1"/>
  <c r="P493" i="1" l="1"/>
  <c r="Q493" i="1" s="1"/>
  <c r="R493" i="1" s="1"/>
  <c r="U492" i="1"/>
  <c r="V492" i="1"/>
  <c r="S493" i="1" l="1"/>
  <c r="T493" i="1"/>
  <c r="P494" i="1" s="1"/>
  <c r="Q494" i="1" s="1"/>
  <c r="R494" i="1" s="1"/>
  <c r="S494" i="1" l="1"/>
  <c r="U493" i="1"/>
  <c r="X494" i="1"/>
  <c r="Z494" i="1" s="1"/>
  <c r="V493" i="1"/>
  <c r="T494" i="1"/>
  <c r="V494" i="1" s="1"/>
  <c r="U494" i="1" l="1"/>
  <c r="X495" i="1"/>
  <c r="Z495" i="1" s="1"/>
  <c r="P495" i="1"/>
  <c r="Q495" i="1" s="1"/>
  <c r="R495" i="1" s="1"/>
  <c r="S495" i="1" l="1"/>
  <c r="T495" i="1"/>
  <c r="V495" i="1" s="1"/>
  <c r="X496" i="1" l="1"/>
  <c r="Z496" i="1" s="1"/>
  <c r="U495" i="1"/>
  <c r="P496" i="1"/>
  <c r="Q496" i="1" s="1"/>
  <c r="R496" i="1" s="1"/>
  <c r="S496" i="1" l="1"/>
  <c r="T496" i="1"/>
  <c r="P497" i="1" s="1"/>
  <c r="Q497" i="1" s="1"/>
  <c r="R497" i="1" s="1"/>
  <c r="S497" i="1" l="1"/>
  <c r="U496" i="1"/>
  <c r="X497" i="1"/>
  <c r="Z497" i="1" s="1"/>
  <c r="V496" i="1"/>
  <c r="T497" i="1"/>
  <c r="X498" i="1" s="1"/>
  <c r="Z498" i="1" l="1"/>
  <c r="U497" i="1"/>
  <c r="P498" i="1"/>
  <c r="Q498" i="1" s="1"/>
  <c r="R498" i="1" s="1"/>
  <c r="V497" i="1"/>
  <c r="S498" i="1" l="1"/>
  <c r="T498" i="1"/>
  <c r="V498" i="1" s="1"/>
  <c r="U498" i="1" l="1"/>
  <c r="P499" i="1"/>
  <c r="Q499" i="1" s="1"/>
  <c r="R499" i="1" s="1"/>
  <c r="X499" i="1"/>
  <c r="Z499" i="1" s="1"/>
  <c r="S499" i="1" l="1"/>
  <c r="T499" i="1"/>
  <c r="V499" i="1" s="1"/>
  <c r="U499" i="1" l="1"/>
  <c r="P500" i="1"/>
  <c r="Q500" i="1" s="1"/>
  <c r="R500" i="1" s="1"/>
  <c r="X500" i="1"/>
  <c r="Z500" i="1" s="1"/>
  <c r="S500" i="1" l="1"/>
  <c r="T500" i="1"/>
  <c r="P501" i="1" s="1"/>
  <c r="T501" i="1" s="1"/>
  <c r="U500" i="1" l="1"/>
  <c r="X501" i="1"/>
  <c r="Z501" i="1" s="1"/>
  <c r="V500" i="1"/>
  <c r="Q501" i="1"/>
  <c r="R501" i="1" s="1"/>
  <c r="U501" i="1"/>
  <c r="V501" i="1"/>
  <c r="X502" i="1"/>
  <c r="P502" i="1"/>
  <c r="Q502" i="1" s="1"/>
  <c r="S501" i="1" l="1"/>
  <c r="S502" i="1" s="1"/>
  <c r="R502" i="1"/>
  <c r="Z502" i="1"/>
  <c r="T502" i="1"/>
  <c r="X503" i="1" l="1"/>
  <c r="Z503" i="1" s="1"/>
  <c r="V502" i="1"/>
  <c r="U502" i="1"/>
  <c r="P503" i="1"/>
  <c r="Q503" i="1" s="1"/>
  <c r="R503" i="1" s="1"/>
  <c r="S503" i="1" l="1"/>
  <c r="T503" i="1"/>
  <c r="X504" i="1" l="1"/>
  <c r="Z504" i="1" s="1"/>
  <c r="V503" i="1"/>
  <c r="U503" i="1"/>
  <c r="P504" i="1"/>
  <c r="Q504" i="1" s="1"/>
  <c r="R504" i="1" s="1"/>
  <c r="S504" i="1" l="1"/>
  <c r="T504" i="1"/>
  <c r="X505" i="1" l="1"/>
  <c r="Z505" i="1" s="1"/>
  <c r="V504" i="1"/>
  <c r="U504" i="1"/>
  <c r="P505" i="1"/>
  <c r="Q505" i="1" s="1"/>
  <c r="R505" i="1" s="1"/>
  <c r="S505" i="1" l="1"/>
  <c r="T505" i="1"/>
  <c r="X506" i="1" l="1"/>
  <c r="Z506" i="1" s="1"/>
  <c r="V505" i="1"/>
  <c r="U505" i="1"/>
  <c r="P506" i="1"/>
  <c r="Q506" i="1" s="1"/>
  <c r="R506" i="1" s="1"/>
  <c r="S506" i="1" l="1"/>
  <c r="T506" i="1"/>
  <c r="P507" i="1" l="1"/>
  <c r="Q507" i="1" s="1"/>
  <c r="R507" i="1" s="1"/>
  <c r="V506" i="1"/>
  <c r="X507" i="1"/>
  <c r="Z507" i="1" s="1"/>
  <c r="U506" i="1"/>
  <c r="S507" i="1" l="1"/>
  <c r="T507" i="1"/>
  <c r="P508" i="1" s="1"/>
  <c r="Q508" i="1" s="1"/>
  <c r="R508" i="1" s="1"/>
  <c r="S508" i="1" l="1"/>
  <c r="U507" i="1"/>
  <c r="X508" i="1"/>
  <c r="Z508" i="1" s="1"/>
  <c r="V507" i="1"/>
  <c r="T508" i="1"/>
  <c r="X509" i="1" l="1"/>
  <c r="Z509" i="1" s="1"/>
  <c r="V508" i="1"/>
  <c r="P509" i="1"/>
  <c r="Q509" i="1" s="1"/>
  <c r="R509" i="1" s="1"/>
  <c r="U508" i="1"/>
  <c r="S509" i="1" l="1"/>
  <c r="T509" i="1"/>
  <c r="V509" i="1" s="1"/>
  <c r="X510" i="1" l="1"/>
  <c r="Z510" i="1" s="1"/>
  <c r="P510" i="1"/>
  <c r="U509" i="1"/>
  <c r="Q510" i="1" l="1"/>
  <c r="T510" i="1"/>
  <c r="V510" i="1" s="1"/>
  <c r="R510" i="1" l="1"/>
  <c r="S510" i="1"/>
  <c r="X511" i="1"/>
  <c r="Z511" i="1" s="1"/>
  <c r="U510" i="1"/>
  <c r="P511" i="1"/>
  <c r="Q511" i="1" s="1"/>
  <c r="R511" i="1" s="1"/>
  <c r="S511" i="1" l="1"/>
  <c r="T511" i="1"/>
  <c r="V511" i="1" s="1"/>
  <c r="X512" i="1" l="1"/>
  <c r="Z512" i="1" s="1"/>
  <c r="P512" i="1"/>
  <c r="Q512" i="1" s="1"/>
  <c r="U511" i="1"/>
  <c r="R512" i="1" l="1"/>
  <c r="S512" i="1"/>
  <c r="T512" i="1"/>
  <c r="V512" i="1" s="1"/>
  <c r="X513" i="1" l="1"/>
  <c r="Z513" i="1" s="1"/>
  <c r="U512" i="1"/>
  <c r="P513" i="1"/>
  <c r="Q513" i="1" l="1"/>
  <c r="T513" i="1"/>
  <c r="V513" i="1" s="1"/>
  <c r="R513" i="1" l="1"/>
  <c r="S513" i="1"/>
  <c r="X514" i="1"/>
  <c r="Z514" i="1" s="1"/>
  <c r="P514" i="1"/>
  <c r="Q514" i="1" s="1"/>
  <c r="U513" i="1"/>
  <c r="R514" i="1" l="1"/>
  <c r="S514" i="1"/>
  <c r="T514" i="1"/>
  <c r="V514" i="1" s="1"/>
  <c r="X515" i="1" l="1"/>
  <c r="Z515" i="1" s="1"/>
  <c r="U514" i="1"/>
  <c r="P515" i="1"/>
  <c r="Q515" i="1" l="1"/>
  <c r="T515" i="1"/>
  <c r="V515" i="1" s="1"/>
  <c r="R515" i="1" l="1"/>
  <c r="S515" i="1"/>
  <c r="X516" i="1"/>
  <c r="Z516" i="1" s="1"/>
  <c r="F11" i="1" s="1"/>
  <c r="U515" i="1"/>
  <c r="P516" i="1"/>
  <c r="Q516" i="1" s="1"/>
  <c r="R516" i="1" l="1"/>
  <c r="F10" i="1" s="1"/>
  <c r="S516" i="1"/>
  <c r="T516" i="1"/>
  <c r="U516" i="1" l="1"/>
  <c r="V516" i="1"/>
</calcChain>
</file>

<file path=xl/sharedStrings.xml><?xml version="1.0" encoding="utf-8"?>
<sst xmlns="http://schemas.openxmlformats.org/spreadsheetml/2006/main" count="74" uniqueCount="61">
  <si>
    <t>Costos</t>
  </si>
  <si>
    <t>Frasco</t>
  </si>
  <si>
    <t>Faltante</t>
  </si>
  <si>
    <t>Ganancia</t>
  </si>
  <si>
    <t>Cantidad (gramos)</t>
  </si>
  <si>
    <t>Probabilidad</t>
  </si>
  <si>
    <t>media 70 g</t>
  </si>
  <si>
    <t>Distribucion demanda mañana</t>
  </si>
  <si>
    <t>Distribucion demanda tarde</t>
  </si>
  <si>
    <t>Distribución demora</t>
  </si>
  <si>
    <t>Demora (dias)</t>
  </si>
  <si>
    <t>Acumulada</t>
  </si>
  <si>
    <t>Rand min</t>
  </si>
  <si>
    <t>Rand max</t>
  </si>
  <si>
    <t>Cap Almac</t>
  </si>
  <si>
    <t>Horarios Turnos</t>
  </si>
  <si>
    <t>Mañana</t>
  </si>
  <si>
    <t>Turno</t>
  </si>
  <si>
    <t>Tarde</t>
  </si>
  <si>
    <t>demora</t>
  </si>
  <si>
    <t>compra</t>
  </si>
  <si>
    <t>Rand</t>
  </si>
  <si>
    <t>Demanda</t>
  </si>
  <si>
    <t>Rand normal 1</t>
  </si>
  <si>
    <t>Rand normal 2</t>
  </si>
  <si>
    <t>Horas</t>
  </si>
  <si>
    <t>prob</t>
  </si>
  <si>
    <t>z</t>
  </si>
  <si>
    <t>Media Mañana</t>
  </si>
  <si>
    <t>Sigma</t>
  </si>
  <si>
    <t xml:space="preserve">Random Mañana </t>
  </si>
  <si>
    <t>Mañana normal</t>
  </si>
  <si>
    <t>Mañana cte</t>
  </si>
  <si>
    <t>Total dia</t>
  </si>
  <si>
    <t>Demanda Mañana</t>
  </si>
  <si>
    <t>Demanda Tarde</t>
  </si>
  <si>
    <t>Dia</t>
  </si>
  <si>
    <t>Gramos frasco</t>
  </si>
  <si>
    <t>Disponible (frascos)</t>
  </si>
  <si>
    <t>Disponible (gramos)</t>
  </si>
  <si>
    <t>Orden</t>
  </si>
  <si>
    <t>Stock inicial</t>
  </si>
  <si>
    <t>Stock remanente (gramos)</t>
  </si>
  <si>
    <t>Ventas</t>
  </si>
  <si>
    <t>Stock remanente (frascos)</t>
  </si>
  <si>
    <t>Compra</t>
  </si>
  <si>
    <t>Acumulado</t>
  </si>
  <si>
    <t>por cada 1g</t>
  </si>
  <si>
    <t>Ventas (g)</t>
  </si>
  <si>
    <t>Ganancia acum</t>
  </si>
  <si>
    <t>Ganancia Acum</t>
  </si>
  <si>
    <t>Gasto Acum</t>
  </si>
  <si>
    <t>por frasco</t>
  </si>
  <si>
    <t>Proxima compra</t>
  </si>
  <si>
    <t>Stock</t>
  </si>
  <si>
    <t>Porcentaje almacenado</t>
  </si>
  <si>
    <t>% dias con faltante</t>
  </si>
  <si>
    <t>si(rand mañana &gt;= 0.5, aleatorio.normal, 50)</t>
  </si>
  <si>
    <t>Ganancia Media</t>
  </si>
  <si>
    <t>EN EL PROGRAMA SIMPLIFIQUÉ ALGUNAS COLUMNAS</t>
  </si>
  <si>
    <t>ÿn=(1/n )* ( (n-1)ÿn-1 + yn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</si>
</sst>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CCC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4" fillId="0" borderId="6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5" fillId="2" borderId="3" xfId="0" applyFont="1" applyFill="1" applyBorder="1"/>
    <xf numFmtId="0" fontId="5" fillId="3" borderId="8" xfId="0" applyFont="1" applyFill="1" applyBorder="1"/>
    <xf numFmtId="2" fontId="6" fillId="0" borderId="5" xfId="0" applyNumberFormat="1" applyFont="1" applyBorder="1"/>
    <xf numFmtId="2" fontId="2" fillId="0" borderId="9" xfId="0" applyNumberFormat="1" applyFont="1" applyBorder="1"/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9" fontId="0" fillId="0" borderId="0" xfId="1" applyFont="1"/>
    <xf numFmtId="0" fontId="2" fillId="0" borderId="1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0" xfId="0" applyFont="1" applyBorder="1"/>
    <xf numFmtId="0" fontId="3" fillId="0" borderId="2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0" fillId="8" borderId="12" xfId="0" applyFill="1" applyBorder="1" applyAlignment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2CCC00"/>
      <color rgb="FF7DE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6"/>
  <sheetViews>
    <sheetView tabSelected="1" topLeftCell="M1" workbookViewId="0">
      <selection activeCell="S15" sqref="S15"/>
    </sheetView>
  </sheetViews>
  <sheetFormatPr baseColWidth="10" defaultColWidth="9.140625" defaultRowHeight="15" x14ac:dyDescent="0.25"/>
  <cols>
    <col min="1" max="1" width="13.85546875" customWidth="1"/>
    <col min="2" max="2" width="16.7109375" customWidth="1"/>
    <col min="3" max="3" width="15.28515625" customWidth="1"/>
    <col min="4" max="4" width="14.5703125" customWidth="1"/>
    <col min="5" max="5" width="21.140625" customWidth="1"/>
    <col min="6" max="6" width="20.7109375" customWidth="1"/>
    <col min="7" max="7" width="17.5703125" customWidth="1"/>
    <col min="8" max="8" width="17.85546875" customWidth="1"/>
    <col min="9" max="9" width="16" customWidth="1"/>
    <col min="10" max="10" width="14" customWidth="1"/>
    <col min="11" max="11" width="15.140625" customWidth="1"/>
    <col min="12" max="12" width="14.42578125" customWidth="1"/>
    <col min="13" max="13" width="17.85546875" customWidth="1"/>
    <col min="14" max="14" width="19.5703125" customWidth="1"/>
    <col min="15" max="15" width="26.28515625" customWidth="1"/>
    <col min="16" max="18" width="24.5703125" customWidth="1"/>
    <col min="19" max="19" width="17.42578125" customWidth="1"/>
    <col min="20" max="20" width="26.7109375" customWidth="1"/>
    <col min="21" max="21" width="26.5703125" customWidth="1"/>
    <col min="22" max="22" width="24.42578125" customWidth="1"/>
    <col min="23" max="23" width="22.28515625" customWidth="1"/>
    <col min="24" max="24" width="9" customWidth="1"/>
    <col min="25" max="25" width="22.7109375" style="1" customWidth="1"/>
    <col min="26" max="26" width="19.5703125" customWidth="1"/>
    <col min="27" max="27" width="18.42578125" customWidth="1"/>
    <col min="28" max="28" width="18.85546875" customWidth="1"/>
    <col min="29" max="30" width="17.7109375" customWidth="1"/>
    <col min="31" max="31" width="15" customWidth="1"/>
  </cols>
  <sheetData>
    <row r="1" spans="1:33" x14ac:dyDescent="0.25">
      <c r="A1" s="78" t="s">
        <v>0</v>
      </c>
      <c r="B1" s="79"/>
      <c r="C1" s="80"/>
      <c r="E1" s="75" t="s">
        <v>7</v>
      </c>
      <c r="F1" s="76"/>
      <c r="G1" s="76"/>
      <c r="H1" s="76"/>
      <c r="I1" s="77"/>
      <c r="J1" s="21"/>
      <c r="K1" s="69" t="s">
        <v>8</v>
      </c>
      <c r="L1" s="70"/>
      <c r="M1" s="23"/>
      <c r="N1" s="23"/>
      <c r="P1" s="78" t="s">
        <v>9</v>
      </c>
      <c r="Q1" s="79"/>
      <c r="R1" s="79"/>
      <c r="S1" s="79"/>
      <c r="T1" s="80"/>
    </row>
    <row r="2" spans="1:33" x14ac:dyDescent="0.25">
      <c r="A2" s="7" t="s">
        <v>1</v>
      </c>
      <c r="B2" s="3">
        <v>-250</v>
      </c>
      <c r="C2" s="8" t="s">
        <v>52</v>
      </c>
      <c r="E2" s="51" t="s">
        <v>4</v>
      </c>
      <c r="F2" s="52" t="s">
        <v>5</v>
      </c>
      <c r="G2" s="52" t="s">
        <v>11</v>
      </c>
      <c r="H2" s="52" t="s">
        <v>12</v>
      </c>
      <c r="I2" s="53" t="s">
        <v>13</v>
      </c>
      <c r="J2" s="21"/>
      <c r="K2" s="62" t="s">
        <v>4</v>
      </c>
      <c r="L2" s="63" t="s">
        <v>5</v>
      </c>
      <c r="M2" s="64"/>
      <c r="N2" s="64"/>
      <c r="P2" s="5" t="s">
        <v>10</v>
      </c>
      <c r="Q2" s="2" t="s">
        <v>5</v>
      </c>
      <c r="R2" s="2" t="s">
        <v>11</v>
      </c>
      <c r="S2" s="2" t="s">
        <v>12</v>
      </c>
      <c r="T2" s="6" t="s">
        <v>13</v>
      </c>
      <c r="Y2" s="14"/>
    </row>
    <row r="3" spans="1:33" x14ac:dyDescent="0.25">
      <c r="A3" s="7" t="s">
        <v>2</v>
      </c>
      <c r="B3" s="3">
        <v>1</v>
      </c>
      <c r="C3" s="8" t="s">
        <v>47</v>
      </c>
      <c r="E3" s="28">
        <v>1</v>
      </c>
      <c r="F3" s="23">
        <v>0.5</v>
      </c>
      <c r="G3" s="23">
        <v>0.5</v>
      </c>
      <c r="H3" s="23">
        <v>0</v>
      </c>
      <c r="I3" s="54">
        <f>G3</f>
        <v>0.5</v>
      </c>
      <c r="J3" s="21"/>
      <c r="K3" s="29" t="s">
        <v>6</v>
      </c>
      <c r="L3" s="55">
        <v>1</v>
      </c>
      <c r="M3" s="23"/>
      <c r="N3" s="23"/>
      <c r="P3" s="7">
        <v>0</v>
      </c>
      <c r="Q3" s="3">
        <v>0.5</v>
      </c>
      <c r="R3" s="3">
        <f>Q3</f>
        <v>0.5</v>
      </c>
      <c r="S3" s="3">
        <v>0</v>
      </c>
      <c r="T3" s="8">
        <f>R3</f>
        <v>0.5</v>
      </c>
    </row>
    <row r="4" spans="1:33" x14ac:dyDescent="0.25">
      <c r="A4" s="9" t="s">
        <v>3</v>
      </c>
      <c r="B4" s="4">
        <v>1.5</v>
      </c>
      <c r="C4" s="10" t="s">
        <v>47</v>
      </c>
      <c r="E4" s="29">
        <v>2</v>
      </c>
      <c r="F4" s="24">
        <v>0.5</v>
      </c>
      <c r="G4" s="24">
        <v>1</v>
      </c>
      <c r="H4" s="24">
        <f>F4</f>
        <v>0.5</v>
      </c>
      <c r="I4" s="55">
        <f>G4</f>
        <v>1</v>
      </c>
      <c r="J4" s="21"/>
      <c r="K4" s="21"/>
      <c r="L4" s="21"/>
      <c r="M4" s="21"/>
      <c r="N4" s="21"/>
      <c r="P4" s="7">
        <v>1</v>
      </c>
      <c r="Q4" s="3">
        <v>0.25</v>
      </c>
      <c r="R4" s="3">
        <f>Q4+R3</f>
        <v>0.75</v>
      </c>
      <c r="S4" s="3">
        <f>R3</f>
        <v>0.5</v>
      </c>
      <c r="T4" s="8">
        <f>R4</f>
        <v>0.75</v>
      </c>
      <c r="AB4" s="69" t="s">
        <v>15</v>
      </c>
      <c r="AC4" s="81"/>
      <c r="AD4" s="81"/>
      <c r="AE4" s="81"/>
      <c r="AF4" s="81"/>
      <c r="AG4" s="70"/>
    </row>
    <row r="5" spans="1:33" x14ac:dyDescent="0.25">
      <c r="E5" s="21"/>
      <c r="F5" s="21"/>
      <c r="G5" s="21"/>
      <c r="H5" s="21"/>
      <c r="I5" s="21"/>
      <c r="J5" s="21"/>
      <c r="K5" s="21"/>
      <c r="L5" s="21"/>
      <c r="M5" s="21"/>
      <c r="N5" s="21"/>
      <c r="P5" s="9">
        <v>2</v>
      </c>
      <c r="Q5" s="4">
        <v>0.25</v>
      </c>
      <c r="R5" s="4">
        <f>Q5+R4</f>
        <v>1</v>
      </c>
      <c r="S5" s="4">
        <f>R4</f>
        <v>0.75</v>
      </c>
      <c r="T5" s="10">
        <f>R5</f>
        <v>1</v>
      </c>
      <c r="AB5" s="56" t="s">
        <v>17</v>
      </c>
      <c r="AC5" s="57" t="s">
        <v>25</v>
      </c>
      <c r="AD5" s="57" t="s">
        <v>26</v>
      </c>
      <c r="AE5" s="58" t="s">
        <v>11</v>
      </c>
      <c r="AF5" s="59" t="s">
        <v>12</v>
      </c>
      <c r="AG5" s="58" t="s">
        <v>13</v>
      </c>
    </row>
    <row r="6" spans="1:33" x14ac:dyDescent="0.25">
      <c r="A6" s="12" t="s">
        <v>14</v>
      </c>
      <c r="B6" s="13">
        <v>10</v>
      </c>
      <c r="C6" s="11">
        <f>10*_GramosXFrasco</f>
        <v>1700</v>
      </c>
      <c r="K6" s="15"/>
      <c r="AB6" s="60" t="s">
        <v>16</v>
      </c>
      <c r="AC6" s="23">
        <v>8</v>
      </c>
      <c r="AD6" s="23">
        <f>AC6/($AC$6+$AC$7)</f>
        <v>0.5</v>
      </c>
      <c r="AE6" s="54">
        <f>AD6</f>
        <v>0.5</v>
      </c>
      <c r="AF6" s="28">
        <v>0</v>
      </c>
      <c r="AG6" s="54">
        <f>AE6</f>
        <v>0.5</v>
      </c>
    </row>
    <row r="7" spans="1:33" x14ac:dyDescent="0.25">
      <c r="A7" s="7" t="s">
        <v>37</v>
      </c>
      <c r="B7" s="3">
        <v>170</v>
      </c>
      <c r="C7" s="8"/>
      <c r="K7" s="15"/>
      <c r="AB7" s="61" t="s">
        <v>18</v>
      </c>
      <c r="AC7" s="24">
        <v>8</v>
      </c>
      <c r="AD7" s="24">
        <f>AC7/($AC$6+$AC$7)</f>
        <v>0.5</v>
      </c>
      <c r="AE7" s="55">
        <f>AD7+AE6</f>
        <v>1</v>
      </c>
      <c r="AF7" s="29">
        <f>AG6</f>
        <v>0.5</v>
      </c>
      <c r="AG7" s="55">
        <f>AE7</f>
        <v>1</v>
      </c>
    </row>
    <row r="8" spans="1:33" x14ac:dyDescent="0.25">
      <c r="A8" s="7" t="s">
        <v>28</v>
      </c>
      <c r="B8" s="3">
        <v>75</v>
      </c>
      <c r="C8" s="8"/>
      <c r="K8" s="15"/>
      <c r="L8" s="15"/>
      <c r="M8" s="15"/>
      <c r="N8" s="15"/>
      <c r="AB8" s="15"/>
      <c r="AC8" s="15"/>
      <c r="AD8" s="15"/>
      <c r="AE8" s="15"/>
      <c r="AF8" s="15"/>
      <c r="AG8" s="15"/>
    </row>
    <row r="9" spans="1:33" x14ac:dyDescent="0.25">
      <c r="A9" s="7" t="s">
        <v>29</v>
      </c>
      <c r="B9" s="3">
        <v>15</v>
      </c>
      <c r="C9" s="8"/>
      <c r="H9" s="71" t="s">
        <v>59</v>
      </c>
      <c r="I9" s="71"/>
      <c r="J9" s="71"/>
      <c r="K9" s="15"/>
      <c r="N9" t="s">
        <v>60</v>
      </c>
      <c r="O9" s="15"/>
    </row>
    <row r="10" spans="1:33" x14ac:dyDescent="0.25">
      <c r="A10" s="7" t="s">
        <v>53</v>
      </c>
      <c r="B10" s="20">
        <v>1</v>
      </c>
      <c r="C10" s="8"/>
      <c r="E10" s="42" t="s">
        <v>50</v>
      </c>
      <c r="F10" s="44">
        <f ca="1">R516</f>
        <v>69099.349292407816</v>
      </c>
      <c r="K10" s="15"/>
      <c r="O10" s="15"/>
    </row>
    <row r="11" spans="1:33" x14ac:dyDescent="0.25">
      <c r="A11" s="9" t="s">
        <v>41</v>
      </c>
      <c r="B11" s="4">
        <v>10</v>
      </c>
      <c r="C11" s="10"/>
      <c r="E11" s="43" t="s">
        <v>51</v>
      </c>
      <c r="F11" s="45">
        <f ca="1">Z516</f>
        <v>-77500</v>
      </c>
      <c r="G11" s="15"/>
      <c r="H11" s="15"/>
      <c r="I11" s="15"/>
      <c r="J11" s="15"/>
      <c r="K11" s="15"/>
      <c r="O11" s="15"/>
    </row>
    <row r="12" spans="1:33" x14ac:dyDescent="0.25">
      <c r="H12" s="15" t="s">
        <v>57</v>
      </c>
      <c r="O12" s="15"/>
    </row>
    <row r="13" spans="1:33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M13">
        <v>9</v>
      </c>
      <c r="N13">
        <v>10</v>
      </c>
      <c r="O13" s="15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 s="1">
        <v>21</v>
      </c>
      <c r="Z13">
        <v>22</v>
      </c>
    </row>
    <row r="14" spans="1:33" x14ac:dyDescent="0.25">
      <c r="B14" s="72" t="s">
        <v>40</v>
      </c>
      <c r="C14" s="73"/>
      <c r="D14" s="73"/>
      <c r="E14" s="73"/>
      <c r="F14" s="74"/>
      <c r="G14" s="82" t="s">
        <v>22</v>
      </c>
      <c r="H14" s="83"/>
      <c r="I14" s="83"/>
      <c r="J14" s="83"/>
      <c r="K14" s="83"/>
      <c r="L14" s="83"/>
      <c r="M14" s="83"/>
      <c r="N14" s="83"/>
      <c r="O14" s="84"/>
      <c r="P14" s="67" t="s">
        <v>43</v>
      </c>
      <c r="Q14" s="66"/>
      <c r="R14" s="66"/>
      <c r="S14" s="66"/>
      <c r="T14" s="46" t="s">
        <v>54</v>
      </c>
      <c r="U14" s="68"/>
      <c r="V14" s="47"/>
      <c r="W14" s="48"/>
      <c r="X14" s="85" t="s">
        <v>0</v>
      </c>
      <c r="Y14" s="86"/>
      <c r="Z14" s="87"/>
    </row>
    <row r="15" spans="1:33" x14ac:dyDescent="0.25">
      <c r="A15" s="65" t="s">
        <v>36</v>
      </c>
      <c r="B15" s="18" t="s">
        <v>20</v>
      </c>
      <c r="C15" s="19" t="s">
        <v>21</v>
      </c>
      <c r="D15" s="19" t="s">
        <v>19</v>
      </c>
      <c r="E15" s="30" t="s">
        <v>38</v>
      </c>
      <c r="F15" s="31" t="s">
        <v>39</v>
      </c>
      <c r="G15" s="36" t="s">
        <v>30</v>
      </c>
      <c r="H15" s="37" t="s">
        <v>23</v>
      </c>
      <c r="I15" s="37" t="s">
        <v>24</v>
      </c>
      <c r="J15" s="37" t="s">
        <v>27</v>
      </c>
      <c r="K15" s="37" t="s">
        <v>31</v>
      </c>
      <c r="L15" s="37" t="s">
        <v>32</v>
      </c>
      <c r="M15" s="37" t="s">
        <v>34</v>
      </c>
      <c r="N15" s="37" t="s">
        <v>35</v>
      </c>
      <c r="O15" s="38" t="s">
        <v>33</v>
      </c>
      <c r="P15" s="39" t="s">
        <v>48</v>
      </c>
      <c r="Q15" s="40" t="s">
        <v>3</v>
      </c>
      <c r="R15" s="41" t="s">
        <v>49</v>
      </c>
      <c r="S15" s="88" t="s">
        <v>58</v>
      </c>
      <c r="T15" s="40" t="s">
        <v>42</v>
      </c>
      <c r="U15" s="41" t="s">
        <v>44</v>
      </c>
      <c r="V15" s="40" t="s">
        <v>55</v>
      </c>
      <c r="W15" s="40" t="s">
        <v>56</v>
      </c>
      <c r="X15" s="39" t="s">
        <v>2</v>
      </c>
      <c r="Y15" s="40" t="s">
        <v>45</v>
      </c>
      <c r="Z15" s="41" t="s">
        <v>46</v>
      </c>
    </row>
    <row r="16" spans="1:33" x14ac:dyDescent="0.25">
      <c r="A16" s="27">
        <v>0</v>
      </c>
      <c r="B16" s="7">
        <v>0</v>
      </c>
      <c r="C16" s="3">
        <f ca="1">IF(B16=0,RAND(),-1)</f>
        <v>0.2463229035136687</v>
      </c>
      <c r="D16" s="3">
        <f ca="1">IF(C16&gt;0,LOOKUP(C16,$S$3:$S$5,$P$3:$P$5),-1)</f>
        <v>0</v>
      </c>
      <c r="E16" s="22">
        <f ca="1">IF(D16=0,2,)</f>
        <v>2</v>
      </c>
      <c r="F16" s="26">
        <f t="shared" ref="F16:F79" ca="1" si="0">E16*_GramosXFrasco</f>
        <v>340</v>
      </c>
      <c r="G16" s="35"/>
      <c r="H16" s="33"/>
      <c r="I16" s="33"/>
      <c r="J16" s="33"/>
      <c r="K16" s="34"/>
      <c r="L16" s="3"/>
      <c r="M16" s="33"/>
      <c r="N16" s="33"/>
      <c r="O16" s="32"/>
      <c r="T16">
        <f>U16*_GramosXFrasco</f>
        <v>340</v>
      </c>
      <c r="U16">
        <v>2</v>
      </c>
      <c r="X16" s="12"/>
      <c r="Y16"/>
    </row>
    <row r="17" spans="1:26" x14ac:dyDescent="0.25">
      <c r="A17" s="27">
        <f>A16+1</f>
        <v>1</v>
      </c>
      <c r="B17" s="7">
        <f t="shared" ref="B17:B80" si="1">IF(B16=0,_Proxima_Compra,B16-1)</f>
        <v>1</v>
      </c>
      <c r="C17" s="3">
        <f ca="1">IF(B17=0,RAND(),-1)</f>
        <v>-1</v>
      </c>
      <c r="D17" s="3">
        <f t="shared" ref="D17:D80" ca="1" si="2">IF(D16&gt;0,D16-1,IF(C17&gt;0,LOOKUP(C17,$S$3:$S$5,$P$3:$P$5),-1))</f>
        <v>-1</v>
      </c>
      <c r="E17" s="22">
        <f ca="1">IF(D17=0,2,)</f>
        <v>0</v>
      </c>
      <c r="F17" s="25">
        <f t="shared" ca="1" si="0"/>
        <v>0</v>
      </c>
      <c r="G17" s="35">
        <f t="shared" ref="G17:G80" ca="1" si="3">RAND()</f>
        <v>0.58610449113001251</v>
      </c>
      <c r="H17" s="33">
        <f t="shared" ref="H17:H80" ca="1" si="4">IF(G17&gt;0.5,RAND(),-1)</f>
        <v>0.58396841343568173</v>
      </c>
      <c r="I17" s="33">
        <f ca="1">IF(G17&gt;0.5,RAND(),-1)</f>
        <v>0.95035926924969616</v>
      </c>
      <c r="J17" s="33">
        <f t="shared" ref="J17:J35" ca="1" si="5">IF(I17&gt;0,SQRT(-2*LOG(1-H17)) * COS(2*PI()*I17),-1)</f>
        <v>0.83067115046955542</v>
      </c>
      <c r="K17" s="34">
        <f t="shared" ref="K17:K80" ca="1" si="6">IF(J17&lt;&gt;-1,_Media_M + J17*_Sigma,-1)</f>
        <v>87.460067257043335</v>
      </c>
      <c r="L17" s="3">
        <f t="shared" ref="L17:L80" ca="1" si="7">IF(K17=-1,50,-1)</f>
        <v>-1</v>
      </c>
      <c r="M17" s="15">
        <f t="shared" ref="M17:M80" ca="1" si="8">IF(LOOKUP(G17,$H$3:$H$4,$E$3:$E$4)=1,50,_Media_M + J17*_Sigma)</f>
        <v>87.460067257043335</v>
      </c>
      <c r="N17" s="33">
        <f t="shared" ref="N17:N80" ca="1" si="9">(-1/(1/70)*(LOG(1-RAND())))</f>
        <v>68.319977348290379</v>
      </c>
      <c r="O17" s="32">
        <f t="shared" ref="O17:O35" ca="1" si="10">M17+N17</f>
        <v>155.78004460533373</v>
      </c>
      <c r="P17" s="16">
        <f ca="1">IF(O17&lt;T16,O17,T16)</f>
        <v>155.78004460533373</v>
      </c>
      <c r="Q17" s="17">
        <f t="shared" ref="Q17:Q80" ca="1" si="11" xml:space="preserve"> P17*_Precio_cafe</f>
        <v>233.67006690800059</v>
      </c>
      <c r="R17" s="17">
        <f ca="1">Q17+R16</f>
        <v>233.67006690800059</v>
      </c>
      <c r="S17" s="17">
        <f t="shared" ref="S17:S80" ca="1" si="12">(1/A17)*((A17-1)*S16 +Q17)</f>
        <v>233.67006690800059</v>
      </c>
      <c r="T17" s="17">
        <f t="shared" ref="T17:T80" ca="1" si="13">IF((T16-P17+F17)&gt;_Max_Stock_Gramos,_Max_Stock_Gramos,T16-P17+F17)</f>
        <v>184.21995539466627</v>
      </c>
      <c r="U17" s="17">
        <f t="shared" ref="U17:U80" ca="1" si="14">T17/_GramosXFrasco</f>
        <v>1.0836467964392134</v>
      </c>
      <c r="V17" s="49">
        <f t="shared" ref="V17:V80" ca="1" si="15">(T17/_Max_Stock_Gramos)</f>
        <v>0.10836467964392134</v>
      </c>
      <c r="W17" s="49"/>
      <c r="X17" s="7">
        <f t="shared" ref="X17:X80" ca="1" si="16">IF((T16-O17)&lt;0,(T16-O17)*_Costo_Faltante,0)</f>
        <v>0</v>
      </c>
      <c r="Y17">
        <f t="shared" ref="Y17:Y80" si="17">IF(B17=0,E17*_Costo_Frasco,0)</f>
        <v>0</v>
      </c>
      <c r="Z17">
        <f ca="1">X17+Y17+Z16</f>
        <v>0</v>
      </c>
    </row>
    <row r="18" spans="1:26" x14ac:dyDescent="0.25">
      <c r="A18" s="27">
        <f t="shared" ref="A18:A81" si="18">A17+1</f>
        <v>2</v>
      </c>
      <c r="B18" s="7">
        <f t="shared" si="1"/>
        <v>0</v>
      </c>
      <c r="C18" s="3">
        <f t="shared" ref="C18:C80" ca="1" si="19">IF(B18=0,RAND(),-1)</f>
        <v>0.52888616602289951</v>
      </c>
      <c r="D18" s="3">
        <f t="shared" ca="1" si="2"/>
        <v>1</v>
      </c>
      <c r="E18" s="22">
        <f t="shared" ref="E18:E80" ca="1" si="20">IF(D18=0,2,)</f>
        <v>0</v>
      </c>
      <c r="F18" s="25">
        <f t="shared" ca="1" si="0"/>
        <v>0</v>
      </c>
      <c r="G18" s="35">
        <f t="shared" ca="1" si="3"/>
        <v>0.49405258784697004</v>
      </c>
      <c r="H18" s="33">
        <f t="shared" ca="1" si="4"/>
        <v>-1</v>
      </c>
      <c r="I18" s="33">
        <f t="shared" ref="I18:I80" ca="1" si="21">IF(G18&gt;0.5,RAND(),-1)</f>
        <v>-1</v>
      </c>
      <c r="J18" s="33">
        <f t="shared" ca="1" si="5"/>
        <v>-1</v>
      </c>
      <c r="K18" s="34">
        <f t="shared" ca="1" si="6"/>
        <v>-1</v>
      </c>
      <c r="L18" s="3">
        <f t="shared" ca="1" si="7"/>
        <v>50</v>
      </c>
      <c r="M18" s="15">
        <f t="shared" ca="1" si="8"/>
        <v>50</v>
      </c>
      <c r="N18" s="33">
        <f t="shared" ca="1" si="9"/>
        <v>21.315315483116343</v>
      </c>
      <c r="O18" s="32">
        <f t="shared" ca="1" si="10"/>
        <v>71.315315483116336</v>
      </c>
      <c r="P18" s="16">
        <f t="shared" ref="P18:P81" ca="1" si="22">IF(O18&lt;T17,O18,T17)</f>
        <v>71.315315483116336</v>
      </c>
      <c r="Q18" s="17">
        <f t="shared" ca="1" si="11"/>
        <v>106.9729732246745</v>
      </c>
      <c r="R18" s="17">
        <f t="shared" ref="R18:R81" ca="1" si="23">Q18+R17</f>
        <v>340.64304013267508</v>
      </c>
      <c r="S18" s="17">
        <f t="shared" ca="1" si="12"/>
        <v>170.32152006633754</v>
      </c>
      <c r="T18" s="17">
        <f t="shared" ca="1" si="13"/>
        <v>112.90463991154994</v>
      </c>
      <c r="U18" s="17">
        <f t="shared" ca="1" si="14"/>
        <v>0.66414494065617613</v>
      </c>
      <c r="V18" s="49">
        <f t="shared" ca="1" si="15"/>
        <v>6.6414494065617613E-2</v>
      </c>
      <c r="W18" s="49"/>
      <c r="X18" s="7">
        <f t="shared" ca="1" si="16"/>
        <v>0</v>
      </c>
      <c r="Y18">
        <f t="shared" ca="1" si="17"/>
        <v>0</v>
      </c>
      <c r="Z18">
        <f t="shared" ref="Z18:Z81" ca="1" si="24">X18+Y18+Z17</f>
        <v>0</v>
      </c>
    </row>
    <row r="19" spans="1:26" x14ac:dyDescent="0.25">
      <c r="A19" s="27">
        <f t="shared" si="18"/>
        <v>3</v>
      </c>
      <c r="B19" s="7">
        <f t="shared" si="1"/>
        <v>1</v>
      </c>
      <c r="C19" s="3">
        <f t="shared" ca="1" si="19"/>
        <v>-1</v>
      </c>
      <c r="D19" s="3">
        <f t="shared" ca="1" si="2"/>
        <v>0</v>
      </c>
      <c r="E19" s="22">
        <f t="shared" ca="1" si="20"/>
        <v>2</v>
      </c>
      <c r="F19" s="25">
        <f t="shared" ca="1" si="0"/>
        <v>340</v>
      </c>
      <c r="G19" s="35">
        <f t="shared" ca="1" si="3"/>
        <v>0.69002472521800817</v>
      </c>
      <c r="H19" s="33">
        <f t="shared" ca="1" si="4"/>
        <v>0.7560629295881055</v>
      </c>
      <c r="I19" s="33">
        <f t="shared" ca="1" si="21"/>
        <v>0.66593591044880196</v>
      </c>
      <c r="J19" s="33">
        <f t="shared" ca="1" si="5"/>
        <v>-0.55789490475419112</v>
      </c>
      <c r="K19" s="34">
        <f t="shared" ca="1" si="6"/>
        <v>66.63157642868714</v>
      </c>
      <c r="L19" s="3">
        <f t="shared" ca="1" si="7"/>
        <v>-1</v>
      </c>
      <c r="M19" s="15">
        <f t="shared" ca="1" si="8"/>
        <v>66.63157642868714</v>
      </c>
      <c r="N19" s="33">
        <f t="shared" ca="1" si="9"/>
        <v>6.2805387201230722</v>
      </c>
      <c r="O19" s="32">
        <f t="shared" ca="1" si="10"/>
        <v>72.912115148810216</v>
      </c>
      <c r="P19" s="16">
        <f t="shared" ca="1" si="22"/>
        <v>72.912115148810216</v>
      </c>
      <c r="Q19" s="17">
        <f t="shared" ca="1" si="11"/>
        <v>109.36817272321532</v>
      </c>
      <c r="R19" s="17">
        <f t="shared" ca="1" si="23"/>
        <v>450.01121285589039</v>
      </c>
      <c r="S19" s="17">
        <f t="shared" ca="1" si="12"/>
        <v>150.00373761863011</v>
      </c>
      <c r="T19" s="17">
        <f t="shared" ca="1" si="13"/>
        <v>379.99252476273972</v>
      </c>
      <c r="U19" s="17">
        <f t="shared" ca="1" si="14"/>
        <v>2.235250145663175</v>
      </c>
      <c r="V19" s="49">
        <f t="shared" ca="1" si="15"/>
        <v>0.22352501456631749</v>
      </c>
      <c r="W19" s="49"/>
      <c r="X19" s="7">
        <f t="shared" ca="1" si="16"/>
        <v>0</v>
      </c>
      <c r="Y19">
        <f t="shared" si="17"/>
        <v>0</v>
      </c>
      <c r="Z19">
        <f t="shared" ca="1" si="24"/>
        <v>0</v>
      </c>
    </row>
    <row r="20" spans="1:26" x14ac:dyDescent="0.25">
      <c r="A20" s="27">
        <f t="shared" si="18"/>
        <v>4</v>
      </c>
      <c r="B20" s="7">
        <f t="shared" si="1"/>
        <v>0</v>
      </c>
      <c r="C20" s="3">
        <f t="shared" ca="1" si="19"/>
        <v>0.45774882112221593</v>
      </c>
      <c r="D20" s="3">
        <f t="shared" ca="1" si="2"/>
        <v>0</v>
      </c>
      <c r="E20" s="22">
        <f t="shared" ca="1" si="20"/>
        <v>2</v>
      </c>
      <c r="F20" s="25">
        <f t="shared" ca="1" si="0"/>
        <v>340</v>
      </c>
      <c r="G20" s="35">
        <f t="shared" ca="1" si="3"/>
        <v>0.50580880102781689</v>
      </c>
      <c r="H20" s="33">
        <f t="shared" ca="1" si="4"/>
        <v>0.41255489140062274</v>
      </c>
      <c r="I20" s="33">
        <f t="shared" ca="1" si="21"/>
        <v>3.5192652987154349E-2</v>
      </c>
      <c r="J20" s="33">
        <f t="shared" ca="1" si="5"/>
        <v>0.66320328234086745</v>
      </c>
      <c r="K20" s="34">
        <f t="shared" ca="1" si="6"/>
        <v>84.948049235113018</v>
      </c>
      <c r="L20" s="3">
        <f t="shared" ca="1" si="7"/>
        <v>-1</v>
      </c>
      <c r="M20" s="15">
        <f t="shared" ca="1" si="8"/>
        <v>84.948049235113018</v>
      </c>
      <c r="N20" s="33">
        <f t="shared" ca="1" si="9"/>
        <v>12.998234749321242</v>
      </c>
      <c r="O20" s="32">
        <f t="shared" ca="1" si="10"/>
        <v>97.94628398443426</v>
      </c>
      <c r="P20" s="16">
        <f t="shared" ca="1" si="22"/>
        <v>97.94628398443426</v>
      </c>
      <c r="Q20" s="17">
        <f t="shared" ca="1" si="11"/>
        <v>146.91942597665138</v>
      </c>
      <c r="R20" s="17">
        <f t="shared" ca="1" si="23"/>
        <v>596.93063883254172</v>
      </c>
      <c r="S20" s="17">
        <f t="shared" ca="1" si="12"/>
        <v>149.23265970813543</v>
      </c>
      <c r="T20" s="17">
        <f t="shared" ca="1" si="13"/>
        <v>622.04624077830545</v>
      </c>
      <c r="U20" s="17">
        <f t="shared" ca="1" si="14"/>
        <v>3.659095533990032</v>
      </c>
      <c r="V20" s="49">
        <f t="shared" ca="1" si="15"/>
        <v>0.36590955339900322</v>
      </c>
      <c r="W20" s="49"/>
      <c r="X20" s="7">
        <f t="shared" ca="1" si="16"/>
        <v>0</v>
      </c>
      <c r="Y20">
        <f t="shared" ca="1" si="17"/>
        <v>-500</v>
      </c>
      <c r="Z20">
        <f t="shared" ca="1" si="24"/>
        <v>-500</v>
      </c>
    </row>
    <row r="21" spans="1:26" x14ac:dyDescent="0.25">
      <c r="A21" s="27">
        <f t="shared" si="18"/>
        <v>5</v>
      </c>
      <c r="B21" s="7">
        <f t="shared" si="1"/>
        <v>1</v>
      </c>
      <c r="C21" s="3">
        <f t="shared" ca="1" si="19"/>
        <v>-1</v>
      </c>
      <c r="D21" s="3">
        <f t="shared" ca="1" si="2"/>
        <v>-1</v>
      </c>
      <c r="E21" s="22">
        <f t="shared" ca="1" si="20"/>
        <v>0</v>
      </c>
      <c r="F21" s="25">
        <f t="shared" ca="1" si="0"/>
        <v>0</v>
      </c>
      <c r="G21" s="35">
        <f t="shared" ca="1" si="3"/>
        <v>0.24632475539700649</v>
      </c>
      <c r="H21" s="33">
        <f t="shared" ca="1" si="4"/>
        <v>-1</v>
      </c>
      <c r="I21" s="33">
        <f t="shared" ca="1" si="21"/>
        <v>-1</v>
      </c>
      <c r="J21" s="33">
        <f t="shared" ca="1" si="5"/>
        <v>-1</v>
      </c>
      <c r="K21" s="34">
        <f t="shared" ca="1" si="6"/>
        <v>-1</v>
      </c>
      <c r="L21" s="3">
        <f t="shared" ca="1" si="7"/>
        <v>50</v>
      </c>
      <c r="M21" s="15">
        <f t="shared" ca="1" si="8"/>
        <v>50</v>
      </c>
      <c r="N21" s="33">
        <f t="shared" ca="1" si="9"/>
        <v>8.6738530539861429</v>
      </c>
      <c r="O21" s="32">
        <f t="shared" ca="1" si="10"/>
        <v>58.673853053986143</v>
      </c>
      <c r="P21" s="16">
        <f t="shared" ca="1" si="22"/>
        <v>58.673853053986143</v>
      </c>
      <c r="Q21" s="17">
        <f t="shared" ca="1" si="11"/>
        <v>88.010779580979218</v>
      </c>
      <c r="R21" s="17">
        <f t="shared" ca="1" si="23"/>
        <v>684.94141841352098</v>
      </c>
      <c r="S21" s="17">
        <f t="shared" ca="1" si="12"/>
        <v>136.98828368270421</v>
      </c>
      <c r="T21" s="17">
        <f t="shared" ca="1" si="13"/>
        <v>563.37238772431931</v>
      </c>
      <c r="U21" s="17">
        <f t="shared" ca="1" si="14"/>
        <v>3.3139552219077606</v>
      </c>
      <c r="V21" s="49">
        <f t="shared" ca="1" si="15"/>
        <v>0.33139552219077606</v>
      </c>
      <c r="W21" s="49"/>
      <c r="X21" s="7">
        <f t="shared" ca="1" si="16"/>
        <v>0</v>
      </c>
      <c r="Y21">
        <f t="shared" si="17"/>
        <v>0</v>
      </c>
      <c r="Z21">
        <f t="shared" ca="1" si="24"/>
        <v>-500</v>
      </c>
    </row>
    <row r="22" spans="1:26" x14ac:dyDescent="0.25">
      <c r="A22" s="27">
        <f t="shared" si="18"/>
        <v>6</v>
      </c>
      <c r="B22" s="7">
        <f t="shared" si="1"/>
        <v>0</v>
      </c>
      <c r="C22" s="3">
        <f t="shared" ca="1" si="19"/>
        <v>0.81621117392821851</v>
      </c>
      <c r="D22" s="3">
        <f t="shared" ca="1" si="2"/>
        <v>2</v>
      </c>
      <c r="E22" s="22">
        <f t="shared" ca="1" si="20"/>
        <v>0</v>
      </c>
      <c r="F22" s="25">
        <f t="shared" ca="1" si="0"/>
        <v>0</v>
      </c>
      <c r="G22" s="35">
        <f t="shared" ca="1" si="3"/>
        <v>0.60823617078341474</v>
      </c>
      <c r="H22" s="33">
        <f t="shared" ca="1" si="4"/>
        <v>0.69901600534404351</v>
      </c>
      <c r="I22" s="33">
        <f t="shared" ca="1" si="21"/>
        <v>0.98346078659396419</v>
      </c>
      <c r="J22" s="33">
        <f t="shared" ca="1" si="5"/>
        <v>1.0157219636718893</v>
      </c>
      <c r="K22" s="34">
        <f t="shared" ca="1" si="6"/>
        <v>90.235829455078346</v>
      </c>
      <c r="L22" s="3">
        <f t="shared" ca="1" si="7"/>
        <v>-1</v>
      </c>
      <c r="M22" s="15">
        <f t="shared" ca="1" si="8"/>
        <v>90.235829455078346</v>
      </c>
      <c r="N22" s="33">
        <f t="shared" ca="1" si="9"/>
        <v>0.55284289754567983</v>
      </c>
      <c r="O22" s="32">
        <f t="shared" ca="1" si="10"/>
        <v>90.788672352624019</v>
      </c>
      <c r="P22" s="16">
        <f t="shared" ca="1" si="22"/>
        <v>90.788672352624019</v>
      </c>
      <c r="Q22" s="17">
        <f t="shared" ca="1" si="11"/>
        <v>136.18300852893603</v>
      </c>
      <c r="R22" s="17">
        <f t="shared" ca="1" si="23"/>
        <v>821.12442694245703</v>
      </c>
      <c r="S22" s="17">
        <f t="shared" ca="1" si="12"/>
        <v>136.85407115707616</v>
      </c>
      <c r="T22" s="17">
        <f t="shared" ca="1" si="13"/>
        <v>472.58371537169529</v>
      </c>
      <c r="U22" s="17">
        <f t="shared" ca="1" si="14"/>
        <v>2.7799042080687957</v>
      </c>
      <c r="V22" s="49">
        <f t="shared" ca="1" si="15"/>
        <v>0.27799042080687958</v>
      </c>
      <c r="W22" s="49"/>
      <c r="X22" s="7">
        <f t="shared" ca="1" si="16"/>
        <v>0</v>
      </c>
      <c r="Y22">
        <f t="shared" ca="1" si="17"/>
        <v>0</v>
      </c>
      <c r="Z22">
        <f t="shared" ca="1" si="24"/>
        <v>-500</v>
      </c>
    </row>
    <row r="23" spans="1:26" x14ac:dyDescent="0.25">
      <c r="A23" s="27">
        <f t="shared" si="18"/>
        <v>7</v>
      </c>
      <c r="B23" s="7">
        <f t="shared" si="1"/>
        <v>1</v>
      </c>
      <c r="C23" s="3">
        <f t="shared" ca="1" si="19"/>
        <v>-1</v>
      </c>
      <c r="D23" s="3">
        <f t="shared" ca="1" si="2"/>
        <v>1</v>
      </c>
      <c r="E23" s="22">
        <f t="shared" ca="1" si="20"/>
        <v>0</v>
      </c>
      <c r="F23" s="25">
        <f t="shared" ca="1" si="0"/>
        <v>0</v>
      </c>
      <c r="G23" s="35">
        <f t="shared" ca="1" si="3"/>
        <v>0.56126418294072355</v>
      </c>
      <c r="H23" s="33">
        <f t="shared" ca="1" si="4"/>
        <v>0.15067830129677029</v>
      </c>
      <c r="I23" s="33">
        <f t="shared" ca="1" si="21"/>
        <v>0.34993996192701726</v>
      </c>
      <c r="J23" s="33">
        <f t="shared" ca="1" si="5"/>
        <v>-0.22126681610597962</v>
      </c>
      <c r="K23" s="34">
        <f t="shared" ca="1" si="6"/>
        <v>71.6809977584103</v>
      </c>
      <c r="L23" s="3">
        <f t="shared" ca="1" si="7"/>
        <v>-1</v>
      </c>
      <c r="M23" s="15">
        <f t="shared" ca="1" si="8"/>
        <v>71.6809977584103</v>
      </c>
      <c r="N23" s="33">
        <f t="shared" ca="1" si="9"/>
        <v>10.296462134606502</v>
      </c>
      <c r="O23" s="32">
        <f t="shared" ca="1" si="10"/>
        <v>81.9774598930168</v>
      </c>
      <c r="P23" s="16">
        <f t="shared" ca="1" si="22"/>
        <v>81.9774598930168</v>
      </c>
      <c r="Q23" s="17">
        <f t="shared" ca="1" si="11"/>
        <v>122.9661898395252</v>
      </c>
      <c r="R23" s="17">
        <f t="shared" ca="1" si="23"/>
        <v>944.09061678198225</v>
      </c>
      <c r="S23" s="17">
        <f t="shared" ca="1" si="12"/>
        <v>134.87008811171174</v>
      </c>
      <c r="T23" s="17">
        <f t="shared" ca="1" si="13"/>
        <v>390.60625547867846</v>
      </c>
      <c r="U23" s="17">
        <f t="shared" ca="1" si="14"/>
        <v>2.2976838557569321</v>
      </c>
      <c r="V23" s="49">
        <f t="shared" ca="1" si="15"/>
        <v>0.22976838557569321</v>
      </c>
      <c r="W23" s="49"/>
      <c r="X23" s="7">
        <f t="shared" ca="1" si="16"/>
        <v>0</v>
      </c>
      <c r="Y23">
        <f t="shared" si="17"/>
        <v>0</v>
      </c>
      <c r="Z23">
        <f t="shared" ca="1" si="24"/>
        <v>-500</v>
      </c>
    </row>
    <row r="24" spans="1:26" x14ac:dyDescent="0.25">
      <c r="A24" s="27">
        <f t="shared" si="18"/>
        <v>8</v>
      </c>
      <c r="B24" s="7">
        <f t="shared" si="1"/>
        <v>0</v>
      </c>
      <c r="C24" s="3">
        <f t="shared" ca="1" si="19"/>
        <v>0.20124683018487455</v>
      </c>
      <c r="D24" s="3">
        <f t="shared" ca="1" si="2"/>
        <v>0</v>
      </c>
      <c r="E24" s="22">
        <f t="shared" ca="1" si="20"/>
        <v>2</v>
      </c>
      <c r="F24" s="25">
        <f t="shared" ca="1" si="0"/>
        <v>340</v>
      </c>
      <c r="G24" s="35">
        <f t="shared" ca="1" si="3"/>
        <v>0.69238238729704249</v>
      </c>
      <c r="H24" s="33">
        <f t="shared" ca="1" si="4"/>
        <v>0.94937024405075465</v>
      </c>
      <c r="I24" s="33">
        <f t="shared" ca="1" si="21"/>
        <v>0.64914139962202244</v>
      </c>
      <c r="J24" s="33">
        <f t="shared" ca="1" si="5"/>
        <v>-0.95317953511656739</v>
      </c>
      <c r="K24" s="34">
        <f t="shared" ca="1" si="6"/>
        <v>60.702306973251488</v>
      </c>
      <c r="L24" s="3">
        <f t="shared" ca="1" si="7"/>
        <v>-1</v>
      </c>
      <c r="M24" s="15">
        <f t="shared" ca="1" si="8"/>
        <v>60.702306973251488</v>
      </c>
      <c r="N24" s="33">
        <f t="shared" ca="1" si="9"/>
        <v>26.344829909422455</v>
      </c>
      <c r="O24" s="32">
        <f t="shared" ca="1" si="10"/>
        <v>87.047136882673939</v>
      </c>
      <c r="P24" s="16">
        <f t="shared" ca="1" si="22"/>
        <v>87.047136882673939</v>
      </c>
      <c r="Q24" s="17">
        <f t="shared" ca="1" si="11"/>
        <v>130.5707053240109</v>
      </c>
      <c r="R24" s="17">
        <f t="shared" ca="1" si="23"/>
        <v>1074.6613221059931</v>
      </c>
      <c r="S24" s="17">
        <f t="shared" ca="1" si="12"/>
        <v>134.33266526324914</v>
      </c>
      <c r="T24" s="17">
        <f t="shared" ca="1" si="13"/>
        <v>643.55911859600451</v>
      </c>
      <c r="U24" s="17">
        <f t="shared" ca="1" si="14"/>
        <v>3.7856418740941442</v>
      </c>
      <c r="V24" s="49">
        <f t="shared" ca="1" si="15"/>
        <v>0.37856418740941444</v>
      </c>
      <c r="W24" s="49"/>
      <c r="X24" s="7">
        <f t="shared" ca="1" si="16"/>
        <v>0</v>
      </c>
      <c r="Y24">
        <f t="shared" ca="1" si="17"/>
        <v>-500</v>
      </c>
      <c r="Z24">
        <f t="shared" ca="1" si="24"/>
        <v>-1000</v>
      </c>
    </row>
    <row r="25" spans="1:26" x14ac:dyDescent="0.25">
      <c r="A25" s="27">
        <f t="shared" si="18"/>
        <v>9</v>
      </c>
      <c r="B25" s="7">
        <f t="shared" si="1"/>
        <v>1</v>
      </c>
      <c r="C25" s="3">
        <f t="shared" ca="1" si="19"/>
        <v>-1</v>
      </c>
      <c r="D25" s="3">
        <f t="shared" ca="1" si="2"/>
        <v>-1</v>
      </c>
      <c r="E25" s="22">
        <f t="shared" ca="1" si="20"/>
        <v>0</v>
      </c>
      <c r="F25" s="25">
        <f t="shared" ca="1" si="0"/>
        <v>0</v>
      </c>
      <c r="G25" s="35">
        <f t="shared" ca="1" si="3"/>
        <v>0.20262484079930887</v>
      </c>
      <c r="H25" s="33">
        <f t="shared" ca="1" si="4"/>
        <v>-1</v>
      </c>
      <c r="I25" s="33">
        <f t="shared" ca="1" si="21"/>
        <v>-1</v>
      </c>
      <c r="J25" s="33">
        <f t="shared" ca="1" si="5"/>
        <v>-1</v>
      </c>
      <c r="K25" s="34">
        <f t="shared" ca="1" si="6"/>
        <v>-1</v>
      </c>
      <c r="L25" s="3">
        <f t="shared" ca="1" si="7"/>
        <v>50</v>
      </c>
      <c r="M25" s="15">
        <f t="shared" ca="1" si="8"/>
        <v>50</v>
      </c>
      <c r="N25" s="33">
        <f t="shared" ca="1" si="9"/>
        <v>35.976361054467233</v>
      </c>
      <c r="O25" s="32">
        <f t="shared" ca="1" si="10"/>
        <v>85.976361054467233</v>
      </c>
      <c r="P25" s="16">
        <f t="shared" ca="1" si="22"/>
        <v>85.976361054467233</v>
      </c>
      <c r="Q25" s="17">
        <f t="shared" ca="1" si="11"/>
        <v>128.96454158170084</v>
      </c>
      <c r="R25" s="17">
        <f t="shared" ca="1" si="23"/>
        <v>1203.6258636876939</v>
      </c>
      <c r="S25" s="17">
        <f t="shared" ca="1" si="12"/>
        <v>133.73620707641044</v>
      </c>
      <c r="T25" s="17">
        <f t="shared" ca="1" si="13"/>
        <v>557.58275754153726</v>
      </c>
      <c r="U25" s="17">
        <f t="shared" ca="1" si="14"/>
        <v>3.2798985737737487</v>
      </c>
      <c r="V25" s="49">
        <f t="shared" ca="1" si="15"/>
        <v>0.32798985737737485</v>
      </c>
      <c r="W25" s="49"/>
      <c r="X25" s="7">
        <f t="shared" ca="1" si="16"/>
        <v>0</v>
      </c>
      <c r="Y25">
        <f t="shared" si="17"/>
        <v>0</v>
      </c>
      <c r="Z25">
        <f t="shared" ca="1" si="24"/>
        <v>-1000</v>
      </c>
    </row>
    <row r="26" spans="1:26" x14ac:dyDescent="0.25">
      <c r="A26" s="27">
        <f t="shared" si="18"/>
        <v>10</v>
      </c>
      <c r="B26" s="7">
        <f t="shared" si="1"/>
        <v>0</v>
      </c>
      <c r="C26" s="3">
        <f t="shared" ca="1" si="19"/>
        <v>0.11815065221136267</v>
      </c>
      <c r="D26" s="3">
        <f t="shared" ca="1" si="2"/>
        <v>0</v>
      </c>
      <c r="E26" s="22">
        <f t="shared" ca="1" si="20"/>
        <v>2</v>
      </c>
      <c r="F26" s="25">
        <f t="shared" ca="1" si="0"/>
        <v>340</v>
      </c>
      <c r="G26" s="35">
        <f t="shared" ca="1" si="3"/>
        <v>0.58802728226784418</v>
      </c>
      <c r="H26" s="33">
        <f t="shared" ca="1" si="4"/>
        <v>0.56125775341509121</v>
      </c>
      <c r="I26" s="33">
        <f t="shared" ca="1" si="21"/>
        <v>0.90196348863680531</v>
      </c>
      <c r="J26" s="33">
        <f t="shared" ca="1" si="5"/>
        <v>0.69044581100481039</v>
      </c>
      <c r="K26" s="34">
        <f t="shared" ca="1" si="6"/>
        <v>85.356687165072159</v>
      </c>
      <c r="L26" s="3">
        <f t="shared" ca="1" si="7"/>
        <v>-1</v>
      </c>
      <c r="M26" s="15">
        <f t="shared" ca="1" si="8"/>
        <v>85.356687165072159</v>
      </c>
      <c r="N26" s="33">
        <f t="shared" ca="1" si="9"/>
        <v>4.2786858493414446</v>
      </c>
      <c r="O26" s="32">
        <f t="shared" ca="1" si="10"/>
        <v>89.635373014413602</v>
      </c>
      <c r="P26" s="16">
        <f t="shared" ca="1" si="22"/>
        <v>89.635373014413602</v>
      </c>
      <c r="Q26" s="17">
        <f t="shared" ca="1" si="11"/>
        <v>134.45305952162039</v>
      </c>
      <c r="R26" s="17">
        <f t="shared" ca="1" si="23"/>
        <v>1338.0789232093143</v>
      </c>
      <c r="S26" s="17">
        <f t="shared" ca="1" si="12"/>
        <v>133.80789232093144</v>
      </c>
      <c r="T26" s="17">
        <f t="shared" ca="1" si="13"/>
        <v>807.94738452712363</v>
      </c>
      <c r="U26" s="17">
        <f t="shared" ca="1" si="14"/>
        <v>4.7526316736889624</v>
      </c>
      <c r="V26" s="49">
        <f t="shared" ca="1" si="15"/>
        <v>0.47526316736889623</v>
      </c>
      <c r="W26" s="49"/>
      <c r="X26" s="7">
        <f t="shared" ca="1" si="16"/>
        <v>0</v>
      </c>
      <c r="Y26">
        <f t="shared" ca="1" si="17"/>
        <v>-500</v>
      </c>
      <c r="Z26">
        <f t="shared" ca="1" si="24"/>
        <v>-1500</v>
      </c>
    </row>
    <row r="27" spans="1:26" x14ac:dyDescent="0.25">
      <c r="A27" s="27">
        <f t="shared" si="18"/>
        <v>11</v>
      </c>
      <c r="B27" s="7">
        <f t="shared" si="1"/>
        <v>1</v>
      </c>
      <c r="C27" s="3">
        <f t="shared" ca="1" si="19"/>
        <v>-1</v>
      </c>
      <c r="D27" s="3">
        <f t="shared" ca="1" si="2"/>
        <v>-1</v>
      </c>
      <c r="E27" s="22">
        <f t="shared" ca="1" si="20"/>
        <v>0</v>
      </c>
      <c r="F27" s="25">
        <f t="shared" ca="1" si="0"/>
        <v>0</v>
      </c>
      <c r="G27" s="35">
        <f t="shared" ca="1" si="3"/>
        <v>0.41958460036171441</v>
      </c>
      <c r="H27" s="33">
        <f t="shared" ca="1" si="4"/>
        <v>-1</v>
      </c>
      <c r="I27" s="33">
        <f t="shared" ca="1" si="21"/>
        <v>-1</v>
      </c>
      <c r="J27" s="33">
        <f t="shared" ca="1" si="5"/>
        <v>-1</v>
      </c>
      <c r="K27" s="34">
        <f t="shared" ca="1" si="6"/>
        <v>-1</v>
      </c>
      <c r="L27" s="3">
        <f t="shared" ca="1" si="7"/>
        <v>50</v>
      </c>
      <c r="M27" s="15">
        <f t="shared" ca="1" si="8"/>
        <v>50</v>
      </c>
      <c r="N27" s="33">
        <f t="shared" ca="1" si="9"/>
        <v>5.0397331905770031</v>
      </c>
      <c r="O27" s="32">
        <f t="shared" ca="1" si="10"/>
        <v>55.039733190577003</v>
      </c>
      <c r="P27" s="16">
        <f t="shared" ca="1" si="22"/>
        <v>55.039733190577003</v>
      </c>
      <c r="Q27" s="17">
        <f t="shared" ca="1" si="11"/>
        <v>82.559599785865501</v>
      </c>
      <c r="R27" s="17">
        <f t="shared" ca="1" si="23"/>
        <v>1420.6385229951798</v>
      </c>
      <c r="S27" s="17">
        <f t="shared" ca="1" si="12"/>
        <v>129.14895663592543</v>
      </c>
      <c r="T27" s="17">
        <f t="shared" ca="1" si="13"/>
        <v>752.90765133654668</v>
      </c>
      <c r="U27" s="17">
        <f t="shared" ca="1" si="14"/>
        <v>4.4288685372738037</v>
      </c>
      <c r="V27" s="49">
        <f t="shared" ca="1" si="15"/>
        <v>0.4428868537273804</v>
      </c>
      <c r="W27" s="49"/>
      <c r="X27" s="7">
        <f t="shared" ca="1" si="16"/>
        <v>0</v>
      </c>
      <c r="Y27">
        <f t="shared" si="17"/>
        <v>0</v>
      </c>
      <c r="Z27">
        <f t="shared" ca="1" si="24"/>
        <v>-1500</v>
      </c>
    </row>
    <row r="28" spans="1:26" x14ac:dyDescent="0.25">
      <c r="A28" s="27">
        <f t="shared" si="18"/>
        <v>12</v>
      </c>
      <c r="B28" s="7">
        <f t="shared" si="1"/>
        <v>0</v>
      </c>
      <c r="C28" s="3">
        <f t="shared" ca="1" si="19"/>
        <v>0.24536793753837316</v>
      </c>
      <c r="D28" s="3">
        <f t="shared" ca="1" si="2"/>
        <v>0</v>
      </c>
      <c r="E28" s="22">
        <f t="shared" ca="1" si="20"/>
        <v>2</v>
      </c>
      <c r="F28" s="25">
        <f t="shared" ca="1" si="0"/>
        <v>340</v>
      </c>
      <c r="G28" s="35">
        <f t="shared" ca="1" si="3"/>
        <v>0.57581713087845765</v>
      </c>
      <c r="H28" s="33">
        <f t="shared" ca="1" si="4"/>
        <v>0.80424865191927852</v>
      </c>
      <c r="I28" s="33">
        <f t="shared" ca="1" si="21"/>
        <v>0.26078689712633851</v>
      </c>
      <c r="J28" s="33">
        <f t="shared" ca="1" si="5"/>
        <v>-8.0605748974129574E-2</v>
      </c>
      <c r="K28" s="34">
        <f t="shared" ca="1" si="6"/>
        <v>73.790913765388055</v>
      </c>
      <c r="L28" s="3">
        <f t="shared" ca="1" si="7"/>
        <v>-1</v>
      </c>
      <c r="M28" s="15">
        <f t="shared" ca="1" si="8"/>
        <v>73.790913765388055</v>
      </c>
      <c r="N28" s="33">
        <f t="shared" ca="1" si="9"/>
        <v>48.011039019650077</v>
      </c>
      <c r="O28" s="32">
        <f t="shared" ca="1" si="10"/>
        <v>121.80195278503814</v>
      </c>
      <c r="P28" s="16">
        <f t="shared" ca="1" si="22"/>
        <v>121.80195278503814</v>
      </c>
      <c r="Q28" s="17">
        <f t="shared" ca="1" si="11"/>
        <v>182.70292917755722</v>
      </c>
      <c r="R28" s="17">
        <f t="shared" ca="1" si="23"/>
        <v>1603.341452172737</v>
      </c>
      <c r="S28" s="17">
        <f t="shared" ca="1" si="12"/>
        <v>133.6117876810614</v>
      </c>
      <c r="T28" s="17">
        <f t="shared" ca="1" si="13"/>
        <v>971.10569855150857</v>
      </c>
      <c r="U28" s="17">
        <f t="shared" ca="1" si="14"/>
        <v>5.7123864620676974</v>
      </c>
      <c r="V28" s="49">
        <f t="shared" ca="1" si="15"/>
        <v>0.57123864620676978</v>
      </c>
      <c r="W28" s="49"/>
      <c r="X28" s="7">
        <f t="shared" ca="1" si="16"/>
        <v>0</v>
      </c>
      <c r="Y28">
        <f t="shared" ca="1" si="17"/>
        <v>-500</v>
      </c>
      <c r="Z28">
        <f t="shared" ca="1" si="24"/>
        <v>-2000</v>
      </c>
    </row>
    <row r="29" spans="1:26" x14ac:dyDescent="0.25">
      <c r="A29" s="27">
        <f t="shared" si="18"/>
        <v>13</v>
      </c>
      <c r="B29" s="7">
        <f t="shared" si="1"/>
        <v>1</v>
      </c>
      <c r="C29" s="3">
        <f t="shared" ca="1" si="19"/>
        <v>-1</v>
      </c>
      <c r="D29" s="3">
        <f t="shared" ca="1" si="2"/>
        <v>-1</v>
      </c>
      <c r="E29" s="22">
        <f t="shared" ca="1" si="20"/>
        <v>0</v>
      </c>
      <c r="F29" s="25">
        <f t="shared" ca="1" si="0"/>
        <v>0</v>
      </c>
      <c r="G29" s="35">
        <f t="shared" ca="1" si="3"/>
        <v>0.95291161071266439</v>
      </c>
      <c r="H29" s="33">
        <f t="shared" ca="1" si="4"/>
        <v>0.80670798252811804</v>
      </c>
      <c r="I29" s="33">
        <f t="shared" ca="1" si="21"/>
        <v>1.5087118133151556E-2</v>
      </c>
      <c r="J29" s="33">
        <f t="shared" ca="1" si="5"/>
        <v>1.1894461752410272</v>
      </c>
      <c r="K29" s="34">
        <f t="shared" ca="1" si="6"/>
        <v>92.841692628615405</v>
      </c>
      <c r="L29" s="3">
        <f t="shared" ca="1" si="7"/>
        <v>-1</v>
      </c>
      <c r="M29" s="15">
        <f t="shared" ca="1" si="8"/>
        <v>92.841692628615405</v>
      </c>
      <c r="N29" s="33">
        <f t="shared" ca="1" si="9"/>
        <v>3.710601814005237</v>
      </c>
      <c r="O29" s="32">
        <f t="shared" ca="1" si="10"/>
        <v>96.552294442620649</v>
      </c>
      <c r="P29" s="16">
        <f t="shared" ca="1" si="22"/>
        <v>96.552294442620649</v>
      </c>
      <c r="Q29" s="17">
        <f t="shared" ca="1" si="11"/>
        <v>144.82844166393096</v>
      </c>
      <c r="R29" s="17">
        <f t="shared" ca="1" si="23"/>
        <v>1748.1698938366681</v>
      </c>
      <c r="S29" s="17">
        <f t="shared" ca="1" si="12"/>
        <v>134.47460721820522</v>
      </c>
      <c r="T29" s="17">
        <f t="shared" ca="1" si="13"/>
        <v>874.55340410888789</v>
      </c>
      <c r="U29" s="17">
        <f t="shared" ca="1" si="14"/>
        <v>5.1444317888758109</v>
      </c>
      <c r="V29" s="49">
        <f t="shared" ca="1" si="15"/>
        <v>0.51444317888758107</v>
      </c>
      <c r="W29" s="49"/>
      <c r="X29" s="7">
        <f t="shared" ca="1" si="16"/>
        <v>0</v>
      </c>
      <c r="Y29">
        <f t="shared" si="17"/>
        <v>0</v>
      </c>
      <c r="Z29">
        <f t="shared" ca="1" si="24"/>
        <v>-2000</v>
      </c>
    </row>
    <row r="30" spans="1:26" x14ac:dyDescent="0.25">
      <c r="A30" s="27">
        <f t="shared" si="18"/>
        <v>14</v>
      </c>
      <c r="B30" s="7">
        <f t="shared" si="1"/>
        <v>0</v>
      </c>
      <c r="C30" s="3">
        <f t="shared" ca="1" si="19"/>
        <v>0.26144287591841564</v>
      </c>
      <c r="D30" s="3">
        <f t="shared" ca="1" si="2"/>
        <v>0</v>
      </c>
      <c r="E30" s="22">
        <f t="shared" ca="1" si="20"/>
        <v>2</v>
      </c>
      <c r="F30" s="25">
        <f t="shared" ca="1" si="0"/>
        <v>340</v>
      </c>
      <c r="G30" s="35">
        <f t="shared" ca="1" si="3"/>
        <v>0.11617319235925572</v>
      </c>
      <c r="H30" s="33">
        <f t="shared" ca="1" si="4"/>
        <v>-1</v>
      </c>
      <c r="I30" s="33">
        <f t="shared" ca="1" si="21"/>
        <v>-1</v>
      </c>
      <c r="J30" s="33">
        <f t="shared" ca="1" si="5"/>
        <v>-1</v>
      </c>
      <c r="K30" s="34">
        <f t="shared" ca="1" si="6"/>
        <v>-1</v>
      </c>
      <c r="L30" s="3">
        <f t="shared" ca="1" si="7"/>
        <v>50</v>
      </c>
      <c r="M30" s="15">
        <f t="shared" ca="1" si="8"/>
        <v>50</v>
      </c>
      <c r="N30" s="33">
        <f t="shared" ca="1" si="9"/>
        <v>7.1984845672573599</v>
      </c>
      <c r="O30" s="32">
        <f t="shared" ca="1" si="10"/>
        <v>57.19848456725736</v>
      </c>
      <c r="P30" s="16">
        <f t="shared" ca="1" si="22"/>
        <v>57.19848456725736</v>
      </c>
      <c r="Q30" s="17">
        <f t="shared" ca="1" si="11"/>
        <v>85.797726850886036</v>
      </c>
      <c r="R30" s="17">
        <f t="shared" ca="1" si="23"/>
        <v>1833.967620687554</v>
      </c>
      <c r="S30" s="17">
        <f t="shared" ca="1" si="12"/>
        <v>130.99768719196811</v>
      </c>
      <c r="T30" s="17">
        <f t="shared" ca="1" si="13"/>
        <v>1157.3549195416306</v>
      </c>
      <c r="U30" s="17">
        <f t="shared" ca="1" si="14"/>
        <v>6.8079701149507681</v>
      </c>
      <c r="V30" s="49">
        <f t="shared" ca="1" si="15"/>
        <v>0.68079701149507676</v>
      </c>
      <c r="W30" s="49"/>
      <c r="X30" s="7">
        <f t="shared" ca="1" si="16"/>
        <v>0</v>
      </c>
      <c r="Y30">
        <f t="shared" ca="1" si="17"/>
        <v>-500</v>
      </c>
      <c r="Z30">
        <f t="shared" ca="1" si="24"/>
        <v>-2500</v>
      </c>
    </row>
    <row r="31" spans="1:26" x14ac:dyDescent="0.25">
      <c r="A31" s="27">
        <f t="shared" si="18"/>
        <v>15</v>
      </c>
      <c r="B31" s="7">
        <f t="shared" si="1"/>
        <v>1</v>
      </c>
      <c r="C31" s="3">
        <f t="shared" ca="1" si="19"/>
        <v>-1</v>
      </c>
      <c r="D31" s="3">
        <f t="shared" ca="1" si="2"/>
        <v>-1</v>
      </c>
      <c r="E31" s="22">
        <f t="shared" ca="1" si="20"/>
        <v>0</v>
      </c>
      <c r="F31" s="25">
        <f t="shared" ca="1" si="0"/>
        <v>0</v>
      </c>
      <c r="G31" s="35">
        <f t="shared" ca="1" si="3"/>
        <v>0.26727012141464279</v>
      </c>
      <c r="H31" s="33">
        <f t="shared" ca="1" si="4"/>
        <v>-1</v>
      </c>
      <c r="I31" s="33">
        <f t="shared" ca="1" si="21"/>
        <v>-1</v>
      </c>
      <c r="J31" s="33">
        <f t="shared" ca="1" si="5"/>
        <v>-1</v>
      </c>
      <c r="K31" s="34">
        <f t="shared" ca="1" si="6"/>
        <v>-1</v>
      </c>
      <c r="L31" s="3">
        <f t="shared" ca="1" si="7"/>
        <v>50</v>
      </c>
      <c r="M31" s="15">
        <f t="shared" ca="1" si="8"/>
        <v>50</v>
      </c>
      <c r="N31" s="33">
        <f t="shared" ca="1" si="9"/>
        <v>13.070952420346972</v>
      </c>
      <c r="O31" s="32">
        <f t="shared" ca="1" si="10"/>
        <v>63.07095242034697</v>
      </c>
      <c r="P31" s="16">
        <f t="shared" ca="1" si="22"/>
        <v>63.07095242034697</v>
      </c>
      <c r="Q31" s="17">
        <f t="shared" ca="1" si="11"/>
        <v>94.606428630520455</v>
      </c>
      <c r="R31" s="17">
        <f t="shared" ca="1" si="23"/>
        <v>1928.5740493180745</v>
      </c>
      <c r="S31" s="17">
        <f t="shared" ca="1" si="12"/>
        <v>128.5716032878716</v>
      </c>
      <c r="T31" s="17">
        <f t="shared" ca="1" si="13"/>
        <v>1094.2839671212837</v>
      </c>
      <c r="U31" s="17">
        <f t="shared" ca="1" si="14"/>
        <v>6.4369645124781396</v>
      </c>
      <c r="V31" s="49">
        <f t="shared" ca="1" si="15"/>
        <v>0.64369645124781394</v>
      </c>
      <c r="W31" s="49"/>
      <c r="X31" s="7">
        <f t="shared" ca="1" si="16"/>
        <v>0</v>
      </c>
      <c r="Y31">
        <f t="shared" si="17"/>
        <v>0</v>
      </c>
      <c r="Z31">
        <f t="shared" ca="1" si="24"/>
        <v>-2500</v>
      </c>
    </row>
    <row r="32" spans="1:26" x14ac:dyDescent="0.25">
      <c r="A32" s="27">
        <f t="shared" si="18"/>
        <v>16</v>
      </c>
      <c r="B32" s="7">
        <f t="shared" si="1"/>
        <v>0</v>
      </c>
      <c r="C32" s="3">
        <f t="shared" ca="1" si="19"/>
        <v>0.27334982574360367</v>
      </c>
      <c r="D32" s="3">
        <f t="shared" ca="1" si="2"/>
        <v>0</v>
      </c>
      <c r="E32" s="22">
        <f t="shared" ca="1" si="20"/>
        <v>2</v>
      </c>
      <c r="F32" s="25">
        <f t="shared" ca="1" si="0"/>
        <v>340</v>
      </c>
      <c r="G32" s="35">
        <f t="shared" ca="1" si="3"/>
        <v>0.34975443029631292</v>
      </c>
      <c r="H32" s="33">
        <f t="shared" ca="1" si="4"/>
        <v>-1</v>
      </c>
      <c r="I32" s="33">
        <f t="shared" ca="1" si="21"/>
        <v>-1</v>
      </c>
      <c r="J32" s="33">
        <f t="shared" ca="1" si="5"/>
        <v>-1</v>
      </c>
      <c r="K32" s="34">
        <f t="shared" ca="1" si="6"/>
        <v>-1</v>
      </c>
      <c r="L32" s="3">
        <f t="shared" ca="1" si="7"/>
        <v>50</v>
      </c>
      <c r="M32" s="15">
        <f t="shared" ca="1" si="8"/>
        <v>50</v>
      </c>
      <c r="N32" s="33">
        <f t="shared" ca="1" si="9"/>
        <v>53.365590096136813</v>
      </c>
      <c r="O32" s="32">
        <f t="shared" ca="1" si="10"/>
        <v>103.36559009613681</v>
      </c>
      <c r="P32" s="16">
        <f t="shared" ca="1" si="22"/>
        <v>103.36559009613681</v>
      </c>
      <c r="Q32" s="17">
        <f t="shared" ca="1" si="11"/>
        <v>155.04838514420521</v>
      </c>
      <c r="R32" s="17">
        <f t="shared" ca="1" si="23"/>
        <v>2083.6224344622797</v>
      </c>
      <c r="S32" s="17">
        <f t="shared" ca="1" si="12"/>
        <v>130.22640215389245</v>
      </c>
      <c r="T32" s="17">
        <f t="shared" ca="1" si="13"/>
        <v>1330.918377025147</v>
      </c>
      <c r="U32" s="17">
        <f t="shared" ca="1" si="14"/>
        <v>7.8289316295596887</v>
      </c>
      <c r="V32" s="49">
        <f t="shared" ca="1" si="15"/>
        <v>0.78289316295596889</v>
      </c>
      <c r="W32" s="49"/>
      <c r="X32" s="7">
        <f t="shared" ca="1" si="16"/>
        <v>0</v>
      </c>
      <c r="Y32">
        <f t="shared" ca="1" si="17"/>
        <v>-500</v>
      </c>
      <c r="Z32">
        <f t="shared" ca="1" si="24"/>
        <v>-3000</v>
      </c>
    </row>
    <row r="33" spans="1:26" x14ac:dyDescent="0.25">
      <c r="A33" s="27">
        <f t="shared" si="18"/>
        <v>17</v>
      </c>
      <c r="B33" s="7">
        <f t="shared" si="1"/>
        <v>1</v>
      </c>
      <c r="C33" s="3">
        <f t="shared" ca="1" si="19"/>
        <v>-1</v>
      </c>
      <c r="D33" s="3">
        <f t="shared" ca="1" si="2"/>
        <v>-1</v>
      </c>
      <c r="E33" s="22">
        <f t="shared" ca="1" si="20"/>
        <v>0</v>
      </c>
      <c r="F33" s="25">
        <f t="shared" ca="1" si="0"/>
        <v>0</v>
      </c>
      <c r="G33" s="35">
        <f t="shared" ca="1" si="3"/>
        <v>6.7154279460543975E-3</v>
      </c>
      <c r="H33" s="33">
        <f t="shared" ca="1" si="4"/>
        <v>-1</v>
      </c>
      <c r="I33" s="33">
        <f t="shared" ca="1" si="21"/>
        <v>-1</v>
      </c>
      <c r="J33" s="33">
        <f t="shared" ca="1" si="5"/>
        <v>-1</v>
      </c>
      <c r="K33" s="34">
        <f t="shared" ca="1" si="6"/>
        <v>-1</v>
      </c>
      <c r="L33" s="3">
        <f t="shared" ca="1" si="7"/>
        <v>50</v>
      </c>
      <c r="M33" s="15">
        <f t="shared" ca="1" si="8"/>
        <v>50</v>
      </c>
      <c r="N33" s="33">
        <f t="shared" ca="1" si="9"/>
        <v>11.127716310420432</v>
      </c>
      <c r="O33" s="32">
        <f t="shared" ca="1" si="10"/>
        <v>61.127716310420432</v>
      </c>
      <c r="P33" s="16">
        <f t="shared" ca="1" si="22"/>
        <v>61.127716310420432</v>
      </c>
      <c r="Q33" s="17">
        <f t="shared" ca="1" si="11"/>
        <v>91.691574465630652</v>
      </c>
      <c r="R33" s="17">
        <f t="shared" ca="1" si="23"/>
        <v>2175.3140089279104</v>
      </c>
      <c r="S33" s="17">
        <f t="shared" ca="1" si="12"/>
        <v>127.95964758399471</v>
      </c>
      <c r="T33" s="17">
        <f t="shared" ca="1" si="13"/>
        <v>1269.7906607147265</v>
      </c>
      <c r="U33" s="17">
        <f t="shared" ca="1" si="14"/>
        <v>7.4693568277336855</v>
      </c>
      <c r="V33" s="49">
        <f t="shared" ca="1" si="15"/>
        <v>0.74693568277336853</v>
      </c>
      <c r="W33" s="49"/>
      <c r="X33" s="7">
        <f t="shared" ca="1" si="16"/>
        <v>0</v>
      </c>
      <c r="Y33">
        <f t="shared" si="17"/>
        <v>0</v>
      </c>
      <c r="Z33">
        <f t="shared" ca="1" si="24"/>
        <v>-3000</v>
      </c>
    </row>
    <row r="34" spans="1:26" x14ac:dyDescent="0.25">
      <c r="A34" s="27">
        <f t="shared" si="18"/>
        <v>18</v>
      </c>
      <c r="B34" s="7">
        <f t="shared" si="1"/>
        <v>0</v>
      </c>
      <c r="C34" s="3">
        <f t="shared" ca="1" si="19"/>
        <v>0.45256964936305566</v>
      </c>
      <c r="D34" s="3">
        <f t="shared" ca="1" si="2"/>
        <v>0</v>
      </c>
      <c r="E34" s="22">
        <f t="shared" ca="1" si="20"/>
        <v>2</v>
      </c>
      <c r="F34" s="25">
        <f t="shared" ca="1" si="0"/>
        <v>340</v>
      </c>
      <c r="G34" s="35">
        <f t="shared" ca="1" si="3"/>
        <v>0.27975319228725526</v>
      </c>
      <c r="H34" s="33">
        <f t="shared" ca="1" si="4"/>
        <v>-1</v>
      </c>
      <c r="I34" s="33">
        <f t="shared" ca="1" si="21"/>
        <v>-1</v>
      </c>
      <c r="J34" s="33">
        <f t="shared" ca="1" si="5"/>
        <v>-1</v>
      </c>
      <c r="K34" s="34">
        <f t="shared" ca="1" si="6"/>
        <v>-1</v>
      </c>
      <c r="L34" s="3">
        <f t="shared" ca="1" si="7"/>
        <v>50</v>
      </c>
      <c r="M34" s="15">
        <f t="shared" ca="1" si="8"/>
        <v>50</v>
      </c>
      <c r="N34" s="33">
        <f t="shared" ca="1" si="9"/>
        <v>125.98120012209903</v>
      </c>
      <c r="O34" s="32">
        <f t="shared" ca="1" si="10"/>
        <v>175.98120012209904</v>
      </c>
      <c r="P34" s="16">
        <f t="shared" ca="1" si="22"/>
        <v>175.98120012209904</v>
      </c>
      <c r="Q34" s="17">
        <f t="shared" ca="1" si="11"/>
        <v>263.97180018314856</v>
      </c>
      <c r="R34" s="17">
        <f t="shared" ca="1" si="23"/>
        <v>2439.2858091110588</v>
      </c>
      <c r="S34" s="17">
        <f t="shared" ca="1" si="12"/>
        <v>135.51587828394767</v>
      </c>
      <c r="T34" s="17">
        <f t="shared" ca="1" si="13"/>
        <v>1433.8094605926276</v>
      </c>
      <c r="U34" s="17">
        <f t="shared" ca="1" si="14"/>
        <v>8.4341732976036923</v>
      </c>
      <c r="V34" s="49">
        <f t="shared" ca="1" si="15"/>
        <v>0.84341732976036921</v>
      </c>
      <c r="W34" s="49"/>
      <c r="X34" s="7">
        <f t="shared" ca="1" si="16"/>
        <v>0</v>
      </c>
      <c r="Y34">
        <f t="shared" ca="1" si="17"/>
        <v>-500</v>
      </c>
      <c r="Z34" s="8">
        <f t="shared" ca="1" si="24"/>
        <v>-3500</v>
      </c>
    </row>
    <row r="35" spans="1:26" x14ac:dyDescent="0.25">
      <c r="A35" s="27">
        <f t="shared" si="18"/>
        <v>19</v>
      </c>
      <c r="B35" s="7">
        <f t="shared" si="1"/>
        <v>1</v>
      </c>
      <c r="C35" s="3">
        <f t="shared" ca="1" si="19"/>
        <v>-1</v>
      </c>
      <c r="D35" s="3">
        <f t="shared" ca="1" si="2"/>
        <v>-1</v>
      </c>
      <c r="E35" s="22">
        <f t="shared" ca="1" si="20"/>
        <v>0</v>
      </c>
      <c r="F35" s="25">
        <f t="shared" ca="1" si="0"/>
        <v>0</v>
      </c>
      <c r="G35" s="35">
        <f t="shared" ca="1" si="3"/>
        <v>0.26381478037117079</v>
      </c>
      <c r="H35" s="33">
        <f t="shared" ca="1" si="4"/>
        <v>-1</v>
      </c>
      <c r="I35" s="33">
        <f t="shared" ca="1" si="21"/>
        <v>-1</v>
      </c>
      <c r="J35" s="33">
        <f t="shared" ca="1" si="5"/>
        <v>-1</v>
      </c>
      <c r="K35" s="34">
        <f t="shared" ca="1" si="6"/>
        <v>-1</v>
      </c>
      <c r="L35" s="3">
        <f t="shared" ca="1" si="7"/>
        <v>50</v>
      </c>
      <c r="M35" s="15">
        <f t="shared" ca="1" si="8"/>
        <v>50</v>
      </c>
      <c r="N35" s="33">
        <f t="shared" ca="1" si="9"/>
        <v>56.444297256377986</v>
      </c>
      <c r="O35" s="32">
        <f t="shared" ca="1" si="10"/>
        <v>106.44429725637798</v>
      </c>
      <c r="P35" s="16">
        <f t="shared" ca="1" si="22"/>
        <v>106.44429725637798</v>
      </c>
      <c r="Q35" s="17">
        <f t="shared" ca="1" si="11"/>
        <v>159.66644588456697</v>
      </c>
      <c r="R35" s="17">
        <f t="shared" ca="1" si="23"/>
        <v>2598.9522549956259</v>
      </c>
      <c r="S35" s="17">
        <f t="shared" ca="1" si="12"/>
        <v>136.78696078924341</v>
      </c>
      <c r="T35" s="17">
        <f t="shared" ca="1" si="13"/>
        <v>1327.3651633362497</v>
      </c>
      <c r="U35" s="17">
        <f t="shared" ca="1" si="14"/>
        <v>7.8080303725661748</v>
      </c>
      <c r="V35" s="49">
        <f t="shared" ca="1" si="15"/>
        <v>0.78080303725661748</v>
      </c>
      <c r="W35" s="49"/>
      <c r="X35" s="7">
        <f t="shared" ca="1" si="16"/>
        <v>0</v>
      </c>
      <c r="Y35">
        <f t="shared" si="17"/>
        <v>0</v>
      </c>
      <c r="Z35" s="8">
        <f t="shared" ca="1" si="24"/>
        <v>-3500</v>
      </c>
    </row>
    <row r="36" spans="1:26" x14ac:dyDescent="0.25">
      <c r="A36" s="27">
        <f t="shared" si="18"/>
        <v>20</v>
      </c>
      <c r="B36" s="7">
        <f t="shared" si="1"/>
        <v>0</v>
      </c>
      <c r="C36" s="3">
        <f t="shared" ca="1" si="19"/>
        <v>0.18544222751972617</v>
      </c>
      <c r="D36" s="3">
        <f t="shared" ca="1" si="2"/>
        <v>0</v>
      </c>
      <c r="E36" s="22">
        <f t="shared" ca="1" si="20"/>
        <v>2</v>
      </c>
      <c r="F36" s="25">
        <f t="shared" ca="1" si="0"/>
        <v>340</v>
      </c>
      <c r="G36" s="35">
        <f t="shared" ca="1" si="3"/>
        <v>0.50092109456171541</v>
      </c>
      <c r="H36" s="33">
        <f t="shared" ca="1" si="4"/>
        <v>0.98939676161276757</v>
      </c>
      <c r="I36" s="33">
        <f t="shared" ca="1" si="21"/>
        <v>0.725588212348241</v>
      </c>
      <c r="J36" s="33">
        <f t="shared" ref="J36:J99" ca="1" si="25">IF(I36&gt;0,SQRT(-2*LOG(1-H36)) * COS(2*PI()*I36),-1)</f>
        <v>-0.30361661278084467</v>
      </c>
      <c r="K36" s="34">
        <f t="shared" ca="1" si="6"/>
        <v>70.445750808287329</v>
      </c>
      <c r="L36" s="3">
        <f t="shared" ca="1" si="7"/>
        <v>-1</v>
      </c>
      <c r="M36" s="15">
        <f t="shared" ca="1" si="8"/>
        <v>70.445750808287329</v>
      </c>
      <c r="N36" s="33">
        <f t="shared" ca="1" si="9"/>
        <v>12.962730010483142</v>
      </c>
      <c r="O36" s="32">
        <f t="shared" ref="O36:O99" ca="1" si="26">M36+N36</f>
        <v>83.408480818770471</v>
      </c>
      <c r="P36" s="16">
        <f t="shared" ca="1" si="22"/>
        <v>83.408480818770471</v>
      </c>
      <c r="Q36" s="17">
        <f t="shared" ca="1" si="11"/>
        <v>125.11272122815571</v>
      </c>
      <c r="R36" s="17">
        <f t="shared" ca="1" si="23"/>
        <v>2724.0649762237817</v>
      </c>
      <c r="S36" s="17">
        <f t="shared" ca="1" si="12"/>
        <v>136.20324881118901</v>
      </c>
      <c r="T36" s="17">
        <f t="shared" ca="1" si="13"/>
        <v>1583.9566825174793</v>
      </c>
      <c r="U36" s="17">
        <f t="shared" ca="1" si="14"/>
        <v>9.3173922501028201</v>
      </c>
      <c r="V36" s="49">
        <f t="shared" ca="1" si="15"/>
        <v>0.93173922501028195</v>
      </c>
      <c r="W36" s="49"/>
      <c r="X36" s="7">
        <f t="shared" ca="1" si="16"/>
        <v>0</v>
      </c>
      <c r="Y36">
        <f t="shared" ca="1" si="17"/>
        <v>-500</v>
      </c>
      <c r="Z36" s="8">
        <f t="shared" ca="1" si="24"/>
        <v>-4000</v>
      </c>
    </row>
    <row r="37" spans="1:26" x14ac:dyDescent="0.25">
      <c r="A37" s="27">
        <f t="shared" si="18"/>
        <v>21</v>
      </c>
      <c r="B37" s="7">
        <f t="shared" si="1"/>
        <v>1</v>
      </c>
      <c r="C37" s="3">
        <f t="shared" ca="1" si="19"/>
        <v>-1</v>
      </c>
      <c r="D37" s="3">
        <f t="shared" ca="1" si="2"/>
        <v>-1</v>
      </c>
      <c r="E37" s="22">
        <f t="shared" ca="1" si="20"/>
        <v>0</v>
      </c>
      <c r="F37" s="25">
        <f t="shared" ca="1" si="0"/>
        <v>0</v>
      </c>
      <c r="G37" s="35">
        <f t="shared" ca="1" si="3"/>
        <v>0.62412690028674134</v>
      </c>
      <c r="H37" s="33">
        <f t="shared" ca="1" si="4"/>
        <v>0.94955129785624626</v>
      </c>
      <c r="I37" s="33">
        <f t="shared" ca="1" si="21"/>
        <v>0.45776576663757818</v>
      </c>
      <c r="J37" s="33">
        <f t="shared" ca="1" si="25"/>
        <v>-1.5543038705992804</v>
      </c>
      <c r="K37" s="34">
        <f t="shared" ca="1" si="6"/>
        <v>51.685441941010794</v>
      </c>
      <c r="L37" s="3">
        <f t="shared" ca="1" si="7"/>
        <v>-1</v>
      </c>
      <c r="M37" s="15">
        <f t="shared" ca="1" si="8"/>
        <v>51.685441941010794</v>
      </c>
      <c r="N37" s="33">
        <f t="shared" ca="1" si="9"/>
        <v>35.173114133059634</v>
      </c>
      <c r="O37" s="32">
        <f t="shared" ca="1" si="26"/>
        <v>86.858556074070435</v>
      </c>
      <c r="P37" s="16">
        <f t="shared" ca="1" si="22"/>
        <v>86.858556074070435</v>
      </c>
      <c r="Q37" s="17">
        <f t="shared" ca="1" si="11"/>
        <v>130.28783411110567</v>
      </c>
      <c r="R37" s="17">
        <f t="shared" ca="1" si="23"/>
        <v>2854.3528103348872</v>
      </c>
      <c r="S37" s="17">
        <f t="shared" ca="1" si="12"/>
        <v>135.92156239689933</v>
      </c>
      <c r="T37" s="17">
        <f t="shared" ca="1" si="13"/>
        <v>1497.0981264434088</v>
      </c>
      <c r="U37" s="17">
        <f t="shared" ca="1" si="14"/>
        <v>8.8064595673141692</v>
      </c>
      <c r="V37" s="49">
        <f t="shared" ca="1" si="15"/>
        <v>0.88064595673141688</v>
      </c>
      <c r="W37" s="49"/>
      <c r="X37" s="7">
        <f t="shared" ca="1" si="16"/>
        <v>0</v>
      </c>
      <c r="Y37">
        <f t="shared" si="17"/>
        <v>0</v>
      </c>
      <c r="Z37" s="8">
        <f t="shared" ca="1" si="24"/>
        <v>-4000</v>
      </c>
    </row>
    <row r="38" spans="1:26" x14ac:dyDescent="0.25">
      <c r="A38" s="27">
        <f t="shared" si="18"/>
        <v>22</v>
      </c>
      <c r="B38" s="7">
        <f t="shared" si="1"/>
        <v>0</v>
      </c>
      <c r="C38" s="3">
        <f t="shared" ca="1" si="19"/>
        <v>0.940961226752558</v>
      </c>
      <c r="D38" s="3">
        <f t="shared" ca="1" si="2"/>
        <v>2</v>
      </c>
      <c r="E38" s="22">
        <f t="shared" ca="1" si="20"/>
        <v>0</v>
      </c>
      <c r="F38" s="25">
        <f t="shared" ca="1" si="0"/>
        <v>0</v>
      </c>
      <c r="G38" s="35">
        <f t="shared" ca="1" si="3"/>
        <v>0.93743031394780452</v>
      </c>
      <c r="H38" s="33">
        <f t="shared" ca="1" si="4"/>
        <v>0.19500040778515337</v>
      </c>
      <c r="I38" s="33">
        <f t="shared" ca="1" si="21"/>
        <v>0.8360076021063676</v>
      </c>
      <c r="J38" s="33">
        <f t="shared" ca="1" si="25"/>
        <v>0.2233157559481912</v>
      </c>
      <c r="K38" s="34">
        <f t="shared" ca="1" si="6"/>
        <v>78.349736339222872</v>
      </c>
      <c r="L38" s="3">
        <f t="shared" ca="1" si="7"/>
        <v>-1</v>
      </c>
      <c r="M38" s="15">
        <f t="shared" ca="1" si="8"/>
        <v>78.349736339222872</v>
      </c>
      <c r="N38" s="33">
        <f t="shared" ca="1" si="9"/>
        <v>37.510513400168975</v>
      </c>
      <c r="O38" s="32">
        <f t="shared" ca="1" si="26"/>
        <v>115.86024973939185</v>
      </c>
      <c r="P38" s="16">
        <f t="shared" ca="1" si="22"/>
        <v>115.86024973939185</v>
      </c>
      <c r="Q38" s="17">
        <f t="shared" ca="1" si="11"/>
        <v>173.79037460908776</v>
      </c>
      <c r="R38" s="17">
        <f t="shared" ca="1" si="23"/>
        <v>3028.143184943975</v>
      </c>
      <c r="S38" s="17">
        <f t="shared" ca="1" si="12"/>
        <v>137.6428720429079</v>
      </c>
      <c r="T38" s="17">
        <f t="shared" ca="1" si="13"/>
        <v>1381.237876704017</v>
      </c>
      <c r="U38" s="17">
        <f t="shared" ca="1" si="14"/>
        <v>8.1249286864942185</v>
      </c>
      <c r="V38" s="49">
        <f t="shared" ca="1" si="15"/>
        <v>0.81249286864942183</v>
      </c>
      <c r="W38" s="49"/>
      <c r="X38" s="7">
        <f t="shared" ca="1" si="16"/>
        <v>0</v>
      </c>
      <c r="Y38">
        <f t="shared" ca="1" si="17"/>
        <v>0</v>
      </c>
      <c r="Z38" s="8">
        <f t="shared" ca="1" si="24"/>
        <v>-4000</v>
      </c>
    </row>
    <row r="39" spans="1:26" x14ac:dyDescent="0.25">
      <c r="A39" s="27">
        <f t="shared" si="18"/>
        <v>23</v>
      </c>
      <c r="B39" s="7">
        <f t="shared" si="1"/>
        <v>1</v>
      </c>
      <c r="C39" s="3">
        <f t="shared" ca="1" si="19"/>
        <v>-1</v>
      </c>
      <c r="D39" s="3">
        <f t="shared" ca="1" si="2"/>
        <v>1</v>
      </c>
      <c r="E39" s="22">
        <f t="shared" ca="1" si="20"/>
        <v>0</v>
      </c>
      <c r="F39" s="25">
        <f t="shared" ca="1" si="0"/>
        <v>0</v>
      </c>
      <c r="G39" s="35">
        <f t="shared" ca="1" si="3"/>
        <v>0.995437714333124</v>
      </c>
      <c r="H39" s="33">
        <f t="shared" ca="1" si="4"/>
        <v>0.4322945651773763</v>
      </c>
      <c r="I39" s="33">
        <f t="shared" ca="1" si="21"/>
        <v>0.1838618967164477</v>
      </c>
      <c r="J39" s="33">
        <f t="shared" ca="1" si="25"/>
        <v>0.28309562268985083</v>
      </c>
      <c r="K39" s="34">
        <f t="shared" ca="1" si="6"/>
        <v>79.246434340347761</v>
      </c>
      <c r="L39" s="3">
        <f t="shared" ca="1" si="7"/>
        <v>-1</v>
      </c>
      <c r="M39" s="15">
        <f t="shared" ca="1" si="8"/>
        <v>79.246434340347761</v>
      </c>
      <c r="N39" s="33">
        <f t="shared" ca="1" si="9"/>
        <v>6.6677628305457519</v>
      </c>
      <c r="O39" s="32">
        <f t="shared" ca="1" si="26"/>
        <v>85.914197170893516</v>
      </c>
      <c r="P39" s="16">
        <f t="shared" ca="1" si="22"/>
        <v>85.914197170893516</v>
      </c>
      <c r="Q39" s="17">
        <f t="shared" ca="1" si="11"/>
        <v>128.87129575634026</v>
      </c>
      <c r="R39" s="17">
        <f t="shared" ca="1" si="23"/>
        <v>3157.0144807003153</v>
      </c>
      <c r="S39" s="17">
        <f t="shared" ca="1" si="12"/>
        <v>137.2614991608832</v>
      </c>
      <c r="T39" s="17">
        <f t="shared" ca="1" si="13"/>
        <v>1295.3236795331236</v>
      </c>
      <c r="U39" s="17">
        <f t="shared" ca="1" si="14"/>
        <v>7.6195510560771975</v>
      </c>
      <c r="V39" s="49">
        <f t="shared" ca="1" si="15"/>
        <v>0.76195510560771973</v>
      </c>
      <c r="W39" s="49"/>
      <c r="X39" s="7">
        <f t="shared" ca="1" si="16"/>
        <v>0</v>
      </c>
      <c r="Y39">
        <f t="shared" si="17"/>
        <v>0</v>
      </c>
      <c r="Z39" s="8">
        <f t="shared" ca="1" si="24"/>
        <v>-4000</v>
      </c>
    </row>
    <row r="40" spans="1:26" x14ac:dyDescent="0.25">
      <c r="A40" s="27">
        <f t="shared" si="18"/>
        <v>24</v>
      </c>
      <c r="B40" s="7">
        <f t="shared" si="1"/>
        <v>0</v>
      </c>
      <c r="C40" s="3">
        <f t="shared" ca="1" si="19"/>
        <v>0.58530124260403049</v>
      </c>
      <c r="D40" s="3">
        <f t="shared" ca="1" si="2"/>
        <v>0</v>
      </c>
      <c r="E40" s="22">
        <f t="shared" ca="1" si="20"/>
        <v>2</v>
      </c>
      <c r="F40" s="25">
        <f t="shared" ca="1" si="0"/>
        <v>340</v>
      </c>
      <c r="G40" s="35">
        <f t="shared" ca="1" si="3"/>
        <v>0.89216520353867124</v>
      </c>
      <c r="H40" s="33">
        <f t="shared" ca="1" si="4"/>
        <v>0.66269528243647868</v>
      </c>
      <c r="I40" s="33">
        <f t="shared" ca="1" si="21"/>
        <v>0.71665766285442789</v>
      </c>
      <c r="J40" s="33">
        <f t="shared" ca="1" si="25"/>
        <v>-0.20205526324630435</v>
      </c>
      <c r="K40" s="34">
        <f t="shared" ca="1" si="6"/>
        <v>71.969171051305437</v>
      </c>
      <c r="L40" s="3">
        <f t="shared" ca="1" si="7"/>
        <v>-1</v>
      </c>
      <c r="M40" s="15">
        <f t="shared" ca="1" si="8"/>
        <v>71.969171051305437</v>
      </c>
      <c r="N40" s="33">
        <f t="shared" ca="1" si="9"/>
        <v>1.536504621008417</v>
      </c>
      <c r="O40" s="32">
        <f t="shared" ca="1" si="26"/>
        <v>73.505675672313856</v>
      </c>
      <c r="P40" s="16">
        <f t="shared" ca="1" si="22"/>
        <v>73.505675672313856</v>
      </c>
      <c r="Q40" s="17">
        <f t="shared" ca="1" si="11"/>
        <v>110.25851350847078</v>
      </c>
      <c r="R40" s="17">
        <f t="shared" ca="1" si="23"/>
        <v>3267.2729942087863</v>
      </c>
      <c r="S40" s="17">
        <f t="shared" ca="1" si="12"/>
        <v>136.13637475869933</v>
      </c>
      <c r="T40" s="17">
        <f t="shared" ca="1" si="13"/>
        <v>1561.8180038608098</v>
      </c>
      <c r="U40" s="17">
        <f t="shared" ca="1" si="14"/>
        <v>9.1871647285929985</v>
      </c>
      <c r="V40" s="49">
        <f t="shared" ca="1" si="15"/>
        <v>0.91871647285929992</v>
      </c>
      <c r="W40" s="49"/>
      <c r="X40" s="7">
        <f t="shared" ca="1" si="16"/>
        <v>0</v>
      </c>
      <c r="Y40">
        <f t="shared" ca="1" si="17"/>
        <v>-500</v>
      </c>
      <c r="Z40" s="8">
        <f t="shared" ca="1" si="24"/>
        <v>-4500</v>
      </c>
    </row>
    <row r="41" spans="1:26" x14ac:dyDescent="0.25">
      <c r="A41" s="27">
        <f t="shared" si="18"/>
        <v>25</v>
      </c>
      <c r="B41" s="7">
        <f t="shared" si="1"/>
        <v>1</v>
      </c>
      <c r="C41" s="3">
        <f t="shared" ca="1" si="19"/>
        <v>-1</v>
      </c>
      <c r="D41" s="3">
        <f t="shared" ca="1" si="2"/>
        <v>-1</v>
      </c>
      <c r="E41" s="22">
        <f t="shared" ca="1" si="20"/>
        <v>0</v>
      </c>
      <c r="F41" s="25">
        <f t="shared" ca="1" si="0"/>
        <v>0</v>
      </c>
      <c r="G41" s="35">
        <f t="shared" ca="1" si="3"/>
        <v>0.22740467887634996</v>
      </c>
      <c r="H41" s="33">
        <f t="shared" ca="1" si="4"/>
        <v>-1</v>
      </c>
      <c r="I41" s="33">
        <f t="shared" ca="1" si="21"/>
        <v>-1</v>
      </c>
      <c r="J41" s="33">
        <f t="shared" ca="1" si="25"/>
        <v>-1</v>
      </c>
      <c r="K41" s="34">
        <f t="shared" ca="1" si="6"/>
        <v>-1</v>
      </c>
      <c r="L41" s="3">
        <f t="shared" ca="1" si="7"/>
        <v>50</v>
      </c>
      <c r="M41" s="15">
        <f t="shared" ca="1" si="8"/>
        <v>50</v>
      </c>
      <c r="N41" s="33">
        <f t="shared" ca="1" si="9"/>
        <v>6.4557162302602373</v>
      </c>
      <c r="O41" s="32">
        <f t="shared" ca="1" si="26"/>
        <v>56.455716230260236</v>
      </c>
      <c r="P41" s="16">
        <f t="shared" ca="1" si="22"/>
        <v>56.455716230260236</v>
      </c>
      <c r="Q41" s="17">
        <f t="shared" ca="1" si="11"/>
        <v>84.683574345390355</v>
      </c>
      <c r="R41" s="17">
        <f t="shared" ca="1" si="23"/>
        <v>3351.9565685541766</v>
      </c>
      <c r="S41" s="17">
        <f t="shared" ca="1" si="12"/>
        <v>134.07826274216697</v>
      </c>
      <c r="T41" s="17">
        <f t="shared" ca="1" si="13"/>
        <v>1505.3622876305494</v>
      </c>
      <c r="U41" s="17">
        <f t="shared" ca="1" si="14"/>
        <v>8.8550722801797033</v>
      </c>
      <c r="V41" s="49">
        <f t="shared" ca="1" si="15"/>
        <v>0.88550722801797022</v>
      </c>
      <c r="W41" s="49"/>
      <c r="X41" s="7">
        <f t="shared" ca="1" si="16"/>
        <v>0</v>
      </c>
      <c r="Y41">
        <f t="shared" si="17"/>
        <v>0</v>
      </c>
      <c r="Z41" s="8">
        <f t="shared" ca="1" si="24"/>
        <v>-4500</v>
      </c>
    </row>
    <row r="42" spans="1:26" x14ac:dyDescent="0.25">
      <c r="A42" s="27">
        <f t="shared" si="18"/>
        <v>26</v>
      </c>
      <c r="B42" s="7">
        <f t="shared" si="1"/>
        <v>0</v>
      </c>
      <c r="C42" s="3">
        <f t="shared" ca="1" si="19"/>
        <v>0.38667774931513843</v>
      </c>
      <c r="D42" s="3">
        <f t="shared" ca="1" si="2"/>
        <v>0</v>
      </c>
      <c r="E42" s="22">
        <f t="shared" ca="1" si="20"/>
        <v>2</v>
      </c>
      <c r="F42" s="25">
        <f t="shared" ca="1" si="0"/>
        <v>340</v>
      </c>
      <c r="G42" s="35">
        <f t="shared" ca="1" si="3"/>
        <v>0.30768975663174436</v>
      </c>
      <c r="H42" s="33">
        <f t="shared" ca="1" si="4"/>
        <v>-1</v>
      </c>
      <c r="I42" s="33">
        <f t="shared" ca="1" si="21"/>
        <v>-1</v>
      </c>
      <c r="J42" s="33">
        <f t="shared" ca="1" si="25"/>
        <v>-1</v>
      </c>
      <c r="K42" s="34">
        <f t="shared" ca="1" si="6"/>
        <v>-1</v>
      </c>
      <c r="L42" s="3">
        <f t="shared" ca="1" si="7"/>
        <v>50</v>
      </c>
      <c r="M42" s="15">
        <f t="shared" ca="1" si="8"/>
        <v>50</v>
      </c>
      <c r="N42" s="33">
        <f t="shared" ca="1" si="9"/>
        <v>70.039446789450906</v>
      </c>
      <c r="O42" s="32">
        <f t="shared" ca="1" si="26"/>
        <v>120.03944678945091</v>
      </c>
      <c r="P42" s="16">
        <f t="shared" ca="1" si="22"/>
        <v>120.03944678945091</v>
      </c>
      <c r="Q42" s="17">
        <f t="shared" ca="1" si="11"/>
        <v>180.05917018417637</v>
      </c>
      <c r="R42" s="17">
        <f t="shared" ca="1" si="23"/>
        <v>3532.0157387383529</v>
      </c>
      <c r="S42" s="17">
        <f t="shared" ca="1" si="12"/>
        <v>135.84675918224426</v>
      </c>
      <c r="T42" s="17">
        <f t="shared" ca="1" si="13"/>
        <v>1700</v>
      </c>
      <c r="U42" s="17">
        <f t="shared" ca="1" si="14"/>
        <v>10</v>
      </c>
      <c r="V42" s="49">
        <f t="shared" ca="1" si="15"/>
        <v>1</v>
      </c>
      <c r="W42" s="49"/>
      <c r="X42" s="7">
        <f t="shared" ca="1" si="16"/>
        <v>0</v>
      </c>
      <c r="Y42">
        <f t="shared" ca="1" si="17"/>
        <v>-500</v>
      </c>
      <c r="Z42" s="8">
        <f t="shared" ca="1" si="24"/>
        <v>-5000</v>
      </c>
    </row>
    <row r="43" spans="1:26" x14ac:dyDescent="0.25">
      <c r="A43" s="27">
        <f t="shared" si="18"/>
        <v>27</v>
      </c>
      <c r="B43" s="7">
        <f t="shared" si="1"/>
        <v>1</v>
      </c>
      <c r="C43" s="3">
        <f t="shared" ca="1" si="19"/>
        <v>-1</v>
      </c>
      <c r="D43" s="3">
        <f t="shared" ca="1" si="2"/>
        <v>-1</v>
      </c>
      <c r="E43" s="22">
        <f t="shared" ca="1" si="20"/>
        <v>0</v>
      </c>
      <c r="F43" s="25">
        <f t="shared" ca="1" si="0"/>
        <v>0</v>
      </c>
      <c r="G43" s="35">
        <f t="shared" ca="1" si="3"/>
        <v>0.29783073374615776</v>
      </c>
      <c r="H43" s="33">
        <f t="shared" ca="1" si="4"/>
        <v>-1</v>
      </c>
      <c r="I43" s="33">
        <f t="shared" ca="1" si="21"/>
        <v>-1</v>
      </c>
      <c r="J43" s="33">
        <f t="shared" ca="1" si="25"/>
        <v>-1</v>
      </c>
      <c r="K43" s="34">
        <f t="shared" ca="1" si="6"/>
        <v>-1</v>
      </c>
      <c r="L43" s="3">
        <f t="shared" ca="1" si="7"/>
        <v>50</v>
      </c>
      <c r="M43" s="15">
        <f t="shared" ca="1" si="8"/>
        <v>50</v>
      </c>
      <c r="N43" s="33">
        <f t="shared" ca="1" si="9"/>
        <v>9.4595527705495677</v>
      </c>
      <c r="O43" s="32">
        <f t="shared" ca="1" si="26"/>
        <v>59.459552770549564</v>
      </c>
      <c r="P43" s="16">
        <f t="shared" ca="1" si="22"/>
        <v>59.459552770549564</v>
      </c>
      <c r="Q43" s="17">
        <f t="shared" ca="1" si="11"/>
        <v>89.189329155824339</v>
      </c>
      <c r="R43" s="17">
        <f t="shared" ca="1" si="23"/>
        <v>3621.2050678941773</v>
      </c>
      <c r="S43" s="17">
        <f t="shared" ca="1" si="12"/>
        <v>134.11870621830278</v>
      </c>
      <c r="T43" s="17">
        <f t="shared" ca="1" si="13"/>
        <v>1640.5404472294504</v>
      </c>
      <c r="U43" s="17">
        <f t="shared" ca="1" si="14"/>
        <v>9.6502379248791197</v>
      </c>
      <c r="V43" s="49">
        <f t="shared" ca="1" si="15"/>
        <v>0.96502379248791192</v>
      </c>
      <c r="W43" s="49"/>
      <c r="X43" s="7">
        <f t="shared" ca="1" si="16"/>
        <v>0</v>
      </c>
      <c r="Y43">
        <f t="shared" si="17"/>
        <v>0</v>
      </c>
      <c r="Z43" s="8">
        <f t="shared" ca="1" si="24"/>
        <v>-5000</v>
      </c>
    </row>
    <row r="44" spans="1:26" x14ac:dyDescent="0.25">
      <c r="A44" s="27">
        <f t="shared" si="18"/>
        <v>28</v>
      </c>
      <c r="B44" s="7">
        <f t="shared" si="1"/>
        <v>0</v>
      </c>
      <c r="C44" s="3">
        <f t="shared" ca="1" si="19"/>
        <v>0.18093275418610866</v>
      </c>
      <c r="D44" s="3">
        <f t="shared" ca="1" si="2"/>
        <v>0</v>
      </c>
      <c r="E44" s="22">
        <f t="shared" ca="1" si="20"/>
        <v>2</v>
      </c>
      <c r="F44" s="25">
        <f t="shared" ca="1" si="0"/>
        <v>340</v>
      </c>
      <c r="G44" s="35">
        <f t="shared" ca="1" si="3"/>
        <v>0.15095276601608765</v>
      </c>
      <c r="H44" s="33">
        <f t="shared" ca="1" si="4"/>
        <v>-1</v>
      </c>
      <c r="I44" s="33">
        <f t="shared" ca="1" si="21"/>
        <v>-1</v>
      </c>
      <c r="J44" s="33">
        <f t="shared" ca="1" si="25"/>
        <v>-1</v>
      </c>
      <c r="K44" s="34">
        <f t="shared" ca="1" si="6"/>
        <v>-1</v>
      </c>
      <c r="L44" s="3">
        <f t="shared" ca="1" si="7"/>
        <v>50</v>
      </c>
      <c r="M44" s="15">
        <f t="shared" ca="1" si="8"/>
        <v>50</v>
      </c>
      <c r="N44" s="33">
        <f t="shared" ca="1" si="9"/>
        <v>120.52881390700469</v>
      </c>
      <c r="O44" s="32">
        <f t="shared" ca="1" si="26"/>
        <v>170.52881390700469</v>
      </c>
      <c r="P44" s="16">
        <f t="shared" ca="1" si="22"/>
        <v>170.52881390700469</v>
      </c>
      <c r="Q44" s="17">
        <f t="shared" ca="1" si="11"/>
        <v>255.79322086050703</v>
      </c>
      <c r="R44" s="17">
        <f t="shared" ca="1" si="23"/>
        <v>3876.9982887546844</v>
      </c>
      <c r="S44" s="17">
        <f t="shared" ca="1" si="12"/>
        <v>138.46422459838149</v>
      </c>
      <c r="T44" s="17">
        <f t="shared" ca="1" si="13"/>
        <v>1700</v>
      </c>
      <c r="U44" s="17">
        <f t="shared" ca="1" si="14"/>
        <v>10</v>
      </c>
      <c r="V44" s="49">
        <f t="shared" ca="1" si="15"/>
        <v>1</v>
      </c>
      <c r="W44" s="49"/>
      <c r="X44" s="7">
        <f t="shared" ca="1" si="16"/>
        <v>0</v>
      </c>
      <c r="Y44">
        <f t="shared" ca="1" si="17"/>
        <v>-500</v>
      </c>
      <c r="Z44" s="8">
        <f t="shared" ca="1" si="24"/>
        <v>-5500</v>
      </c>
    </row>
    <row r="45" spans="1:26" x14ac:dyDescent="0.25">
      <c r="A45" s="27">
        <f t="shared" si="18"/>
        <v>29</v>
      </c>
      <c r="B45" s="7">
        <f t="shared" si="1"/>
        <v>1</v>
      </c>
      <c r="C45" s="3">
        <f t="shared" ca="1" si="19"/>
        <v>-1</v>
      </c>
      <c r="D45" s="3">
        <f t="shared" ca="1" si="2"/>
        <v>-1</v>
      </c>
      <c r="E45" s="22">
        <f t="shared" ca="1" si="20"/>
        <v>0</v>
      </c>
      <c r="F45" s="25">
        <f t="shared" ca="1" si="0"/>
        <v>0</v>
      </c>
      <c r="G45" s="35">
        <f t="shared" ca="1" si="3"/>
        <v>0.56699150345127813</v>
      </c>
      <c r="H45" s="33">
        <f t="shared" ca="1" si="4"/>
        <v>0.49369560544906699</v>
      </c>
      <c r="I45" s="33">
        <f t="shared" ca="1" si="21"/>
        <v>3.7565120314312583E-2</v>
      </c>
      <c r="J45" s="33">
        <f t="shared" ca="1" si="25"/>
        <v>0.74756237648270307</v>
      </c>
      <c r="K45" s="34">
        <f t="shared" ca="1" si="6"/>
        <v>86.213435647240544</v>
      </c>
      <c r="L45" s="3">
        <f t="shared" ca="1" si="7"/>
        <v>-1</v>
      </c>
      <c r="M45" s="15">
        <f t="shared" ca="1" si="8"/>
        <v>86.213435647240544</v>
      </c>
      <c r="N45" s="33">
        <f t="shared" ca="1" si="9"/>
        <v>56.917597688474117</v>
      </c>
      <c r="O45" s="32">
        <f t="shared" ca="1" si="26"/>
        <v>143.13103333571468</v>
      </c>
      <c r="P45" s="16">
        <f t="shared" ca="1" si="22"/>
        <v>143.13103333571468</v>
      </c>
      <c r="Q45" s="17">
        <f t="shared" ca="1" si="11"/>
        <v>214.69655000357201</v>
      </c>
      <c r="R45" s="17">
        <f t="shared" ca="1" si="23"/>
        <v>4091.6948387582565</v>
      </c>
      <c r="S45" s="17">
        <f t="shared" ca="1" si="12"/>
        <v>141.09292547442254</v>
      </c>
      <c r="T45" s="17">
        <f t="shared" ca="1" si="13"/>
        <v>1556.8689666642854</v>
      </c>
      <c r="U45" s="17">
        <f t="shared" ca="1" si="14"/>
        <v>9.1580527450840314</v>
      </c>
      <c r="V45" s="49">
        <f t="shared" ca="1" si="15"/>
        <v>0.91580527450840321</v>
      </c>
      <c r="W45" s="49"/>
      <c r="X45" s="7">
        <f t="shared" ca="1" si="16"/>
        <v>0</v>
      </c>
      <c r="Y45">
        <f t="shared" si="17"/>
        <v>0</v>
      </c>
      <c r="Z45" s="8">
        <f t="shared" ca="1" si="24"/>
        <v>-5500</v>
      </c>
    </row>
    <row r="46" spans="1:26" x14ac:dyDescent="0.25">
      <c r="A46" s="27">
        <f t="shared" si="18"/>
        <v>30</v>
      </c>
      <c r="B46" s="7">
        <f t="shared" si="1"/>
        <v>0</v>
      </c>
      <c r="C46" s="3">
        <f t="shared" ca="1" si="19"/>
        <v>0.1762974801261723</v>
      </c>
      <c r="D46" s="3">
        <f t="shared" ca="1" si="2"/>
        <v>0</v>
      </c>
      <c r="E46" s="22">
        <f t="shared" ca="1" si="20"/>
        <v>2</v>
      </c>
      <c r="F46" s="25">
        <f t="shared" ca="1" si="0"/>
        <v>340</v>
      </c>
      <c r="G46" s="35">
        <f t="shared" ca="1" si="3"/>
        <v>0.84859573740823935</v>
      </c>
      <c r="H46" s="33">
        <f t="shared" ca="1" si="4"/>
        <v>0.48765099043435534</v>
      </c>
      <c r="I46" s="33">
        <f t="shared" ca="1" si="21"/>
        <v>1.952628712059723E-2</v>
      </c>
      <c r="J46" s="33">
        <f t="shared" ca="1" si="25"/>
        <v>0.75641830529632947</v>
      </c>
      <c r="K46" s="34">
        <f t="shared" ca="1" si="6"/>
        <v>86.346274579444938</v>
      </c>
      <c r="L46" s="3">
        <f t="shared" ca="1" si="7"/>
        <v>-1</v>
      </c>
      <c r="M46" s="15">
        <f t="shared" ca="1" si="8"/>
        <v>86.346274579444938</v>
      </c>
      <c r="N46" s="33">
        <f t="shared" ca="1" si="9"/>
        <v>11.428662457191455</v>
      </c>
      <c r="O46" s="32">
        <f t="shared" ca="1" si="26"/>
        <v>97.774937036636388</v>
      </c>
      <c r="P46" s="16">
        <f t="shared" ca="1" si="22"/>
        <v>97.774937036636388</v>
      </c>
      <c r="Q46" s="17">
        <f t="shared" ca="1" si="11"/>
        <v>146.66240555495457</v>
      </c>
      <c r="R46" s="17">
        <f t="shared" ca="1" si="23"/>
        <v>4238.3572443132107</v>
      </c>
      <c r="S46" s="17">
        <f t="shared" ca="1" si="12"/>
        <v>141.27857481044026</v>
      </c>
      <c r="T46" s="17">
        <f t="shared" ca="1" si="13"/>
        <v>1700</v>
      </c>
      <c r="U46" s="17">
        <f t="shared" ca="1" si="14"/>
        <v>10</v>
      </c>
      <c r="V46" s="49">
        <f t="shared" ca="1" si="15"/>
        <v>1</v>
      </c>
      <c r="W46" s="49"/>
      <c r="X46" s="7">
        <f t="shared" ca="1" si="16"/>
        <v>0</v>
      </c>
      <c r="Y46">
        <f t="shared" ca="1" si="17"/>
        <v>-500</v>
      </c>
      <c r="Z46" s="8">
        <f t="shared" ca="1" si="24"/>
        <v>-6000</v>
      </c>
    </row>
    <row r="47" spans="1:26" x14ac:dyDescent="0.25">
      <c r="A47" s="27">
        <f t="shared" si="18"/>
        <v>31</v>
      </c>
      <c r="B47" s="7">
        <f t="shared" si="1"/>
        <v>1</v>
      </c>
      <c r="C47" s="3">
        <f t="shared" ca="1" si="19"/>
        <v>-1</v>
      </c>
      <c r="D47" s="3">
        <f t="shared" ca="1" si="2"/>
        <v>-1</v>
      </c>
      <c r="E47" s="22">
        <f t="shared" ca="1" si="20"/>
        <v>0</v>
      </c>
      <c r="F47" s="25">
        <f t="shared" ca="1" si="0"/>
        <v>0</v>
      </c>
      <c r="G47" s="35">
        <f t="shared" ca="1" si="3"/>
        <v>0.17546024765345591</v>
      </c>
      <c r="H47" s="33">
        <f t="shared" ca="1" si="4"/>
        <v>-1</v>
      </c>
      <c r="I47" s="33">
        <f t="shared" ca="1" si="21"/>
        <v>-1</v>
      </c>
      <c r="J47" s="33">
        <f t="shared" ca="1" si="25"/>
        <v>-1</v>
      </c>
      <c r="K47" s="34">
        <f t="shared" ca="1" si="6"/>
        <v>-1</v>
      </c>
      <c r="L47" s="3">
        <f t="shared" ca="1" si="7"/>
        <v>50</v>
      </c>
      <c r="M47" s="15">
        <f t="shared" ca="1" si="8"/>
        <v>50</v>
      </c>
      <c r="N47" s="33">
        <f t="shared" ca="1" si="9"/>
        <v>89.00623602135903</v>
      </c>
      <c r="O47" s="32">
        <f t="shared" ca="1" si="26"/>
        <v>139.00623602135903</v>
      </c>
      <c r="P47" s="16">
        <f t="shared" ca="1" si="22"/>
        <v>139.00623602135903</v>
      </c>
      <c r="Q47" s="17">
        <f t="shared" ca="1" si="11"/>
        <v>208.50935403203854</v>
      </c>
      <c r="R47" s="17">
        <f t="shared" ca="1" si="23"/>
        <v>4446.8665983452493</v>
      </c>
      <c r="S47" s="17">
        <f t="shared" ca="1" si="12"/>
        <v>143.4473096240402</v>
      </c>
      <c r="T47" s="17">
        <f t="shared" ca="1" si="13"/>
        <v>1560.993763978641</v>
      </c>
      <c r="U47" s="17">
        <f t="shared" ca="1" si="14"/>
        <v>9.1823162586978881</v>
      </c>
      <c r="V47" s="49">
        <f t="shared" ca="1" si="15"/>
        <v>0.91823162586978879</v>
      </c>
      <c r="W47" s="49"/>
      <c r="X47" s="7">
        <f t="shared" ca="1" si="16"/>
        <v>0</v>
      </c>
      <c r="Y47">
        <f t="shared" si="17"/>
        <v>0</v>
      </c>
      <c r="Z47" s="8">
        <f t="shared" ca="1" si="24"/>
        <v>-6000</v>
      </c>
    </row>
    <row r="48" spans="1:26" x14ac:dyDescent="0.25">
      <c r="A48" s="27">
        <f t="shared" si="18"/>
        <v>32</v>
      </c>
      <c r="B48" s="7">
        <f t="shared" si="1"/>
        <v>0</v>
      </c>
      <c r="C48" s="3">
        <f t="shared" ca="1" si="19"/>
        <v>0.50537892754029246</v>
      </c>
      <c r="D48" s="3">
        <f t="shared" ca="1" si="2"/>
        <v>1</v>
      </c>
      <c r="E48" s="22">
        <f t="shared" ca="1" si="20"/>
        <v>0</v>
      </c>
      <c r="F48" s="25">
        <f t="shared" ca="1" si="0"/>
        <v>0</v>
      </c>
      <c r="G48" s="35">
        <f t="shared" ca="1" si="3"/>
        <v>0.71845704503179586</v>
      </c>
      <c r="H48" s="33">
        <f t="shared" ca="1" si="4"/>
        <v>0.84543430317222334</v>
      </c>
      <c r="I48" s="33">
        <f t="shared" ca="1" si="21"/>
        <v>0.31414952468856372</v>
      </c>
      <c r="J48" s="33">
        <f t="shared" ca="1" si="25"/>
        <v>-0.4995107625172881</v>
      </c>
      <c r="K48" s="34">
        <f t="shared" ca="1" si="6"/>
        <v>67.507338562240676</v>
      </c>
      <c r="L48" s="3">
        <f t="shared" ca="1" si="7"/>
        <v>-1</v>
      </c>
      <c r="M48" s="15">
        <f t="shared" ca="1" si="8"/>
        <v>67.507338562240676</v>
      </c>
      <c r="N48" s="33">
        <f t="shared" ca="1" si="9"/>
        <v>20.70894497204586</v>
      </c>
      <c r="O48" s="32">
        <f t="shared" ca="1" si="26"/>
        <v>88.216283534286532</v>
      </c>
      <c r="P48" s="16">
        <f t="shared" ca="1" si="22"/>
        <v>88.216283534286532</v>
      </c>
      <c r="Q48" s="17">
        <f t="shared" ca="1" si="11"/>
        <v>132.32442530142981</v>
      </c>
      <c r="R48" s="17">
        <f t="shared" ca="1" si="23"/>
        <v>4579.1910236466792</v>
      </c>
      <c r="S48" s="17">
        <f t="shared" ca="1" si="12"/>
        <v>143.09971948895864</v>
      </c>
      <c r="T48" s="17">
        <f t="shared" ca="1" si="13"/>
        <v>1472.7774804443545</v>
      </c>
      <c r="U48" s="17">
        <f t="shared" ca="1" si="14"/>
        <v>8.6633969437903211</v>
      </c>
      <c r="V48" s="49">
        <f t="shared" ca="1" si="15"/>
        <v>0.86633969437903202</v>
      </c>
      <c r="W48" s="49"/>
      <c r="X48" s="7">
        <f t="shared" ca="1" si="16"/>
        <v>0</v>
      </c>
      <c r="Y48">
        <f t="shared" ca="1" si="17"/>
        <v>0</v>
      </c>
      <c r="Z48" s="8">
        <f t="shared" ca="1" si="24"/>
        <v>-6000</v>
      </c>
    </row>
    <row r="49" spans="1:26" x14ac:dyDescent="0.25">
      <c r="A49" s="27">
        <f t="shared" si="18"/>
        <v>33</v>
      </c>
      <c r="B49" s="7">
        <f t="shared" si="1"/>
        <v>1</v>
      </c>
      <c r="C49" s="3">
        <f t="shared" ca="1" si="19"/>
        <v>-1</v>
      </c>
      <c r="D49" s="3">
        <f t="shared" ca="1" si="2"/>
        <v>0</v>
      </c>
      <c r="E49" s="22">
        <f t="shared" ca="1" si="20"/>
        <v>2</v>
      </c>
      <c r="F49" s="25">
        <f t="shared" ca="1" si="0"/>
        <v>340</v>
      </c>
      <c r="G49" s="35">
        <f t="shared" ca="1" si="3"/>
        <v>0.52037222462970623</v>
      </c>
      <c r="H49" s="33">
        <f t="shared" ca="1" si="4"/>
        <v>0.49320133828398161</v>
      </c>
      <c r="I49" s="33">
        <f t="shared" ca="1" si="21"/>
        <v>0.68299437161628251</v>
      </c>
      <c r="J49" s="33">
        <f t="shared" ca="1" si="25"/>
        <v>-0.31400163511137458</v>
      </c>
      <c r="K49" s="34">
        <f t="shared" ca="1" si="6"/>
        <v>70.289975473329378</v>
      </c>
      <c r="L49" s="3">
        <f t="shared" ca="1" si="7"/>
        <v>-1</v>
      </c>
      <c r="M49" s="15">
        <f t="shared" ca="1" si="8"/>
        <v>70.289975473329378</v>
      </c>
      <c r="N49" s="33">
        <f t="shared" ca="1" si="9"/>
        <v>7.0990128591644366</v>
      </c>
      <c r="O49" s="32">
        <f t="shared" ca="1" si="26"/>
        <v>77.38898833249381</v>
      </c>
      <c r="P49" s="16">
        <f t="shared" ca="1" si="22"/>
        <v>77.38898833249381</v>
      </c>
      <c r="Q49" s="17">
        <f t="shared" ca="1" si="11"/>
        <v>116.08348249874072</v>
      </c>
      <c r="R49" s="17">
        <f t="shared" ca="1" si="23"/>
        <v>4695.2745061454198</v>
      </c>
      <c r="S49" s="17">
        <f t="shared" ca="1" si="12"/>
        <v>142.28104564077023</v>
      </c>
      <c r="T49" s="17">
        <f t="shared" ca="1" si="13"/>
        <v>1700</v>
      </c>
      <c r="U49" s="17">
        <f t="shared" ca="1" si="14"/>
        <v>10</v>
      </c>
      <c r="V49" s="49">
        <f t="shared" ca="1" si="15"/>
        <v>1</v>
      </c>
      <c r="W49" s="49"/>
      <c r="X49" s="7">
        <f t="shared" ca="1" si="16"/>
        <v>0</v>
      </c>
      <c r="Y49">
        <f t="shared" si="17"/>
        <v>0</v>
      </c>
      <c r="Z49" s="8">
        <f t="shared" ca="1" si="24"/>
        <v>-6000</v>
      </c>
    </row>
    <row r="50" spans="1:26" x14ac:dyDescent="0.25">
      <c r="A50" s="27">
        <f t="shared" si="18"/>
        <v>34</v>
      </c>
      <c r="B50" s="7">
        <f t="shared" si="1"/>
        <v>0</v>
      </c>
      <c r="C50" s="3">
        <f t="shared" ca="1" si="19"/>
        <v>0.55851165973974615</v>
      </c>
      <c r="D50" s="3">
        <f t="shared" ca="1" si="2"/>
        <v>1</v>
      </c>
      <c r="E50" s="22">
        <f t="shared" ca="1" si="20"/>
        <v>0</v>
      </c>
      <c r="F50" s="25">
        <f t="shared" ca="1" si="0"/>
        <v>0</v>
      </c>
      <c r="G50" s="35">
        <f t="shared" ca="1" si="3"/>
        <v>0.12441399102581563</v>
      </c>
      <c r="H50" s="33">
        <f t="shared" ca="1" si="4"/>
        <v>-1</v>
      </c>
      <c r="I50" s="33">
        <f t="shared" ca="1" si="21"/>
        <v>-1</v>
      </c>
      <c r="J50" s="33">
        <f t="shared" ca="1" si="25"/>
        <v>-1</v>
      </c>
      <c r="K50" s="34">
        <f t="shared" ca="1" si="6"/>
        <v>-1</v>
      </c>
      <c r="L50" s="3">
        <f t="shared" ca="1" si="7"/>
        <v>50</v>
      </c>
      <c r="M50" s="15">
        <f t="shared" ca="1" si="8"/>
        <v>50</v>
      </c>
      <c r="N50" s="33">
        <f t="shared" ca="1" si="9"/>
        <v>80.617313393081247</v>
      </c>
      <c r="O50" s="32">
        <f t="shared" ca="1" si="26"/>
        <v>130.61731339308125</v>
      </c>
      <c r="P50" s="16">
        <f t="shared" ca="1" si="22"/>
        <v>130.61731339308125</v>
      </c>
      <c r="Q50" s="17">
        <f t="shared" ca="1" si="11"/>
        <v>195.92597008962187</v>
      </c>
      <c r="R50" s="17">
        <f t="shared" ca="1" si="23"/>
        <v>4891.2004762350416</v>
      </c>
      <c r="S50" s="17">
        <f t="shared" ca="1" si="12"/>
        <v>143.8588375363247</v>
      </c>
      <c r="T50" s="17">
        <f t="shared" ca="1" si="13"/>
        <v>1569.3826866069187</v>
      </c>
      <c r="U50" s="17">
        <f t="shared" ca="1" si="14"/>
        <v>9.2316628623936392</v>
      </c>
      <c r="V50" s="49">
        <f t="shared" ca="1" si="15"/>
        <v>0.92316628623936392</v>
      </c>
      <c r="W50" s="49"/>
      <c r="X50" s="7">
        <f t="shared" ca="1" si="16"/>
        <v>0</v>
      </c>
      <c r="Y50">
        <f t="shared" ca="1" si="17"/>
        <v>0</v>
      </c>
      <c r="Z50" s="8">
        <f t="shared" ca="1" si="24"/>
        <v>-6000</v>
      </c>
    </row>
    <row r="51" spans="1:26" x14ac:dyDescent="0.25">
      <c r="A51" s="27">
        <f t="shared" si="18"/>
        <v>35</v>
      </c>
      <c r="B51" s="7">
        <f t="shared" si="1"/>
        <v>1</v>
      </c>
      <c r="C51" s="3">
        <f t="shared" ca="1" si="19"/>
        <v>-1</v>
      </c>
      <c r="D51" s="3">
        <f t="shared" ca="1" si="2"/>
        <v>0</v>
      </c>
      <c r="E51" s="22">
        <f t="shared" ca="1" si="20"/>
        <v>2</v>
      </c>
      <c r="F51" s="25">
        <f t="shared" ca="1" si="0"/>
        <v>340</v>
      </c>
      <c r="G51" s="35">
        <f t="shared" ca="1" si="3"/>
        <v>0.78822394471644086</v>
      </c>
      <c r="H51" s="33">
        <f t="shared" ca="1" si="4"/>
        <v>0.19931263769017693</v>
      </c>
      <c r="I51" s="33">
        <f t="shared" ca="1" si="21"/>
        <v>0.85307083919151749</v>
      </c>
      <c r="J51" s="33">
        <f t="shared" ca="1" si="25"/>
        <v>0.26508440481839057</v>
      </c>
      <c r="K51" s="34">
        <f t="shared" ca="1" si="6"/>
        <v>78.976266072275862</v>
      </c>
      <c r="L51" s="3">
        <f t="shared" ca="1" si="7"/>
        <v>-1</v>
      </c>
      <c r="M51" s="15">
        <f t="shared" ca="1" si="8"/>
        <v>78.976266072275862</v>
      </c>
      <c r="N51" s="33">
        <f t="shared" ca="1" si="9"/>
        <v>61.028334680797414</v>
      </c>
      <c r="O51" s="32">
        <f t="shared" ca="1" si="26"/>
        <v>140.00460075307328</v>
      </c>
      <c r="P51" s="16">
        <f t="shared" ca="1" si="22"/>
        <v>140.00460075307328</v>
      </c>
      <c r="Q51" s="17">
        <f t="shared" ca="1" si="11"/>
        <v>210.0069011296099</v>
      </c>
      <c r="R51" s="17">
        <f t="shared" ca="1" si="23"/>
        <v>5101.2073773646516</v>
      </c>
      <c r="S51" s="17">
        <f t="shared" ca="1" si="12"/>
        <v>145.74878221041857</v>
      </c>
      <c r="T51" s="17">
        <f t="shared" ca="1" si="13"/>
        <v>1700</v>
      </c>
      <c r="U51" s="17">
        <f t="shared" ca="1" si="14"/>
        <v>10</v>
      </c>
      <c r="V51" s="49">
        <f t="shared" ca="1" si="15"/>
        <v>1</v>
      </c>
      <c r="W51" s="49"/>
      <c r="X51" s="7">
        <f t="shared" ca="1" si="16"/>
        <v>0</v>
      </c>
      <c r="Y51">
        <f t="shared" si="17"/>
        <v>0</v>
      </c>
      <c r="Z51" s="8">
        <f t="shared" ca="1" si="24"/>
        <v>-6000</v>
      </c>
    </row>
    <row r="52" spans="1:26" x14ac:dyDescent="0.25">
      <c r="A52" s="27">
        <f t="shared" si="18"/>
        <v>36</v>
      </c>
      <c r="B52" s="7">
        <f t="shared" si="1"/>
        <v>0</v>
      </c>
      <c r="C52" s="3">
        <f t="shared" ca="1" si="19"/>
        <v>0.46020403714077562</v>
      </c>
      <c r="D52" s="3">
        <f t="shared" ca="1" si="2"/>
        <v>0</v>
      </c>
      <c r="E52" s="22">
        <f t="shared" ca="1" si="20"/>
        <v>2</v>
      </c>
      <c r="F52" s="25">
        <f t="shared" ca="1" si="0"/>
        <v>340</v>
      </c>
      <c r="G52" s="35">
        <f t="shared" ca="1" si="3"/>
        <v>0.70079908908874022</v>
      </c>
      <c r="H52" s="33">
        <f t="shared" ca="1" si="4"/>
        <v>5.4927633197747294E-2</v>
      </c>
      <c r="I52" s="33">
        <f t="shared" ca="1" si="21"/>
        <v>0.39892626727623548</v>
      </c>
      <c r="J52" s="33">
        <f t="shared" ca="1" si="25"/>
        <v>-0.17832868820164702</v>
      </c>
      <c r="K52" s="34">
        <f t="shared" ca="1" si="6"/>
        <v>72.325069676975289</v>
      </c>
      <c r="L52" s="3">
        <f t="shared" ca="1" si="7"/>
        <v>-1</v>
      </c>
      <c r="M52" s="15">
        <f t="shared" ca="1" si="8"/>
        <v>72.325069676975289</v>
      </c>
      <c r="N52" s="33">
        <f t="shared" ca="1" si="9"/>
        <v>57.027624628432413</v>
      </c>
      <c r="O52" s="32">
        <f t="shared" ca="1" si="26"/>
        <v>129.35269430540771</v>
      </c>
      <c r="P52" s="16">
        <f t="shared" ca="1" si="22"/>
        <v>129.35269430540771</v>
      </c>
      <c r="Q52" s="17">
        <f t="shared" ca="1" si="11"/>
        <v>194.02904145811158</v>
      </c>
      <c r="R52" s="17">
        <f t="shared" ca="1" si="23"/>
        <v>5295.236418822763</v>
      </c>
      <c r="S52" s="17">
        <f t="shared" ca="1" si="12"/>
        <v>147.08990052285446</v>
      </c>
      <c r="T52" s="17">
        <f t="shared" ca="1" si="13"/>
        <v>1700</v>
      </c>
      <c r="U52" s="17">
        <f t="shared" ca="1" si="14"/>
        <v>10</v>
      </c>
      <c r="V52" s="49">
        <f t="shared" ca="1" si="15"/>
        <v>1</v>
      </c>
      <c r="W52" s="49"/>
      <c r="X52" s="7">
        <f t="shared" ca="1" si="16"/>
        <v>0</v>
      </c>
      <c r="Y52">
        <f t="shared" ca="1" si="17"/>
        <v>-500</v>
      </c>
      <c r="Z52" s="8">
        <f t="shared" ca="1" si="24"/>
        <v>-6500</v>
      </c>
    </row>
    <row r="53" spans="1:26" x14ac:dyDescent="0.25">
      <c r="A53" s="27">
        <f t="shared" si="18"/>
        <v>37</v>
      </c>
      <c r="B53" s="7">
        <f t="shared" si="1"/>
        <v>1</v>
      </c>
      <c r="C53" s="3">
        <f t="shared" ca="1" si="19"/>
        <v>-1</v>
      </c>
      <c r="D53" s="3">
        <f t="shared" ca="1" si="2"/>
        <v>-1</v>
      </c>
      <c r="E53" s="22">
        <f t="shared" ca="1" si="20"/>
        <v>0</v>
      </c>
      <c r="F53" s="25">
        <f t="shared" ca="1" si="0"/>
        <v>0</v>
      </c>
      <c r="G53" s="35">
        <f t="shared" ca="1" si="3"/>
        <v>0.97559775127236315</v>
      </c>
      <c r="H53" s="33">
        <f t="shared" ca="1" si="4"/>
        <v>0.70497362126877672</v>
      </c>
      <c r="I53" s="33">
        <f t="shared" ca="1" si="21"/>
        <v>0.56664981513642843</v>
      </c>
      <c r="J53" s="33">
        <f t="shared" ca="1" si="25"/>
        <v>-0.94072041723520861</v>
      </c>
      <c r="K53" s="34">
        <f t="shared" ca="1" si="6"/>
        <v>60.889193741471871</v>
      </c>
      <c r="L53" s="3">
        <f t="shared" ca="1" si="7"/>
        <v>-1</v>
      </c>
      <c r="M53" s="15">
        <f t="shared" ca="1" si="8"/>
        <v>60.889193741471871</v>
      </c>
      <c r="N53" s="33">
        <f t="shared" ca="1" si="9"/>
        <v>24.714087411152022</v>
      </c>
      <c r="O53" s="32">
        <f t="shared" ca="1" si="26"/>
        <v>85.603281152623893</v>
      </c>
      <c r="P53" s="16">
        <f t="shared" ca="1" si="22"/>
        <v>85.603281152623893</v>
      </c>
      <c r="Q53" s="17">
        <f t="shared" ca="1" si="11"/>
        <v>128.40492172893585</v>
      </c>
      <c r="R53" s="17">
        <f t="shared" ca="1" si="23"/>
        <v>5423.6413405516987</v>
      </c>
      <c r="S53" s="17">
        <f t="shared" ca="1" si="12"/>
        <v>146.5849010959918</v>
      </c>
      <c r="T53" s="17">
        <f t="shared" ca="1" si="13"/>
        <v>1614.3967188473762</v>
      </c>
      <c r="U53" s="17">
        <f t="shared" ca="1" si="14"/>
        <v>9.4964512873375071</v>
      </c>
      <c r="V53" s="49">
        <f t="shared" ca="1" si="15"/>
        <v>0.94964512873375073</v>
      </c>
      <c r="W53" s="49"/>
      <c r="X53" s="7">
        <f t="shared" ca="1" si="16"/>
        <v>0</v>
      </c>
      <c r="Y53">
        <f t="shared" si="17"/>
        <v>0</v>
      </c>
      <c r="Z53" s="8">
        <f t="shared" ca="1" si="24"/>
        <v>-6500</v>
      </c>
    </row>
    <row r="54" spans="1:26" x14ac:dyDescent="0.25">
      <c r="A54" s="27">
        <f t="shared" si="18"/>
        <v>38</v>
      </c>
      <c r="B54" s="7">
        <f t="shared" si="1"/>
        <v>0</v>
      </c>
      <c r="C54" s="3">
        <f t="shared" ca="1" si="19"/>
        <v>0.93856426896616862</v>
      </c>
      <c r="D54" s="3">
        <f t="shared" ca="1" si="2"/>
        <v>2</v>
      </c>
      <c r="E54" s="22">
        <f t="shared" ca="1" si="20"/>
        <v>0</v>
      </c>
      <c r="F54" s="25">
        <f t="shared" ca="1" si="0"/>
        <v>0</v>
      </c>
      <c r="G54" s="35">
        <f t="shared" ca="1" si="3"/>
        <v>0.79949428115625509</v>
      </c>
      <c r="H54" s="33">
        <f t="shared" ca="1" si="4"/>
        <v>0.30935062212391251</v>
      </c>
      <c r="I54" s="33">
        <f t="shared" ca="1" si="21"/>
        <v>0.93209567062416998</v>
      </c>
      <c r="J54" s="33">
        <f t="shared" ca="1" si="25"/>
        <v>0.51616781323263627</v>
      </c>
      <c r="K54" s="34">
        <f t="shared" ca="1" si="6"/>
        <v>82.742517198489537</v>
      </c>
      <c r="L54" s="3">
        <f t="shared" ca="1" si="7"/>
        <v>-1</v>
      </c>
      <c r="M54" s="15">
        <f t="shared" ca="1" si="8"/>
        <v>82.742517198489537</v>
      </c>
      <c r="N54" s="33">
        <f t="shared" ca="1" si="9"/>
        <v>115.62019693797571</v>
      </c>
      <c r="O54" s="32">
        <f t="shared" ca="1" si="26"/>
        <v>198.36271413646523</v>
      </c>
      <c r="P54" s="16">
        <f t="shared" ca="1" si="22"/>
        <v>198.36271413646523</v>
      </c>
      <c r="Q54" s="17">
        <f t="shared" ca="1" si="11"/>
        <v>297.54407120469784</v>
      </c>
      <c r="R54" s="17">
        <f t="shared" ca="1" si="23"/>
        <v>5721.1854117563962</v>
      </c>
      <c r="S54" s="17">
        <f t="shared" ca="1" si="12"/>
        <v>150.55751083569459</v>
      </c>
      <c r="T54" s="17">
        <f t="shared" ca="1" si="13"/>
        <v>1416.0340047109109</v>
      </c>
      <c r="U54" s="17">
        <f t="shared" ca="1" si="14"/>
        <v>8.3296117924171238</v>
      </c>
      <c r="V54" s="49">
        <f t="shared" ca="1" si="15"/>
        <v>0.83296117924171231</v>
      </c>
      <c r="W54" s="49"/>
      <c r="X54" s="7">
        <f t="shared" ca="1" si="16"/>
        <v>0</v>
      </c>
      <c r="Y54">
        <f t="shared" ca="1" si="17"/>
        <v>0</v>
      </c>
      <c r="Z54" s="8">
        <f t="shared" ca="1" si="24"/>
        <v>-6500</v>
      </c>
    </row>
    <row r="55" spans="1:26" x14ac:dyDescent="0.25">
      <c r="A55" s="27">
        <f t="shared" si="18"/>
        <v>39</v>
      </c>
      <c r="B55" s="7">
        <f t="shared" si="1"/>
        <v>1</v>
      </c>
      <c r="C55" s="3">
        <f t="shared" ca="1" si="19"/>
        <v>-1</v>
      </c>
      <c r="D55" s="3">
        <f t="shared" ca="1" si="2"/>
        <v>1</v>
      </c>
      <c r="E55" s="22">
        <f t="shared" ca="1" si="20"/>
        <v>0</v>
      </c>
      <c r="F55" s="25">
        <f t="shared" ca="1" si="0"/>
        <v>0</v>
      </c>
      <c r="G55" s="35">
        <f t="shared" ca="1" si="3"/>
        <v>0.18948827016567416</v>
      </c>
      <c r="H55" s="33">
        <f t="shared" ca="1" si="4"/>
        <v>-1</v>
      </c>
      <c r="I55" s="33">
        <f t="shared" ca="1" si="21"/>
        <v>-1</v>
      </c>
      <c r="J55" s="33">
        <f t="shared" ca="1" si="25"/>
        <v>-1</v>
      </c>
      <c r="K55" s="34">
        <f t="shared" ca="1" si="6"/>
        <v>-1</v>
      </c>
      <c r="L55" s="3">
        <f t="shared" ca="1" si="7"/>
        <v>50</v>
      </c>
      <c r="M55" s="15">
        <f t="shared" ca="1" si="8"/>
        <v>50</v>
      </c>
      <c r="N55" s="33">
        <f t="shared" ca="1" si="9"/>
        <v>26.119704738521673</v>
      </c>
      <c r="O55" s="32">
        <f t="shared" ca="1" si="26"/>
        <v>76.119704738521676</v>
      </c>
      <c r="P55" s="16">
        <f t="shared" ca="1" si="22"/>
        <v>76.119704738521676</v>
      </c>
      <c r="Q55" s="17">
        <f t="shared" ca="1" si="11"/>
        <v>114.17955710778251</v>
      </c>
      <c r="R55" s="17">
        <f t="shared" ca="1" si="23"/>
        <v>5835.364968864179</v>
      </c>
      <c r="S55" s="17">
        <f t="shared" ca="1" si="12"/>
        <v>149.62474279138917</v>
      </c>
      <c r="T55" s="17">
        <f t="shared" ca="1" si="13"/>
        <v>1339.9142999723892</v>
      </c>
      <c r="U55" s="17">
        <f t="shared" ca="1" si="14"/>
        <v>7.8818488233669957</v>
      </c>
      <c r="V55" s="49">
        <f t="shared" ca="1" si="15"/>
        <v>0.78818488233669959</v>
      </c>
      <c r="W55" s="49"/>
      <c r="X55" s="7">
        <f t="shared" ca="1" si="16"/>
        <v>0</v>
      </c>
      <c r="Y55">
        <f t="shared" si="17"/>
        <v>0</v>
      </c>
      <c r="Z55" s="8">
        <f t="shared" ca="1" si="24"/>
        <v>-6500</v>
      </c>
    </row>
    <row r="56" spans="1:26" x14ac:dyDescent="0.25">
      <c r="A56" s="27">
        <f t="shared" si="18"/>
        <v>40</v>
      </c>
      <c r="B56" s="7">
        <f t="shared" si="1"/>
        <v>0</v>
      </c>
      <c r="C56" s="3">
        <f t="shared" ca="1" si="19"/>
        <v>0.64755335312984019</v>
      </c>
      <c r="D56" s="3">
        <f t="shared" ca="1" si="2"/>
        <v>0</v>
      </c>
      <c r="E56" s="22">
        <f t="shared" ca="1" si="20"/>
        <v>2</v>
      </c>
      <c r="F56" s="25">
        <f t="shared" ca="1" si="0"/>
        <v>340</v>
      </c>
      <c r="G56" s="35">
        <f t="shared" ca="1" si="3"/>
        <v>0.44176967456799499</v>
      </c>
      <c r="H56" s="33">
        <f t="shared" ca="1" si="4"/>
        <v>-1</v>
      </c>
      <c r="I56" s="33">
        <f t="shared" ca="1" si="21"/>
        <v>-1</v>
      </c>
      <c r="J56" s="33">
        <f t="shared" ca="1" si="25"/>
        <v>-1</v>
      </c>
      <c r="K56" s="34">
        <f t="shared" ca="1" si="6"/>
        <v>-1</v>
      </c>
      <c r="L56" s="3">
        <f t="shared" ca="1" si="7"/>
        <v>50</v>
      </c>
      <c r="M56" s="15">
        <f t="shared" ca="1" si="8"/>
        <v>50</v>
      </c>
      <c r="N56" s="33">
        <f t="shared" ca="1" si="9"/>
        <v>20.117783259576253</v>
      </c>
      <c r="O56" s="32">
        <f t="shared" ca="1" si="26"/>
        <v>70.117783259576257</v>
      </c>
      <c r="P56" s="16">
        <f t="shared" ca="1" si="22"/>
        <v>70.117783259576257</v>
      </c>
      <c r="Q56" s="17">
        <f t="shared" ca="1" si="11"/>
        <v>105.17667488936439</v>
      </c>
      <c r="R56" s="17">
        <f t="shared" ca="1" si="23"/>
        <v>5940.5416437535432</v>
      </c>
      <c r="S56" s="17">
        <f t="shared" ca="1" si="12"/>
        <v>148.51354109383854</v>
      </c>
      <c r="T56" s="17">
        <f t="shared" ca="1" si="13"/>
        <v>1609.7965167128129</v>
      </c>
      <c r="U56" s="17">
        <f t="shared" ca="1" si="14"/>
        <v>9.4693912747812519</v>
      </c>
      <c r="V56" s="49">
        <f t="shared" ca="1" si="15"/>
        <v>0.94693912747812525</v>
      </c>
      <c r="W56" s="49"/>
      <c r="X56" s="7">
        <f t="shared" ca="1" si="16"/>
        <v>0</v>
      </c>
      <c r="Y56">
        <f t="shared" ca="1" si="17"/>
        <v>-500</v>
      </c>
      <c r="Z56" s="8">
        <f t="shared" ca="1" si="24"/>
        <v>-7000</v>
      </c>
    </row>
    <row r="57" spans="1:26" x14ac:dyDescent="0.25">
      <c r="A57" s="27">
        <f t="shared" si="18"/>
        <v>41</v>
      </c>
      <c r="B57" s="7">
        <f t="shared" si="1"/>
        <v>1</v>
      </c>
      <c r="C57" s="3">
        <f t="shared" ca="1" si="19"/>
        <v>-1</v>
      </c>
      <c r="D57" s="3">
        <f t="shared" ca="1" si="2"/>
        <v>-1</v>
      </c>
      <c r="E57" s="22">
        <f t="shared" ca="1" si="20"/>
        <v>0</v>
      </c>
      <c r="F57" s="25">
        <f t="shared" ca="1" si="0"/>
        <v>0</v>
      </c>
      <c r="G57" s="35">
        <f t="shared" ca="1" si="3"/>
        <v>0.41598246912260817</v>
      </c>
      <c r="H57" s="33">
        <f t="shared" ca="1" si="4"/>
        <v>-1</v>
      </c>
      <c r="I57" s="33">
        <f t="shared" ca="1" si="21"/>
        <v>-1</v>
      </c>
      <c r="J57" s="33">
        <f t="shared" ca="1" si="25"/>
        <v>-1</v>
      </c>
      <c r="K57" s="34">
        <f t="shared" ca="1" si="6"/>
        <v>-1</v>
      </c>
      <c r="L57" s="3">
        <f t="shared" ca="1" si="7"/>
        <v>50</v>
      </c>
      <c r="M57" s="15">
        <f t="shared" ca="1" si="8"/>
        <v>50</v>
      </c>
      <c r="N57" s="33">
        <f t="shared" ca="1" si="9"/>
        <v>14.362301795690183</v>
      </c>
      <c r="O57" s="32">
        <f t="shared" ca="1" si="26"/>
        <v>64.362301795690186</v>
      </c>
      <c r="P57" s="16">
        <f t="shared" ca="1" si="22"/>
        <v>64.362301795690186</v>
      </c>
      <c r="Q57" s="17">
        <f t="shared" ca="1" si="11"/>
        <v>96.543452693535272</v>
      </c>
      <c r="R57" s="17">
        <f t="shared" ca="1" si="23"/>
        <v>6037.0850964470783</v>
      </c>
      <c r="S57" s="17">
        <f t="shared" ca="1" si="12"/>
        <v>147.24597796212382</v>
      </c>
      <c r="T57" s="17">
        <f t="shared" ca="1" si="13"/>
        <v>1545.4342149171227</v>
      </c>
      <c r="U57" s="17">
        <f t="shared" ca="1" si="14"/>
        <v>9.0907894995124874</v>
      </c>
      <c r="V57" s="49">
        <f t="shared" ca="1" si="15"/>
        <v>0.90907894995124872</v>
      </c>
      <c r="W57" s="49"/>
      <c r="X57" s="7">
        <f t="shared" ca="1" si="16"/>
        <v>0</v>
      </c>
      <c r="Y57">
        <f t="shared" si="17"/>
        <v>0</v>
      </c>
      <c r="Z57" s="8">
        <f t="shared" ca="1" si="24"/>
        <v>-7000</v>
      </c>
    </row>
    <row r="58" spans="1:26" x14ac:dyDescent="0.25">
      <c r="A58" s="27">
        <f t="shared" si="18"/>
        <v>42</v>
      </c>
      <c r="B58" s="7">
        <f t="shared" si="1"/>
        <v>0</v>
      </c>
      <c r="C58" s="3">
        <f t="shared" ca="1" si="19"/>
        <v>0.16558388774998511</v>
      </c>
      <c r="D58" s="3">
        <f t="shared" ca="1" si="2"/>
        <v>0</v>
      </c>
      <c r="E58" s="22">
        <f t="shared" ca="1" si="20"/>
        <v>2</v>
      </c>
      <c r="F58" s="25">
        <f t="shared" ca="1" si="0"/>
        <v>340</v>
      </c>
      <c r="G58" s="35">
        <f t="shared" ca="1" si="3"/>
        <v>0.53185049308447518</v>
      </c>
      <c r="H58" s="33">
        <f t="shared" ca="1" si="4"/>
        <v>0.45185157683251476</v>
      </c>
      <c r="I58" s="33">
        <f t="shared" ca="1" si="21"/>
        <v>0.72155034704481325</v>
      </c>
      <c r="J58" s="33">
        <f t="shared" ca="1" si="25"/>
        <v>-0.1284876787284871</v>
      </c>
      <c r="K58" s="34">
        <f t="shared" ca="1" si="6"/>
        <v>73.072684819072691</v>
      </c>
      <c r="L58" s="3">
        <f t="shared" ca="1" si="7"/>
        <v>-1</v>
      </c>
      <c r="M58" s="15">
        <f t="shared" ca="1" si="8"/>
        <v>73.072684819072691</v>
      </c>
      <c r="N58" s="33">
        <f t="shared" ca="1" si="9"/>
        <v>8.9613452943155512</v>
      </c>
      <c r="O58" s="32">
        <f t="shared" ca="1" si="26"/>
        <v>82.034030113388241</v>
      </c>
      <c r="P58" s="16">
        <f t="shared" ca="1" si="22"/>
        <v>82.034030113388241</v>
      </c>
      <c r="Q58" s="17">
        <f t="shared" ca="1" si="11"/>
        <v>123.05104517008236</v>
      </c>
      <c r="R58" s="17">
        <f t="shared" ca="1" si="23"/>
        <v>6160.1361416171603</v>
      </c>
      <c r="S58" s="17">
        <f t="shared" ca="1" si="12"/>
        <v>146.66990813374187</v>
      </c>
      <c r="T58" s="17">
        <f t="shared" ca="1" si="13"/>
        <v>1700</v>
      </c>
      <c r="U58" s="17">
        <f t="shared" ca="1" si="14"/>
        <v>10</v>
      </c>
      <c r="V58" s="49">
        <f t="shared" ca="1" si="15"/>
        <v>1</v>
      </c>
      <c r="W58" s="49"/>
      <c r="X58" s="7">
        <f t="shared" ca="1" si="16"/>
        <v>0</v>
      </c>
      <c r="Y58">
        <f t="shared" ca="1" si="17"/>
        <v>-500</v>
      </c>
      <c r="Z58" s="8">
        <f t="shared" ca="1" si="24"/>
        <v>-7500</v>
      </c>
    </row>
    <row r="59" spans="1:26" x14ac:dyDescent="0.25">
      <c r="A59" s="27">
        <f t="shared" si="18"/>
        <v>43</v>
      </c>
      <c r="B59" s="7">
        <f t="shared" si="1"/>
        <v>1</v>
      </c>
      <c r="C59" s="3">
        <f t="shared" ca="1" si="19"/>
        <v>-1</v>
      </c>
      <c r="D59" s="3">
        <f t="shared" ca="1" si="2"/>
        <v>-1</v>
      </c>
      <c r="E59" s="22">
        <f t="shared" ca="1" si="20"/>
        <v>0</v>
      </c>
      <c r="F59" s="25">
        <f t="shared" ca="1" si="0"/>
        <v>0</v>
      </c>
      <c r="G59" s="35">
        <f t="shared" ca="1" si="3"/>
        <v>7.6747686287185979E-2</v>
      </c>
      <c r="H59" s="33">
        <f t="shared" ca="1" si="4"/>
        <v>-1</v>
      </c>
      <c r="I59" s="33">
        <f t="shared" ca="1" si="21"/>
        <v>-1</v>
      </c>
      <c r="J59" s="33">
        <f t="shared" ca="1" si="25"/>
        <v>-1</v>
      </c>
      <c r="K59" s="34">
        <f t="shared" ca="1" si="6"/>
        <v>-1</v>
      </c>
      <c r="L59" s="3">
        <f t="shared" ca="1" si="7"/>
        <v>50</v>
      </c>
      <c r="M59" s="15">
        <f t="shared" ca="1" si="8"/>
        <v>50</v>
      </c>
      <c r="N59" s="33">
        <f t="shared" ca="1" si="9"/>
        <v>10.950783345253315</v>
      </c>
      <c r="O59" s="32">
        <f t="shared" ca="1" si="26"/>
        <v>60.950783345253313</v>
      </c>
      <c r="P59" s="16">
        <f t="shared" ca="1" si="22"/>
        <v>60.950783345253313</v>
      </c>
      <c r="Q59" s="17">
        <f t="shared" ca="1" si="11"/>
        <v>91.42617501787997</v>
      </c>
      <c r="R59" s="17">
        <f t="shared" ca="1" si="23"/>
        <v>6251.5623166350406</v>
      </c>
      <c r="S59" s="17">
        <f t="shared" ca="1" si="12"/>
        <v>145.38517015430324</v>
      </c>
      <c r="T59" s="17">
        <f t="shared" ca="1" si="13"/>
        <v>1639.0492166547467</v>
      </c>
      <c r="U59" s="17">
        <f t="shared" ca="1" si="14"/>
        <v>9.6414659803220388</v>
      </c>
      <c r="V59" s="49">
        <f t="shared" ca="1" si="15"/>
        <v>0.96414659803220393</v>
      </c>
      <c r="W59" s="49"/>
      <c r="X59" s="7">
        <f t="shared" ca="1" si="16"/>
        <v>0</v>
      </c>
      <c r="Y59">
        <f t="shared" si="17"/>
        <v>0</v>
      </c>
      <c r="Z59" s="8">
        <f t="shared" ca="1" si="24"/>
        <v>-7500</v>
      </c>
    </row>
    <row r="60" spans="1:26" x14ac:dyDescent="0.25">
      <c r="A60" s="27">
        <f t="shared" si="18"/>
        <v>44</v>
      </c>
      <c r="B60" s="7">
        <f t="shared" si="1"/>
        <v>0</v>
      </c>
      <c r="C60" s="3">
        <f t="shared" ca="1" si="19"/>
        <v>0.32868604391506051</v>
      </c>
      <c r="D60" s="3">
        <f t="shared" ca="1" si="2"/>
        <v>0</v>
      </c>
      <c r="E60" s="22">
        <f t="shared" ca="1" si="20"/>
        <v>2</v>
      </c>
      <c r="F60" s="25">
        <f t="shared" ca="1" si="0"/>
        <v>340</v>
      </c>
      <c r="G60" s="35">
        <f t="shared" ca="1" si="3"/>
        <v>0.10484356619591884</v>
      </c>
      <c r="H60" s="33">
        <f t="shared" ca="1" si="4"/>
        <v>-1</v>
      </c>
      <c r="I60" s="33">
        <f t="shared" ca="1" si="21"/>
        <v>-1</v>
      </c>
      <c r="J60" s="33">
        <f t="shared" ca="1" si="25"/>
        <v>-1</v>
      </c>
      <c r="K60" s="34">
        <f t="shared" ca="1" si="6"/>
        <v>-1</v>
      </c>
      <c r="L60" s="3">
        <f t="shared" ca="1" si="7"/>
        <v>50</v>
      </c>
      <c r="M60" s="15">
        <f t="shared" ca="1" si="8"/>
        <v>50</v>
      </c>
      <c r="N60" s="33">
        <f t="shared" ca="1" si="9"/>
        <v>53.662962706145805</v>
      </c>
      <c r="O60" s="32">
        <f t="shared" ca="1" si="26"/>
        <v>103.66296270614581</v>
      </c>
      <c r="P60" s="16">
        <f t="shared" ca="1" si="22"/>
        <v>103.66296270614581</v>
      </c>
      <c r="Q60" s="17">
        <f t="shared" ca="1" si="11"/>
        <v>155.49444405921872</v>
      </c>
      <c r="R60" s="17">
        <f t="shared" ca="1" si="23"/>
        <v>6407.0567606942595</v>
      </c>
      <c r="S60" s="17">
        <f t="shared" ca="1" si="12"/>
        <v>145.61492637941498</v>
      </c>
      <c r="T60" s="17">
        <f t="shared" ca="1" si="13"/>
        <v>1700</v>
      </c>
      <c r="U60" s="17">
        <f t="shared" ca="1" si="14"/>
        <v>10</v>
      </c>
      <c r="V60" s="49">
        <f t="shared" ca="1" si="15"/>
        <v>1</v>
      </c>
      <c r="W60" s="49"/>
      <c r="X60" s="7">
        <f t="shared" ca="1" si="16"/>
        <v>0</v>
      </c>
      <c r="Y60">
        <f t="shared" ca="1" si="17"/>
        <v>-500</v>
      </c>
      <c r="Z60" s="8">
        <f t="shared" ca="1" si="24"/>
        <v>-8000</v>
      </c>
    </row>
    <row r="61" spans="1:26" x14ac:dyDescent="0.25">
      <c r="A61" s="27">
        <f t="shared" si="18"/>
        <v>45</v>
      </c>
      <c r="B61" s="7">
        <f t="shared" si="1"/>
        <v>1</v>
      </c>
      <c r="C61" s="3">
        <f t="shared" ca="1" si="19"/>
        <v>-1</v>
      </c>
      <c r="D61" s="3">
        <f t="shared" ca="1" si="2"/>
        <v>-1</v>
      </c>
      <c r="E61" s="22">
        <f t="shared" ca="1" si="20"/>
        <v>0</v>
      </c>
      <c r="F61" s="25">
        <f t="shared" ca="1" si="0"/>
        <v>0</v>
      </c>
      <c r="G61" s="35">
        <f t="shared" ca="1" si="3"/>
        <v>0.22239968944674315</v>
      </c>
      <c r="H61" s="33">
        <f t="shared" ca="1" si="4"/>
        <v>-1</v>
      </c>
      <c r="I61" s="33">
        <f t="shared" ca="1" si="21"/>
        <v>-1</v>
      </c>
      <c r="J61" s="33">
        <f t="shared" ca="1" si="25"/>
        <v>-1</v>
      </c>
      <c r="K61" s="34">
        <f t="shared" ca="1" si="6"/>
        <v>-1</v>
      </c>
      <c r="L61" s="3">
        <f t="shared" ca="1" si="7"/>
        <v>50</v>
      </c>
      <c r="M61" s="15">
        <f t="shared" ca="1" si="8"/>
        <v>50</v>
      </c>
      <c r="N61" s="33">
        <f t="shared" ca="1" si="9"/>
        <v>24.972114271426243</v>
      </c>
      <c r="O61" s="32">
        <f t="shared" ca="1" si="26"/>
        <v>74.97211427142625</v>
      </c>
      <c r="P61" s="16">
        <f t="shared" ca="1" si="22"/>
        <v>74.97211427142625</v>
      </c>
      <c r="Q61" s="17">
        <f t="shared" ca="1" si="11"/>
        <v>112.45817140713937</v>
      </c>
      <c r="R61" s="17">
        <f t="shared" ca="1" si="23"/>
        <v>6519.5149321013987</v>
      </c>
      <c r="S61" s="17">
        <f t="shared" ca="1" si="12"/>
        <v>144.87810960225332</v>
      </c>
      <c r="T61" s="17">
        <f t="shared" ca="1" si="13"/>
        <v>1625.0278857285737</v>
      </c>
      <c r="U61" s="17">
        <f t="shared" ca="1" si="14"/>
        <v>9.5589875631092571</v>
      </c>
      <c r="V61" s="49">
        <f t="shared" ca="1" si="15"/>
        <v>0.95589875631092569</v>
      </c>
      <c r="W61" s="49"/>
      <c r="X61" s="7">
        <f t="shared" ca="1" si="16"/>
        <v>0</v>
      </c>
      <c r="Y61">
        <f t="shared" si="17"/>
        <v>0</v>
      </c>
      <c r="Z61" s="8">
        <f t="shared" ca="1" si="24"/>
        <v>-8000</v>
      </c>
    </row>
    <row r="62" spans="1:26" x14ac:dyDescent="0.25">
      <c r="A62" s="27">
        <f t="shared" si="18"/>
        <v>46</v>
      </c>
      <c r="B62" s="7">
        <f t="shared" si="1"/>
        <v>0</v>
      </c>
      <c r="C62" s="3">
        <f t="shared" ca="1" si="19"/>
        <v>0.53491556286965025</v>
      </c>
      <c r="D62" s="3">
        <f t="shared" ca="1" si="2"/>
        <v>1</v>
      </c>
      <c r="E62" s="22">
        <f t="shared" ca="1" si="20"/>
        <v>0</v>
      </c>
      <c r="F62" s="25">
        <f t="shared" ca="1" si="0"/>
        <v>0</v>
      </c>
      <c r="G62" s="35">
        <f t="shared" ca="1" si="3"/>
        <v>0.62354152390819773</v>
      </c>
      <c r="H62" s="33">
        <f t="shared" ca="1" si="4"/>
        <v>0.97319262809929508</v>
      </c>
      <c r="I62" s="33">
        <f t="shared" ca="1" si="21"/>
        <v>0.54928022252920994</v>
      </c>
      <c r="J62" s="33">
        <f t="shared" ca="1" si="25"/>
        <v>-1.688673701071467</v>
      </c>
      <c r="K62" s="34">
        <f t="shared" ca="1" si="6"/>
        <v>49.66989448392799</v>
      </c>
      <c r="L62" s="3">
        <f t="shared" ca="1" si="7"/>
        <v>-1</v>
      </c>
      <c r="M62" s="15">
        <f t="shared" ca="1" si="8"/>
        <v>49.66989448392799</v>
      </c>
      <c r="N62" s="33">
        <f t="shared" ca="1" si="9"/>
        <v>25.045280020203791</v>
      </c>
      <c r="O62" s="32">
        <f t="shared" ca="1" si="26"/>
        <v>74.715174504131781</v>
      </c>
      <c r="P62" s="16">
        <f t="shared" ca="1" si="22"/>
        <v>74.715174504131781</v>
      </c>
      <c r="Q62" s="17">
        <f t="shared" ca="1" si="11"/>
        <v>112.07276175619768</v>
      </c>
      <c r="R62" s="17">
        <f t="shared" ca="1" si="23"/>
        <v>6631.5876938575966</v>
      </c>
      <c r="S62" s="17">
        <f t="shared" ca="1" si="12"/>
        <v>144.1649498664695</v>
      </c>
      <c r="T62" s="17">
        <f t="shared" ca="1" si="13"/>
        <v>1550.312711224442</v>
      </c>
      <c r="U62" s="17">
        <f t="shared" ca="1" si="14"/>
        <v>9.1194865366143638</v>
      </c>
      <c r="V62" s="49">
        <f t="shared" ca="1" si="15"/>
        <v>0.9119486536614364</v>
      </c>
      <c r="W62" s="49"/>
      <c r="X62" s="7">
        <f t="shared" ca="1" si="16"/>
        <v>0</v>
      </c>
      <c r="Y62">
        <f t="shared" ca="1" si="17"/>
        <v>0</v>
      </c>
      <c r="Z62" s="8">
        <f t="shared" ca="1" si="24"/>
        <v>-8000</v>
      </c>
    </row>
    <row r="63" spans="1:26" x14ac:dyDescent="0.25">
      <c r="A63" s="27">
        <f t="shared" si="18"/>
        <v>47</v>
      </c>
      <c r="B63" s="7">
        <f t="shared" si="1"/>
        <v>1</v>
      </c>
      <c r="C63" s="3">
        <f t="shared" ca="1" si="19"/>
        <v>-1</v>
      </c>
      <c r="D63" s="3">
        <f t="shared" ca="1" si="2"/>
        <v>0</v>
      </c>
      <c r="E63" s="22">
        <f t="shared" ca="1" si="20"/>
        <v>2</v>
      </c>
      <c r="F63" s="25">
        <f t="shared" ca="1" si="0"/>
        <v>340</v>
      </c>
      <c r="G63" s="35">
        <f t="shared" ca="1" si="3"/>
        <v>0.9124026027954425</v>
      </c>
      <c r="H63" s="33">
        <f t="shared" ca="1" si="4"/>
        <v>0.61445544508578931</v>
      </c>
      <c r="I63" s="33">
        <f t="shared" ca="1" si="21"/>
        <v>0.82717602458911499</v>
      </c>
      <c r="J63" s="33">
        <f t="shared" ca="1" si="25"/>
        <v>0.42411435257457303</v>
      </c>
      <c r="K63" s="34">
        <f t="shared" ca="1" si="6"/>
        <v>81.361715288618598</v>
      </c>
      <c r="L63" s="3">
        <f t="shared" ca="1" si="7"/>
        <v>-1</v>
      </c>
      <c r="M63" s="15">
        <f t="shared" ca="1" si="8"/>
        <v>81.361715288618598</v>
      </c>
      <c r="N63" s="33">
        <f t="shared" ca="1" si="9"/>
        <v>10.462155966998038</v>
      </c>
      <c r="O63" s="32">
        <f t="shared" ca="1" si="26"/>
        <v>91.823871255616638</v>
      </c>
      <c r="P63" s="16">
        <f t="shared" ca="1" si="22"/>
        <v>91.823871255616638</v>
      </c>
      <c r="Q63" s="17">
        <f t="shared" ca="1" si="11"/>
        <v>137.73580688342497</v>
      </c>
      <c r="R63" s="17">
        <f t="shared" ca="1" si="23"/>
        <v>6769.3235007410212</v>
      </c>
      <c r="S63" s="17">
        <f t="shared" ca="1" si="12"/>
        <v>144.02815959023448</v>
      </c>
      <c r="T63" s="17">
        <f t="shared" ca="1" si="13"/>
        <v>1700</v>
      </c>
      <c r="U63" s="17">
        <f t="shared" ca="1" si="14"/>
        <v>10</v>
      </c>
      <c r="V63" s="49">
        <f t="shared" ca="1" si="15"/>
        <v>1</v>
      </c>
      <c r="W63" s="49"/>
      <c r="X63" s="7">
        <f t="shared" ca="1" si="16"/>
        <v>0</v>
      </c>
      <c r="Y63">
        <f t="shared" si="17"/>
        <v>0</v>
      </c>
      <c r="Z63" s="8">
        <f t="shared" ca="1" si="24"/>
        <v>-8000</v>
      </c>
    </row>
    <row r="64" spans="1:26" x14ac:dyDescent="0.25">
      <c r="A64" s="27">
        <f t="shared" si="18"/>
        <v>48</v>
      </c>
      <c r="B64" s="7">
        <f t="shared" si="1"/>
        <v>0</v>
      </c>
      <c r="C64" s="3">
        <f t="shared" ca="1" si="19"/>
        <v>0.57404205336347336</v>
      </c>
      <c r="D64" s="3">
        <f t="shared" ca="1" si="2"/>
        <v>1</v>
      </c>
      <c r="E64" s="22">
        <f t="shared" ca="1" si="20"/>
        <v>0</v>
      </c>
      <c r="F64" s="25">
        <f t="shared" ca="1" si="0"/>
        <v>0</v>
      </c>
      <c r="G64" s="35">
        <f t="shared" ca="1" si="3"/>
        <v>0.25584720698731356</v>
      </c>
      <c r="H64" s="33">
        <f t="shared" ca="1" si="4"/>
        <v>-1</v>
      </c>
      <c r="I64" s="33">
        <f t="shared" ca="1" si="21"/>
        <v>-1</v>
      </c>
      <c r="J64" s="33">
        <f t="shared" ca="1" si="25"/>
        <v>-1</v>
      </c>
      <c r="K64" s="34">
        <f t="shared" ca="1" si="6"/>
        <v>-1</v>
      </c>
      <c r="L64" s="3">
        <f t="shared" ca="1" si="7"/>
        <v>50</v>
      </c>
      <c r="M64" s="15">
        <f t="shared" ca="1" si="8"/>
        <v>50</v>
      </c>
      <c r="N64" s="33">
        <f t="shared" ca="1" si="9"/>
        <v>14.571770289177094</v>
      </c>
      <c r="O64" s="32">
        <f t="shared" ca="1" si="26"/>
        <v>64.571770289177095</v>
      </c>
      <c r="P64" s="16">
        <f t="shared" ca="1" si="22"/>
        <v>64.571770289177095</v>
      </c>
      <c r="Q64" s="17">
        <f t="shared" ca="1" si="11"/>
        <v>96.857655433765643</v>
      </c>
      <c r="R64" s="17">
        <f t="shared" ca="1" si="23"/>
        <v>6866.1811561747872</v>
      </c>
      <c r="S64" s="17">
        <f t="shared" ca="1" si="12"/>
        <v>143.04544075364137</v>
      </c>
      <c r="T64" s="17">
        <f t="shared" ca="1" si="13"/>
        <v>1635.428229710823</v>
      </c>
      <c r="U64" s="17">
        <f t="shared" ca="1" si="14"/>
        <v>9.6201660571224874</v>
      </c>
      <c r="V64" s="49">
        <f t="shared" ca="1" si="15"/>
        <v>0.96201660571224878</v>
      </c>
      <c r="W64" s="49"/>
      <c r="X64" s="7">
        <f t="shared" ca="1" si="16"/>
        <v>0</v>
      </c>
      <c r="Y64">
        <f t="shared" ca="1" si="17"/>
        <v>0</v>
      </c>
      <c r="Z64" s="8">
        <f t="shared" ca="1" si="24"/>
        <v>-8000</v>
      </c>
    </row>
    <row r="65" spans="1:26" x14ac:dyDescent="0.25">
      <c r="A65" s="27">
        <f t="shared" si="18"/>
        <v>49</v>
      </c>
      <c r="B65" s="7">
        <f t="shared" si="1"/>
        <v>1</v>
      </c>
      <c r="C65" s="3">
        <f t="shared" ca="1" si="19"/>
        <v>-1</v>
      </c>
      <c r="D65" s="3">
        <f t="shared" ca="1" si="2"/>
        <v>0</v>
      </c>
      <c r="E65" s="22">
        <f t="shared" ca="1" si="20"/>
        <v>2</v>
      </c>
      <c r="F65" s="25">
        <f t="shared" ca="1" si="0"/>
        <v>340</v>
      </c>
      <c r="G65" s="35">
        <f t="shared" ca="1" si="3"/>
        <v>0.66873046799212199</v>
      </c>
      <c r="H65" s="33">
        <f t="shared" ca="1" si="4"/>
        <v>0.98341004109783303</v>
      </c>
      <c r="I65" s="33">
        <f t="shared" ca="1" si="21"/>
        <v>0.96731561864318372</v>
      </c>
      <c r="J65" s="33">
        <f t="shared" ca="1" si="25"/>
        <v>1.8472296609497216</v>
      </c>
      <c r="K65" s="34">
        <f t="shared" ca="1" si="6"/>
        <v>102.70844491424583</v>
      </c>
      <c r="L65" s="3">
        <f t="shared" ca="1" si="7"/>
        <v>-1</v>
      </c>
      <c r="M65" s="15">
        <f t="shared" ca="1" si="8"/>
        <v>102.70844491424583</v>
      </c>
      <c r="N65" s="33">
        <f t="shared" ca="1" si="9"/>
        <v>25.963423003350094</v>
      </c>
      <c r="O65" s="32">
        <f t="shared" ca="1" si="26"/>
        <v>128.67186791759593</v>
      </c>
      <c r="P65" s="16">
        <f t="shared" ca="1" si="22"/>
        <v>128.67186791759593</v>
      </c>
      <c r="Q65" s="17">
        <f t="shared" ca="1" si="11"/>
        <v>193.0078018763939</v>
      </c>
      <c r="R65" s="17">
        <f t="shared" ca="1" si="23"/>
        <v>7059.1889580511815</v>
      </c>
      <c r="S65" s="17">
        <f t="shared" ca="1" si="12"/>
        <v>144.06508077655468</v>
      </c>
      <c r="T65" s="17">
        <f t="shared" ca="1" si="13"/>
        <v>1700</v>
      </c>
      <c r="U65" s="17">
        <f t="shared" ca="1" si="14"/>
        <v>10</v>
      </c>
      <c r="V65" s="49">
        <f t="shared" ca="1" si="15"/>
        <v>1</v>
      </c>
      <c r="W65" s="49"/>
      <c r="X65" s="7">
        <f t="shared" ca="1" si="16"/>
        <v>0</v>
      </c>
      <c r="Y65">
        <f t="shared" si="17"/>
        <v>0</v>
      </c>
      <c r="Z65" s="8">
        <f t="shared" ca="1" si="24"/>
        <v>-8000</v>
      </c>
    </row>
    <row r="66" spans="1:26" x14ac:dyDescent="0.25">
      <c r="A66" s="27">
        <f t="shared" si="18"/>
        <v>50</v>
      </c>
      <c r="B66" s="7">
        <f t="shared" si="1"/>
        <v>0</v>
      </c>
      <c r="C66" s="3">
        <f t="shared" ca="1" si="19"/>
        <v>0.36927979715535519</v>
      </c>
      <c r="D66" s="3">
        <f t="shared" ca="1" si="2"/>
        <v>0</v>
      </c>
      <c r="E66" s="22">
        <f t="shared" ca="1" si="20"/>
        <v>2</v>
      </c>
      <c r="F66" s="25">
        <f t="shared" ca="1" si="0"/>
        <v>340</v>
      </c>
      <c r="G66" s="35">
        <f t="shared" ca="1" si="3"/>
        <v>0.72514766452115742</v>
      </c>
      <c r="H66" s="33">
        <f t="shared" ca="1" si="4"/>
        <v>0.49262009428290854</v>
      </c>
      <c r="I66" s="33">
        <f t="shared" ca="1" si="21"/>
        <v>1.7860843720700958E-2</v>
      </c>
      <c r="J66" s="33">
        <f t="shared" ca="1" si="25"/>
        <v>0.76285156691805511</v>
      </c>
      <c r="K66" s="34">
        <f t="shared" ca="1" si="6"/>
        <v>86.442773503770823</v>
      </c>
      <c r="L66" s="3">
        <f t="shared" ca="1" si="7"/>
        <v>-1</v>
      </c>
      <c r="M66" s="15">
        <f t="shared" ca="1" si="8"/>
        <v>86.442773503770823</v>
      </c>
      <c r="N66" s="33">
        <f t="shared" ca="1" si="9"/>
        <v>116.45949048257721</v>
      </c>
      <c r="O66" s="32">
        <f t="shared" ca="1" si="26"/>
        <v>202.90226398634803</v>
      </c>
      <c r="P66" s="16">
        <f t="shared" ca="1" si="22"/>
        <v>202.90226398634803</v>
      </c>
      <c r="Q66" s="17">
        <f t="shared" ca="1" si="11"/>
        <v>304.35339597952202</v>
      </c>
      <c r="R66" s="17">
        <f t="shared" ca="1" si="23"/>
        <v>7363.5423540307038</v>
      </c>
      <c r="S66" s="17">
        <f t="shared" ca="1" si="12"/>
        <v>147.27084708061403</v>
      </c>
      <c r="T66" s="17">
        <f t="shared" ca="1" si="13"/>
        <v>1700</v>
      </c>
      <c r="U66" s="17">
        <f t="shared" ca="1" si="14"/>
        <v>10</v>
      </c>
      <c r="V66" s="49">
        <f t="shared" ca="1" si="15"/>
        <v>1</v>
      </c>
      <c r="W66" s="49"/>
      <c r="X66" s="7">
        <f t="shared" ca="1" si="16"/>
        <v>0</v>
      </c>
      <c r="Y66">
        <f t="shared" ca="1" si="17"/>
        <v>-500</v>
      </c>
      <c r="Z66" s="8">
        <f t="shared" ca="1" si="24"/>
        <v>-8500</v>
      </c>
    </row>
    <row r="67" spans="1:26" x14ac:dyDescent="0.25">
      <c r="A67" s="27">
        <f t="shared" si="18"/>
        <v>51</v>
      </c>
      <c r="B67" s="7">
        <f t="shared" si="1"/>
        <v>1</v>
      </c>
      <c r="C67" s="3">
        <f t="shared" ca="1" si="19"/>
        <v>-1</v>
      </c>
      <c r="D67" s="3">
        <f t="shared" ca="1" si="2"/>
        <v>-1</v>
      </c>
      <c r="E67" s="22">
        <f t="shared" ca="1" si="20"/>
        <v>0</v>
      </c>
      <c r="F67" s="25">
        <f t="shared" ca="1" si="0"/>
        <v>0</v>
      </c>
      <c r="G67" s="35">
        <f t="shared" ca="1" si="3"/>
        <v>0.6417534255091033</v>
      </c>
      <c r="H67" s="33">
        <f t="shared" ca="1" si="4"/>
        <v>0.37695341784058012</v>
      </c>
      <c r="I67" s="33">
        <f t="shared" ca="1" si="21"/>
        <v>0.32879777110765107</v>
      </c>
      <c r="J67" s="33">
        <f t="shared" ca="1" si="25"/>
        <v>-0.30458114845553125</v>
      </c>
      <c r="K67" s="34">
        <f t="shared" ca="1" si="6"/>
        <v>70.431282773167027</v>
      </c>
      <c r="L67" s="3">
        <f t="shared" ca="1" si="7"/>
        <v>-1</v>
      </c>
      <c r="M67" s="15">
        <f t="shared" ca="1" si="8"/>
        <v>70.431282773167027</v>
      </c>
      <c r="N67" s="33">
        <f t="shared" ca="1" si="9"/>
        <v>110.79386059972174</v>
      </c>
      <c r="O67" s="32">
        <f t="shared" ca="1" si="26"/>
        <v>181.22514337288877</v>
      </c>
      <c r="P67" s="16">
        <f t="shared" ca="1" si="22"/>
        <v>181.22514337288877</v>
      </c>
      <c r="Q67" s="17">
        <f t="shared" ca="1" si="11"/>
        <v>271.83771505933316</v>
      </c>
      <c r="R67" s="17">
        <f t="shared" ca="1" si="23"/>
        <v>7635.3800690900371</v>
      </c>
      <c r="S67" s="17">
        <f t="shared" ca="1" si="12"/>
        <v>149.71333468803991</v>
      </c>
      <c r="T67" s="17">
        <f t="shared" ca="1" si="13"/>
        <v>1518.7748566271111</v>
      </c>
      <c r="U67" s="17">
        <f t="shared" ca="1" si="14"/>
        <v>8.9339697448653599</v>
      </c>
      <c r="V67" s="49">
        <f t="shared" ca="1" si="15"/>
        <v>0.89339697448653599</v>
      </c>
      <c r="W67" s="49"/>
      <c r="X67" s="7">
        <f t="shared" ca="1" si="16"/>
        <v>0</v>
      </c>
      <c r="Y67">
        <f t="shared" si="17"/>
        <v>0</v>
      </c>
      <c r="Z67" s="8">
        <f t="shared" ca="1" si="24"/>
        <v>-8500</v>
      </c>
    </row>
    <row r="68" spans="1:26" x14ac:dyDescent="0.25">
      <c r="A68" s="27">
        <f t="shared" si="18"/>
        <v>52</v>
      </c>
      <c r="B68" s="7">
        <f t="shared" si="1"/>
        <v>0</v>
      </c>
      <c r="C68" s="3">
        <f t="shared" ca="1" si="19"/>
        <v>1.2417954898613637E-3</v>
      </c>
      <c r="D68" s="3">
        <f t="shared" ca="1" si="2"/>
        <v>0</v>
      </c>
      <c r="E68" s="22">
        <f t="shared" ca="1" si="20"/>
        <v>2</v>
      </c>
      <c r="F68" s="25">
        <f t="shared" ca="1" si="0"/>
        <v>340</v>
      </c>
      <c r="G68" s="35">
        <f t="shared" ca="1" si="3"/>
        <v>0.22008596245363976</v>
      </c>
      <c r="H68" s="33">
        <f t="shared" ca="1" si="4"/>
        <v>-1</v>
      </c>
      <c r="I68" s="33">
        <f t="shared" ca="1" si="21"/>
        <v>-1</v>
      </c>
      <c r="J68" s="33">
        <f t="shared" ca="1" si="25"/>
        <v>-1</v>
      </c>
      <c r="K68" s="34">
        <f t="shared" ca="1" si="6"/>
        <v>-1</v>
      </c>
      <c r="L68" s="3">
        <f t="shared" ca="1" si="7"/>
        <v>50</v>
      </c>
      <c r="M68" s="15">
        <f t="shared" ca="1" si="8"/>
        <v>50</v>
      </c>
      <c r="N68" s="33">
        <f t="shared" ca="1" si="9"/>
        <v>11.496344564884442</v>
      </c>
      <c r="O68" s="32">
        <f t="shared" ca="1" si="26"/>
        <v>61.496344564884438</v>
      </c>
      <c r="P68" s="16">
        <f t="shared" ca="1" si="22"/>
        <v>61.496344564884438</v>
      </c>
      <c r="Q68" s="17">
        <f t="shared" ca="1" si="11"/>
        <v>92.244516847326651</v>
      </c>
      <c r="R68" s="17">
        <f t="shared" ca="1" si="23"/>
        <v>7727.6245859373639</v>
      </c>
      <c r="S68" s="17">
        <f t="shared" ca="1" si="12"/>
        <v>148.60816511418005</v>
      </c>
      <c r="T68" s="17">
        <f t="shared" ca="1" si="13"/>
        <v>1700</v>
      </c>
      <c r="U68" s="17">
        <f t="shared" ca="1" si="14"/>
        <v>10</v>
      </c>
      <c r="V68" s="49">
        <f t="shared" ca="1" si="15"/>
        <v>1</v>
      </c>
      <c r="W68" s="49"/>
      <c r="X68" s="7">
        <f t="shared" ca="1" si="16"/>
        <v>0</v>
      </c>
      <c r="Y68">
        <f t="shared" ca="1" si="17"/>
        <v>-500</v>
      </c>
      <c r="Z68" s="8">
        <f t="shared" ca="1" si="24"/>
        <v>-9000</v>
      </c>
    </row>
    <row r="69" spans="1:26" x14ac:dyDescent="0.25">
      <c r="A69" s="27">
        <f t="shared" si="18"/>
        <v>53</v>
      </c>
      <c r="B69" s="7">
        <f t="shared" si="1"/>
        <v>1</v>
      </c>
      <c r="C69" s="3">
        <f t="shared" ca="1" si="19"/>
        <v>-1</v>
      </c>
      <c r="D69" s="3">
        <f t="shared" ca="1" si="2"/>
        <v>-1</v>
      </c>
      <c r="E69" s="22">
        <f t="shared" ca="1" si="20"/>
        <v>0</v>
      </c>
      <c r="F69" s="25">
        <f t="shared" ca="1" si="0"/>
        <v>0</v>
      </c>
      <c r="G69" s="35">
        <f t="shared" ca="1" si="3"/>
        <v>0.72840943291045468</v>
      </c>
      <c r="H69" s="33">
        <f t="shared" ca="1" si="4"/>
        <v>4.8530455267800088E-3</v>
      </c>
      <c r="I69" s="33">
        <f t="shared" ca="1" si="21"/>
        <v>0.21608791797204796</v>
      </c>
      <c r="J69" s="33">
        <f t="shared" ca="1" si="25"/>
        <v>1.3746286582327709E-2</v>
      </c>
      <c r="K69" s="34">
        <f t="shared" ca="1" si="6"/>
        <v>75.206194298734914</v>
      </c>
      <c r="L69" s="3">
        <f t="shared" ca="1" si="7"/>
        <v>-1</v>
      </c>
      <c r="M69" s="15">
        <f t="shared" ca="1" si="8"/>
        <v>75.206194298734914</v>
      </c>
      <c r="N69" s="33">
        <f t="shared" ca="1" si="9"/>
        <v>18.071415103414704</v>
      </c>
      <c r="O69" s="32">
        <f t="shared" ca="1" si="26"/>
        <v>93.277609402149622</v>
      </c>
      <c r="P69" s="16">
        <f t="shared" ca="1" si="22"/>
        <v>93.277609402149622</v>
      </c>
      <c r="Q69" s="17">
        <f t="shared" ca="1" si="11"/>
        <v>139.91641410322444</v>
      </c>
      <c r="R69" s="17">
        <f t="shared" ca="1" si="23"/>
        <v>7867.5410000405882</v>
      </c>
      <c r="S69" s="17">
        <f t="shared" ca="1" si="12"/>
        <v>148.44416981208656</v>
      </c>
      <c r="T69" s="17">
        <f t="shared" ca="1" si="13"/>
        <v>1606.7223905978503</v>
      </c>
      <c r="U69" s="17">
        <f t="shared" ca="1" si="14"/>
        <v>9.4513081799873557</v>
      </c>
      <c r="V69" s="49">
        <f t="shared" ca="1" si="15"/>
        <v>0.94513081799873544</v>
      </c>
      <c r="W69" s="49"/>
      <c r="X69" s="7">
        <f t="shared" ca="1" si="16"/>
        <v>0</v>
      </c>
      <c r="Y69">
        <f t="shared" si="17"/>
        <v>0</v>
      </c>
      <c r="Z69" s="8">
        <f t="shared" ca="1" si="24"/>
        <v>-9000</v>
      </c>
    </row>
    <row r="70" spans="1:26" x14ac:dyDescent="0.25">
      <c r="A70" s="27">
        <f t="shared" si="18"/>
        <v>54</v>
      </c>
      <c r="B70" s="7">
        <f t="shared" si="1"/>
        <v>0</v>
      </c>
      <c r="C70" s="3">
        <f t="shared" ca="1" si="19"/>
        <v>0.47980719073623956</v>
      </c>
      <c r="D70" s="3">
        <f t="shared" ca="1" si="2"/>
        <v>0</v>
      </c>
      <c r="E70" s="22">
        <f t="shared" ca="1" si="20"/>
        <v>2</v>
      </c>
      <c r="F70" s="25">
        <f t="shared" ca="1" si="0"/>
        <v>340</v>
      </c>
      <c r="G70" s="35">
        <f t="shared" ca="1" si="3"/>
        <v>0.54830796379773983</v>
      </c>
      <c r="H70" s="33">
        <f t="shared" ca="1" si="4"/>
        <v>0.80568242444816263</v>
      </c>
      <c r="I70" s="33">
        <f t="shared" ca="1" si="21"/>
        <v>4.4436713492980506E-2</v>
      </c>
      <c r="J70" s="33">
        <f t="shared" ca="1" si="25"/>
        <v>1.1466911160848232</v>
      </c>
      <c r="K70" s="34">
        <f t="shared" ca="1" si="6"/>
        <v>92.200366741272347</v>
      </c>
      <c r="L70" s="3">
        <f t="shared" ca="1" si="7"/>
        <v>-1</v>
      </c>
      <c r="M70" s="15">
        <f t="shared" ca="1" si="8"/>
        <v>92.200366741272347</v>
      </c>
      <c r="N70" s="33">
        <f t="shared" ca="1" si="9"/>
        <v>7.0264540435058125</v>
      </c>
      <c r="O70" s="32">
        <f t="shared" ca="1" si="26"/>
        <v>99.226820784778155</v>
      </c>
      <c r="P70" s="16">
        <f t="shared" ca="1" si="22"/>
        <v>99.226820784778155</v>
      </c>
      <c r="Q70" s="17">
        <f t="shared" ca="1" si="11"/>
        <v>148.84023117716723</v>
      </c>
      <c r="R70" s="17">
        <f t="shared" ca="1" si="23"/>
        <v>8016.3812312177552</v>
      </c>
      <c r="S70" s="17">
        <f t="shared" ca="1" si="12"/>
        <v>148.45150428181026</v>
      </c>
      <c r="T70" s="17">
        <f t="shared" ca="1" si="13"/>
        <v>1700</v>
      </c>
      <c r="U70" s="17">
        <f t="shared" ca="1" si="14"/>
        <v>10</v>
      </c>
      <c r="V70" s="49">
        <f t="shared" ca="1" si="15"/>
        <v>1</v>
      </c>
      <c r="W70" s="49"/>
      <c r="X70" s="7">
        <f t="shared" ca="1" si="16"/>
        <v>0</v>
      </c>
      <c r="Y70">
        <f t="shared" ca="1" si="17"/>
        <v>-500</v>
      </c>
      <c r="Z70" s="8">
        <f t="shared" ca="1" si="24"/>
        <v>-9500</v>
      </c>
    </row>
    <row r="71" spans="1:26" x14ac:dyDescent="0.25">
      <c r="A71" s="27">
        <f t="shared" si="18"/>
        <v>55</v>
      </c>
      <c r="B71" s="7">
        <f t="shared" si="1"/>
        <v>1</v>
      </c>
      <c r="C71" s="3">
        <f t="shared" ca="1" si="19"/>
        <v>-1</v>
      </c>
      <c r="D71" s="3">
        <f t="shared" ca="1" si="2"/>
        <v>-1</v>
      </c>
      <c r="E71" s="22">
        <f t="shared" ca="1" si="20"/>
        <v>0</v>
      </c>
      <c r="F71" s="25">
        <f t="shared" ca="1" si="0"/>
        <v>0</v>
      </c>
      <c r="G71" s="35">
        <f t="shared" ca="1" si="3"/>
        <v>0.15263804766646893</v>
      </c>
      <c r="H71" s="33">
        <f t="shared" ca="1" si="4"/>
        <v>-1</v>
      </c>
      <c r="I71" s="33">
        <f t="shared" ca="1" si="21"/>
        <v>-1</v>
      </c>
      <c r="J71" s="33">
        <f t="shared" ca="1" si="25"/>
        <v>-1</v>
      </c>
      <c r="K71" s="34">
        <f t="shared" ca="1" si="6"/>
        <v>-1</v>
      </c>
      <c r="L71" s="3">
        <f t="shared" ca="1" si="7"/>
        <v>50</v>
      </c>
      <c r="M71" s="15">
        <f t="shared" ca="1" si="8"/>
        <v>50</v>
      </c>
      <c r="N71" s="33">
        <f t="shared" ca="1" si="9"/>
        <v>35.051173181215859</v>
      </c>
      <c r="O71" s="32">
        <f t="shared" ca="1" si="26"/>
        <v>85.051173181215859</v>
      </c>
      <c r="P71" s="16">
        <f t="shared" ca="1" si="22"/>
        <v>85.051173181215859</v>
      </c>
      <c r="Q71" s="17">
        <f t="shared" ca="1" si="11"/>
        <v>127.57675977182379</v>
      </c>
      <c r="R71" s="17">
        <f t="shared" ca="1" si="23"/>
        <v>8143.9579909895792</v>
      </c>
      <c r="S71" s="17">
        <f t="shared" ca="1" si="12"/>
        <v>148.07196347253779</v>
      </c>
      <c r="T71" s="17">
        <f t="shared" ca="1" si="13"/>
        <v>1614.9488268187843</v>
      </c>
      <c r="U71" s="17">
        <f t="shared" ca="1" si="14"/>
        <v>9.4996989812869668</v>
      </c>
      <c r="V71" s="49">
        <f t="shared" ca="1" si="15"/>
        <v>0.94996989812869659</v>
      </c>
      <c r="W71" s="49"/>
      <c r="X71" s="7">
        <f t="shared" ca="1" si="16"/>
        <v>0</v>
      </c>
      <c r="Y71">
        <f t="shared" si="17"/>
        <v>0</v>
      </c>
      <c r="Z71" s="8">
        <f t="shared" ca="1" si="24"/>
        <v>-9500</v>
      </c>
    </row>
    <row r="72" spans="1:26" x14ac:dyDescent="0.25">
      <c r="A72" s="27">
        <f t="shared" si="18"/>
        <v>56</v>
      </c>
      <c r="B72" s="7">
        <f t="shared" si="1"/>
        <v>0</v>
      </c>
      <c r="C72" s="3">
        <f t="shared" ca="1" si="19"/>
        <v>0.57082562334842524</v>
      </c>
      <c r="D72" s="3">
        <f t="shared" ca="1" si="2"/>
        <v>1</v>
      </c>
      <c r="E72" s="22">
        <f t="shared" ca="1" si="20"/>
        <v>0</v>
      </c>
      <c r="F72" s="25">
        <f t="shared" ca="1" si="0"/>
        <v>0</v>
      </c>
      <c r="G72" s="35">
        <f t="shared" ca="1" si="3"/>
        <v>0.16739492645216036</v>
      </c>
      <c r="H72" s="33">
        <f t="shared" ca="1" si="4"/>
        <v>-1</v>
      </c>
      <c r="I72" s="33">
        <f t="shared" ca="1" si="21"/>
        <v>-1</v>
      </c>
      <c r="J72" s="33">
        <f t="shared" ca="1" si="25"/>
        <v>-1</v>
      </c>
      <c r="K72" s="34">
        <f t="shared" ca="1" si="6"/>
        <v>-1</v>
      </c>
      <c r="L72" s="3">
        <f t="shared" ca="1" si="7"/>
        <v>50</v>
      </c>
      <c r="M72" s="15">
        <f t="shared" ca="1" si="8"/>
        <v>50</v>
      </c>
      <c r="N72" s="33">
        <f t="shared" ca="1" si="9"/>
        <v>27.761017509172849</v>
      </c>
      <c r="O72" s="32">
        <f t="shared" ca="1" si="26"/>
        <v>77.761017509172845</v>
      </c>
      <c r="P72" s="16">
        <f t="shared" ca="1" si="22"/>
        <v>77.761017509172845</v>
      </c>
      <c r="Q72" s="17">
        <f t="shared" ca="1" si="11"/>
        <v>116.64152626375926</v>
      </c>
      <c r="R72" s="17">
        <f t="shared" ca="1" si="23"/>
        <v>8260.5995172533385</v>
      </c>
      <c r="S72" s="17">
        <f t="shared" ca="1" si="12"/>
        <v>147.51070566523813</v>
      </c>
      <c r="T72" s="17">
        <f t="shared" ca="1" si="13"/>
        <v>1537.1878093096113</v>
      </c>
      <c r="U72" s="17">
        <f t="shared" ca="1" si="14"/>
        <v>9.0422812312330088</v>
      </c>
      <c r="V72" s="49">
        <f t="shared" ca="1" si="15"/>
        <v>0.90422812312330081</v>
      </c>
      <c r="W72" s="49"/>
      <c r="X72" s="7">
        <f t="shared" ca="1" si="16"/>
        <v>0</v>
      </c>
      <c r="Y72">
        <f t="shared" ca="1" si="17"/>
        <v>0</v>
      </c>
      <c r="Z72" s="8">
        <f t="shared" ca="1" si="24"/>
        <v>-9500</v>
      </c>
    </row>
    <row r="73" spans="1:26" x14ac:dyDescent="0.25">
      <c r="A73" s="27">
        <f t="shared" si="18"/>
        <v>57</v>
      </c>
      <c r="B73" s="7">
        <f t="shared" si="1"/>
        <v>1</v>
      </c>
      <c r="C73" s="3">
        <f t="shared" ca="1" si="19"/>
        <v>-1</v>
      </c>
      <c r="D73" s="3">
        <f t="shared" ca="1" si="2"/>
        <v>0</v>
      </c>
      <c r="E73" s="22">
        <f t="shared" ca="1" si="20"/>
        <v>2</v>
      </c>
      <c r="F73" s="25">
        <f t="shared" ca="1" si="0"/>
        <v>340</v>
      </c>
      <c r="G73" s="35">
        <f t="shared" ca="1" si="3"/>
        <v>0.10648052169095945</v>
      </c>
      <c r="H73" s="33">
        <f t="shared" ca="1" si="4"/>
        <v>-1</v>
      </c>
      <c r="I73" s="33">
        <f t="shared" ca="1" si="21"/>
        <v>-1</v>
      </c>
      <c r="J73" s="33">
        <f t="shared" ca="1" si="25"/>
        <v>-1</v>
      </c>
      <c r="K73" s="34">
        <f t="shared" ca="1" si="6"/>
        <v>-1</v>
      </c>
      <c r="L73" s="3">
        <f t="shared" ca="1" si="7"/>
        <v>50</v>
      </c>
      <c r="M73" s="15">
        <f t="shared" ca="1" si="8"/>
        <v>50</v>
      </c>
      <c r="N73" s="33">
        <f t="shared" ca="1" si="9"/>
        <v>27.471063591119862</v>
      </c>
      <c r="O73" s="32">
        <f t="shared" ca="1" si="26"/>
        <v>77.471063591119858</v>
      </c>
      <c r="P73" s="16">
        <f t="shared" ca="1" si="22"/>
        <v>77.471063591119858</v>
      </c>
      <c r="Q73" s="17">
        <f t="shared" ca="1" si="11"/>
        <v>116.20659538667979</v>
      </c>
      <c r="R73" s="17">
        <f t="shared" ca="1" si="23"/>
        <v>8376.8061126400189</v>
      </c>
      <c r="S73" s="17">
        <f t="shared" ca="1" si="12"/>
        <v>146.96151074807042</v>
      </c>
      <c r="T73" s="17">
        <f t="shared" ca="1" si="13"/>
        <v>1700</v>
      </c>
      <c r="U73" s="17">
        <f t="shared" ca="1" si="14"/>
        <v>10</v>
      </c>
      <c r="V73" s="49">
        <f t="shared" ca="1" si="15"/>
        <v>1</v>
      </c>
      <c r="W73" s="49"/>
      <c r="X73" s="7">
        <f t="shared" ca="1" si="16"/>
        <v>0</v>
      </c>
      <c r="Y73">
        <f t="shared" si="17"/>
        <v>0</v>
      </c>
      <c r="Z73" s="8">
        <f t="shared" ca="1" si="24"/>
        <v>-9500</v>
      </c>
    </row>
    <row r="74" spans="1:26" x14ac:dyDescent="0.25">
      <c r="A74" s="27">
        <f t="shared" si="18"/>
        <v>58</v>
      </c>
      <c r="B74" s="7">
        <f t="shared" si="1"/>
        <v>0</v>
      </c>
      <c r="C74" s="3">
        <f t="shared" ca="1" si="19"/>
        <v>0.1829986564642162</v>
      </c>
      <c r="D74" s="3">
        <f t="shared" ca="1" si="2"/>
        <v>0</v>
      </c>
      <c r="E74" s="22">
        <f t="shared" ca="1" si="20"/>
        <v>2</v>
      </c>
      <c r="F74" s="25">
        <f t="shared" ca="1" si="0"/>
        <v>340</v>
      </c>
      <c r="G74" s="35">
        <f t="shared" ca="1" si="3"/>
        <v>0.583968156997975</v>
      </c>
      <c r="H74" s="33">
        <f t="shared" ca="1" si="4"/>
        <v>8.8662658946149442E-2</v>
      </c>
      <c r="I74" s="33">
        <f t="shared" ca="1" si="21"/>
        <v>0.38515101631152104</v>
      </c>
      <c r="J74" s="33">
        <f t="shared" ca="1" si="25"/>
        <v>-0.21319071420636906</v>
      </c>
      <c r="K74" s="34">
        <f t="shared" ca="1" si="6"/>
        <v>71.802139286904463</v>
      </c>
      <c r="L74" s="3">
        <f t="shared" ca="1" si="7"/>
        <v>-1</v>
      </c>
      <c r="M74" s="15">
        <f t="shared" ca="1" si="8"/>
        <v>71.802139286904463</v>
      </c>
      <c r="N74" s="33">
        <f t="shared" ca="1" si="9"/>
        <v>3.0551927179138052</v>
      </c>
      <c r="O74" s="32">
        <f t="shared" ca="1" si="26"/>
        <v>74.857332004818275</v>
      </c>
      <c r="P74" s="16">
        <f t="shared" ca="1" si="22"/>
        <v>74.857332004818275</v>
      </c>
      <c r="Q74" s="17">
        <f t="shared" ca="1" si="11"/>
        <v>112.28599800722742</v>
      </c>
      <c r="R74" s="17">
        <f t="shared" ca="1" si="23"/>
        <v>8489.092110647247</v>
      </c>
      <c r="S74" s="17">
        <f t="shared" ca="1" si="12"/>
        <v>146.36365708012485</v>
      </c>
      <c r="T74" s="17">
        <f t="shared" ca="1" si="13"/>
        <v>1700</v>
      </c>
      <c r="U74" s="17">
        <f t="shared" ca="1" si="14"/>
        <v>10</v>
      </c>
      <c r="V74" s="49">
        <f t="shared" ca="1" si="15"/>
        <v>1</v>
      </c>
      <c r="W74" s="49"/>
      <c r="X74" s="7">
        <f t="shared" ca="1" si="16"/>
        <v>0</v>
      </c>
      <c r="Y74">
        <f t="shared" ca="1" si="17"/>
        <v>-500</v>
      </c>
      <c r="Z74" s="8">
        <f t="shared" ca="1" si="24"/>
        <v>-10000</v>
      </c>
    </row>
    <row r="75" spans="1:26" x14ac:dyDescent="0.25">
      <c r="A75" s="27">
        <f t="shared" si="18"/>
        <v>59</v>
      </c>
      <c r="B75" s="7">
        <f t="shared" si="1"/>
        <v>1</v>
      </c>
      <c r="C75" s="3">
        <f t="shared" ca="1" si="19"/>
        <v>-1</v>
      </c>
      <c r="D75" s="3">
        <f t="shared" ca="1" si="2"/>
        <v>-1</v>
      </c>
      <c r="E75" s="22">
        <f t="shared" ca="1" si="20"/>
        <v>0</v>
      </c>
      <c r="F75" s="25">
        <f t="shared" ca="1" si="0"/>
        <v>0</v>
      </c>
      <c r="G75" s="35">
        <f t="shared" ca="1" si="3"/>
        <v>3.1455851731104989E-2</v>
      </c>
      <c r="H75" s="33">
        <f t="shared" ca="1" si="4"/>
        <v>-1</v>
      </c>
      <c r="I75" s="33">
        <f t="shared" ca="1" si="21"/>
        <v>-1</v>
      </c>
      <c r="J75" s="33">
        <f t="shared" ca="1" si="25"/>
        <v>-1</v>
      </c>
      <c r="K75" s="34">
        <f t="shared" ca="1" si="6"/>
        <v>-1</v>
      </c>
      <c r="L75" s="3">
        <f t="shared" ca="1" si="7"/>
        <v>50</v>
      </c>
      <c r="M75" s="15">
        <f t="shared" ca="1" si="8"/>
        <v>50</v>
      </c>
      <c r="N75" s="33">
        <f t="shared" ca="1" si="9"/>
        <v>85.128956598711184</v>
      </c>
      <c r="O75" s="32">
        <f t="shared" ca="1" si="26"/>
        <v>135.12895659871117</v>
      </c>
      <c r="P75" s="16">
        <f t="shared" ca="1" si="22"/>
        <v>135.12895659871117</v>
      </c>
      <c r="Q75" s="17">
        <f t="shared" ca="1" si="11"/>
        <v>202.69343489806676</v>
      </c>
      <c r="R75" s="17">
        <f t="shared" ca="1" si="23"/>
        <v>8691.7855455453137</v>
      </c>
      <c r="S75" s="17">
        <f t="shared" ca="1" si="12"/>
        <v>147.31839907703912</v>
      </c>
      <c r="T75" s="17">
        <f t="shared" ca="1" si="13"/>
        <v>1564.8710434012887</v>
      </c>
      <c r="U75" s="17">
        <f t="shared" ca="1" si="14"/>
        <v>9.2051237847134626</v>
      </c>
      <c r="V75" s="49">
        <f t="shared" ca="1" si="15"/>
        <v>0.92051237847134626</v>
      </c>
      <c r="W75" s="49"/>
      <c r="X75" s="7">
        <f t="shared" ca="1" si="16"/>
        <v>0</v>
      </c>
      <c r="Y75">
        <f t="shared" si="17"/>
        <v>0</v>
      </c>
      <c r="Z75" s="8">
        <f t="shared" ca="1" si="24"/>
        <v>-10000</v>
      </c>
    </row>
    <row r="76" spans="1:26" x14ac:dyDescent="0.25">
      <c r="A76" s="27">
        <f t="shared" si="18"/>
        <v>60</v>
      </c>
      <c r="B76" s="7">
        <f t="shared" si="1"/>
        <v>0</v>
      </c>
      <c r="C76" s="3">
        <f t="shared" ca="1" si="19"/>
        <v>0.85112250475213491</v>
      </c>
      <c r="D76" s="3">
        <f t="shared" ca="1" si="2"/>
        <v>2</v>
      </c>
      <c r="E76" s="22">
        <f t="shared" ca="1" si="20"/>
        <v>0</v>
      </c>
      <c r="F76" s="25">
        <f t="shared" ca="1" si="0"/>
        <v>0</v>
      </c>
      <c r="G76" s="35">
        <f t="shared" ca="1" si="3"/>
        <v>0.32825011925408354</v>
      </c>
      <c r="H76" s="33">
        <f t="shared" ca="1" si="4"/>
        <v>-1</v>
      </c>
      <c r="I76" s="33">
        <f t="shared" ca="1" si="21"/>
        <v>-1</v>
      </c>
      <c r="J76" s="33">
        <f t="shared" ca="1" si="25"/>
        <v>-1</v>
      </c>
      <c r="K76" s="34">
        <f t="shared" ca="1" si="6"/>
        <v>-1</v>
      </c>
      <c r="L76" s="3">
        <f t="shared" ca="1" si="7"/>
        <v>50</v>
      </c>
      <c r="M76" s="15">
        <f t="shared" ca="1" si="8"/>
        <v>50</v>
      </c>
      <c r="N76" s="33">
        <f t="shared" ca="1" si="9"/>
        <v>5.699126924740459</v>
      </c>
      <c r="O76" s="32">
        <f t="shared" ca="1" si="26"/>
        <v>55.699126924740462</v>
      </c>
      <c r="P76" s="16">
        <f t="shared" ca="1" si="22"/>
        <v>55.699126924740462</v>
      </c>
      <c r="Q76" s="17">
        <f t="shared" ca="1" si="11"/>
        <v>83.548690387110696</v>
      </c>
      <c r="R76" s="17">
        <f t="shared" ca="1" si="23"/>
        <v>8775.3342359324251</v>
      </c>
      <c r="S76" s="17">
        <f t="shared" ca="1" si="12"/>
        <v>146.25557059887365</v>
      </c>
      <c r="T76" s="17">
        <f t="shared" ca="1" si="13"/>
        <v>1509.1719164765482</v>
      </c>
      <c r="U76" s="17">
        <f t="shared" ca="1" si="14"/>
        <v>8.8774818616267535</v>
      </c>
      <c r="V76" s="49">
        <f t="shared" ca="1" si="15"/>
        <v>0.88774818616267537</v>
      </c>
      <c r="W76" s="49"/>
      <c r="X76" s="7">
        <f t="shared" ca="1" si="16"/>
        <v>0</v>
      </c>
      <c r="Y76">
        <f t="shared" ca="1" si="17"/>
        <v>0</v>
      </c>
      <c r="Z76" s="8">
        <f t="shared" ca="1" si="24"/>
        <v>-10000</v>
      </c>
    </row>
    <row r="77" spans="1:26" x14ac:dyDescent="0.25">
      <c r="A77" s="27">
        <f t="shared" si="18"/>
        <v>61</v>
      </c>
      <c r="B77" s="7">
        <f t="shared" si="1"/>
        <v>1</v>
      </c>
      <c r="C77" s="3">
        <f t="shared" ca="1" si="19"/>
        <v>-1</v>
      </c>
      <c r="D77" s="3">
        <f t="shared" ca="1" si="2"/>
        <v>1</v>
      </c>
      <c r="E77" s="22">
        <f t="shared" ca="1" si="20"/>
        <v>0</v>
      </c>
      <c r="F77" s="25">
        <f t="shared" ca="1" si="0"/>
        <v>0</v>
      </c>
      <c r="G77" s="35">
        <f t="shared" ca="1" si="3"/>
        <v>0.7158481396989177</v>
      </c>
      <c r="H77" s="33">
        <f t="shared" ca="1" si="4"/>
        <v>0.81977096927177007</v>
      </c>
      <c r="I77" s="33">
        <f t="shared" ca="1" si="21"/>
        <v>0.90909250716069578</v>
      </c>
      <c r="J77" s="33">
        <f t="shared" ca="1" si="25"/>
        <v>1.0263188681944027</v>
      </c>
      <c r="K77" s="34">
        <f t="shared" ca="1" si="6"/>
        <v>90.394783022916045</v>
      </c>
      <c r="L77" s="3">
        <f t="shared" ca="1" si="7"/>
        <v>-1</v>
      </c>
      <c r="M77" s="15">
        <f t="shared" ca="1" si="8"/>
        <v>90.394783022916045</v>
      </c>
      <c r="N77" s="33">
        <f t="shared" ca="1" si="9"/>
        <v>26.38438945725613</v>
      </c>
      <c r="O77" s="32">
        <f t="shared" ca="1" si="26"/>
        <v>116.77917248017218</v>
      </c>
      <c r="P77" s="16">
        <f t="shared" ca="1" si="22"/>
        <v>116.77917248017218</v>
      </c>
      <c r="Q77" s="17">
        <f t="shared" ca="1" si="11"/>
        <v>175.16875872025827</v>
      </c>
      <c r="R77" s="17">
        <f t="shared" ca="1" si="23"/>
        <v>8950.5029946526829</v>
      </c>
      <c r="S77" s="17">
        <f t="shared" ca="1" si="12"/>
        <v>146.72955728938817</v>
      </c>
      <c r="T77" s="17">
        <f t="shared" ca="1" si="13"/>
        <v>1392.3927439963759</v>
      </c>
      <c r="U77" s="17">
        <f t="shared" ca="1" si="14"/>
        <v>8.1905455529198576</v>
      </c>
      <c r="V77" s="49">
        <f t="shared" ca="1" si="15"/>
        <v>0.81905455529198579</v>
      </c>
      <c r="W77" s="49"/>
      <c r="X77" s="7">
        <f t="shared" ca="1" si="16"/>
        <v>0</v>
      </c>
      <c r="Y77">
        <f t="shared" si="17"/>
        <v>0</v>
      </c>
      <c r="Z77" s="8">
        <f t="shared" ca="1" si="24"/>
        <v>-10000</v>
      </c>
    </row>
    <row r="78" spans="1:26" x14ac:dyDescent="0.25">
      <c r="A78" s="27">
        <f t="shared" si="18"/>
        <v>62</v>
      </c>
      <c r="B78" s="7">
        <f t="shared" si="1"/>
        <v>0</v>
      </c>
      <c r="C78" s="3">
        <f t="shared" ca="1" si="19"/>
        <v>0.73209858200702393</v>
      </c>
      <c r="D78" s="3">
        <f t="shared" ca="1" si="2"/>
        <v>0</v>
      </c>
      <c r="E78" s="22">
        <f t="shared" ca="1" si="20"/>
        <v>2</v>
      </c>
      <c r="F78" s="25">
        <f t="shared" ca="1" si="0"/>
        <v>340</v>
      </c>
      <c r="G78" s="35">
        <f t="shared" ca="1" si="3"/>
        <v>0.67536596130696247</v>
      </c>
      <c r="H78" s="33">
        <f t="shared" ca="1" si="4"/>
        <v>0.25976255682391447</v>
      </c>
      <c r="I78" s="33">
        <f t="shared" ca="1" si="21"/>
        <v>0.82202744134557604</v>
      </c>
      <c r="J78" s="33">
        <f t="shared" ca="1" si="25"/>
        <v>0.22350396342627771</v>
      </c>
      <c r="K78" s="34">
        <f t="shared" ca="1" si="6"/>
        <v>78.352559451394171</v>
      </c>
      <c r="L78" s="3">
        <f t="shared" ca="1" si="7"/>
        <v>-1</v>
      </c>
      <c r="M78" s="15">
        <f t="shared" ca="1" si="8"/>
        <v>78.352559451394171</v>
      </c>
      <c r="N78" s="33">
        <f t="shared" ca="1" si="9"/>
        <v>0.64878439366749263</v>
      </c>
      <c r="O78" s="32">
        <f t="shared" ca="1" si="26"/>
        <v>79.001343845061669</v>
      </c>
      <c r="P78" s="16">
        <f t="shared" ca="1" si="22"/>
        <v>79.001343845061669</v>
      </c>
      <c r="Q78" s="17">
        <f t="shared" ca="1" si="11"/>
        <v>118.5020157675925</v>
      </c>
      <c r="R78" s="17">
        <f t="shared" ca="1" si="23"/>
        <v>9069.0050104202746</v>
      </c>
      <c r="S78" s="17">
        <f t="shared" ca="1" si="12"/>
        <v>146.27427436161724</v>
      </c>
      <c r="T78" s="17">
        <f t="shared" ca="1" si="13"/>
        <v>1653.3914001513142</v>
      </c>
      <c r="U78" s="17">
        <f t="shared" ca="1" si="14"/>
        <v>9.7258317655959665</v>
      </c>
      <c r="V78" s="49">
        <f t="shared" ca="1" si="15"/>
        <v>0.97258317655959658</v>
      </c>
      <c r="W78" s="49"/>
      <c r="X78" s="7">
        <f t="shared" ca="1" si="16"/>
        <v>0</v>
      </c>
      <c r="Y78">
        <f t="shared" ca="1" si="17"/>
        <v>-500</v>
      </c>
      <c r="Z78" s="8">
        <f t="shared" ca="1" si="24"/>
        <v>-10500</v>
      </c>
    </row>
    <row r="79" spans="1:26" x14ac:dyDescent="0.25">
      <c r="A79" s="27">
        <f t="shared" si="18"/>
        <v>63</v>
      </c>
      <c r="B79" s="7">
        <f t="shared" si="1"/>
        <v>1</v>
      </c>
      <c r="C79" s="3">
        <f t="shared" ca="1" si="19"/>
        <v>-1</v>
      </c>
      <c r="D79" s="3">
        <f t="shared" ca="1" si="2"/>
        <v>-1</v>
      </c>
      <c r="E79" s="22">
        <f t="shared" ca="1" si="20"/>
        <v>0</v>
      </c>
      <c r="F79" s="25">
        <f t="shared" ca="1" si="0"/>
        <v>0</v>
      </c>
      <c r="G79" s="35">
        <f t="shared" ca="1" si="3"/>
        <v>0.39632449479544529</v>
      </c>
      <c r="H79" s="33">
        <f t="shared" ca="1" si="4"/>
        <v>-1</v>
      </c>
      <c r="I79" s="33">
        <f t="shared" ca="1" si="21"/>
        <v>-1</v>
      </c>
      <c r="J79" s="33">
        <f t="shared" ca="1" si="25"/>
        <v>-1</v>
      </c>
      <c r="K79" s="34">
        <f t="shared" ca="1" si="6"/>
        <v>-1</v>
      </c>
      <c r="L79" s="3">
        <f t="shared" ca="1" si="7"/>
        <v>50</v>
      </c>
      <c r="M79" s="15">
        <f t="shared" ca="1" si="8"/>
        <v>50</v>
      </c>
      <c r="N79" s="33">
        <f t="shared" ca="1" si="9"/>
        <v>100.07129644948137</v>
      </c>
      <c r="O79" s="32">
        <f t="shared" ca="1" si="26"/>
        <v>150.07129644948137</v>
      </c>
      <c r="P79" s="16">
        <f t="shared" ca="1" si="22"/>
        <v>150.07129644948137</v>
      </c>
      <c r="Q79" s="17">
        <f t="shared" ca="1" si="11"/>
        <v>225.10694467422206</v>
      </c>
      <c r="R79" s="17">
        <f t="shared" ca="1" si="23"/>
        <v>9294.1119550944968</v>
      </c>
      <c r="S79" s="17">
        <f t="shared" ca="1" si="12"/>
        <v>147.52558658880145</v>
      </c>
      <c r="T79" s="17">
        <f t="shared" ca="1" si="13"/>
        <v>1503.3201037018327</v>
      </c>
      <c r="U79" s="17">
        <f t="shared" ca="1" si="14"/>
        <v>8.8430594335401924</v>
      </c>
      <c r="V79" s="49">
        <f t="shared" ca="1" si="15"/>
        <v>0.88430594335401924</v>
      </c>
      <c r="W79" s="49"/>
      <c r="X79" s="7">
        <f t="shared" ca="1" si="16"/>
        <v>0</v>
      </c>
      <c r="Y79">
        <f t="shared" si="17"/>
        <v>0</v>
      </c>
      <c r="Z79" s="8">
        <f t="shared" ca="1" si="24"/>
        <v>-10500</v>
      </c>
    </row>
    <row r="80" spans="1:26" x14ac:dyDescent="0.25">
      <c r="A80" s="27">
        <f t="shared" si="18"/>
        <v>64</v>
      </c>
      <c r="B80" s="7">
        <f t="shared" si="1"/>
        <v>0</v>
      </c>
      <c r="C80" s="3">
        <f t="shared" ca="1" si="19"/>
        <v>0.88687267394381053</v>
      </c>
      <c r="D80" s="3">
        <f t="shared" ca="1" si="2"/>
        <v>2</v>
      </c>
      <c r="E80" s="22">
        <f t="shared" ca="1" si="20"/>
        <v>0</v>
      </c>
      <c r="F80" s="25">
        <f t="shared" ref="F80:F143" ca="1" si="27">E80*_GramosXFrasco</f>
        <v>0</v>
      </c>
      <c r="G80" s="35">
        <f t="shared" ca="1" si="3"/>
        <v>0.9445301528118385</v>
      </c>
      <c r="H80" s="33">
        <f t="shared" ca="1" si="4"/>
        <v>0.10150845099005656</v>
      </c>
      <c r="I80" s="33">
        <f t="shared" ca="1" si="21"/>
        <v>0.69935088146646185</v>
      </c>
      <c r="J80" s="33">
        <f t="shared" ca="1" si="25"/>
        <v>-9.5405278823701312E-2</v>
      </c>
      <c r="K80" s="34">
        <f t="shared" ca="1" si="6"/>
        <v>73.568920817644482</v>
      </c>
      <c r="L80" s="3">
        <f t="shared" ca="1" si="7"/>
        <v>-1</v>
      </c>
      <c r="M80" s="15">
        <f t="shared" ca="1" si="8"/>
        <v>73.568920817644482</v>
      </c>
      <c r="N80" s="33">
        <f t="shared" ca="1" si="9"/>
        <v>9.5022159980139698</v>
      </c>
      <c r="O80" s="32">
        <f t="shared" ca="1" si="26"/>
        <v>83.071136815658448</v>
      </c>
      <c r="P80" s="16">
        <f t="shared" ca="1" si="22"/>
        <v>83.071136815658448</v>
      </c>
      <c r="Q80" s="17">
        <f t="shared" ca="1" si="11"/>
        <v>124.60670522348767</v>
      </c>
      <c r="R80" s="17">
        <f t="shared" ca="1" si="23"/>
        <v>9418.7186603179853</v>
      </c>
      <c r="S80" s="17">
        <f t="shared" ca="1" si="12"/>
        <v>147.16747906746843</v>
      </c>
      <c r="T80" s="17">
        <f t="shared" ca="1" si="13"/>
        <v>1420.2489668861742</v>
      </c>
      <c r="U80" s="17">
        <f t="shared" ca="1" si="14"/>
        <v>8.3544056875657304</v>
      </c>
      <c r="V80" s="49">
        <f t="shared" ca="1" si="15"/>
        <v>0.83544056875657313</v>
      </c>
      <c r="W80" s="49"/>
      <c r="X80" s="7">
        <f t="shared" ca="1" si="16"/>
        <v>0</v>
      </c>
      <c r="Y80">
        <f t="shared" ca="1" si="17"/>
        <v>0</v>
      </c>
      <c r="Z80" s="8">
        <f t="shared" ca="1" si="24"/>
        <v>-10500</v>
      </c>
    </row>
    <row r="81" spans="1:26" x14ac:dyDescent="0.25">
      <c r="A81" s="27">
        <f t="shared" si="18"/>
        <v>65</v>
      </c>
      <c r="B81" s="7">
        <f t="shared" ref="B81:B144" si="28">IF(B80=0,_Proxima_Compra,B80-1)</f>
        <v>1</v>
      </c>
      <c r="C81" s="3">
        <f t="shared" ref="C81:C144" ca="1" si="29">IF(B81=0,RAND(),-1)</f>
        <v>-1</v>
      </c>
      <c r="D81" s="3">
        <f t="shared" ref="D81:D144" ca="1" si="30">IF(D80&gt;0,D80-1,IF(C81&gt;0,LOOKUP(C81,$S$3:$S$5,$P$3:$P$5),-1))</f>
        <v>1</v>
      </c>
      <c r="E81" s="22">
        <f t="shared" ref="E81:E144" ca="1" si="31">IF(D81=0,2,)</f>
        <v>0</v>
      </c>
      <c r="F81" s="25">
        <f t="shared" ca="1" si="27"/>
        <v>0</v>
      </c>
      <c r="G81" s="35">
        <f t="shared" ref="G81:G144" ca="1" si="32">RAND()</f>
        <v>0.15363956819807878</v>
      </c>
      <c r="H81" s="33">
        <f t="shared" ref="H81:H144" ca="1" si="33">IF(G81&gt;0.5,RAND(),-1)</f>
        <v>-1</v>
      </c>
      <c r="I81" s="33">
        <f t="shared" ref="I81:I144" ca="1" si="34">IF(G81&gt;0.5,RAND(),-1)</f>
        <v>-1</v>
      </c>
      <c r="J81" s="33">
        <f t="shared" ca="1" si="25"/>
        <v>-1</v>
      </c>
      <c r="K81" s="34">
        <f t="shared" ref="K81:K144" ca="1" si="35">IF(J81&lt;&gt;-1,_Media_M + J81*_Sigma,-1)</f>
        <v>-1</v>
      </c>
      <c r="L81" s="3">
        <f t="shared" ref="L81:L144" ca="1" si="36">IF(K81=-1,50,-1)</f>
        <v>50</v>
      </c>
      <c r="M81" s="15">
        <f t="shared" ref="M81:M144" ca="1" si="37">IF(LOOKUP(G81,$H$3:$H$4,$E$3:$E$4)=1,50,_Media_M + J81*_Sigma)</f>
        <v>50</v>
      </c>
      <c r="N81" s="33">
        <f t="shared" ref="N81:N144" ca="1" si="38">(-1/(1/70)*(LOG(1-RAND())))</f>
        <v>32.616855392480453</v>
      </c>
      <c r="O81" s="32">
        <f t="shared" ca="1" si="26"/>
        <v>82.61685539248046</v>
      </c>
      <c r="P81" s="16">
        <f t="shared" ca="1" si="22"/>
        <v>82.61685539248046</v>
      </c>
      <c r="Q81" s="17">
        <f t="shared" ref="Q81:Q144" ca="1" si="39" xml:space="preserve"> P81*_Precio_cafe</f>
        <v>123.92528308872069</v>
      </c>
      <c r="R81" s="17">
        <f t="shared" ca="1" si="23"/>
        <v>9542.6439434067051</v>
      </c>
      <c r="S81" s="17">
        <f t="shared" ref="S81:S144" ca="1" si="40">(1/A81)*((A81-1)*S80 +Q81)</f>
        <v>146.80990682164153</v>
      </c>
      <c r="T81" s="17">
        <f t="shared" ref="T81:T144" ca="1" si="41">IF((T80-P81+F81)&gt;_Max_Stock_Gramos,_Max_Stock_Gramos,T80-P81+F81)</f>
        <v>1337.6321114936939</v>
      </c>
      <c r="U81" s="17">
        <f t="shared" ref="U81:U144" ca="1" si="42">T81/_GramosXFrasco</f>
        <v>7.8684241852570223</v>
      </c>
      <c r="V81" s="49">
        <f t="shared" ref="V81:V144" ca="1" si="43">(T81/_Max_Stock_Gramos)</f>
        <v>0.78684241852570225</v>
      </c>
      <c r="W81" s="49"/>
      <c r="X81" s="7">
        <f t="shared" ref="X81:X144" ca="1" si="44">IF((T80-O81)&lt;0,(T80-O81)*_Costo_Faltante,0)</f>
        <v>0</v>
      </c>
      <c r="Y81">
        <f t="shared" ref="Y81:Y144" si="45">IF(B81=0,E81*_Costo_Frasco,0)</f>
        <v>0</v>
      </c>
      <c r="Z81" s="8">
        <f t="shared" ca="1" si="24"/>
        <v>-10500</v>
      </c>
    </row>
    <row r="82" spans="1:26" x14ac:dyDescent="0.25">
      <c r="A82" s="27">
        <f t="shared" ref="A82:A145" si="46">A81+1</f>
        <v>66</v>
      </c>
      <c r="B82" s="7">
        <f t="shared" si="28"/>
        <v>0</v>
      </c>
      <c r="C82" s="3">
        <f t="shared" ca="1" si="29"/>
        <v>0.54308974398417953</v>
      </c>
      <c r="D82" s="3">
        <f t="shared" ca="1" si="30"/>
        <v>0</v>
      </c>
      <c r="E82" s="22">
        <f t="shared" ca="1" si="31"/>
        <v>2</v>
      </c>
      <c r="F82" s="25">
        <f t="shared" ca="1" si="27"/>
        <v>340</v>
      </c>
      <c r="G82" s="35">
        <f t="shared" ca="1" si="32"/>
        <v>0.59567186966616681</v>
      </c>
      <c r="H82" s="33">
        <f t="shared" ca="1" si="33"/>
        <v>0.88850460200350234</v>
      </c>
      <c r="I82" s="33">
        <f t="shared" ca="1" si="34"/>
        <v>0.77707522141563112</v>
      </c>
      <c r="J82" s="33">
        <f t="shared" ca="1" si="25"/>
        <v>0.23369960735322468</v>
      </c>
      <c r="K82" s="34">
        <f t="shared" ca="1" si="35"/>
        <v>78.505494110298372</v>
      </c>
      <c r="L82" s="3">
        <f t="shared" ca="1" si="36"/>
        <v>-1</v>
      </c>
      <c r="M82" s="15">
        <f t="shared" ca="1" si="37"/>
        <v>78.505494110298372</v>
      </c>
      <c r="N82" s="33">
        <f t="shared" ca="1" si="38"/>
        <v>31.825992023967082</v>
      </c>
      <c r="O82" s="32">
        <f t="shared" ca="1" si="26"/>
        <v>110.33148613426545</v>
      </c>
      <c r="P82" s="16">
        <f t="shared" ref="P82:P145" ca="1" si="47">IF(O82&lt;T81,O82,T81)</f>
        <v>110.33148613426545</v>
      </c>
      <c r="Q82" s="17">
        <f t="shared" ca="1" si="39"/>
        <v>165.49722920139817</v>
      </c>
      <c r="R82" s="17">
        <f t="shared" ref="R82:R145" ca="1" si="48">Q82+R81</f>
        <v>9708.1411726081042</v>
      </c>
      <c r="S82" s="17">
        <f t="shared" ca="1" si="40"/>
        <v>147.09304806981967</v>
      </c>
      <c r="T82" s="17">
        <f t="shared" ca="1" si="41"/>
        <v>1567.3006253594285</v>
      </c>
      <c r="U82" s="17">
        <f t="shared" ca="1" si="42"/>
        <v>9.2194154432907567</v>
      </c>
      <c r="V82" s="49">
        <f t="shared" ca="1" si="43"/>
        <v>0.9219415443290756</v>
      </c>
      <c r="W82" s="49"/>
      <c r="X82" s="7">
        <f t="shared" ca="1" si="44"/>
        <v>0</v>
      </c>
      <c r="Y82">
        <f t="shared" ca="1" si="45"/>
        <v>-500</v>
      </c>
      <c r="Z82" s="8">
        <f t="shared" ref="Z82:Z145" ca="1" si="49">X82+Y82+Z81</f>
        <v>-11000</v>
      </c>
    </row>
    <row r="83" spans="1:26" x14ac:dyDescent="0.25">
      <c r="A83" s="27">
        <f t="shared" si="46"/>
        <v>67</v>
      </c>
      <c r="B83" s="7">
        <f t="shared" si="28"/>
        <v>1</v>
      </c>
      <c r="C83" s="3">
        <f t="shared" ca="1" si="29"/>
        <v>-1</v>
      </c>
      <c r="D83" s="3">
        <f t="shared" ca="1" si="30"/>
        <v>-1</v>
      </c>
      <c r="E83" s="22">
        <f t="shared" ca="1" si="31"/>
        <v>0</v>
      </c>
      <c r="F83" s="25">
        <f t="shared" ca="1" si="27"/>
        <v>0</v>
      </c>
      <c r="G83" s="35">
        <f t="shared" ca="1" si="32"/>
        <v>9.4340708918026928E-2</v>
      </c>
      <c r="H83" s="33">
        <f t="shared" ca="1" si="33"/>
        <v>-1</v>
      </c>
      <c r="I83" s="33">
        <f t="shared" ca="1" si="34"/>
        <v>-1</v>
      </c>
      <c r="J83" s="33">
        <f t="shared" ca="1" si="25"/>
        <v>-1</v>
      </c>
      <c r="K83" s="34">
        <f t="shared" ca="1" si="35"/>
        <v>-1</v>
      </c>
      <c r="L83" s="3">
        <f t="shared" ca="1" si="36"/>
        <v>50</v>
      </c>
      <c r="M83" s="15">
        <f t="shared" ca="1" si="37"/>
        <v>50</v>
      </c>
      <c r="N83" s="33">
        <f t="shared" ca="1" si="38"/>
        <v>37.374132241956211</v>
      </c>
      <c r="O83" s="32">
        <f t="shared" ca="1" si="26"/>
        <v>87.374132241956204</v>
      </c>
      <c r="P83" s="16">
        <f t="shared" ca="1" si="47"/>
        <v>87.374132241956204</v>
      </c>
      <c r="Q83" s="17">
        <f t="shared" ca="1" si="39"/>
        <v>131.06119836293431</v>
      </c>
      <c r="R83" s="17">
        <f t="shared" ca="1" si="48"/>
        <v>9839.2023709710393</v>
      </c>
      <c r="S83" s="17">
        <f t="shared" ca="1" si="40"/>
        <v>146.85376673091096</v>
      </c>
      <c r="T83" s="17">
        <f t="shared" ca="1" si="41"/>
        <v>1479.9264931174723</v>
      </c>
      <c r="U83" s="17">
        <f t="shared" ca="1" si="42"/>
        <v>8.7054499595145423</v>
      </c>
      <c r="V83" s="49">
        <f t="shared" ca="1" si="43"/>
        <v>0.87054499595145429</v>
      </c>
      <c r="W83" s="49"/>
      <c r="X83" s="7">
        <f t="shared" ca="1" si="44"/>
        <v>0</v>
      </c>
      <c r="Y83">
        <f t="shared" si="45"/>
        <v>0</v>
      </c>
      <c r="Z83" s="8">
        <f t="shared" ca="1" si="49"/>
        <v>-11000</v>
      </c>
    </row>
    <row r="84" spans="1:26" x14ac:dyDescent="0.25">
      <c r="A84" s="27">
        <f t="shared" si="46"/>
        <v>68</v>
      </c>
      <c r="B84" s="7">
        <f t="shared" si="28"/>
        <v>0</v>
      </c>
      <c r="C84" s="3">
        <f t="shared" ca="1" si="29"/>
        <v>3.1413623068320629E-2</v>
      </c>
      <c r="D84" s="3">
        <f t="shared" ca="1" si="30"/>
        <v>0</v>
      </c>
      <c r="E84" s="22">
        <f t="shared" ca="1" si="31"/>
        <v>2</v>
      </c>
      <c r="F84" s="25">
        <f t="shared" ca="1" si="27"/>
        <v>340</v>
      </c>
      <c r="G84" s="35">
        <f t="shared" ca="1" si="32"/>
        <v>0.2326360723436367</v>
      </c>
      <c r="H84" s="33">
        <f t="shared" ca="1" si="33"/>
        <v>-1</v>
      </c>
      <c r="I84" s="33">
        <f t="shared" ca="1" si="34"/>
        <v>-1</v>
      </c>
      <c r="J84" s="33">
        <f t="shared" ca="1" si="25"/>
        <v>-1</v>
      </c>
      <c r="K84" s="34">
        <f t="shared" ca="1" si="35"/>
        <v>-1</v>
      </c>
      <c r="L84" s="3">
        <f t="shared" ca="1" si="36"/>
        <v>50</v>
      </c>
      <c r="M84" s="15">
        <f t="shared" ca="1" si="37"/>
        <v>50</v>
      </c>
      <c r="N84" s="33">
        <f t="shared" ca="1" si="38"/>
        <v>16.820702901295938</v>
      </c>
      <c r="O84" s="32">
        <f t="shared" ca="1" si="26"/>
        <v>66.820702901295931</v>
      </c>
      <c r="P84" s="16">
        <f t="shared" ca="1" si="47"/>
        <v>66.820702901295931</v>
      </c>
      <c r="Q84" s="17">
        <f t="shared" ca="1" si="39"/>
        <v>100.2310543519439</v>
      </c>
      <c r="R84" s="17">
        <f t="shared" ca="1" si="48"/>
        <v>9939.4334253229827</v>
      </c>
      <c r="S84" s="17">
        <f t="shared" ca="1" si="40"/>
        <v>146.16813860769085</v>
      </c>
      <c r="T84" s="17">
        <f t="shared" ca="1" si="41"/>
        <v>1700</v>
      </c>
      <c r="U84" s="17">
        <f t="shared" ca="1" si="42"/>
        <v>10</v>
      </c>
      <c r="V84" s="49">
        <f t="shared" ca="1" si="43"/>
        <v>1</v>
      </c>
      <c r="W84" s="49"/>
      <c r="X84" s="7">
        <f t="shared" ca="1" si="44"/>
        <v>0</v>
      </c>
      <c r="Y84">
        <f t="shared" ca="1" si="45"/>
        <v>-500</v>
      </c>
      <c r="Z84" s="8">
        <f t="shared" ca="1" si="49"/>
        <v>-11500</v>
      </c>
    </row>
    <row r="85" spans="1:26" x14ac:dyDescent="0.25">
      <c r="A85" s="27">
        <f t="shared" si="46"/>
        <v>69</v>
      </c>
      <c r="B85" s="7">
        <f t="shared" si="28"/>
        <v>1</v>
      </c>
      <c r="C85" s="3">
        <f t="shared" ca="1" si="29"/>
        <v>-1</v>
      </c>
      <c r="D85" s="3">
        <f t="shared" ca="1" si="30"/>
        <v>-1</v>
      </c>
      <c r="E85" s="22">
        <f t="shared" ca="1" si="31"/>
        <v>0</v>
      </c>
      <c r="F85" s="25">
        <f t="shared" ca="1" si="27"/>
        <v>0</v>
      </c>
      <c r="G85" s="35">
        <f t="shared" ca="1" si="32"/>
        <v>0.66721097717506361</v>
      </c>
      <c r="H85" s="33">
        <f t="shared" ca="1" si="33"/>
        <v>4.3276975026713238E-2</v>
      </c>
      <c r="I85" s="33">
        <f t="shared" ca="1" si="34"/>
        <v>0.98608909770282793</v>
      </c>
      <c r="J85" s="33">
        <f t="shared" ca="1" si="25"/>
        <v>0.1952811405399151</v>
      </c>
      <c r="K85" s="34">
        <f t="shared" ca="1" si="35"/>
        <v>77.929217108098726</v>
      </c>
      <c r="L85" s="3">
        <f t="shared" ca="1" si="36"/>
        <v>-1</v>
      </c>
      <c r="M85" s="15">
        <f t="shared" ca="1" si="37"/>
        <v>77.929217108098726</v>
      </c>
      <c r="N85" s="33">
        <f t="shared" ca="1" si="38"/>
        <v>46.572907355590871</v>
      </c>
      <c r="O85" s="32">
        <f t="shared" ca="1" si="26"/>
        <v>124.5021244636896</v>
      </c>
      <c r="P85" s="16">
        <f t="shared" ca="1" si="47"/>
        <v>124.5021244636896</v>
      </c>
      <c r="Q85" s="17">
        <f t="shared" ca="1" si="39"/>
        <v>186.7531866955344</v>
      </c>
      <c r="R85" s="17">
        <f t="shared" ca="1" si="48"/>
        <v>10126.186612018517</v>
      </c>
      <c r="S85" s="17">
        <f t="shared" ca="1" si="40"/>
        <v>146.75632771041322</v>
      </c>
      <c r="T85" s="17">
        <f t="shared" ca="1" si="41"/>
        <v>1575.4978755363104</v>
      </c>
      <c r="U85" s="17">
        <f t="shared" ca="1" si="42"/>
        <v>9.267634561978296</v>
      </c>
      <c r="V85" s="49">
        <f t="shared" ca="1" si="43"/>
        <v>0.92676345619782963</v>
      </c>
      <c r="W85" s="49"/>
      <c r="X85" s="7">
        <f t="shared" ca="1" si="44"/>
        <v>0</v>
      </c>
      <c r="Y85">
        <f t="shared" si="45"/>
        <v>0</v>
      </c>
      <c r="Z85" s="8">
        <f t="shared" ca="1" si="49"/>
        <v>-11500</v>
      </c>
    </row>
    <row r="86" spans="1:26" x14ac:dyDescent="0.25">
      <c r="A86" s="27">
        <f t="shared" si="46"/>
        <v>70</v>
      </c>
      <c r="B86" s="7">
        <f t="shared" si="28"/>
        <v>0</v>
      </c>
      <c r="C86" s="3">
        <f t="shared" ca="1" si="29"/>
        <v>0.65114697885219031</v>
      </c>
      <c r="D86" s="3">
        <f t="shared" ca="1" si="30"/>
        <v>1</v>
      </c>
      <c r="E86" s="22">
        <f t="shared" ca="1" si="31"/>
        <v>0</v>
      </c>
      <c r="F86" s="25">
        <f t="shared" ca="1" si="27"/>
        <v>0</v>
      </c>
      <c r="G86" s="35">
        <f t="shared" ca="1" si="32"/>
        <v>0.36197861638319739</v>
      </c>
      <c r="H86" s="33">
        <f t="shared" ca="1" si="33"/>
        <v>-1</v>
      </c>
      <c r="I86" s="33">
        <f t="shared" ca="1" si="34"/>
        <v>-1</v>
      </c>
      <c r="J86" s="33">
        <f t="shared" ca="1" si="25"/>
        <v>-1</v>
      </c>
      <c r="K86" s="34">
        <f t="shared" ca="1" si="35"/>
        <v>-1</v>
      </c>
      <c r="L86" s="3">
        <f t="shared" ca="1" si="36"/>
        <v>50</v>
      </c>
      <c r="M86" s="15">
        <f t="shared" ca="1" si="37"/>
        <v>50</v>
      </c>
      <c r="N86" s="33">
        <f t="shared" ca="1" si="38"/>
        <v>45.131090849388386</v>
      </c>
      <c r="O86" s="32">
        <f t="shared" ca="1" si="26"/>
        <v>95.131090849388386</v>
      </c>
      <c r="P86" s="16">
        <f t="shared" ca="1" si="47"/>
        <v>95.131090849388386</v>
      </c>
      <c r="Q86" s="17">
        <f t="shared" ca="1" si="39"/>
        <v>142.69663627408258</v>
      </c>
      <c r="R86" s="17">
        <f t="shared" ca="1" si="48"/>
        <v>10268.883248292599</v>
      </c>
      <c r="S86" s="17">
        <f t="shared" ca="1" si="40"/>
        <v>146.69833211846563</v>
      </c>
      <c r="T86" s="17">
        <f t="shared" ca="1" si="41"/>
        <v>1480.3667846869221</v>
      </c>
      <c r="U86" s="17">
        <f t="shared" ca="1" si="42"/>
        <v>8.7080399099230714</v>
      </c>
      <c r="V86" s="49">
        <f t="shared" ca="1" si="43"/>
        <v>0.8708039909923071</v>
      </c>
      <c r="W86" s="49"/>
      <c r="X86" s="7">
        <f t="shared" ca="1" si="44"/>
        <v>0</v>
      </c>
      <c r="Y86">
        <f t="shared" ca="1" si="45"/>
        <v>0</v>
      </c>
      <c r="Z86" s="8">
        <f t="shared" ca="1" si="49"/>
        <v>-11500</v>
      </c>
    </row>
    <row r="87" spans="1:26" x14ac:dyDescent="0.25">
      <c r="A87" s="27">
        <f t="shared" si="46"/>
        <v>71</v>
      </c>
      <c r="B87" s="7">
        <f t="shared" si="28"/>
        <v>1</v>
      </c>
      <c r="C87" s="3">
        <f t="shared" ca="1" si="29"/>
        <v>-1</v>
      </c>
      <c r="D87" s="3">
        <f t="shared" ca="1" si="30"/>
        <v>0</v>
      </c>
      <c r="E87" s="22">
        <f t="shared" ca="1" si="31"/>
        <v>2</v>
      </c>
      <c r="F87" s="25">
        <f t="shared" ca="1" si="27"/>
        <v>340</v>
      </c>
      <c r="G87" s="35">
        <f t="shared" ca="1" si="32"/>
        <v>0.32566634083810408</v>
      </c>
      <c r="H87" s="33">
        <f t="shared" ca="1" si="33"/>
        <v>-1</v>
      </c>
      <c r="I87" s="33">
        <f t="shared" ca="1" si="34"/>
        <v>-1</v>
      </c>
      <c r="J87" s="33">
        <f t="shared" ca="1" si="25"/>
        <v>-1</v>
      </c>
      <c r="K87" s="34">
        <f t="shared" ca="1" si="35"/>
        <v>-1</v>
      </c>
      <c r="L87" s="3">
        <f t="shared" ca="1" si="36"/>
        <v>50</v>
      </c>
      <c r="M87" s="15">
        <f t="shared" ca="1" si="37"/>
        <v>50</v>
      </c>
      <c r="N87" s="33">
        <f t="shared" ca="1" si="38"/>
        <v>52.005901235697706</v>
      </c>
      <c r="O87" s="32">
        <f t="shared" ca="1" si="26"/>
        <v>102.00590123569771</v>
      </c>
      <c r="P87" s="16">
        <f t="shared" ca="1" si="47"/>
        <v>102.00590123569771</v>
      </c>
      <c r="Q87" s="17">
        <f t="shared" ca="1" si="39"/>
        <v>153.00885185354656</v>
      </c>
      <c r="R87" s="17">
        <f t="shared" ca="1" si="48"/>
        <v>10421.892100146146</v>
      </c>
      <c r="S87" s="17">
        <f t="shared" ca="1" si="40"/>
        <v>146.78721267811466</v>
      </c>
      <c r="T87" s="17">
        <f t="shared" ca="1" si="41"/>
        <v>1700</v>
      </c>
      <c r="U87" s="17">
        <f t="shared" ca="1" si="42"/>
        <v>10</v>
      </c>
      <c r="V87" s="49">
        <f t="shared" ca="1" si="43"/>
        <v>1</v>
      </c>
      <c r="W87" s="49"/>
      <c r="X87" s="7">
        <f t="shared" ca="1" si="44"/>
        <v>0</v>
      </c>
      <c r="Y87">
        <f t="shared" si="45"/>
        <v>0</v>
      </c>
      <c r="Z87" s="8">
        <f t="shared" ca="1" si="49"/>
        <v>-11500</v>
      </c>
    </row>
    <row r="88" spans="1:26" x14ac:dyDescent="0.25">
      <c r="A88" s="27">
        <f t="shared" si="46"/>
        <v>72</v>
      </c>
      <c r="B88" s="7">
        <f t="shared" si="28"/>
        <v>0</v>
      </c>
      <c r="C88" s="3">
        <f t="shared" ca="1" si="29"/>
        <v>0.65586781277214856</v>
      </c>
      <c r="D88" s="3">
        <f t="shared" ca="1" si="30"/>
        <v>1</v>
      </c>
      <c r="E88" s="22">
        <f t="shared" ca="1" si="31"/>
        <v>0</v>
      </c>
      <c r="F88" s="25">
        <f t="shared" ca="1" si="27"/>
        <v>0</v>
      </c>
      <c r="G88" s="35">
        <f t="shared" ca="1" si="32"/>
        <v>0.16564189762655235</v>
      </c>
      <c r="H88" s="33">
        <f t="shared" ca="1" si="33"/>
        <v>-1</v>
      </c>
      <c r="I88" s="33">
        <f t="shared" ca="1" si="34"/>
        <v>-1</v>
      </c>
      <c r="J88" s="33">
        <f t="shared" ca="1" si="25"/>
        <v>-1</v>
      </c>
      <c r="K88" s="34">
        <f t="shared" ca="1" si="35"/>
        <v>-1</v>
      </c>
      <c r="L88" s="3">
        <f t="shared" ca="1" si="36"/>
        <v>50</v>
      </c>
      <c r="M88" s="15">
        <f t="shared" ca="1" si="37"/>
        <v>50</v>
      </c>
      <c r="N88" s="33">
        <f t="shared" ca="1" si="38"/>
        <v>15.16543608050125</v>
      </c>
      <c r="O88" s="32">
        <f t="shared" ca="1" si="26"/>
        <v>65.165436080501252</v>
      </c>
      <c r="P88" s="16">
        <f t="shared" ca="1" si="47"/>
        <v>65.165436080501252</v>
      </c>
      <c r="Q88" s="17">
        <f t="shared" ca="1" si="39"/>
        <v>97.748154120751877</v>
      </c>
      <c r="R88" s="17">
        <f t="shared" ca="1" si="48"/>
        <v>10519.640254266898</v>
      </c>
      <c r="S88" s="17">
        <f t="shared" ca="1" si="40"/>
        <v>146.10611464259571</v>
      </c>
      <c r="T88" s="17">
        <f t="shared" ca="1" si="41"/>
        <v>1634.8345639194988</v>
      </c>
      <c r="U88" s="17">
        <f t="shared" ca="1" si="42"/>
        <v>9.6166739054088168</v>
      </c>
      <c r="V88" s="49">
        <f t="shared" ca="1" si="43"/>
        <v>0.96166739054088168</v>
      </c>
      <c r="W88" s="49"/>
      <c r="X88" s="7">
        <f t="shared" ca="1" si="44"/>
        <v>0</v>
      </c>
      <c r="Y88">
        <f t="shared" ca="1" si="45"/>
        <v>0</v>
      </c>
      <c r="Z88" s="8">
        <f t="shared" ca="1" si="49"/>
        <v>-11500</v>
      </c>
    </row>
    <row r="89" spans="1:26" x14ac:dyDescent="0.25">
      <c r="A89" s="27">
        <f t="shared" si="46"/>
        <v>73</v>
      </c>
      <c r="B89" s="7">
        <f t="shared" si="28"/>
        <v>1</v>
      </c>
      <c r="C89" s="3">
        <f t="shared" ca="1" si="29"/>
        <v>-1</v>
      </c>
      <c r="D89" s="3">
        <f t="shared" ca="1" si="30"/>
        <v>0</v>
      </c>
      <c r="E89" s="22">
        <f t="shared" ca="1" si="31"/>
        <v>2</v>
      </c>
      <c r="F89" s="25">
        <f t="shared" ca="1" si="27"/>
        <v>340</v>
      </c>
      <c r="G89" s="35">
        <f t="shared" ca="1" si="32"/>
        <v>0.58325276161206741</v>
      </c>
      <c r="H89" s="33">
        <f t="shared" ca="1" si="33"/>
        <v>0.63685440142567673</v>
      </c>
      <c r="I89" s="33">
        <f t="shared" ca="1" si="34"/>
        <v>0.92606911332269759</v>
      </c>
      <c r="J89" s="33">
        <f t="shared" ca="1" si="25"/>
        <v>0.83860316168211224</v>
      </c>
      <c r="K89" s="34">
        <f t="shared" ca="1" si="35"/>
        <v>87.579047425231678</v>
      </c>
      <c r="L89" s="3">
        <f t="shared" ca="1" si="36"/>
        <v>-1</v>
      </c>
      <c r="M89" s="15">
        <f t="shared" ca="1" si="37"/>
        <v>87.579047425231678</v>
      </c>
      <c r="N89" s="33">
        <f t="shared" ca="1" si="38"/>
        <v>2.4010503550638949</v>
      </c>
      <c r="O89" s="32">
        <f t="shared" ca="1" si="26"/>
        <v>89.98009778029558</v>
      </c>
      <c r="P89" s="16">
        <f t="shared" ca="1" si="47"/>
        <v>89.98009778029558</v>
      </c>
      <c r="Q89" s="17">
        <f t="shared" ca="1" si="39"/>
        <v>134.97014667044337</v>
      </c>
      <c r="R89" s="17">
        <f t="shared" ca="1" si="48"/>
        <v>10654.610400937341</v>
      </c>
      <c r="S89" s="17">
        <f t="shared" ca="1" si="40"/>
        <v>145.95356713612784</v>
      </c>
      <c r="T89" s="17">
        <f t="shared" ca="1" si="41"/>
        <v>1700</v>
      </c>
      <c r="U89" s="17">
        <f t="shared" ca="1" si="42"/>
        <v>10</v>
      </c>
      <c r="V89" s="49">
        <f t="shared" ca="1" si="43"/>
        <v>1</v>
      </c>
      <c r="W89" s="49"/>
      <c r="X89" s="7">
        <f t="shared" ca="1" si="44"/>
        <v>0</v>
      </c>
      <c r="Y89">
        <f t="shared" si="45"/>
        <v>0</v>
      </c>
      <c r="Z89" s="8">
        <f t="shared" ca="1" si="49"/>
        <v>-11500</v>
      </c>
    </row>
    <row r="90" spans="1:26" x14ac:dyDescent="0.25">
      <c r="A90" s="27">
        <f t="shared" si="46"/>
        <v>74</v>
      </c>
      <c r="B90" s="7">
        <f t="shared" si="28"/>
        <v>0</v>
      </c>
      <c r="C90" s="3">
        <f t="shared" ca="1" si="29"/>
        <v>0.10046589547755125</v>
      </c>
      <c r="D90" s="3">
        <f t="shared" ca="1" si="30"/>
        <v>0</v>
      </c>
      <c r="E90" s="22">
        <f t="shared" ca="1" si="31"/>
        <v>2</v>
      </c>
      <c r="F90" s="25">
        <f t="shared" ca="1" si="27"/>
        <v>340</v>
      </c>
      <c r="G90" s="35">
        <f t="shared" ca="1" si="32"/>
        <v>0.79369766221205096</v>
      </c>
      <c r="H90" s="33">
        <f t="shared" ca="1" si="33"/>
        <v>0.14219980881826755</v>
      </c>
      <c r="I90" s="33">
        <f t="shared" ca="1" si="34"/>
        <v>0.55048725732859816</v>
      </c>
      <c r="J90" s="33">
        <f t="shared" ca="1" si="25"/>
        <v>-0.34679223220606559</v>
      </c>
      <c r="K90" s="34">
        <f t="shared" ca="1" si="35"/>
        <v>69.798116516909019</v>
      </c>
      <c r="L90" s="3">
        <f t="shared" ca="1" si="36"/>
        <v>-1</v>
      </c>
      <c r="M90" s="15">
        <f t="shared" ca="1" si="37"/>
        <v>69.798116516909019</v>
      </c>
      <c r="N90" s="33">
        <f t="shared" ca="1" si="38"/>
        <v>5.9448347813856754</v>
      </c>
      <c r="O90" s="32">
        <f t="shared" ca="1" si="26"/>
        <v>75.742951298294699</v>
      </c>
      <c r="P90" s="16">
        <f t="shared" ca="1" si="47"/>
        <v>75.742951298294699</v>
      </c>
      <c r="Q90" s="17">
        <f t="shared" ca="1" si="39"/>
        <v>113.61442694744204</v>
      </c>
      <c r="R90" s="17">
        <f t="shared" ca="1" si="48"/>
        <v>10768.224827884784</v>
      </c>
      <c r="S90" s="17">
        <f t="shared" ca="1" si="40"/>
        <v>145.51655172817263</v>
      </c>
      <c r="T90" s="17">
        <f t="shared" ca="1" si="41"/>
        <v>1700</v>
      </c>
      <c r="U90" s="17">
        <f t="shared" ca="1" si="42"/>
        <v>10</v>
      </c>
      <c r="V90" s="49">
        <f t="shared" ca="1" si="43"/>
        <v>1</v>
      </c>
      <c r="W90" s="49"/>
      <c r="X90" s="7">
        <f t="shared" ca="1" si="44"/>
        <v>0</v>
      </c>
      <c r="Y90">
        <f t="shared" ca="1" si="45"/>
        <v>-500</v>
      </c>
      <c r="Z90" s="8">
        <f t="shared" ca="1" si="49"/>
        <v>-12000</v>
      </c>
    </row>
    <row r="91" spans="1:26" x14ac:dyDescent="0.25">
      <c r="A91" s="27">
        <f t="shared" si="46"/>
        <v>75</v>
      </c>
      <c r="B91" s="7">
        <f t="shared" si="28"/>
        <v>1</v>
      </c>
      <c r="C91" s="3">
        <f t="shared" ca="1" si="29"/>
        <v>-1</v>
      </c>
      <c r="D91" s="3">
        <f t="shared" ca="1" si="30"/>
        <v>-1</v>
      </c>
      <c r="E91" s="22">
        <f t="shared" ca="1" si="31"/>
        <v>0</v>
      </c>
      <c r="F91" s="25">
        <f t="shared" ca="1" si="27"/>
        <v>0</v>
      </c>
      <c r="G91" s="35">
        <f t="shared" ca="1" si="32"/>
        <v>0.92502361890365581</v>
      </c>
      <c r="H91" s="33">
        <f t="shared" ca="1" si="33"/>
        <v>9.8964840074622917E-2</v>
      </c>
      <c r="I91" s="33">
        <f t="shared" ca="1" si="34"/>
        <v>0.7304394534987787</v>
      </c>
      <c r="J91" s="33">
        <f t="shared" ca="1" si="25"/>
        <v>-3.6883395519147266E-2</v>
      </c>
      <c r="K91" s="34">
        <f t="shared" ca="1" si="35"/>
        <v>74.446749067212792</v>
      </c>
      <c r="L91" s="3">
        <f t="shared" ca="1" si="36"/>
        <v>-1</v>
      </c>
      <c r="M91" s="15">
        <f t="shared" ca="1" si="37"/>
        <v>74.446749067212792</v>
      </c>
      <c r="N91" s="33">
        <f t="shared" ca="1" si="38"/>
        <v>43.255246329458124</v>
      </c>
      <c r="O91" s="32">
        <f t="shared" ca="1" si="26"/>
        <v>117.70199539667092</v>
      </c>
      <c r="P91" s="16">
        <f t="shared" ca="1" si="47"/>
        <v>117.70199539667092</v>
      </c>
      <c r="Q91" s="17">
        <f t="shared" ca="1" si="39"/>
        <v>176.5529930950064</v>
      </c>
      <c r="R91" s="17">
        <f t="shared" ca="1" si="48"/>
        <v>10944.777820979791</v>
      </c>
      <c r="S91" s="17">
        <f t="shared" ca="1" si="40"/>
        <v>145.93037094639709</v>
      </c>
      <c r="T91" s="17">
        <f t="shared" ca="1" si="41"/>
        <v>1582.298004603329</v>
      </c>
      <c r="U91" s="17">
        <f t="shared" ca="1" si="42"/>
        <v>9.3076353211960523</v>
      </c>
      <c r="V91" s="49">
        <f t="shared" ca="1" si="43"/>
        <v>0.93076353211960527</v>
      </c>
      <c r="W91" s="49"/>
      <c r="X91" s="7">
        <f t="shared" ca="1" si="44"/>
        <v>0</v>
      </c>
      <c r="Y91">
        <f t="shared" si="45"/>
        <v>0</v>
      </c>
      <c r="Z91" s="8">
        <f t="shared" ca="1" si="49"/>
        <v>-12000</v>
      </c>
    </row>
    <row r="92" spans="1:26" x14ac:dyDescent="0.25">
      <c r="A92" s="27">
        <f t="shared" si="46"/>
        <v>76</v>
      </c>
      <c r="B92" s="7">
        <f t="shared" si="28"/>
        <v>0</v>
      </c>
      <c r="C92" s="3">
        <f t="shared" ca="1" si="29"/>
        <v>0.58611438006064975</v>
      </c>
      <c r="D92" s="3">
        <f t="shared" ca="1" si="30"/>
        <v>1</v>
      </c>
      <c r="E92" s="22">
        <f t="shared" ca="1" si="31"/>
        <v>0</v>
      </c>
      <c r="F92" s="25">
        <f t="shared" ca="1" si="27"/>
        <v>0</v>
      </c>
      <c r="G92" s="35">
        <f t="shared" ca="1" si="32"/>
        <v>0.60741895925536182</v>
      </c>
      <c r="H92" s="33">
        <f t="shared" ca="1" si="33"/>
        <v>0.32538553654497193</v>
      </c>
      <c r="I92" s="33">
        <f t="shared" ca="1" si="34"/>
        <v>0.50712041562937415</v>
      </c>
      <c r="J92" s="33">
        <f t="shared" ca="1" si="25"/>
        <v>-0.58412742337611367</v>
      </c>
      <c r="K92" s="34">
        <f t="shared" ca="1" si="35"/>
        <v>66.238088649358289</v>
      </c>
      <c r="L92" s="3">
        <f t="shared" ca="1" si="36"/>
        <v>-1</v>
      </c>
      <c r="M92" s="15">
        <f t="shared" ca="1" si="37"/>
        <v>66.238088649358289</v>
      </c>
      <c r="N92" s="33">
        <f t="shared" ca="1" si="38"/>
        <v>31.161220785421527</v>
      </c>
      <c r="O92" s="32">
        <f t="shared" ca="1" si="26"/>
        <v>97.399309434779809</v>
      </c>
      <c r="P92" s="16">
        <f t="shared" ca="1" si="47"/>
        <v>97.399309434779809</v>
      </c>
      <c r="Q92" s="17">
        <f t="shared" ca="1" si="39"/>
        <v>146.09896415216971</v>
      </c>
      <c r="R92" s="17">
        <f t="shared" ca="1" si="48"/>
        <v>11090.876785131961</v>
      </c>
      <c r="S92" s="17">
        <f t="shared" ca="1" si="40"/>
        <v>145.93258927805198</v>
      </c>
      <c r="T92" s="17">
        <f t="shared" ca="1" si="41"/>
        <v>1484.8986951685492</v>
      </c>
      <c r="U92" s="17">
        <f t="shared" ca="1" si="42"/>
        <v>8.7346982068738193</v>
      </c>
      <c r="V92" s="49">
        <f t="shared" ca="1" si="43"/>
        <v>0.87346982068738188</v>
      </c>
      <c r="W92" s="49"/>
      <c r="X92" s="7">
        <f t="shared" ca="1" si="44"/>
        <v>0</v>
      </c>
      <c r="Y92">
        <f t="shared" ca="1" si="45"/>
        <v>0</v>
      </c>
      <c r="Z92" s="8">
        <f t="shared" ca="1" si="49"/>
        <v>-12000</v>
      </c>
    </row>
    <row r="93" spans="1:26" x14ac:dyDescent="0.25">
      <c r="A93" s="27">
        <f t="shared" si="46"/>
        <v>77</v>
      </c>
      <c r="B93" s="7">
        <f t="shared" si="28"/>
        <v>1</v>
      </c>
      <c r="C93" s="3">
        <f t="shared" ca="1" si="29"/>
        <v>-1</v>
      </c>
      <c r="D93" s="3">
        <f t="shared" ca="1" si="30"/>
        <v>0</v>
      </c>
      <c r="E93" s="22">
        <f t="shared" ca="1" si="31"/>
        <v>2</v>
      </c>
      <c r="F93" s="25">
        <f t="shared" ca="1" si="27"/>
        <v>340</v>
      </c>
      <c r="G93" s="35">
        <f t="shared" ca="1" si="32"/>
        <v>0.69141952550286156</v>
      </c>
      <c r="H93" s="33">
        <f t="shared" ca="1" si="33"/>
        <v>0.50652603922759643</v>
      </c>
      <c r="I93" s="33">
        <f t="shared" ca="1" si="34"/>
        <v>3.8895123989125757E-2</v>
      </c>
      <c r="J93" s="33">
        <f t="shared" ca="1" si="25"/>
        <v>0.75997110138416901</v>
      </c>
      <c r="K93" s="34">
        <f t="shared" ca="1" si="35"/>
        <v>86.399566520762534</v>
      </c>
      <c r="L93" s="3">
        <f t="shared" ca="1" si="36"/>
        <v>-1</v>
      </c>
      <c r="M93" s="15">
        <f t="shared" ca="1" si="37"/>
        <v>86.399566520762534</v>
      </c>
      <c r="N93" s="33">
        <f t="shared" ca="1" si="38"/>
        <v>27.541905000471875</v>
      </c>
      <c r="O93" s="32">
        <f t="shared" ca="1" si="26"/>
        <v>113.9414715212344</v>
      </c>
      <c r="P93" s="16">
        <f t="shared" ca="1" si="47"/>
        <v>113.9414715212344</v>
      </c>
      <c r="Q93" s="17">
        <f t="shared" ca="1" si="39"/>
        <v>170.91220728185161</v>
      </c>
      <c r="R93" s="17">
        <f t="shared" ca="1" si="48"/>
        <v>11261.788992413813</v>
      </c>
      <c r="S93" s="17">
        <f t="shared" ca="1" si="40"/>
        <v>146.25699990147794</v>
      </c>
      <c r="T93" s="17">
        <f t="shared" ca="1" si="41"/>
        <v>1700</v>
      </c>
      <c r="U93" s="17">
        <f t="shared" ca="1" si="42"/>
        <v>10</v>
      </c>
      <c r="V93" s="49">
        <f t="shared" ca="1" si="43"/>
        <v>1</v>
      </c>
      <c r="W93" s="49"/>
      <c r="X93" s="7">
        <f t="shared" ca="1" si="44"/>
        <v>0</v>
      </c>
      <c r="Y93">
        <f t="shared" si="45"/>
        <v>0</v>
      </c>
      <c r="Z93" s="8">
        <f t="shared" ca="1" si="49"/>
        <v>-12000</v>
      </c>
    </row>
    <row r="94" spans="1:26" x14ac:dyDescent="0.25">
      <c r="A94" s="27">
        <f t="shared" si="46"/>
        <v>78</v>
      </c>
      <c r="B94" s="7">
        <f t="shared" si="28"/>
        <v>0</v>
      </c>
      <c r="C94" s="3">
        <f t="shared" ca="1" si="29"/>
        <v>0.76117668322865339</v>
      </c>
      <c r="D94" s="3">
        <f t="shared" ca="1" si="30"/>
        <v>2</v>
      </c>
      <c r="E94" s="22">
        <f t="shared" ca="1" si="31"/>
        <v>0</v>
      </c>
      <c r="F94" s="25">
        <f t="shared" ca="1" si="27"/>
        <v>0</v>
      </c>
      <c r="G94" s="35">
        <f t="shared" ca="1" si="32"/>
        <v>0.4190979964988405</v>
      </c>
      <c r="H94" s="33">
        <f t="shared" ca="1" si="33"/>
        <v>-1</v>
      </c>
      <c r="I94" s="33">
        <f t="shared" ca="1" si="34"/>
        <v>-1</v>
      </c>
      <c r="J94" s="33">
        <f t="shared" ca="1" si="25"/>
        <v>-1</v>
      </c>
      <c r="K94" s="34">
        <f t="shared" ca="1" si="35"/>
        <v>-1</v>
      </c>
      <c r="L94" s="3">
        <f t="shared" ca="1" si="36"/>
        <v>50</v>
      </c>
      <c r="M94" s="15">
        <f t="shared" ca="1" si="37"/>
        <v>50</v>
      </c>
      <c r="N94" s="33">
        <f t="shared" ca="1" si="38"/>
        <v>4.4471259799771135</v>
      </c>
      <c r="O94" s="32">
        <f t="shared" ca="1" si="26"/>
        <v>54.447125979977116</v>
      </c>
      <c r="P94" s="16">
        <f t="shared" ca="1" si="47"/>
        <v>54.447125979977116</v>
      </c>
      <c r="Q94" s="17">
        <f t="shared" ca="1" si="39"/>
        <v>81.670688969965681</v>
      </c>
      <c r="R94" s="17">
        <f t="shared" ca="1" si="48"/>
        <v>11343.459681383778</v>
      </c>
      <c r="S94" s="17">
        <f t="shared" ca="1" si="40"/>
        <v>145.42897027415086</v>
      </c>
      <c r="T94" s="17">
        <f t="shared" ca="1" si="41"/>
        <v>1645.552874020023</v>
      </c>
      <c r="U94" s="17">
        <f t="shared" ca="1" si="42"/>
        <v>9.679722788353077</v>
      </c>
      <c r="V94" s="49">
        <f t="shared" ca="1" si="43"/>
        <v>0.96797227883530768</v>
      </c>
      <c r="W94" s="49"/>
      <c r="X94" s="7">
        <f t="shared" ca="1" si="44"/>
        <v>0</v>
      </c>
      <c r="Y94">
        <f t="shared" ca="1" si="45"/>
        <v>0</v>
      </c>
      <c r="Z94" s="8">
        <f t="shared" ca="1" si="49"/>
        <v>-12000</v>
      </c>
    </row>
    <row r="95" spans="1:26" x14ac:dyDescent="0.25">
      <c r="A95" s="27">
        <f t="shared" si="46"/>
        <v>79</v>
      </c>
      <c r="B95" s="7">
        <f t="shared" si="28"/>
        <v>1</v>
      </c>
      <c r="C95" s="3">
        <f t="shared" ca="1" si="29"/>
        <v>-1</v>
      </c>
      <c r="D95" s="3">
        <f t="shared" ca="1" si="30"/>
        <v>1</v>
      </c>
      <c r="E95" s="22">
        <f t="shared" ca="1" si="31"/>
        <v>0</v>
      </c>
      <c r="F95" s="25">
        <f t="shared" ca="1" si="27"/>
        <v>0</v>
      </c>
      <c r="G95" s="35">
        <f t="shared" ca="1" si="32"/>
        <v>0.22507394098064082</v>
      </c>
      <c r="H95" s="33">
        <f t="shared" ca="1" si="33"/>
        <v>-1</v>
      </c>
      <c r="I95" s="33">
        <f t="shared" ca="1" si="34"/>
        <v>-1</v>
      </c>
      <c r="J95" s="33">
        <f t="shared" ca="1" si="25"/>
        <v>-1</v>
      </c>
      <c r="K95" s="34">
        <f t="shared" ca="1" si="35"/>
        <v>-1</v>
      </c>
      <c r="L95" s="3">
        <f t="shared" ca="1" si="36"/>
        <v>50</v>
      </c>
      <c r="M95" s="15">
        <f t="shared" ca="1" si="37"/>
        <v>50</v>
      </c>
      <c r="N95" s="33">
        <f t="shared" ca="1" si="38"/>
        <v>6.9594278769925353</v>
      </c>
      <c r="O95" s="32">
        <f t="shared" ca="1" si="26"/>
        <v>56.959427876992535</v>
      </c>
      <c r="P95" s="16">
        <f t="shared" ca="1" si="47"/>
        <v>56.959427876992535</v>
      </c>
      <c r="Q95" s="17">
        <f t="shared" ca="1" si="39"/>
        <v>85.439141815488796</v>
      </c>
      <c r="R95" s="17">
        <f t="shared" ca="1" si="48"/>
        <v>11428.898823199266</v>
      </c>
      <c r="S95" s="17">
        <f t="shared" ca="1" si="40"/>
        <v>144.66960535695259</v>
      </c>
      <c r="T95" s="17">
        <f t="shared" ca="1" si="41"/>
        <v>1588.5934461430304</v>
      </c>
      <c r="U95" s="17">
        <f t="shared" ca="1" si="42"/>
        <v>9.3446673302531202</v>
      </c>
      <c r="V95" s="49">
        <f t="shared" ca="1" si="43"/>
        <v>0.93446673302531202</v>
      </c>
      <c r="W95" s="49"/>
      <c r="X95" s="7">
        <f t="shared" ca="1" si="44"/>
        <v>0</v>
      </c>
      <c r="Y95">
        <f t="shared" si="45"/>
        <v>0</v>
      </c>
      <c r="Z95" s="8">
        <f t="shared" ca="1" si="49"/>
        <v>-12000</v>
      </c>
    </row>
    <row r="96" spans="1:26" x14ac:dyDescent="0.25">
      <c r="A96" s="27">
        <f t="shared" si="46"/>
        <v>80</v>
      </c>
      <c r="B96" s="7">
        <f t="shared" si="28"/>
        <v>0</v>
      </c>
      <c r="C96" s="3">
        <f t="shared" ca="1" si="29"/>
        <v>0.88395716661165025</v>
      </c>
      <c r="D96" s="3">
        <f t="shared" ca="1" si="30"/>
        <v>0</v>
      </c>
      <c r="E96" s="22">
        <f t="shared" ca="1" si="31"/>
        <v>2</v>
      </c>
      <c r="F96" s="25">
        <f t="shared" ca="1" si="27"/>
        <v>340</v>
      </c>
      <c r="G96" s="35">
        <f t="shared" ca="1" si="32"/>
        <v>0.9693365549330808</v>
      </c>
      <c r="H96" s="33">
        <f t="shared" ca="1" si="33"/>
        <v>0.40162736933579302</v>
      </c>
      <c r="I96" s="33">
        <f t="shared" ca="1" si="34"/>
        <v>0.61747097018028718</v>
      </c>
      <c r="J96" s="33">
        <f t="shared" ca="1" si="25"/>
        <v>-0.49406284260791961</v>
      </c>
      <c r="K96" s="34">
        <f t="shared" ca="1" si="35"/>
        <v>67.589057360881213</v>
      </c>
      <c r="L96" s="3">
        <f t="shared" ca="1" si="36"/>
        <v>-1</v>
      </c>
      <c r="M96" s="15">
        <f t="shared" ca="1" si="37"/>
        <v>67.589057360881213</v>
      </c>
      <c r="N96" s="33">
        <f t="shared" ca="1" si="38"/>
        <v>68.718291194196283</v>
      </c>
      <c r="O96" s="32">
        <f t="shared" ca="1" si="26"/>
        <v>136.30734855507751</v>
      </c>
      <c r="P96" s="16">
        <f t="shared" ca="1" si="47"/>
        <v>136.30734855507751</v>
      </c>
      <c r="Q96" s="17">
        <f t="shared" ca="1" si="39"/>
        <v>204.46102283261627</v>
      </c>
      <c r="R96" s="17">
        <f t="shared" ca="1" si="48"/>
        <v>11633.359846031883</v>
      </c>
      <c r="S96" s="17">
        <f t="shared" ca="1" si="40"/>
        <v>145.4169980753984</v>
      </c>
      <c r="T96" s="17">
        <f t="shared" ca="1" si="41"/>
        <v>1700</v>
      </c>
      <c r="U96" s="17">
        <f t="shared" ca="1" si="42"/>
        <v>10</v>
      </c>
      <c r="V96" s="49">
        <f t="shared" ca="1" si="43"/>
        <v>1</v>
      </c>
      <c r="W96" s="49"/>
      <c r="X96" s="7">
        <f t="shared" ca="1" si="44"/>
        <v>0</v>
      </c>
      <c r="Y96">
        <f t="shared" ca="1" si="45"/>
        <v>-500</v>
      </c>
      <c r="Z96" s="8">
        <f t="shared" ca="1" si="49"/>
        <v>-12500</v>
      </c>
    </row>
    <row r="97" spans="1:26" x14ac:dyDescent="0.25">
      <c r="A97" s="27">
        <f t="shared" si="46"/>
        <v>81</v>
      </c>
      <c r="B97" s="7">
        <f t="shared" si="28"/>
        <v>1</v>
      </c>
      <c r="C97" s="3">
        <f t="shared" ca="1" si="29"/>
        <v>-1</v>
      </c>
      <c r="D97" s="3">
        <f t="shared" ca="1" si="30"/>
        <v>-1</v>
      </c>
      <c r="E97" s="22">
        <f t="shared" ca="1" si="31"/>
        <v>0</v>
      </c>
      <c r="F97" s="25">
        <f t="shared" ca="1" si="27"/>
        <v>0</v>
      </c>
      <c r="G97" s="35">
        <f t="shared" ca="1" si="32"/>
        <v>0.43793314240695913</v>
      </c>
      <c r="H97" s="33">
        <f t="shared" ca="1" si="33"/>
        <v>-1</v>
      </c>
      <c r="I97" s="33">
        <f t="shared" ca="1" si="34"/>
        <v>-1</v>
      </c>
      <c r="J97" s="33">
        <f t="shared" ca="1" si="25"/>
        <v>-1</v>
      </c>
      <c r="K97" s="34">
        <f t="shared" ca="1" si="35"/>
        <v>-1</v>
      </c>
      <c r="L97" s="3">
        <f t="shared" ca="1" si="36"/>
        <v>50</v>
      </c>
      <c r="M97" s="15">
        <f t="shared" ca="1" si="37"/>
        <v>50</v>
      </c>
      <c r="N97" s="33">
        <f t="shared" ca="1" si="38"/>
        <v>19.807536011998526</v>
      </c>
      <c r="O97" s="32">
        <f t="shared" ca="1" si="26"/>
        <v>69.807536011998522</v>
      </c>
      <c r="P97" s="16">
        <f t="shared" ca="1" si="47"/>
        <v>69.807536011998522</v>
      </c>
      <c r="Q97" s="17">
        <f t="shared" ca="1" si="39"/>
        <v>104.71130401799778</v>
      </c>
      <c r="R97" s="17">
        <f t="shared" ca="1" si="48"/>
        <v>11738.07115004988</v>
      </c>
      <c r="S97" s="17">
        <f t="shared" ca="1" si="40"/>
        <v>144.91445864259097</v>
      </c>
      <c r="T97" s="17">
        <f t="shared" ca="1" si="41"/>
        <v>1630.1924639880015</v>
      </c>
      <c r="U97" s="17">
        <f t="shared" ca="1" si="42"/>
        <v>9.5893674352235383</v>
      </c>
      <c r="V97" s="49">
        <f t="shared" ca="1" si="43"/>
        <v>0.95893674352235381</v>
      </c>
      <c r="W97" s="49"/>
      <c r="X97" s="7">
        <f t="shared" ca="1" si="44"/>
        <v>0</v>
      </c>
      <c r="Y97">
        <f t="shared" si="45"/>
        <v>0</v>
      </c>
      <c r="Z97" s="8">
        <f t="shared" ca="1" si="49"/>
        <v>-12500</v>
      </c>
    </row>
    <row r="98" spans="1:26" x14ac:dyDescent="0.25">
      <c r="A98" s="27">
        <f t="shared" si="46"/>
        <v>82</v>
      </c>
      <c r="B98" s="7">
        <f t="shared" si="28"/>
        <v>0</v>
      </c>
      <c r="C98" s="3">
        <f t="shared" ca="1" si="29"/>
        <v>0.35849816254866806</v>
      </c>
      <c r="D98" s="3">
        <f t="shared" ca="1" si="30"/>
        <v>0</v>
      </c>
      <c r="E98" s="22">
        <f t="shared" ca="1" si="31"/>
        <v>2</v>
      </c>
      <c r="F98" s="25">
        <f t="shared" ca="1" si="27"/>
        <v>340</v>
      </c>
      <c r="G98" s="35">
        <f t="shared" ca="1" si="32"/>
        <v>0.60190446996099156</v>
      </c>
      <c r="H98" s="33">
        <f t="shared" ca="1" si="33"/>
        <v>0.78286527087256896</v>
      </c>
      <c r="I98" s="33">
        <f t="shared" ca="1" si="34"/>
        <v>0.13534441965880217</v>
      </c>
      <c r="J98" s="33">
        <f t="shared" ca="1" si="25"/>
        <v>0.75979837103651982</v>
      </c>
      <c r="K98" s="34">
        <f t="shared" ca="1" si="35"/>
        <v>86.396975565547791</v>
      </c>
      <c r="L98" s="3">
        <f t="shared" ca="1" si="36"/>
        <v>-1</v>
      </c>
      <c r="M98" s="15">
        <f t="shared" ca="1" si="37"/>
        <v>86.396975565547791</v>
      </c>
      <c r="N98" s="33">
        <f t="shared" ca="1" si="38"/>
        <v>11.32536198080858</v>
      </c>
      <c r="O98" s="32">
        <f t="shared" ca="1" si="26"/>
        <v>97.722337546356371</v>
      </c>
      <c r="P98" s="16">
        <f t="shared" ca="1" si="47"/>
        <v>97.722337546356371</v>
      </c>
      <c r="Q98" s="17">
        <f t="shared" ca="1" si="39"/>
        <v>146.58350631953456</v>
      </c>
      <c r="R98" s="17">
        <f t="shared" ca="1" si="48"/>
        <v>11884.654656369416</v>
      </c>
      <c r="S98" s="17">
        <f t="shared" ca="1" si="40"/>
        <v>144.93481288255373</v>
      </c>
      <c r="T98" s="17">
        <f t="shared" ca="1" si="41"/>
        <v>1700</v>
      </c>
      <c r="U98" s="17">
        <f t="shared" ca="1" si="42"/>
        <v>10</v>
      </c>
      <c r="V98" s="49">
        <f t="shared" ca="1" si="43"/>
        <v>1</v>
      </c>
      <c r="W98" s="49"/>
      <c r="X98" s="7">
        <f t="shared" ca="1" si="44"/>
        <v>0</v>
      </c>
      <c r="Y98">
        <f t="shared" ca="1" si="45"/>
        <v>-500</v>
      </c>
      <c r="Z98" s="8">
        <f t="shared" ca="1" si="49"/>
        <v>-13000</v>
      </c>
    </row>
    <row r="99" spans="1:26" x14ac:dyDescent="0.25">
      <c r="A99" s="27">
        <f t="shared" si="46"/>
        <v>83</v>
      </c>
      <c r="B99" s="7">
        <f t="shared" si="28"/>
        <v>1</v>
      </c>
      <c r="C99" s="3">
        <f t="shared" ca="1" si="29"/>
        <v>-1</v>
      </c>
      <c r="D99" s="3">
        <f t="shared" ca="1" si="30"/>
        <v>-1</v>
      </c>
      <c r="E99" s="22">
        <f t="shared" ca="1" si="31"/>
        <v>0</v>
      </c>
      <c r="F99" s="25">
        <f t="shared" ca="1" si="27"/>
        <v>0</v>
      </c>
      <c r="G99" s="35">
        <f t="shared" ca="1" si="32"/>
        <v>0.76733360771389403</v>
      </c>
      <c r="H99" s="33">
        <f t="shared" ca="1" si="33"/>
        <v>0.22355901629792685</v>
      </c>
      <c r="I99" s="33">
        <f t="shared" ca="1" si="34"/>
        <v>0.84799869670565953</v>
      </c>
      <c r="J99" s="33">
        <f t="shared" ca="1" si="25"/>
        <v>0.27076889861792297</v>
      </c>
      <c r="K99" s="34">
        <f t="shared" ca="1" si="35"/>
        <v>79.061533479268846</v>
      </c>
      <c r="L99" s="3">
        <f t="shared" ca="1" si="36"/>
        <v>-1</v>
      </c>
      <c r="M99" s="15">
        <f t="shared" ca="1" si="37"/>
        <v>79.061533479268846</v>
      </c>
      <c r="N99" s="33">
        <f t="shared" ca="1" si="38"/>
        <v>87.605424121732597</v>
      </c>
      <c r="O99" s="32">
        <f t="shared" ca="1" si="26"/>
        <v>166.66695760100146</v>
      </c>
      <c r="P99" s="16">
        <f t="shared" ca="1" si="47"/>
        <v>166.66695760100146</v>
      </c>
      <c r="Q99" s="17">
        <f t="shared" ca="1" si="39"/>
        <v>250.00043640150218</v>
      </c>
      <c r="R99" s="17">
        <f t="shared" ca="1" si="48"/>
        <v>12134.655092770918</v>
      </c>
      <c r="S99" s="17">
        <f t="shared" ca="1" si="40"/>
        <v>146.2006637683242</v>
      </c>
      <c r="T99" s="17">
        <f t="shared" ca="1" si="41"/>
        <v>1533.3330423989985</v>
      </c>
      <c r="U99" s="17">
        <f t="shared" ca="1" si="42"/>
        <v>9.019606131758815</v>
      </c>
      <c r="V99" s="49">
        <f t="shared" ca="1" si="43"/>
        <v>0.9019606131758815</v>
      </c>
      <c r="W99" s="49"/>
      <c r="X99" s="7">
        <f t="shared" ca="1" si="44"/>
        <v>0</v>
      </c>
      <c r="Y99">
        <f t="shared" si="45"/>
        <v>0</v>
      </c>
      <c r="Z99" s="8">
        <f t="shared" ca="1" si="49"/>
        <v>-13000</v>
      </c>
    </row>
    <row r="100" spans="1:26" x14ac:dyDescent="0.25">
      <c r="A100" s="27">
        <f t="shared" si="46"/>
        <v>84</v>
      </c>
      <c r="B100" s="7">
        <f t="shared" si="28"/>
        <v>0</v>
      </c>
      <c r="C100" s="3">
        <f t="shared" ca="1" si="29"/>
        <v>0.8320637622383229</v>
      </c>
      <c r="D100" s="3">
        <f t="shared" ca="1" si="30"/>
        <v>2</v>
      </c>
      <c r="E100" s="22">
        <f t="shared" ca="1" si="31"/>
        <v>0</v>
      </c>
      <c r="F100" s="25">
        <f t="shared" ca="1" si="27"/>
        <v>0</v>
      </c>
      <c r="G100" s="35">
        <f t="shared" ca="1" si="32"/>
        <v>0.8141768101245167</v>
      </c>
      <c r="H100" s="33">
        <f t="shared" ca="1" si="33"/>
        <v>0.63953527417226519</v>
      </c>
      <c r="I100" s="33">
        <f t="shared" ca="1" si="34"/>
        <v>0.26847379366665547</v>
      </c>
      <c r="J100" s="33">
        <f t="shared" ref="J100:J163" ca="1" si="50">IF(I100&gt;0,SQRT(-2*LOG(1-H100)) * COS(2*PI()*I100),-1)</f>
        <v>-0.10902959765723884</v>
      </c>
      <c r="K100" s="34">
        <f t="shared" ca="1" si="35"/>
        <v>73.364556035141419</v>
      </c>
      <c r="L100" s="3">
        <f t="shared" ca="1" si="36"/>
        <v>-1</v>
      </c>
      <c r="M100" s="15">
        <f t="shared" ca="1" si="37"/>
        <v>73.364556035141419</v>
      </c>
      <c r="N100" s="33">
        <f t="shared" ca="1" si="38"/>
        <v>23.777489990669839</v>
      </c>
      <c r="O100" s="32">
        <f t="shared" ref="O100:O163" ca="1" si="51">M100+N100</f>
        <v>97.142046025811254</v>
      </c>
      <c r="P100" s="16">
        <f t="shared" ca="1" si="47"/>
        <v>97.142046025811254</v>
      </c>
      <c r="Q100" s="17">
        <f t="shared" ca="1" si="39"/>
        <v>145.71306903871687</v>
      </c>
      <c r="R100" s="17">
        <f t="shared" ca="1" si="48"/>
        <v>12280.368161809634</v>
      </c>
      <c r="S100" s="17">
        <f t="shared" ca="1" si="40"/>
        <v>146.19485906916219</v>
      </c>
      <c r="T100" s="17">
        <f t="shared" ca="1" si="41"/>
        <v>1436.1909963731873</v>
      </c>
      <c r="U100" s="17">
        <f t="shared" ca="1" si="42"/>
        <v>8.4481823316069846</v>
      </c>
      <c r="V100" s="49">
        <f t="shared" ca="1" si="43"/>
        <v>0.84481823316069837</v>
      </c>
      <c r="W100" s="49"/>
      <c r="X100" s="7">
        <f t="shared" ca="1" si="44"/>
        <v>0</v>
      </c>
      <c r="Y100">
        <f t="shared" ca="1" si="45"/>
        <v>0</v>
      </c>
      <c r="Z100" s="8">
        <f t="shared" ca="1" si="49"/>
        <v>-13000</v>
      </c>
    </row>
    <row r="101" spans="1:26" x14ac:dyDescent="0.25">
      <c r="A101" s="27">
        <f t="shared" si="46"/>
        <v>85</v>
      </c>
      <c r="B101" s="7">
        <f t="shared" si="28"/>
        <v>1</v>
      </c>
      <c r="C101" s="3">
        <f t="shared" ca="1" si="29"/>
        <v>-1</v>
      </c>
      <c r="D101" s="3">
        <f t="shared" ca="1" si="30"/>
        <v>1</v>
      </c>
      <c r="E101" s="22">
        <f t="shared" ca="1" si="31"/>
        <v>0</v>
      </c>
      <c r="F101" s="25">
        <f t="shared" ca="1" si="27"/>
        <v>0</v>
      </c>
      <c r="G101" s="35">
        <f t="shared" ca="1" si="32"/>
        <v>0.20491535858295629</v>
      </c>
      <c r="H101" s="33">
        <f t="shared" ca="1" si="33"/>
        <v>-1</v>
      </c>
      <c r="I101" s="33">
        <f t="shared" ca="1" si="34"/>
        <v>-1</v>
      </c>
      <c r="J101" s="33">
        <f t="shared" ca="1" si="50"/>
        <v>-1</v>
      </c>
      <c r="K101" s="34">
        <f t="shared" ca="1" si="35"/>
        <v>-1</v>
      </c>
      <c r="L101" s="3">
        <f t="shared" ca="1" si="36"/>
        <v>50</v>
      </c>
      <c r="M101" s="15">
        <f t="shared" ca="1" si="37"/>
        <v>50</v>
      </c>
      <c r="N101" s="33">
        <f t="shared" ca="1" si="38"/>
        <v>13.66166209071986</v>
      </c>
      <c r="O101" s="32">
        <f t="shared" ca="1" si="51"/>
        <v>63.661662090719858</v>
      </c>
      <c r="P101" s="16">
        <f t="shared" ca="1" si="47"/>
        <v>63.661662090719858</v>
      </c>
      <c r="Q101" s="17">
        <f t="shared" ca="1" si="39"/>
        <v>95.492493136079787</v>
      </c>
      <c r="R101" s="17">
        <f t="shared" ca="1" si="48"/>
        <v>12375.860654945714</v>
      </c>
      <c r="S101" s="17">
        <f t="shared" ca="1" si="40"/>
        <v>145.59836064642005</v>
      </c>
      <c r="T101" s="17">
        <f t="shared" ca="1" si="41"/>
        <v>1372.5293342824675</v>
      </c>
      <c r="U101" s="17">
        <f t="shared" ca="1" si="42"/>
        <v>8.0737019663674552</v>
      </c>
      <c r="V101" s="49">
        <f t="shared" ca="1" si="43"/>
        <v>0.80737019663674559</v>
      </c>
      <c r="W101" s="49"/>
      <c r="X101" s="7">
        <f t="shared" ca="1" si="44"/>
        <v>0</v>
      </c>
      <c r="Y101">
        <f t="shared" si="45"/>
        <v>0</v>
      </c>
      <c r="Z101" s="8">
        <f t="shared" ca="1" si="49"/>
        <v>-13000</v>
      </c>
    </row>
    <row r="102" spans="1:26" x14ac:dyDescent="0.25">
      <c r="A102" s="27">
        <f t="shared" si="46"/>
        <v>86</v>
      </c>
      <c r="B102" s="7">
        <f t="shared" si="28"/>
        <v>0</v>
      </c>
      <c r="C102" s="3">
        <f t="shared" ca="1" si="29"/>
        <v>0.7648891256833692</v>
      </c>
      <c r="D102" s="3">
        <f t="shared" ca="1" si="30"/>
        <v>0</v>
      </c>
      <c r="E102" s="22">
        <f t="shared" ca="1" si="31"/>
        <v>2</v>
      </c>
      <c r="F102" s="25">
        <f t="shared" ca="1" si="27"/>
        <v>340</v>
      </c>
      <c r="G102" s="35">
        <f t="shared" ca="1" si="32"/>
        <v>0.97250381539264208</v>
      </c>
      <c r="H102" s="33">
        <f t="shared" ca="1" si="33"/>
        <v>0.75812587402517739</v>
      </c>
      <c r="I102" s="33">
        <f t="shared" ca="1" si="34"/>
        <v>0.31479721692622553</v>
      </c>
      <c r="J102" s="33">
        <f t="shared" ca="1" si="50"/>
        <v>-0.43966445761777384</v>
      </c>
      <c r="K102" s="34">
        <f t="shared" ca="1" si="35"/>
        <v>68.40503313573339</v>
      </c>
      <c r="L102" s="3">
        <f t="shared" ca="1" si="36"/>
        <v>-1</v>
      </c>
      <c r="M102" s="15">
        <f t="shared" ca="1" si="37"/>
        <v>68.40503313573339</v>
      </c>
      <c r="N102" s="33">
        <f t="shared" ca="1" si="38"/>
        <v>2.9367201853370344</v>
      </c>
      <c r="O102" s="32">
        <f t="shared" ca="1" si="51"/>
        <v>71.341753321070428</v>
      </c>
      <c r="P102" s="16">
        <f t="shared" ca="1" si="47"/>
        <v>71.341753321070428</v>
      </c>
      <c r="Q102" s="17">
        <f t="shared" ca="1" si="39"/>
        <v>107.01262998160564</v>
      </c>
      <c r="R102" s="17">
        <f t="shared" ca="1" si="48"/>
        <v>12482.87328492732</v>
      </c>
      <c r="S102" s="17">
        <f t="shared" ca="1" si="40"/>
        <v>145.14968935961988</v>
      </c>
      <c r="T102" s="17">
        <f t="shared" ca="1" si="41"/>
        <v>1641.1875809613971</v>
      </c>
      <c r="U102" s="17">
        <f t="shared" ca="1" si="42"/>
        <v>9.6540445938905712</v>
      </c>
      <c r="V102" s="49">
        <f t="shared" ca="1" si="43"/>
        <v>0.96540445938905706</v>
      </c>
      <c r="W102" s="49"/>
      <c r="X102" s="7">
        <f t="shared" ca="1" si="44"/>
        <v>0</v>
      </c>
      <c r="Y102">
        <f t="shared" ca="1" si="45"/>
        <v>-500</v>
      </c>
      <c r="Z102" s="8">
        <f t="shared" ca="1" si="49"/>
        <v>-13500</v>
      </c>
    </row>
    <row r="103" spans="1:26" x14ac:dyDescent="0.25">
      <c r="A103" s="27">
        <f t="shared" si="46"/>
        <v>87</v>
      </c>
      <c r="B103" s="7">
        <f t="shared" si="28"/>
        <v>1</v>
      </c>
      <c r="C103" s="3">
        <f t="shared" ca="1" si="29"/>
        <v>-1</v>
      </c>
      <c r="D103" s="3">
        <f t="shared" ca="1" si="30"/>
        <v>-1</v>
      </c>
      <c r="E103" s="22">
        <f t="shared" ca="1" si="31"/>
        <v>0</v>
      </c>
      <c r="F103" s="25">
        <f t="shared" ca="1" si="27"/>
        <v>0</v>
      </c>
      <c r="G103" s="35">
        <f t="shared" ca="1" si="32"/>
        <v>5.8885432316609809E-2</v>
      </c>
      <c r="H103" s="33">
        <f t="shared" ca="1" si="33"/>
        <v>-1</v>
      </c>
      <c r="I103" s="33">
        <f t="shared" ca="1" si="34"/>
        <v>-1</v>
      </c>
      <c r="J103" s="33">
        <f t="shared" ca="1" si="50"/>
        <v>-1</v>
      </c>
      <c r="K103" s="34">
        <f t="shared" ca="1" si="35"/>
        <v>-1</v>
      </c>
      <c r="L103" s="3">
        <f t="shared" ca="1" si="36"/>
        <v>50</v>
      </c>
      <c r="M103" s="15">
        <f t="shared" ca="1" si="37"/>
        <v>50</v>
      </c>
      <c r="N103" s="33">
        <f t="shared" ca="1" si="38"/>
        <v>69.364700672945773</v>
      </c>
      <c r="O103" s="32">
        <f t="shared" ca="1" si="51"/>
        <v>119.36470067294577</v>
      </c>
      <c r="P103" s="16">
        <f t="shared" ca="1" si="47"/>
        <v>119.36470067294577</v>
      </c>
      <c r="Q103" s="17">
        <f t="shared" ca="1" si="39"/>
        <v>179.04705100941865</v>
      </c>
      <c r="R103" s="17">
        <f t="shared" ca="1" si="48"/>
        <v>12661.920335936738</v>
      </c>
      <c r="S103" s="17">
        <f t="shared" ca="1" si="40"/>
        <v>145.53931420616928</v>
      </c>
      <c r="T103" s="17">
        <f t="shared" ca="1" si="41"/>
        <v>1521.8228802884514</v>
      </c>
      <c r="U103" s="17">
        <f t="shared" ca="1" si="42"/>
        <v>8.9518992958144192</v>
      </c>
      <c r="V103" s="49">
        <f t="shared" ca="1" si="43"/>
        <v>0.89518992958144206</v>
      </c>
      <c r="W103" s="49"/>
      <c r="X103" s="7">
        <f t="shared" ca="1" si="44"/>
        <v>0</v>
      </c>
      <c r="Y103">
        <f t="shared" si="45"/>
        <v>0</v>
      </c>
      <c r="Z103" s="8">
        <f t="shared" ca="1" si="49"/>
        <v>-13500</v>
      </c>
    </row>
    <row r="104" spans="1:26" x14ac:dyDescent="0.25">
      <c r="A104" s="27">
        <f t="shared" si="46"/>
        <v>88</v>
      </c>
      <c r="B104" s="7">
        <f t="shared" si="28"/>
        <v>0</v>
      </c>
      <c r="C104" s="3">
        <f t="shared" ca="1" si="29"/>
        <v>2.165549952052559E-2</v>
      </c>
      <c r="D104" s="3">
        <f t="shared" ca="1" si="30"/>
        <v>0</v>
      </c>
      <c r="E104" s="22">
        <f t="shared" ca="1" si="31"/>
        <v>2</v>
      </c>
      <c r="F104" s="25">
        <f t="shared" ca="1" si="27"/>
        <v>340</v>
      </c>
      <c r="G104" s="35">
        <f t="shared" ca="1" si="32"/>
        <v>0.23469065799392064</v>
      </c>
      <c r="H104" s="33">
        <f t="shared" ca="1" si="33"/>
        <v>-1</v>
      </c>
      <c r="I104" s="33">
        <f t="shared" ca="1" si="34"/>
        <v>-1</v>
      </c>
      <c r="J104" s="33">
        <f t="shared" ca="1" si="50"/>
        <v>-1</v>
      </c>
      <c r="K104" s="34">
        <f t="shared" ca="1" si="35"/>
        <v>-1</v>
      </c>
      <c r="L104" s="3">
        <f t="shared" ca="1" si="36"/>
        <v>50</v>
      </c>
      <c r="M104" s="15">
        <f t="shared" ca="1" si="37"/>
        <v>50</v>
      </c>
      <c r="N104" s="33">
        <f t="shared" ca="1" si="38"/>
        <v>6.8785709333862357</v>
      </c>
      <c r="O104" s="32">
        <f t="shared" ca="1" si="51"/>
        <v>56.878570933386236</v>
      </c>
      <c r="P104" s="16">
        <f t="shared" ca="1" si="47"/>
        <v>56.878570933386236</v>
      </c>
      <c r="Q104" s="17">
        <f t="shared" ca="1" si="39"/>
        <v>85.31785640007935</v>
      </c>
      <c r="R104" s="17">
        <f t="shared" ca="1" si="48"/>
        <v>12747.238192336818</v>
      </c>
      <c r="S104" s="17">
        <f t="shared" ca="1" si="40"/>
        <v>144.85497945837281</v>
      </c>
      <c r="T104" s="17">
        <f t="shared" ca="1" si="41"/>
        <v>1700</v>
      </c>
      <c r="U104" s="17">
        <f t="shared" ca="1" si="42"/>
        <v>10</v>
      </c>
      <c r="V104" s="49">
        <f t="shared" ca="1" si="43"/>
        <v>1</v>
      </c>
      <c r="W104" s="49"/>
      <c r="X104" s="7">
        <f t="shared" ca="1" si="44"/>
        <v>0</v>
      </c>
      <c r="Y104">
        <f t="shared" ca="1" si="45"/>
        <v>-500</v>
      </c>
      <c r="Z104" s="8">
        <f t="shared" ca="1" si="49"/>
        <v>-14000</v>
      </c>
    </row>
    <row r="105" spans="1:26" x14ac:dyDescent="0.25">
      <c r="A105" s="27">
        <f t="shared" si="46"/>
        <v>89</v>
      </c>
      <c r="B105" s="7">
        <f t="shared" si="28"/>
        <v>1</v>
      </c>
      <c r="C105" s="3">
        <f t="shared" ca="1" si="29"/>
        <v>-1</v>
      </c>
      <c r="D105" s="3">
        <f t="shared" ca="1" si="30"/>
        <v>-1</v>
      </c>
      <c r="E105" s="22">
        <f t="shared" ca="1" si="31"/>
        <v>0</v>
      </c>
      <c r="F105" s="25">
        <f t="shared" ca="1" si="27"/>
        <v>0</v>
      </c>
      <c r="G105" s="35">
        <f t="shared" ca="1" si="32"/>
        <v>0.45966473185701529</v>
      </c>
      <c r="H105" s="33">
        <f t="shared" ca="1" si="33"/>
        <v>-1</v>
      </c>
      <c r="I105" s="33">
        <f t="shared" ca="1" si="34"/>
        <v>-1</v>
      </c>
      <c r="J105" s="33">
        <f t="shared" ca="1" si="50"/>
        <v>-1</v>
      </c>
      <c r="K105" s="34">
        <f t="shared" ca="1" si="35"/>
        <v>-1</v>
      </c>
      <c r="L105" s="3">
        <f t="shared" ca="1" si="36"/>
        <v>50</v>
      </c>
      <c r="M105" s="15">
        <f t="shared" ca="1" si="37"/>
        <v>50</v>
      </c>
      <c r="N105" s="33">
        <f t="shared" ca="1" si="38"/>
        <v>20.648628247161586</v>
      </c>
      <c r="O105" s="32">
        <f t="shared" ca="1" si="51"/>
        <v>70.648628247161582</v>
      </c>
      <c r="P105" s="16">
        <f t="shared" ca="1" si="47"/>
        <v>70.648628247161582</v>
      </c>
      <c r="Q105" s="17">
        <f t="shared" ca="1" si="39"/>
        <v>105.97294237074237</v>
      </c>
      <c r="R105" s="17">
        <f t="shared" ca="1" si="48"/>
        <v>12853.211134707561</v>
      </c>
      <c r="S105" s="17">
        <f t="shared" ca="1" si="40"/>
        <v>144.41810263716349</v>
      </c>
      <c r="T105" s="17">
        <f t="shared" ca="1" si="41"/>
        <v>1629.3513717528385</v>
      </c>
      <c r="U105" s="17">
        <f t="shared" ca="1" si="42"/>
        <v>9.5844198338402258</v>
      </c>
      <c r="V105" s="49">
        <f t="shared" ca="1" si="43"/>
        <v>0.95844198338402264</v>
      </c>
      <c r="W105" s="49"/>
      <c r="X105" s="7">
        <f t="shared" ca="1" si="44"/>
        <v>0</v>
      </c>
      <c r="Y105">
        <f t="shared" si="45"/>
        <v>0</v>
      </c>
      <c r="Z105" s="8">
        <f t="shared" ca="1" si="49"/>
        <v>-14000</v>
      </c>
    </row>
    <row r="106" spans="1:26" x14ac:dyDescent="0.25">
      <c r="A106" s="27">
        <f t="shared" si="46"/>
        <v>90</v>
      </c>
      <c r="B106" s="7">
        <f t="shared" si="28"/>
        <v>0</v>
      </c>
      <c r="C106" s="3">
        <f t="shared" ca="1" si="29"/>
        <v>0.74506511917175777</v>
      </c>
      <c r="D106" s="3">
        <f t="shared" ca="1" si="30"/>
        <v>1</v>
      </c>
      <c r="E106" s="22">
        <f t="shared" ca="1" si="31"/>
        <v>0</v>
      </c>
      <c r="F106" s="25">
        <f t="shared" ca="1" si="27"/>
        <v>0</v>
      </c>
      <c r="G106" s="35">
        <f t="shared" ca="1" si="32"/>
        <v>8.1791779073182136E-2</v>
      </c>
      <c r="H106" s="33">
        <f t="shared" ca="1" si="33"/>
        <v>-1</v>
      </c>
      <c r="I106" s="33">
        <f t="shared" ca="1" si="34"/>
        <v>-1</v>
      </c>
      <c r="J106" s="33">
        <f t="shared" ca="1" si="50"/>
        <v>-1</v>
      </c>
      <c r="K106" s="34">
        <f t="shared" ca="1" si="35"/>
        <v>-1</v>
      </c>
      <c r="L106" s="3">
        <f t="shared" ca="1" si="36"/>
        <v>50</v>
      </c>
      <c r="M106" s="15">
        <f t="shared" ca="1" si="37"/>
        <v>50</v>
      </c>
      <c r="N106" s="33">
        <f t="shared" ca="1" si="38"/>
        <v>2.380733595380828</v>
      </c>
      <c r="O106" s="32">
        <f t="shared" ca="1" si="51"/>
        <v>52.380733595380825</v>
      </c>
      <c r="P106" s="16">
        <f t="shared" ca="1" si="47"/>
        <v>52.380733595380825</v>
      </c>
      <c r="Q106" s="17">
        <f t="shared" ca="1" si="39"/>
        <v>78.571100393071234</v>
      </c>
      <c r="R106" s="17">
        <f t="shared" ca="1" si="48"/>
        <v>12931.782235100633</v>
      </c>
      <c r="S106" s="17">
        <f t="shared" ca="1" si="40"/>
        <v>143.6864692788958</v>
      </c>
      <c r="T106" s="17">
        <f t="shared" ca="1" si="41"/>
        <v>1576.9706381574576</v>
      </c>
      <c r="U106" s="17">
        <f t="shared" ca="1" si="42"/>
        <v>9.2762978715144566</v>
      </c>
      <c r="V106" s="49">
        <f t="shared" ca="1" si="43"/>
        <v>0.92762978715144562</v>
      </c>
      <c r="W106" s="49"/>
      <c r="X106" s="7">
        <f t="shared" ca="1" si="44"/>
        <v>0</v>
      </c>
      <c r="Y106">
        <f t="shared" ca="1" si="45"/>
        <v>0</v>
      </c>
      <c r="Z106" s="8">
        <f t="shared" ca="1" si="49"/>
        <v>-14000</v>
      </c>
    </row>
    <row r="107" spans="1:26" x14ac:dyDescent="0.25">
      <c r="A107" s="27">
        <f t="shared" si="46"/>
        <v>91</v>
      </c>
      <c r="B107" s="7">
        <f t="shared" si="28"/>
        <v>1</v>
      </c>
      <c r="C107" s="3">
        <f t="shared" ca="1" si="29"/>
        <v>-1</v>
      </c>
      <c r="D107" s="3">
        <f t="shared" ca="1" si="30"/>
        <v>0</v>
      </c>
      <c r="E107" s="22">
        <f t="shared" ca="1" si="31"/>
        <v>2</v>
      </c>
      <c r="F107" s="25">
        <f t="shared" ca="1" si="27"/>
        <v>340</v>
      </c>
      <c r="G107" s="35">
        <f t="shared" ca="1" si="32"/>
        <v>0.44289682662215613</v>
      </c>
      <c r="H107" s="33">
        <f t="shared" ca="1" si="33"/>
        <v>-1</v>
      </c>
      <c r="I107" s="33">
        <f t="shared" ca="1" si="34"/>
        <v>-1</v>
      </c>
      <c r="J107" s="33">
        <f t="shared" ca="1" si="50"/>
        <v>-1</v>
      </c>
      <c r="K107" s="34">
        <f t="shared" ca="1" si="35"/>
        <v>-1</v>
      </c>
      <c r="L107" s="3">
        <f t="shared" ca="1" si="36"/>
        <v>50</v>
      </c>
      <c r="M107" s="15">
        <f t="shared" ca="1" si="37"/>
        <v>50</v>
      </c>
      <c r="N107" s="33">
        <f t="shared" ca="1" si="38"/>
        <v>15.434221426169021</v>
      </c>
      <c r="O107" s="32">
        <f t="shared" ca="1" si="51"/>
        <v>65.434221426169017</v>
      </c>
      <c r="P107" s="16">
        <f t="shared" ca="1" si="47"/>
        <v>65.434221426169017</v>
      </c>
      <c r="Q107" s="17">
        <f t="shared" ca="1" si="39"/>
        <v>98.151332139253526</v>
      </c>
      <c r="R107" s="17">
        <f t="shared" ca="1" si="48"/>
        <v>13029.933567239887</v>
      </c>
      <c r="S107" s="17">
        <f t="shared" ca="1" si="40"/>
        <v>143.18608315648217</v>
      </c>
      <c r="T107" s="17">
        <f t="shared" ca="1" si="41"/>
        <v>1700</v>
      </c>
      <c r="U107" s="17">
        <f t="shared" ca="1" si="42"/>
        <v>10</v>
      </c>
      <c r="V107" s="49">
        <f t="shared" ca="1" si="43"/>
        <v>1</v>
      </c>
      <c r="W107" s="49"/>
      <c r="X107" s="7">
        <f t="shared" ca="1" si="44"/>
        <v>0</v>
      </c>
      <c r="Y107">
        <f t="shared" si="45"/>
        <v>0</v>
      </c>
      <c r="Z107" s="8">
        <f t="shared" ca="1" si="49"/>
        <v>-14000</v>
      </c>
    </row>
    <row r="108" spans="1:26" x14ac:dyDescent="0.25">
      <c r="A108" s="27">
        <f t="shared" si="46"/>
        <v>92</v>
      </c>
      <c r="B108" s="7">
        <f t="shared" si="28"/>
        <v>0</v>
      </c>
      <c r="C108" s="3">
        <f t="shared" ca="1" si="29"/>
        <v>0.91611311587640998</v>
      </c>
      <c r="D108" s="3">
        <f t="shared" ca="1" si="30"/>
        <v>2</v>
      </c>
      <c r="E108" s="22">
        <f t="shared" ca="1" si="31"/>
        <v>0</v>
      </c>
      <c r="F108" s="25">
        <f t="shared" ca="1" si="27"/>
        <v>0</v>
      </c>
      <c r="G108" s="35">
        <f t="shared" ca="1" si="32"/>
        <v>9.6102069239669796E-2</v>
      </c>
      <c r="H108" s="33">
        <f t="shared" ca="1" si="33"/>
        <v>-1</v>
      </c>
      <c r="I108" s="33">
        <f t="shared" ca="1" si="34"/>
        <v>-1</v>
      </c>
      <c r="J108" s="33">
        <f t="shared" ca="1" si="50"/>
        <v>-1</v>
      </c>
      <c r="K108" s="34">
        <f t="shared" ca="1" si="35"/>
        <v>-1</v>
      </c>
      <c r="L108" s="3">
        <f t="shared" ca="1" si="36"/>
        <v>50</v>
      </c>
      <c r="M108" s="15">
        <f t="shared" ca="1" si="37"/>
        <v>50</v>
      </c>
      <c r="N108" s="33">
        <f t="shared" ca="1" si="38"/>
        <v>55.837727865835625</v>
      </c>
      <c r="O108" s="32">
        <f t="shared" ca="1" si="51"/>
        <v>105.83772786583563</v>
      </c>
      <c r="P108" s="16">
        <f t="shared" ca="1" si="47"/>
        <v>105.83772786583563</v>
      </c>
      <c r="Q108" s="17">
        <f t="shared" ca="1" si="39"/>
        <v>158.75659179875345</v>
      </c>
      <c r="R108" s="17">
        <f t="shared" ca="1" si="48"/>
        <v>13188.690159038641</v>
      </c>
      <c r="S108" s="17">
        <f t="shared" ca="1" si="40"/>
        <v>143.35532781563728</v>
      </c>
      <c r="T108" s="17">
        <f t="shared" ca="1" si="41"/>
        <v>1594.1622721341644</v>
      </c>
      <c r="U108" s="17">
        <f t="shared" ca="1" si="42"/>
        <v>9.377425130200967</v>
      </c>
      <c r="V108" s="49">
        <f t="shared" ca="1" si="43"/>
        <v>0.9377425130200967</v>
      </c>
      <c r="W108" s="49"/>
      <c r="X108" s="7">
        <f t="shared" ca="1" si="44"/>
        <v>0</v>
      </c>
      <c r="Y108">
        <f t="shared" ca="1" si="45"/>
        <v>0</v>
      </c>
      <c r="Z108" s="8">
        <f t="shared" ca="1" si="49"/>
        <v>-14000</v>
      </c>
    </row>
    <row r="109" spans="1:26" x14ac:dyDescent="0.25">
      <c r="A109" s="27">
        <f t="shared" si="46"/>
        <v>93</v>
      </c>
      <c r="B109" s="7">
        <f t="shared" si="28"/>
        <v>1</v>
      </c>
      <c r="C109" s="3">
        <f t="shared" ca="1" si="29"/>
        <v>-1</v>
      </c>
      <c r="D109" s="3">
        <f t="shared" ca="1" si="30"/>
        <v>1</v>
      </c>
      <c r="E109" s="22">
        <f t="shared" ca="1" si="31"/>
        <v>0</v>
      </c>
      <c r="F109" s="25">
        <f t="shared" ca="1" si="27"/>
        <v>0</v>
      </c>
      <c r="G109" s="35">
        <f t="shared" ca="1" si="32"/>
        <v>0.13089197068139402</v>
      </c>
      <c r="H109" s="33">
        <f t="shared" ca="1" si="33"/>
        <v>-1</v>
      </c>
      <c r="I109" s="33">
        <f t="shared" ca="1" si="34"/>
        <v>-1</v>
      </c>
      <c r="J109" s="33">
        <f t="shared" ca="1" si="50"/>
        <v>-1</v>
      </c>
      <c r="K109" s="34">
        <f t="shared" ca="1" si="35"/>
        <v>-1</v>
      </c>
      <c r="L109" s="3">
        <f t="shared" ca="1" si="36"/>
        <v>50</v>
      </c>
      <c r="M109" s="15">
        <f t="shared" ca="1" si="37"/>
        <v>50</v>
      </c>
      <c r="N109" s="33">
        <f t="shared" ca="1" si="38"/>
        <v>55.801658737175046</v>
      </c>
      <c r="O109" s="32">
        <f t="shared" ca="1" si="51"/>
        <v>105.80165873717505</v>
      </c>
      <c r="P109" s="16">
        <f t="shared" ca="1" si="47"/>
        <v>105.80165873717505</v>
      </c>
      <c r="Q109" s="17">
        <f t="shared" ca="1" si="39"/>
        <v>158.70248810576257</v>
      </c>
      <c r="R109" s="17">
        <f t="shared" ca="1" si="48"/>
        <v>13347.392647144403</v>
      </c>
      <c r="S109" s="17">
        <f t="shared" ca="1" si="40"/>
        <v>143.52035104456337</v>
      </c>
      <c r="T109" s="17">
        <f t="shared" ca="1" si="41"/>
        <v>1488.3606133969893</v>
      </c>
      <c r="U109" s="17">
        <f t="shared" ca="1" si="42"/>
        <v>8.7550624317469961</v>
      </c>
      <c r="V109" s="49">
        <f t="shared" ca="1" si="43"/>
        <v>0.87550624317469961</v>
      </c>
      <c r="W109" s="49"/>
      <c r="X109" s="7">
        <f t="shared" ca="1" si="44"/>
        <v>0</v>
      </c>
      <c r="Y109">
        <f t="shared" si="45"/>
        <v>0</v>
      </c>
      <c r="Z109" s="8">
        <f t="shared" ca="1" si="49"/>
        <v>-14000</v>
      </c>
    </row>
    <row r="110" spans="1:26" x14ac:dyDescent="0.25">
      <c r="A110" s="27">
        <f t="shared" si="46"/>
        <v>94</v>
      </c>
      <c r="B110" s="7">
        <f t="shared" si="28"/>
        <v>0</v>
      </c>
      <c r="C110" s="3">
        <f t="shared" ca="1" si="29"/>
        <v>0.11808464357100112</v>
      </c>
      <c r="D110" s="3">
        <f t="shared" ca="1" si="30"/>
        <v>0</v>
      </c>
      <c r="E110" s="22">
        <f t="shared" ca="1" si="31"/>
        <v>2</v>
      </c>
      <c r="F110" s="25">
        <f t="shared" ca="1" si="27"/>
        <v>340</v>
      </c>
      <c r="G110" s="35">
        <f t="shared" ca="1" si="32"/>
        <v>0.88540151089353403</v>
      </c>
      <c r="H110" s="33">
        <f t="shared" ca="1" si="33"/>
        <v>0.39672163163898488</v>
      </c>
      <c r="I110" s="33">
        <f t="shared" ca="1" si="34"/>
        <v>0.50053518433110666</v>
      </c>
      <c r="J110" s="33">
        <f t="shared" ca="1" si="50"/>
        <v>-0.66254021015221576</v>
      </c>
      <c r="K110" s="34">
        <f t="shared" ca="1" si="35"/>
        <v>65.061896847716767</v>
      </c>
      <c r="L110" s="3">
        <f t="shared" ca="1" si="36"/>
        <v>-1</v>
      </c>
      <c r="M110" s="15">
        <f t="shared" ca="1" si="37"/>
        <v>65.061896847716767</v>
      </c>
      <c r="N110" s="33">
        <f t="shared" ca="1" si="38"/>
        <v>21.501998748556531</v>
      </c>
      <c r="O110" s="32">
        <f t="shared" ca="1" si="51"/>
        <v>86.563895596273298</v>
      </c>
      <c r="P110" s="16">
        <f t="shared" ca="1" si="47"/>
        <v>86.563895596273298</v>
      </c>
      <c r="Q110" s="17">
        <f t="shared" ca="1" si="39"/>
        <v>129.84584339440994</v>
      </c>
      <c r="R110" s="17">
        <f t="shared" ca="1" si="48"/>
        <v>13477.238490538813</v>
      </c>
      <c r="S110" s="17">
        <f t="shared" ca="1" si="40"/>
        <v>143.37487755892346</v>
      </c>
      <c r="T110" s="17">
        <f t="shared" ca="1" si="41"/>
        <v>1700</v>
      </c>
      <c r="U110" s="17">
        <f t="shared" ca="1" si="42"/>
        <v>10</v>
      </c>
      <c r="V110" s="49">
        <f t="shared" ca="1" si="43"/>
        <v>1</v>
      </c>
      <c r="W110" s="49"/>
      <c r="X110" s="7">
        <f t="shared" ca="1" si="44"/>
        <v>0</v>
      </c>
      <c r="Y110">
        <f t="shared" ca="1" si="45"/>
        <v>-500</v>
      </c>
      <c r="Z110" s="8">
        <f t="shared" ca="1" si="49"/>
        <v>-14500</v>
      </c>
    </row>
    <row r="111" spans="1:26" x14ac:dyDescent="0.25">
      <c r="A111" s="27">
        <f t="shared" si="46"/>
        <v>95</v>
      </c>
      <c r="B111" s="7">
        <f t="shared" si="28"/>
        <v>1</v>
      </c>
      <c r="C111" s="3">
        <f t="shared" ca="1" si="29"/>
        <v>-1</v>
      </c>
      <c r="D111" s="3">
        <f t="shared" ca="1" si="30"/>
        <v>-1</v>
      </c>
      <c r="E111" s="22">
        <f t="shared" ca="1" si="31"/>
        <v>0</v>
      </c>
      <c r="F111" s="25">
        <f t="shared" ca="1" si="27"/>
        <v>0</v>
      </c>
      <c r="G111" s="35">
        <f t="shared" ca="1" si="32"/>
        <v>2.2028694489219625E-2</v>
      </c>
      <c r="H111" s="33">
        <f t="shared" ca="1" si="33"/>
        <v>-1</v>
      </c>
      <c r="I111" s="33">
        <f t="shared" ca="1" si="34"/>
        <v>-1</v>
      </c>
      <c r="J111" s="33">
        <f t="shared" ca="1" si="50"/>
        <v>-1</v>
      </c>
      <c r="K111" s="34">
        <f t="shared" ca="1" si="35"/>
        <v>-1</v>
      </c>
      <c r="L111" s="3">
        <f t="shared" ca="1" si="36"/>
        <v>50</v>
      </c>
      <c r="M111" s="15">
        <f t="shared" ca="1" si="37"/>
        <v>50</v>
      </c>
      <c r="N111" s="33">
        <f t="shared" ca="1" si="38"/>
        <v>26.369168334244506</v>
      </c>
      <c r="O111" s="32">
        <f t="shared" ca="1" si="51"/>
        <v>76.369168334244506</v>
      </c>
      <c r="P111" s="16">
        <f t="shared" ca="1" si="47"/>
        <v>76.369168334244506</v>
      </c>
      <c r="Q111" s="17">
        <f t="shared" ca="1" si="39"/>
        <v>114.55375250136676</v>
      </c>
      <c r="R111" s="17">
        <f t="shared" ca="1" si="48"/>
        <v>13591.79224304018</v>
      </c>
      <c r="S111" s="17">
        <f t="shared" ca="1" si="40"/>
        <v>143.07149729515967</v>
      </c>
      <c r="T111" s="17">
        <f t="shared" ca="1" si="41"/>
        <v>1623.6308316657555</v>
      </c>
      <c r="U111" s="17">
        <f t="shared" ca="1" si="42"/>
        <v>9.5507695980338561</v>
      </c>
      <c r="V111" s="49">
        <f t="shared" ca="1" si="43"/>
        <v>0.95507695980338558</v>
      </c>
      <c r="W111" s="49"/>
      <c r="X111" s="7">
        <f t="shared" ca="1" si="44"/>
        <v>0</v>
      </c>
      <c r="Y111">
        <f t="shared" si="45"/>
        <v>0</v>
      </c>
      <c r="Z111" s="8">
        <f t="shared" ca="1" si="49"/>
        <v>-14500</v>
      </c>
    </row>
    <row r="112" spans="1:26" x14ac:dyDescent="0.25">
      <c r="A112" s="27">
        <f t="shared" si="46"/>
        <v>96</v>
      </c>
      <c r="B112" s="7">
        <f t="shared" si="28"/>
        <v>0</v>
      </c>
      <c r="C112" s="3">
        <f t="shared" ca="1" si="29"/>
        <v>0.773946658233573</v>
      </c>
      <c r="D112" s="3">
        <f t="shared" ca="1" si="30"/>
        <v>2</v>
      </c>
      <c r="E112" s="22">
        <f t="shared" ca="1" si="31"/>
        <v>0</v>
      </c>
      <c r="F112" s="25">
        <f t="shared" ca="1" si="27"/>
        <v>0</v>
      </c>
      <c r="G112" s="35">
        <f t="shared" ca="1" si="32"/>
        <v>4.2996721906957691E-2</v>
      </c>
      <c r="H112" s="33">
        <f t="shared" ca="1" si="33"/>
        <v>-1</v>
      </c>
      <c r="I112" s="33">
        <f t="shared" ca="1" si="34"/>
        <v>-1</v>
      </c>
      <c r="J112" s="33">
        <f t="shared" ca="1" si="50"/>
        <v>-1</v>
      </c>
      <c r="K112" s="34">
        <f t="shared" ca="1" si="35"/>
        <v>-1</v>
      </c>
      <c r="L112" s="3">
        <f t="shared" ca="1" si="36"/>
        <v>50</v>
      </c>
      <c r="M112" s="15">
        <f t="shared" ca="1" si="37"/>
        <v>50</v>
      </c>
      <c r="N112" s="33">
        <f t="shared" ca="1" si="38"/>
        <v>39.75411242634339</v>
      </c>
      <c r="O112" s="32">
        <f t="shared" ca="1" si="51"/>
        <v>89.754112426343397</v>
      </c>
      <c r="P112" s="16">
        <f t="shared" ca="1" si="47"/>
        <v>89.754112426343397</v>
      </c>
      <c r="Q112" s="17">
        <f t="shared" ca="1" si="39"/>
        <v>134.6311686395151</v>
      </c>
      <c r="R112" s="17">
        <f t="shared" ca="1" si="48"/>
        <v>13726.423411679694</v>
      </c>
      <c r="S112" s="17">
        <f t="shared" ca="1" si="40"/>
        <v>142.98357720499669</v>
      </c>
      <c r="T112" s="17">
        <f t="shared" ca="1" si="41"/>
        <v>1533.8767192394121</v>
      </c>
      <c r="U112" s="17">
        <f t="shared" ca="1" si="42"/>
        <v>9.0228042308200713</v>
      </c>
      <c r="V112" s="49">
        <f t="shared" ca="1" si="43"/>
        <v>0.90228042308200707</v>
      </c>
      <c r="W112" s="49"/>
      <c r="X112" s="7">
        <f t="shared" ca="1" si="44"/>
        <v>0</v>
      </c>
      <c r="Y112">
        <f t="shared" ca="1" si="45"/>
        <v>0</v>
      </c>
      <c r="Z112" s="8">
        <f t="shared" ca="1" si="49"/>
        <v>-14500</v>
      </c>
    </row>
    <row r="113" spans="1:26" x14ac:dyDescent="0.25">
      <c r="A113" s="27">
        <f t="shared" si="46"/>
        <v>97</v>
      </c>
      <c r="B113" s="7">
        <f t="shared" si="28"/>
        <v>1</v>
      </c>
      <c r="C113" s="3">
        <f t="shared" ca="1" si="29"/>
        <v>-1</v>
      </c>
      <c r="D113" s="3">
        <f t="shared" ca="1" si="30"/>
        <v>1</v>
      </c>
      <c r="E113" s="22">
        <f t="shared" ca="1" si="31"/>
        <v>0</v>
      </c>
      <c r="F113" s="25">
        <f t="shared" ca="1" si="27"/>
        <v>0</v>
      </c>
      <c r="G113" s="35">
        <f t="shared" ca="1" si="32"/>
        <v>0.72778655480636545</v>
      </c>
      <c r="H113" s="33">
        <f t="shared" ca="1" si="33"/>
        <v>6.4981817284874732E-2</v>
      </c>
      <c r="I113" s="33">
        <f t="shared" ca="1" si="34"/>
        <v>0.64907938023280121</v>
      </c>
      <c r="J113" s="33">
        <f t="shared" ca="1" si="50"/>
        <v>-0.14312406324764262</v>
      </c>
      <c r="K113" s="34">
        <f t="shared" ca="1" si="35"/>
        <v>72.853139051285353</v>
      </c>
      <c r="L113" s="3">
        <f t="shared" ca="1" si="36"/>
        <v>-1</v>
      </c>
      <c r="M113" s="15">
        <f t="shared" ca="1" si="37"/>
        <v>72.853139051285353</v>
      </c>
      <c r="N113" s="33">
        <f t="shared" ca="1" si="38"/>
        <v>41.717245955276141</v>
      </c>
      <c r="O113" s="32">
        <f t="shared" ca="1" si="51"/>
        <v>114.57038500656149</v>
      </c>
      <c r="P113" s="16">
        <f t="shared" ca="1" si="47"/>
        <v>114.57038500656149</v>
      </c>
      <c r="Q113" s="17">
        <f t="shared" ca="1" si="39"/>
        <v>171.85557750984225</v>
      </c>
      <c r="R113" s="17">
        <f t="shared" ca="1" si="48"/>
        <v>13898.278989189537</v>
      </c>
      <c r="S113" s="17">
        <f t="shared" ca="1" si="40"/>
        <v>143.28122669267552</v>
      </c>
      <c r="T113" s="17">
        <f t="shared" ca="1" si="41"/>
        <v>1419.3063342328505</v>
      </c>
      <c r="U113" s="17">
        <f t="shared" ca="1" si="42"/>
        <v>8.3488607896050038</v>
      </c>
      <c r="V113" s="49">
        <f t="shared" ca="1" si="43"/>
        <v>0.83488607896050027</v>
      </c>
      <c r="W113" s="49"/>
      <c r="X113" s="7">
        <f t="shared" ca="1" si="44"/>
        <v>0</v>
      </c>
      <c r="Y113">
        <f t="shared" si="45"/>
        <v>0</v>
      </c>
      <c r="Z113" s="8">
        <f t="shared" ca="1" si="49"/>
        <v>-14500</v>
      </c>
    </row>
    <row r="114" spans="1:26" x14ac:dyDescent="0.25">
      <c r="A114" s="27">
        <f t="shared" si="46"/>
        <v>98</v>
      </c>
      <c r="B114" s="7">
        <f t="shared" si="28"/>
        <v>0</v>
      </c>
      <c r="C114" s="3">
        <f t="shared" ca="1" si="29"/>
        <v>0.2478761708899051</v>
      </c>
      <c r="D114" s="3">
        <f t="shared" ca="1" si="30"/>
        <v>0</v>
      </c>
      <c r="E114" s="22">
        <f t="shared" ca="1" si="31"/>
        <v>2</v>
      </c>
      <c r="F114" s="25">
        <f t="shared" ca="1" si="27"/>
        <v>340</v>
      </c>
      <c r="G114" s="35">
        <f t="shared" ca="1" si="32"/>
        <v>0.11521367205620836</v>
      </c>
      <c r="H114" s="33">
        <f t="shared" ca="1" si="33"/>
        <v>-1</v>
      </c>
      <c r="I114" s="33">
        <f t="shared" ca="1" si="34"/>
        <v>-1</v>
      </c>
      <c r="J114" s="33">
        <f t="shared" ca="1" si="50"/>
        <v>-1</v>
      </c>
      <c r="K114" s="34">
        <f t="shared" ca="1" si="35"/>
        <v>-1</v>
      </c>
      <c r="L114" s="3">
        <f t="shared" ca="1" si="36"/>
        <v>50</v>
      </c>
      <c r="M114" s="15">
        <f t="shared" ca="1" si="37"/>
        <v>50</v>
      </c>
      <c r="N114" s="33">
        <f t="shared" ca="1" si="38"/>
        <v>58.434325606246702</v>
      </c>
      <c r="O114" s="32">
        <f t="shared" ca="1" si="51"/>
        <v>108.4343256062467</v>
      </c>
      <c r="P114" s="16">
        <f t="shared" ca="1" si="47"/>
        <v>108.4343256062467</v>
      </c>
      <c r="Q114" s="17">
        <f t="shared" ca="1" si="39"/>
        <v>162.65148840937005</v>
      </c>
      <c r="R114" s="17">
        <f t="shared" ca="1" si="48"/>
        <v>14060.930477598908</v>
      </c>
      <c r="S114" s="17">
        <f t="shared" ca="1" si="40"/>
        <v>143.47888242447851</v>
      </c>
      <c r="T114" s="17">
        <f t="shared" ca="1" si="41"/>
        <v>1650.8720086266039</v>
      </c>
      <c r="U114" s="17">
        <f t="shared" ca="1" si="42"/>
        <v>9.7110118154506111</v>
      </c>
      <c r="V114" s="49">
        <f t="shared" ca="1" si="43"/>
        <v>0.97110118154506109</v>
      </c>
      <c r="W114" s="49"/>
      <c r="X114" s="7">
        <f t="shared" ca="1" si="44"/>
        <v>0</v>
      </c>
      <c r="Y114">
        <f t="shared" ca="1" si="45"/>
        <v>-500</v>
      </c>
      <c r="Z114" s="8">
        <f t="shared" ca="1" si="49"/>
        <v>-15000</v>
      </c>
    </row>
    <row r="115" spans="1:26" x14ac:dyDescent="0.25">
      <c r="A115" s="27">
        <f t="shared" si="46"/>
        <v>99</v>
      </c>
      <c r="B115" s="7">
        <f t="shared" si="28"/>
        <v>1</v>
      </c>
      <c r="C115" s="3">
        <f t="shared" ca="1" si="29"/>
        <v>-1</v>
      </c>
      <c r="D115" s="3">
        <f t="shared" ca="1" si="30"/>
        <v>-1</v>
      </c>
      <c r="E115" s="22">
        <f t="shared" ca="1" si="31"/>
        <v>0</v>
      </c>
      <c r="F115" s="25">
        <f t="shared" ca="1" si="27"/>
        <v>0</v>
      </c>
      <c r="G115" s="35">
        <f t="shared" ca="1" si="32"/>
        <v>0.81017870197385633</v>
      </c>
      <c r="H115" s="33">
        <f t="shared" ca="1" si="33"/>
        <v>0.21104187764963855</v>
      </c>
      <c r="I115" s="33">
        <f t="shared" ca="1" si="34"/>
        <v>0.48798201469970881</v>
      </c>
      <c r="J115" s="33">
        <f t="shared" ca="1" si="50"/>
        <v>-0.45246031967357037</v>
      </c>
      <c r="K115" s="34">
        <f t="shared" ca="1" si="35"/>
        <v>68.213095204896447</v>
      </c>
      <c r="L115" s="3">
        <f t="shared" ca="1" si="36"/>
        <v>-1</v>
      </c>
      <c r="M115" s="15">
        <f t="shared" ca="1" si="37"/>
        <v>68.213095204896447</v>
      </c>
      <c r="N115" s="33">
        <f t="shared" ca="1" si="38"/>
        <v>112.23347902592242</v>
      </c>
      <c r="O115" s="32">
        <f t="shared" ca="1" si="51"/>
        <v>180.44657423081887</v>
      </c>
      <c r="P115" s="16">
        <f t="shared" ca="1" si="47"/>
        <v>180.44657423081887</v>
      </c>
      <c r="Q115" s="17">
        <f t="shared" ca="1" si="39"/>
        <v>270.66986134622829</v>
      </c>
      <c r="R115" s="17">
        <f t="shared" ca="1" si="48"/>
        <v>14331.600338945136</v>
      </c>
      <c r="S115" s="17">
        <f t="shared" ca="1" si="40"/>
        <v>144.76363978732448</v>
      </c>
      <c r="T115" s="17">
        <f t="shared" ca="1" si="41"/>
        <v>1470.425434395785</v>
      </c>
      <c r="U115" s="17">
        <f t="shared" ca="1" si="42"/>
        <v>8.6495613787987349</v>
      </c>
      <c r="V115" s="49">
        <f t="shared" ca="1" si="43"/>
        <v>0.86495613787987358</v>
      </c>
      <c r="W115" s="49"/>
      <c r="X115" s="7">
        <f t="shared" ca="1" si="44"/>
        <v>0</v>
      </c>
      <c r="Y115">
        <f t="shared" si="45"/>
        <v>0</v>
      </c>
      <c r="Z115" s="8">
        <f t="shared" ca="1" si="49"/>
        <v>-15000</v>
      </c>
    </row>
    <row r="116" spans="1:26" x14ac:dyDescent="0.25">
      <c r="A116" s="27">
        <f t="shared" si="46"/>
        <v>100</v>
      </c>
      <c r="B116" s="7">
        <f t="shared" si="28"/>
        <v>0</v>
      </c>
      <c r="C116" s="3">
        <f t="shared" ca="1" si="29"/>
        <v>0.50750590832054976</v>
      </c>
      <c r="D116" s="3">
        <f t="shared" ca="1" si="30"/>
        <v>1</v>
      </c>
      <c r="E116" s="22">
        <f t="shared" ca="1" si="31"/>
        <v>0</v>
      </c>
      <c r="F116" s="25">
        <f t="shared" ca="1" si="27"/>
        <v>0</v>
      </c>
      <c r="G116" s="35">
        <f t="shared" ca="1" si="32"/>
        <v>0.27998443108200122</v>
      </c>
      <c r="H116" s="33">
        <f t="shared" ca="1" si="33"/>
        <v>-1</v>
      </c>
      <c r="I116" s="33">
        <f t="shared" ca="1" si="34"/>
        <v>-1</v>
      </c>
      <c r="J116" s="33">
        <f t="shared" ca="1" si="50"/>
        <v>-1</v>
      </c>
      <c r="K116" s="34">
        <f t="shared" ca="1" si="35"/>
        <v>-1</v>
      </c>
      <c r="L116" s="3">
        <f t="shared" ca="1" si="36"/>
        <v>50</v>
      </c>
      <c r="M116" s="15">
        <f t="shared" ca="1" si="37"/>
        <v>50</v>
      </c>
      <c r="N116" s="33">
        <f t="shared" ca="1" si="38"/>
        <v>25.026490273126139</v>
      </c>
      <c r="O116" s="32">
        <f t="shared" ca="1" si="51"/>
        <v>75.026490273126143</v>
      </c>
      <c r="P116" s="16">
        <f t="shared" ca="1" si="47"/>
        <v>75.026490273126143</v>
      </c>
      <c r="Q116" s="17">
        <f t="shared" ca="1" si="39"/>
        <v>112.53973540968921</v>
      </c>
      <c r="R116" s="17">
        <f t="shared" ca="1" si="48"/>
        <v>14444.140074354826</v>
      </c>
      <c r="S116" s="17">
        <f t="shared" ca="1" si="40"/>
        <v>144.44140074354814</v>
      </c>
      <c r="T116" s="17">
        <f t="shared" ca="1" si="41"/>
        <v>1395.3989441226588</v>
      </c>
      <c r="U116" s="17">
        <f t="shared" ca="1" si="42"/>
        <v>8.208229083074464</v>
      </c>
      <c r="V116" s="49">
        <f t="shared" ca="1" si="43"/>
        <v>0.82082290830744631</v>
      </c>
      <c r="W116" s="49"/>
      <c r="X116" s="7">
        <f t="shared" ca="1" si="44"/>
        <v>0</v>
      </c>
      <c r="Y116">
        <f t="shared" ca="1" si="45"/>
        <v>0</v>
      </c>
      <c r="Z116" s="8">
        <f t="shared" ca="1" si="49"/>
        <v>-15000</v>
      </c>
    </row>
    <row r="117" spans="1:26" x14ac:dyDescent="0.25">
      <c r="A117" s="27">
        <f t="shared" si="46"/>
        <v>101</v>
      </c>
      <c r="B117" s="7">
        <f t="shared" si="28"/>
        <v>1</v>
      </c>
      <c r="C117" s="3">
        <f t="shared" ca="1" si="29"/>
        <v>-1</v>
      </c>
      <c r="D117" s="3">
        <f t="shared" ca="1" si="30"/>
        <v>0</v>
      </c>
      <c r="E117" s="22">
        <f t="shared" ca="1" si="31"/>
        <v>2</v>
      </c>
      <c r="F117" s="25">
        <f t="shared" ca="1" si="27"/>
        <v>340</v>
      </c>
      <c r="G117" s="35">
        <f t="shared" ca="1" si="32"/>
        <v>0.84971521622506696</v>
      </c>
      <c r="H117" s="33">
        <f t="shared" ca="1" si="33"/>
        <v>0.83989224843238885</v>
      </c>
      <c r="I117" s="33">
        <f t="shared" ca="1" si="34"/>
        <v>0.90081129292833428</v>
      </c>
      <c r="J117" s="33">
        <f t="shared" ca="1" si="50"/>
        <v>1.0242748035979798</v>
      </c>
      <c r="K117" s="34">
        <f t="shared" ca="1" si="35"/>
        <v>90.364122053969695</v>
      </c>
      <c r="L117" s="3">
        <f t="shared" ca="1" si="36"/>
        <v>-1</v>
      </c>
      <c r="M117" s="15">
        <f t="shared" ca="1" si="37"/>
        <v>90.364122053969695</v>
      </c>
      <c r="N117" s="33">
        <f t="shared" ca="1" si="38"/>
        <v>45.519008073679167</v>
      </c>
      <c r="O117" s="32">
        <f t="shared" ca="1" si="51"/>
        <v>135.88313012764885</v>
      </c>
      <c r="P117" s="16">
        <f t="shared" ca="1" si="47"/>
        <v>135.88313012764885</v>
      </c>
      <c r="Q117" s="17">
        <f t="shared" ca="1" si="39"/>
        <v>203.82469519147327</v>
      </c>
      <c r="R117" s="17">
        <f t="shared" ca="1" si="48"/>
        <v>14647.964769546299</v>
      </c>
      <c r="S117" s="17">
        <f t="shared" ca="1" si="40"/>
        <v>145.02935415392363</v>
      </c>
      <c r="T117" s="17">
        <f t="shared" ca="1" si="41"/>
        <v>1599.5158139950099</v>
      </c>
      <c r="U117" s="17">
        <f t="shared" ca="1" si="42"/>
        <v>9.4089165529118226</v>
      </c>
      <c r="V117" s="49">
        <f t="shared" ca="1" si="43"/>
        <v>0.94089165529118235</v>
      </c>
      <c r="W117" s="49"/>
      <c r="X117" s="7">
        <f t="shared" ca="1" si="44"/>
        <v>0</v>
      </c>
      <c r="Y117">
        <f t="shared" si="45"/>
        <v>0</v>
      </c>
      <c r="Z117" s="8">
        <f t="shared" ca="1" si="49"/>
        <v>-15000</v>
      </c>
    </row>
    <row r="118" spans="1:26" x14ac:dyDescent="0.25">
      <c r="A118" s="27">
        <f t="shared" si="46"/>
        <v>102</v>
      </c>
      <c r="B118" s="7">
        <f t="shared" si="28"/>
        <v>0</v>
      </c>
      <c r="C118" s="3">
        <f t="shared" ca="1" si="29"/>
        <v>0.76841870541972335</v>
      </c>
      <c r="D118" s="3">
        <f t="shared" ca="1" si="30"/>
        <v>2</v>
      </c>
      <c r="E118" s="22">
        <f t="shared" ca="1" si="31"/>
        <v>0</v>
      </c>
      <c r="F118" s="25">
        <f t="shared" ca="1" si="27"/>
        <v>0</v>
      </c>
      <c r="G118" s="35">
        <f t="shared" ca="1" si="32"/>
        <v>0.66238564762612806</v>
      </c>
      <c r="H118" s="33">
        <f t="shared" ca="1" si="33"/>
        <v>0.13645912244574143</v>
      </c>
      <c r="I118" s="33">
        <f t="shared" ca="1" si="34"/>
        <v>0.50060715187117477</v>
      </c>
      <c r="J118" s="33">
        <f t="shared" ca="1" si="50"/>
        <v>-0.35697667172336273</v>
      </c>
      <c r="K118" s="34">
        <f t="shared" ca="1" si="35"/>
        <v>69.645349924149556</v>
      </c>
      <c r="L118" s="3">
        <f t="shared" ca="1" si="36"/>
        <v>-1</v>
      </c>
      <c r="M118" s="15">
        <f t="shared" ca="1" si="37"/>
        <v>69.645349924149556</v>
      </c>
      <c r="N118" s="33">
        <f t="shared" ca="1" si="38"/>
        <v>16.952438700969488</v>
      </c>
      <c r="O118" s="32">
        <f t="shared" ca="1" si="51"/>
        <v>86.597788625119051</v>
      </c>
      <c r="P118" s="16">
        <f t="shared" ca="1" si="47"/>
        <v>86.597788625119051</v>
      </c>
      <c r="Q118" s="17">
        <f t="shared" ca="1" si="39"/>
        <v>129.89668293767858</v>
      </c>
      <c r="R118" s="17">
        <f t="shared" ca="1" si="48"/>
        <v>14777.861452483978</v>
      </c>
      <c r="S118" s="17">
        <f t="shared" ca="1" si="40"/>
        <v>144.88099463219572</v>
      </c>
      <c r="T118" s="17">
        <f t="shared" ca="1" si="41"/>
        <v>1512.918025369891</v>
      </c>
      <c r="U118" s="17">
        <f t="shared" ca="1" si="42"/>
        <v>8.8995177962934768</v>
      </c>
      <c r="V118" s="49">
        <f t="shared" ca="1" si="43"/>
        <v>0.88995177962934768</v>
      </c>
      <c r="W118" s="49"/>
      <c r="X118" s="7">
        <f t="shared" ca="1" si="44"/>
        <v>0</v>
      </c>
      <c r="Y118">
        <f t="shared" ca="1" si="45"/>
        <v>0</v>
      </c>
      <c r="Z118" s="8">
        <f t="shared" ca="1" si="49"/>
        <v>-15000</v>
      </c>
    </row>
    <row r="119" spans="1:26" x14ac:dyDescent="0.25">
      <c r="A119" s="27">
        <f t="shared" si="46"/>
        <v>103</v>
      </c>
      <c r="B119" s="7">
        <f t="shared" si="28"/>
        <v>1</v>
      </c>
      <c r="C119" s="3">
        <f t="shared" ca="1" si="29"/>
        <v>-1</v>
      </c>
      <c r="D119" s="3">
        <f t="shared" ca="1" si="30"/>
        <v>1</v>
      </c>
      <c r="E119" s="22">
        <f t="shared" ca="1" si="31"/>
        <v>0</v>
      </c>
      <c r="F119" s="25">
        <f t="shared" ca="1" si="27"/>
        <v>0</v>
      </c>
      <c r="G119" s="35">
        <f t="shared" ca="1" si="32"/>
        <v>0.70664726401261146</v>
      </c>
      <c r="H119" s="33">
        <f t="shared" ca="1" si="33"/>
        <v>0.88186953359293796</v>
      </c>
      <c r="I119" s="33">
        <f t="shared" ca="1" si="34"/>
        <v>0.35111613580179746</v>
      </c>
      <c r="J119" s="33">
        <f t="shared" ca="1" si="50"/>
        <v>-0.80832171025021271</v>
      </c>
      <c r="K119" s="34">
        <f t="shared" ca="1" si="35"/>
        <v>62.875174346246808</v>
      </c>
      <c r="L119" s="3">
        <f t="shared" ca="1" si="36"/>
        <v>-1</v>
      </c>
      <c r="M119" s="15">
        <f t="shared" ca="1" si="37"/>
        <v>62.875174346246808</v>
      </c>
      <c r="N119" s="33">
        <f t="shared" ca="1" si="38"/>
        <v>9.2098866052800279</v>
      </c>
      <c r="O119" s="32">
        <f t="shared" ca="1" si="51"/>
        <v>72.085060951526842</v>
      </c>
      <c r="P119" s="16">
        <f t="shared" ca="1" si="47"/>
        <v>72.085060951526842</v>
      </c>
      <c r="Q119" s="17">
        <f t="shared" ca="1" si="39"/>
        <v>108.12759142729027</v>
      </c>
      <c r="R119" s="17">
        <f t="shared" ca="1" si="48"/>
        <v>14885.989043911268</v>
      </c>
      <c r="S119" s="17">
        <f t="shared" ca="1" si="40"/>
        <v>144.52416547486652</v>
      </c>
      <c r="T119" s="17">
        <f t="shared" ca="1" si="41"/>
        <v>1440.8329644183641</v>
      </c>
      <c r="U119" s="17">
        <f t="shared" ca="1" si="42"/>
        <v>8.4754880259903764</v>
      </c>
      <c r="V119" s="49">
        <f t="shared" ca="1" si="43"/>
        <v>0.84754880259903775</v>
      </c>
      <c r="W119" s="49"/>
      <c r="X119" s="7">
        <f t="shared" ca="1" si="44"/>
        <v>0</v>
      </c>
      <c r="Y119">
        <f t="shared" si="45"/>
        <v>0</v>
      </c>
      <c r="Z119" s="8">
        <f t="shared" ca="1" si="49"/>
        <v>-15000</v>
      </c>
    </row>
    <row r="120" spans="1:26" x14ac:dyDescent="0.25">
      <c r="A120" s="27">
        <f t="shared" si="46"/>
        <v>104</v>
      </c>
      <c r="B120" s="7">
        <f t="shared" si="28"/>
        <v>0</v>
      </c>
      <c r="C120" s="3">
        <f t="shared" ca="1" si="29"/>
        <v>0.75255872700514315</v>
      </c>
      <c r="D120" s="3">
        <f t="shared" ca="1" si="30"/>
        <v>0</v>
      </c>
      <c r="E120" s="22">
        <f t="shared" ca="1" si="31"/>
        <v>2</v>
      </c>
      <c r="F120" s="25">
        <f t="shared" ca="1" si="27"/>
        <v>340</v>
      </c>
      <c r="G120" s="35">
        <f t="shared" ca="1" si="32"/>
        <v>3.9256244611139857E-2</v>
      </c>
      <c r="H120" s="33">
        <f t="shared" ca="1" si="33"/>
        <v>-1</v>
      </c>
      <c r="I120" s="33">
        <f t="shared" ca="1" si="34"/>
        <v>-1</v>
      </c>
      <c r="J120" s="33">
        <f t="shared" ca="1" si="50"/>
        <v>-1</v>
      </c>
      <c r="K120" s="34">
        <f t="shared" ca="1" si="35"/>
        <v>-1</v>
      </c>
      <c r="L120" s="3">
        <f t="shared" ca="1" si="36"/>
        <v>50</v>
      </c>
      <c r="M120" s="15">
        <f t="shared" ca="1" si="37"/>
        <v>50</v>
      </c>
      <c r="N120" s="33">
        <f t="shared" ca="1" si="38"/>
        <v>28.625101015263446</v>
      </c>
      <c r="O120" s="32">
        <f t="shared" ca="1" si="51"/>
        <v>78.625101015263454</v>
      </c>
      <c r="P120" s="16">
        <f t="shared" ca="1" si="47"/>
        <v>78.625101015263454</v>
      </c>
      <c r="Q120" s="17">
        <f t="shared" ca="1" si="39"/>
        <v>117.93765152289518</v>
      </c>
      <c r="R120" s="17">
        <f t="shared" ca="1" si="48"/>
        <v>15003.926695434164</v>
      </c>
      <c r="S120" s="17">
        <f t="shared" ca="1" si="40"/>
        <v>144.26852591763605</v>
      </c>
      <c r="T120" s="17">
        <f t="shared" ca="1" si="41"/>
        <v>1700</v>
      </c>
      <c r="U120" s="17">
        <f t="shared" ca="1" si="42"/>
        <v>10</v>
      </c>
      <c r="V120" s="49">
        <f t="shared" ca="1" si="43"/>
        <v>1</v>
      </c>
      <c r="W120" s="49"/>
      <c r="X120" s="7">
        <f t="shared" ca="1" si="44"/>
        <v>0</v>
      </c>
      <c r="Y120">
        <f t="shared" ca="1" si="45"/>
        <v>-500</v>
      </c>
      <c r="Z120" s="8">
        <f t="shared" ca="1" si="49"/>
        <v>-15500</v>
      </c>
    </row>
    <row r="121" spans="1:26" x14ac:dyDescent="0.25">
      <c r="A121" s="27">
        <f t="shared" si="46"/>
        <v>105</v>
      </c>
      <c r="B121" s="7">
        <f t="shared" si="28"/>
        <v>1</v>
      </c>
      <c r="C121" s="3">
        <f t="shared" ca="1" si="29"/>
        <v>-1</v>
      </c>
      <c r="D121" s="3">
        <f t="shared" ca="1" si="30"/>
        <v>-1</v>
      </c>
      <c r="E121" s="22">
        <f t="shared" ca="1" si="31"/>
        <v>0</v>
      </c>
      <c r="F121" s="25">
        <f t="shared" ca="1" si="27"/>
        <v>0</v>
      </c>
      <c r="G121" s="35">
        <f t="shared" ca="1" si="32"/>
        <v>0.10915866185368106</v>
      </c>
      <c r="H121" s="33">
        <f t="shared" ca="1" si="33"/>
        <v>-1</v>
      </c>
      <c r="I121" s="33">
        <f t="shared" ca="1" si="34"/>
        <v>-1</v>
      </c>
      <c r="J121" s="33">
        <f t="shared" ca="1" si="50"/>
        <v>-1</v>
      </c>
      <c r="K121" s="34">
        <f t="shared" ca="1" si="35"/>
        <v>-1</v>
      </c>
      <c r="L121" s="3">
        <f t="shared" ca="1" si="36"/>
        <v>50</v>
      </c>
      <c r="M121" s="15">
        <f t="shared" ca="1" si="37"/>
        <v>50</v>
      </c>
      <c r="N121" s="33">
        <f t="shared" ca="1" si="38"/>
        <v>2.1278578899536944</v>
      </c>
      <c r="O121" s="32">
        <f t="shared" ca="1" si="51"/>
        <v>52.127857889953695</v>
      </c>
      <c r="P121" s="16">
        <f t="shared" ca="1" si="47"/>
        <v>52.127857889953695</v>
      </c>
      <c r="Q121" s="17">
        <f t="shared" ca="1" si="39"/>
        <v>78.191786834930539</v>
      </c>
      <c r="R121" s="17">
        <f t="shared" ca="1" si="48"/>
        <v>15082.118482269094</v>
      </c>
      <c r="S121" s="17">
        <f t="shared" ca="1" si="40"/>
        <v>143.63922364065792</v>
      </c>
      <c r="T121" s="17">
        <f t="shared" ca="1" si="41"/>
        <v>1647.8721421100463</v>
      </c>
      <c r="U121" s="17">
        <f t="shared" ca="1" si="42"/>
        <v>9.6933655418238018</v>
      </c>
      <c r="V121" s="49">
        <f t="shared" ca="1" si="43"/>
        <v>0.96933655418238018</v>
      </c>
      <c r="W121" s="49"/>
      <c r="X121" s="7">
        <f t="shared" ca="1" si="44"/>
        <v>0</v>
      </c>
      <c r="Y121">
        <f t="shared" si="45"/>
        <v>0</v>
      </c>
      <c r="Z121" s="8">
        <f t="shared" ca="1" si="49"/>
        <v>-15500</v>
      </c>
    </row>
    <row r="122" spans="1:26" x14ac:dyDescent="0.25">
      <c r="A122" s="27">
        <f t="shared" si="46"/>
        <v>106</v>
      </c>
      <c r="B122" s="7">
        <f t="shared" si="28"/>
        <v>0</v>
      </c>
      <c r="C122" s="3">
        <f t="shared" ca="1" si="29"/>
        <v>0.77986722988221213</v>
      </c>
      <c r="D122" s="3">
        <f t="shared" ca="1" si="30"/>
        <v>2</v>
      </c>
      <c r="E122" s="22">
        <f t="shared" ca="1" si="31"/>
        <v>0</v>
      </c>
      <c r="F122" s="25">
        <f t="shared" ca="1" si="27"/>
        <v>0</v>
      </c>
      <c r="G122" s="35">
        <f t="shared" ca="1" si="32"/>
        <v>0.28341663997386413</v>
      </c>
      <c r="H122" s="33">
        <f t="shared" ca="1" si="33"/>
        <v>-1</v>
      </c>
      <c r="I122" s="33">
        <f t="shared" ca="1" si="34"/>
        <v>-1</v>
      </c>
      <c r="J122" s="33">
        <f t="shared" ca="1" si="50"/>
        <v>-1</v>
      </c>
      <c r="K122" s="34">
        <f t="shared" ca="1" si="35"/>
        <v>-1</v>
      </c>
      <c r="L122" s="3">
        <f t="shared" ca="1" si="36"/>
        <v>50</v>
      </c>
      <c r="M122" s="15">
        <f t="shared" ca="1" si="37"/>
        <v>50</v>
      </c>
      <c r="N122" s="33">
        <f t="shared" ca="1" si="38"/>
        <v>4.1272511162313474</v>
      </c>
      <c r="O122" s="32">
        <f t="shared" ca="1" si="51"/>
        <v>54.127251116231349</v>
      </c>
      <c r="P122" s="16">
        <f t="shared" ca="1" si="47"/>
        <v>54.127251116231349</v>
      </c>
      <c r="Q122" s="17">
        <f t="shared" ca="1" si="39"/>
        <v>81.190876674347024</v>
      </c>
      <c r="R122" s="17">
        <f t="shared" ca="1" si="48"/>
        <v>15163.309358943441</v>
      </c>
      <c r="S122" s="17">
        <f t="shared" ca="1" si="40"/>
        <v>143.05008829191914</v>
      </c>
      <c r="T122" s="17">
        <f t="shared" ca="1" si="41"/>
        <v>1593.744890993815</v>
      </c>
      <c r="U122" s="17">
        <f t="shared" ca="1" si="42"/>
        <v>9.374969947022441</v>
      </c>
      <c r="V122" s="49">
        <f t="shared" ca="1" si="43"/>
        <v>0.93749699470224412</v>
      </c>
      <c r="W122" s="49"/>
      <c r="X122" s="7">
        <f t="shared" ca="1" si="44"/>
        <v>0</v>
      </c>
      <c r="Y122">
        <f t="shared" ca="1" si="45"/>
        <v>0</v>
      </c>
      <c r="Z122" s="8">
        <f t="shared" ca="1" si="49"/>
        <v>-15500</v>
      </c>
    </row>
    <row r="123" spans="1:26" x14ac:dyDescent="0.25">
      <c r="A123" s="27">
        <f t="shared" si="46"/>
        <v>107</v>
      </c>
      <c r="B123" s="7">
        <f t="shared" si="28"/>
        <v>1</v>
      </c>
      <c r="C123" s="3">
        <f t="shared" ca="1" si="29"/>
        <v>-1</v>
      </c>
      <c r="D123" s="3">
        <f t="shared" ca="1" si="30"/>
        <v>1</v>
      </c>
      <c r="E123" s="22">
        <f t="shared" ca="1" si="31"/>
        <v>0</v>
      </c>
      <c r="F123" s="25">
        <f t="shared" ca="1" si="27"/>
        <v>0</v>
      </c>
      <c r="G123" s="35">
        <f t="shared" ca="1" si="32"/>
        <v>0.27577118634782682</v>
      </c>
      <c r="H123" s="33">
        <f t="shared" ca="1" si="33"/>
        <v>-1</v>
      </c>
      <c r="I123" s="33">
        <f t="shared" ca="1" si="34"/>
        <v>-1</v>
      </c>
      <c r="J123" s="33">
        <f t="shared" ca="1" si="50"/>
        <v>-1</v>
      </c>
      <c r="K123" s="34">
        <f t="shared" ca="1" si="35"/>
        <v>-1</v>
      </c>
      <c r="L123" s="3">
        <f t="shared" ca="1" si="36"/>
        <v>50</v>
      </c>
      <c r="M123" s="15">
        <f t="shared" ca="1" si="37"/>
        <v>50</v>
      </c>
      <c r="N123" s="33">
        <f t="shared" ca="1" si="38"/>
        <v>28.04694578766409</v>
      </c>
      <c r="O123" s="32">
        <f t="shared" ca="1" si="51"/>
        <v>78.046945787664086</v>
      </c>
      <c r="P123" s="16">
        <f t="shared" ca="1" si="47"/>
        <v>78.046945787664086</v>
      </c>
      <c r="Q123" s="17">
        <f t="shared" ca="1" si="39"/>
        <v>117.07041868149614</v>
      </c>
      <c r="R123" s="17">
        <f t="shared" ca="1" si="48"/>
        <v>15280.379777624938</v>
      </c>
      <c r="S123" s="17">
        <f t="shared" ca="1" si="40"/>
        <v>142.80728764135443</v>
      </c>
      <c r="T123" s="17">
        <f t="shared" ca="1" si="41"/>
        <v>1515.697945206151</v>
      </c>
      <c r="U123" s="17">
        <f t="shared" ca="1" si="42"/>
        <v>8.9158702659185352</v>
      </c>
      <c r="V123" s="49">
        <f t="shared" ca="1" si="43"/>
        <v>0.89158702659185352</v>
      </c>
      <c r="W123" s="49"/>
      <c r="X123" s="7">
        <f t="shared" ca="1" si="44"/>
        <v>0</v>
      </c>
      <c r="Y123">
        <f t="shared" si="45"/>
        <v>0</v>
      </c>
      <c r="Z123" s="8">
        <f t="shared" ca="1" si="49"/>
        <v>-15500</v>
      </c>
    </row>
    <row r="124" spans="1:26" x14ac:dyDescent="0.25">
      <c r="A124" s="27">
        <f t="shared" si="46"/>
        <v>108</v>
      </c>
      <c r="B124" s="7">
        <f t="shared" si="28"/>
        <v>0</v>
      </c>
      <c r="C124" s="3">
        <f t="shared" ca="1" si="29"/>
        <v>6.4449126610412688E-2</v>
      </c>
      <c r="D124" s="3">
        <f t="shared" ca="1" si="30"/>
        <v>0</v>
      </c>
      <c r="E124" s="22">
        <f t="shared" ca="1" si="31"/>
        <v>2</v>
      </c>
      <c r="F124" s="25">
        <f t="shared" ca="1" si="27"/>
        <v>340</v>
      </c>
      <c r="G124" s="35">
        <f t="shared" ca="1" si="32"/>
        <v>0.33263647944656416</v>
      </c>
      <c r="H124" s="33">
        <f t="shared" ca="1" si="33"/>
        <v>-1</v>
      </c>
      <c r="I124" s="33">
        <f t="shared" ca="1" si="34"/>
        <v>-1</v>
      </c>
      <c r="J124" s="33">
        <f t="shared" ca="1" si="50"/>
        <v>-1</v>
      </c>
      <c r="K124" s="34">
        <f t="shared" ca="1" si="35"/>
        <v>-1</v>
      </c>
      <c r="L124" s="3">
        <f t="shared" ca="1" si="36"/>
        <v>50</v>
      </c>
      <c r="M124" s="15">
        <f t="shared" ca="1" si="37"/>
        <v>50</v>
      </c>
      <c r="N124" s="33">
        <f t="shared" ca="1" si="38"/>
        <v>59.948598559970407</v>
      </c>
      <c r="O124" s="32">
        <f t="shared" ca="1" si="51"/>
        <v>109.94859855997041</v>
      </c>
      <c r="P124" s="16">
        <f t="shared" ca="1" si="47"/>
        <v>109.94859855997041</v>
      </c>
      <c r="Q124" s="17">
        <f t="shared" ca="1" si="39"/>
        <v>164.92289783995562</v>
      </c>
      <c r="R124" s="17">
        <f t="shared" ca="1" si="48"/>
        <v>15445.302675464893</v>
      </c>
      <c r="S124" s="17">
        <f t="shared" ca="1" si="40"/>
        <v>143.01206180986</v>
      </c>
      <c r="T124" s="17">
        <f t="shared" ca="1" si="41"/>
        <v>1700</v>
      </c>
      <c r="U124" s="17">
        <f t="shared" ca="1" si="42"/>
        <v>10</v>
      </c>
      <c r="V124" s="49">
        <f t="shared" ca="1" si="43"/>
        <v>1</v>
      </c>
      <c r="W124" s="49"/>
      <c r="X124" s="7">
        <f t="shared" ca="1" si="44"/>
        <v>0</v>
      </c>
      <c r="Y124">
        <f t="shared" ca="1" si="45"/>
        <v>-500</v>
      </c>
      <c r="Z124" s="8">
        <f t="shared" ca="1" si="49"/>
        <v>-16000</v>
      </c>
    </row>
    <row r="125" spans="1:26" x14ac:dyDescent="0.25">
      <c r="A125" s="27">
        <f t="shared" si="46"/>
        <v>109</v>
      </c>
      <c r="B125" s="7">
        <f t="shared" si="28"/>
        <v>1</v>
      </c>
      <c r="C125" s="3">
        <f t="shared" ca="1" si="29"/>
        <v>-1</v>
      </c>
      <c r="D125" s="3">
        <f t="shared" ca="1" si="30"/>
        <v>-1</v>
      </c>
      <c r="E125" s="22">
        <f t="shared" ca="1" si="31"/>
        <v>0</v>
      </c>
      <c r="F125" s="25">
        <f t="shared" ca="1" si="27"/>
        <v>0</v>
      </c>
      <c r="G125" s="35">
        <f t="shared" ca="1" si="32"/>
        <v>0.20096606399760919</v>
      </c>
      <c r="H125" s="33">
        <f t="shared" ca="1" si="33"/>
        <v>-1</v>
      </c>
      <c r="I125" s="33">
        <f t="shared" ca="1" si="34"/>
        <v>-1</v>
      </c>
      <c r="J125" s="33">
        <f t="shared" ca="1" si="50"/>
        <v>-1</v>
      </c>
      <c r="K125" s="34">
        <f t="shared" ca="1" si="35"/>
        <v>-1</v>
      </c>
      <c r="L125" s="3">
        <f t="shared" ca="1" si="36"/>
        <v>50</v>
      </c>
      <c r="M125" s="15">
        <f t="shared" ca="1" si="37"/>
        <v>50</v>
      </c>
      <c r="N125" s="33">
        <f t="shared" ca="1" si="38"/>
        <v>8.315477733172667</v>
      </c>
      <c r="O125" s="32">
        <f t="shared" ca="1" si="51"/>
        <v>58.315477733172671</v>
      </c>
      <c r="P125" s="16">
        <f t="shared" ca="1" si="47"/>
        <v>58.315477733172671</v>
      </c>
      <c r="Q125" s="17">
        <f t="shared" ca="1" si="39"/>
        <v>87.473216599759013</v>
      </c>
      <c r="R125" s="17">
        <f t="shared" ca="1" si="48"/>
        <v>15532.775892064652</v>
      </c>
      <c r="S125" s="17">
        <f t="shared" ca="1" si="40"/>
        <v>142.50253111985907</v>
      </c>
      <c r="T125" s="17">
        <f t="shared" ca="1" si="41"/>
        <v>1641.6845222668273</v>
      </c>
      <c r="U125" s="17">
        <f t="shared" ca="1" si="42"/>
        <v>9.6569677780401602</v>
      </c>
      <c r="V125" s="49">
        <f t="shared" ca="1" si="43"/>
        <v>0.96569677780401608</v>
      </c>
      <c r="W125" s="49"/>
      <c r="X125" s="7">
        <f t="shared" ca="1" si="44"/>
        <v>0</v>
      </c>
      <c r="Y125">
        <f t="shared" si="45"/>
        <v>0</v>
      </c>
      <c r="Z125" s="8">
        <f t="shared" ca="1" si="49"/>
        <v>-16000</v>
      </c>
    </row>
    <row r="126" spans="1:26" x14ac:dyDescent="0.25">
      <c r="A126" s="27">
        <f t="shared" si="46"/>
        <v>110</v>
      </c>
      <c r="B126" s="7">
        <f t="shared" si="28"/>
        <v>0</v>
      </c>
      <c r="C126" s="3">
        <f t="shared" ca="1" si="29"/>
        <v>0.12686327741018</v>
      </c>
      <c r="D126" s="3">
        <f t="shared" ca="1" si="30"/>
        <v>0</v>
      </c>
      <c r="E126" s="22">
        <f t="shared" ca="1" si="31"/>
        <v>2</v>
      </c>
      <c r="F126" s="25">
        <f t="shared" ca="1" si="27"/>
        <v>340</v>
      </c>
      <c r="G126" s="35">
        <f t="shared" ca="1" si="32"/>
        <v>0.80874209986593482</v>
      </c>
      <c r="H126" s="33">
        <f t="shared" ca="1" si="33"/>
        <v>0.91730570703324588</v>
      </c>
      <c r="I126" s="33">
        <f t="shared" ca="1" si="34"/>
        <v>0.43078859824183124</v>
      </c>
      <c r="J126" s="33">
        <f t="shared" ca="1" si="50"/>
        <v>-1.3344599205288481</v>
      </c>
      <c r="K126" s="34">
        <f t="shared" ca="1" si="35"/>
        <v>54.983101192067281</v>
      </c>
      <c r="L126" s="3">
        <f t="shared" ca="1" si="36"/>
        <v>-1</v>
      </c>
      <c r="M126" s="15">
        <f t="shared" ca="1" si="37"/>
        <v>54.983101192067281</v>
      </c>
      <c r="N126" s="33">
        <f t="shared" ca="1" si="38"/>
        <v>30.520873312627312</v>
      </c>
      <c r="O126" s="32">
        <f t="shared" ca="1" si="51"/>
        <v>85.503974504694597</v>
      </c>
      <c r="P126" s="16">
        <f t="shared" ca="1" si="47"/>
        <v>85.503974504694597</v>
      </c>
      <c r="Q126" s="17">
        <f t="shared" ca="1" si="39"/>
        <v>128.25596175704189</v>
      </c>
      <c r="R126" s="17">
        <f t="shared" ca="1" si="48"/>
        <v>15661.031853821694</v>
      </c>
      <c r="S126" s="17">
        <f t="shared" ca="1" si="40"/>
        <v>142.37301685292437</v>
      </c>
      <c r="T126" s="17">
        <f t="shared" ca="1" si="41"/>
        <v>1700</v>
      </c>
      <c r="U126" s="17">
        <f t="shared" ca="1" si="42"/>
        <v>10</v>
      </c>
      <c r="V126" s="49">
        <f t="shared" ca="1" si="43"/>
        <v>1</v>
      </c>
      <c r="W126" s="49"/>
      <c r="X126" s="7">
        <f t="shared" ca="1" si="44"/>
        <v>0</v>
      </c>
      <c r="Y126">
        <f t="shared" ca="1" si="45"/>
        <v>-500</v>
      </c>
      <c r="Z126" s="8">
        <f t="shared" ca="1" si="49"/>
        <v>-16500</v>
      </c>
    </row>
    <row r="127" spans="1:26" x14ac:dyDescent="0.25">
      <c r="A127" s="27">
        <f t="shared" si="46"/>
        <v>111</v>
      </c>
      <c r="B127" s="7">
        <f t="shared" si="28"/>
        <v>1</v>
      </c>
      <c r="C127" s="3">
        <f t="shared" ca="1" si="29"/>
        <v>-1</v>
      </c>
      <c r="D127" s="3">
        <f t="shared" ca="1" si="30"/>
        <v>-1</v>
      </c>
      <c r="E127" s="22">
        <f t="shared" ca="1" si="31"/>
        <v>0</v>
      </c>
      <c r="F127" s="25">
        <f t="shared" ca="1" si="27"/>
        <v>0</v>
      </c>
      <c r="G127" s="35">
        <f t="shared" ca="1" si="32"/>
        <v>0.82455839456379276</v>
      </c>
      <c r="H127" s="33">
        <f t="shared" ca="1" si="33"/>
        <v>0.88622688145817174</v>
      </c>
      <c r="I127" s="33">
        <f t="shared" ca="1" si="34"/>
        <v>0.82028520005295635</v>
      </c>
      <c r="J127" s="33">
        <f t="shared" ca="1" si="50"/>
        <v>0.58725458312037981</v>
      </c>
      <c r="K127" s="34">
        <f t="shared" ca="1" si="35"/>
        <v>83.808818746805699</v>
      </c>
      <c r="L127" s="3">
        <f t="shared" ca="1" si="36"/>
        <v>-1</v>
      </c>
      <c r="M127" s="15">
        <f t="shared" ca="1" si="37"/>
        <v>83.808818746805699</v>
      </c>
      <c r="N127" s="33">
        <f t="shared" ca="1" si="38"/>
        <v>18.830182244773006</v>
      </c>
      <c r="O127" s="32">
        <f t="shared" ca="1" si="51"/>
        <v>102.63900099157871</v>
      </c>
      <c r="P127" s="16">
        <f t="shared" ca="1" si="47"/>
        <v>102.63900099157871</v>
      </c>
      <c r="Q127" s="17">
        <f t="shared" ca="1" si="39"/>
        <v>153.95850148736807</v>
      </c>
      <c r="R127" s="17">
        <f t="shared" ca="1" si="48"/>
        <v>15814.990355309063</v>
      </c>
      <c r="S127" s="17">
        <f t="shared" ca="1" si="40"/>
        <v>142.47739058836981</v>
      </c>
      <c r="T127" s="17">
        <f t="shared" ca="1" si="41"/>
        <v>1597.3609990084212</v>
      </c>
      <c r="U127" s="17">
        <f t="shared" ca="1" si="42"/>
        <v>9.3962411706377722</v>
      </c>
      <c r="V127" s="49">
        <f t="shared" ca="1" si="43"/>
        <v>0.93962411706377724</v>
      </c>
      <c r="W127" s="49"/>
      <c r="X127" s="7">
        <f t="shared" ca="1" si="44"/>
        <v>0</v>
      </c>
      <c r="Y127">
        <f t="shared" si="45"/>
        <v>0</v>
      </c>
      <c r="Z127" s="8">
        <f t="shared" ca="1" si="49"/>
        <v>-16500</v>
      </c>
    </row>
    <row r="128" spans="1:26" x14ac:dyDescent="0.25">
      <c r="A128" s="27">
        <f t="shared" si="46"/>
        <v>112</v>
      </c>
      <c r="B128" s="7">
        <f t="shared" si="28"/>
        <v>0</v>
      </c>
      <c r="C128" s="3">
        <f t="shared" ca="1" si="29"/>
        <v>0.85692480049866282</v>
      </c>
      <c r="D128" s="3">
        <f t="shared" ca="1" si="30"/>
        <v>2</v>
      </c>
      <c r="E128" s="22">
        <f t="shared" ca="1" si="31"/>
        <v>0</v>
      </c>
      <c r="F128" s="25">
        <f t="shared" ca="1" si="27"/>
        <v>0</v>
      </c>
      <c r="G128" s="35">
        <f t="shared" ca="1" si="32"/>
        <v>0.84522930410556607</v>
      </c>
      <c r="H128" s="33">
        <f t="shared" ca="1" si="33"/>
        <v>9.0828247365211889E-2</v>
      </c>
      <c r="I128" s="33">
        <f t="shared" ca="1" si="34"/>
        <v>0.93248876560234129</v>
      </c>
      <c r="J128" s="33">
        <f t="shared" ca="1" si="50"/>
        <v>0.26210231004667101</v>
      </c>
      <c r="K128" s="34">
        <f t="shared" ca="1" si="35"/>
        <v>78.931534650700058</v>
      </c>
      <c r="L128" s="3">
        <f t="shared" ca="1" si="36"/>
        <v>-1</v>
      </c>
      <c r="M128" s="15">
        <f t="shared" ca="1" si="37"/>
        <v>78.931534650700058</v>
      </c>
      <c r="N128" s="33">
        <f t="shared" ca="1" si="38"/>
        <v>16.433447385537335</v>
      </c>
      <c r="O128" s="32">
        <f t="shared" ca="1" si="51"/>
        <v>95.364982036237393</v>
      </c>
      <c r="P128" s="16">
        <f t="shared" ca="1" si="47"/>
        <v>95.364982036237393</v>
      </c>
      <c r="Q128" s="17">
        <f t="shared" ca="1" si="39"/>
        <v>143.04747305435609</v>
      </c>
      <c r="R128" s="17">
        <f t="shared" ca="1" si="48"/>
        <v>15958.037828363418</v>
      </c>
      <c r="S128" s="17">
        <f t="shared" ca="1" si="40"/>
        <v>142.48248061038754</v>
      </c>
      <c r="T128" s="17">
        <f t="shared" ca="1" si="41"/>
        <v>1501.996016972184</v>
      </c>
      <c r="U128" s="17">
        <f t="shared" ca="1" si="42"/>
        <v>8.8352706880716703</v>
      </c>
      <c r="V128" s="49">
        <f t="shared" ca="1" si="43"/>
        <v>0.88352706880716703</v>
      </c>
      <c r="W128" s="49"/>
      <c r="X128" s="7">
        <f t="shared" ca="1" si="44"/>
        <v>0</v>
      </c>
      <c r="Y128">
        <f t="shared" ca="1" si="45"/>
        <v>0</v>
      </c>
      <c r="Z128" s="8">
        <f t="shared" ca="1" si="49"/>
        <v>-16500</v>
      </c>
    </row>
    <row r="129" spans="1:26" x14ac:dyDescent="0.25">
      <c r="A129" s="27">
        <f t="shared" si="46"/>
        <v>113</v>
      </c>
      <c r="B129" s="7">
        <f t="shared" si="28"/>
        <v>1</v>
      </c>
      <c r="C129" s="3">
        <f t="shared" ca="1" si="29"/>
        <v>-1</v>
      </c>
      <c r="D129" s="3">
        <f t="shared" ca="1" si="30"/>
        <v>1</v>
      </c>
      <c r="E129" s="22">
        <f t="shared" ca="1" si="31"/>
        <v>0</v>
      </c>
      <c r="F129" s="25">
        <f t="shared" ca="1" si="27"/>
        <v>0</v>
      </c>
      <c r="G129" s="35">
        <f t="shared" ca="1" si="32"/>
        <v>0.26864955895978548</v>
      </c>
      <c r="H129" s="33">
        <f t="shared" ca="1" si="33"/>
        <v>-1</v>
      </c>
      <c r="I129" s="33">
        <f t="shared" ca="1" si="34"/>
        <v>-1</v>
      </c>
      <c r="J129" s="33">
        <f t="shared" ca="1" si="50"/>
        <v>-1</v>
      </c>
      <c r="K129" s="34">
        <f t="shared" ca="1" si="35"/>
        <v>-1</v>
      </c>
      <c r="L129" s="3">
        <f t="shared" ca="1" si="36"/>
        <v>50</v>
      </c>
      <c r="M129" s="15">
        <f t="shared" ca="1" si="37"/>
        <v>50</v>
      </c>
      <c r="N129" s="33">
        <f t="shared" ca="1" si="38"/>
        <v>1.2290512920114394</v>
      </c>
      <c r="O129" s="32">
        <f t="shared" ca="1" si="51"/>
        <v>51.229051292011441</v>
      </c>
      <c r="P129" s="16">
        <f t="shared" ca="1" si="47"/>
        <v>51.229051292011441</v>
      </c>
      <c r="Q129" s="17">
        <f t="shared" ca="1" si="39"/>
        <v>76.843576938017165</v>
      </c>
      <c r="R129" s="17">
        <f t="shared" ca="1" si="48"/>
        <v>16034.881405301436</v>
      </c>
      <c r="S129" s="17">
        <f t="shared" ca="1" si="40"/>
        <v>141.90160535664975</v>
      </c>
      <c r="T129" s="17">
        <f t="shared" ca="1" si="41"/>
        <v>1450.7669656801725</v>
      </c>
      <c r="U129" s="17">
        <f t="shared" ca="1" si="42"/>
        <v>8.5339233275304256</v>
      </c>
      <c r="V129" s="49">
        <f t="shared" ca="1" si="43"/>
        <v>0.8533923327530426</v>
      </c>
      <c r="W129" s="49"/>
      <c r="X129" s="7">
        <f t="shared" ca="1" si="44"/>
        <v>0</v>
      </c>
      <c r="Y129">
        <f t="shared" si="45"/>
        <v>0</v>
      </c>
      <c r="Z129" s="8">
        <f t="shared" ca="1" si="49"/>
        <v>-16500</v>
      </c>
    </row>
    <row r="130" spans="1:26" x14ac:dyDescent="0.25">
      <c r="A130" s="27">
        <f t="shared" si="46"/>
        <v>114</v>
      </c>
      <c r="B130" s="7">
        <f t="shared" si="28"/>
        <v>0</v>
      </c>
      <c r="C130" s="3">
        <f t="shared" ca="1" si="29"/>
        <v>0.87411000245367754</v>
      </c>
      <c r="D130" s="3">
        <f t="shared" ca="1" si="30"/>
        <v>0</v>
      </c>
      <c r="E130" s="22">
        <f t="shared" ca="1" si="31"/>
        <v>2</v>
      </c>
      <c r="F130" s="25">
        <f t="shared" ca="1" si="27"/>
        <v>340</v>
      </c>
      <c r="G130" s="35">
        <f t="shared" ca="1" si="32"/>
        <v>0.7315350165925355</v>
      </c>
      <c r="H130" s="33">
        <f t="shared" ca="1" si="33"/>
        <v>0.94647838848871935</v>
      </c>
      <c r="I130" s="33">
        <f t="shared" ca="1" si="34"/>
        <v>2.5811728873153639E-2</v>
      </c>
      <c r="J130" s="33">
        <f t="shared" ca="1" si="50"/>
        <v>1.5737346511759818</v>
      </c>
      <c r="K130" s="34">
        <f t="shared" ca="1" si="35"/>
        <v>98.606019767639722</v>
      </c>
      <c r="L130" s="3">
        <f t="shared" ca="1" si="36"/>
        <v>-1</v>
      </c>
      <c r="M130" s="15">
        <f t="shared" ca="1" si="37"/>
        <v>98.606019767639722</v>
      </c>
      <c r="N130" s="33">
        <f t="shared" ca="1" si="38"/>
        <v>33.957514896537383</v>
      </c>
      <c r="O130" s="32">
        <f t="shared" ca="1" si="51"/>
        <v>132.5635346641771</v>
      </c>
      <c r="P130" s="16">
        <f t="shared" ca="1" si="47"/>
        <v>132.5635346641771</v>
      </c>
      <c r="Q130" s="17">
        <f t="shared" ca="1" si="39"/>
        <v>198.84530199626565</v>
      </c>
      <c r="R130" s="17">
        <f t="shared" ca="1" si="48"/>
        <v>16233.726707297701</v>
      </c>
      <c r="S130" s="17">
        <f t="shared" ca="1" si="40"/>
        <v>142.40111146752358</v>
      </c>
      <c r="T130" s="17">
        <f t="shared" ca="1" si="41"/>
        <v>1658.2034310159954</v>
      </c>
      <c r="U130" s="17">
        <f t="shared" ca="1" si="42"/>
        <v>9.7541378295058561</v>
      </c>
      <c r="V130" s="49">
        <f t="shared" ca="1" si="43"/>
        <v>0.97541378295058556</v>
      </c>
      <c r="W130" s="49"/>
      <c r="X130" s="7">
        <f t="shared" ca="1" si="44"/>
        <v>0</v>
      </c>
      <c r="Y130">
        <f t="shared" ca="1" si="45"/>
        <v>-500</v>
      </c>
      <c r="Z130" s="8">
        <f t="shared" ca="1" si="49"/>
        <v>-17000</v>
      </c>
    </row>
    <row r="131" spans="1:26" x14ac:dyDescent="0.25">
      <c r="A131" s="27">
        <f t="shared" si="46"/>
        <v>115</v>
      </c>
      <c r="B131" s="7">
        <f t="shared" si="28"/>
        <v>1</v>
      </c>
      <c r="C131" s="3">
        <f t="shared" ca="1" si="29"/>
        <v>-1</v>
      </c>
      <c r="D131" s="3">
        <f t="shared" ca="1" si="30"/>
        <v>-1</v>
      </c>
      <c r="E131" s="22">
        <f t="shared" ca="1" si="31"/>
        <v>0</v>
      </c>
      <c r="F131" s="25">
        <f t="shared" ca="1" si="27"/>
        <v>0</v>
      </c>
      <c r="G131" s="35">
        <f t="shared" ca="1" si="32"/>
        <v>0.84255550655724365</v>
      </c>
      <c r="H131" s="33">
        <f t="shared" ca="1" si="33"/>
        <v>0.90420264275253637</v>
      </c>
      <c r="I131" s="33">
        <f t="shared" ca="1" si="34"/>
        <v>0.84877048548176703</v>
      </c>
      <c r="J131" s="33">
        <f t="shared" ca="1" si="50"/>
        <v>0.83002243206418158</v>
      </c>
      <c r="K131" s="34">
        <f t="shared" ca="1" si="35"/>
        <v>87.450336480962719</v>
      </c>
      <c r="L131" s="3">
        <f t="shared" ca="1" si="36"/>
        <v>-1</v>
      </c>
      <c r="M131" s="15">
        <f t="shared" ca="1" si="37"/>
        <v>87.450336480962719</v>
      </c>
      <c r="N131" s="33">
        <f t="shared" ca="1" si="38"/>
        <v>118.40924715105456</v>
      </c>
      <c r="O131" s="32">
        <f t="shared" ca="1" si="51"/>
        <v>205.85958363201729</v>
      </c>
      <c r="P131" s="16">
        <f t="shared" ca="1" si="47"/>
        <v>205.85958363201729</v>
      </c>
      <c r="Q131" s="17">
        <f t="shared" ca="1" si="39"/>
        <v>308.78937544802591</v>
      </c>
      <c r="R131" s="17">
        <f t="shared" ca="1" si="48"/>
        <v>16542.516082745726</v>
      </c>
      <c r="S131" s="17">
        <f t="shared" ca="1" si="40"/>
        <v>143.84796593691925</v>
      </c>
      <c r="T131" s="17">
        <f t="shared" ca="1" si="41"/>
        <v>1452.3438473839781</v>
      </c>
      <c r="U131" s="17">
        <f t="shared" ca="1" si="42"/>
        <v>8.5431991022586953</v>
      </c>
      <c r="V131" s="49">
        <f t="shared" ca="1" si="43"/>
        <v>0.85431991022586951</v>
      </c>
      <c r="W131" s="49"/>
      <c r="X131" s="7">
        <f t="shared" ca="1" si="44"/>
        <v>0</v>
      </c>
      <c r="Y131">
        <f t="shared" si="45"/>
        <v>0</v>
      </c>
      <c r="Z131" s="8">
        <f t="shared" ca="1" si="49"/>
        <v>-17000</v>
      </c>
    </row>
    <row r="132" spans="1:26" x14ac:dyDescent="0.25">
      <c r="A132" s="27">
        <f t="shared" si="46"/>
        <v>116</v>
      </c>
      <c r="B132" s="7">
        <f t="shared" si="28"/>
        <v>0</v>
      </c>
      <c r="C132" s="3">
        <f t="shared" ca="1" si="29"/>
        <v>9.4604279868702568E-2</v>
      </c>
      <c r="D132" s="3">
        <f t="shared" ca="1" si="30"/>
        <v>0</v>
      </c>
      <c r="E132" s="22">
        <f t="shared" ca="1" si="31"/>
        <v>2</v>
      </c>
      <c r="F132" s="25">
        <f t="shared" ca="1" si="27"/>
        <v>340</v>
      </c>
      <c r="G132" s="35">
        <f t="shared" ca="1" si="32"/>
        <v>0.20964639334865942</v>
      </c>
      <c r="H132" s="33">
        <f t="shared" ca="1" si="33"/>
        <v>-1</v>
      </c>
      <c r="I132" s="33">
        <f t="shared" ca="1" si="34"/>
        <v>-1</v>
      </c>
      <c r="J132" s="33">
        <f t="shared" ca="1" si="50"/>
        <v>-1</v>
      </c>
      <c r="K132" s="34">
        <f t="shared" ca="1" si="35"/>
        <v>-1</v>
      </c>
      <c r="L132" s="3">
        <f t="shared" ca="1" si="36"/>
        <v>50</v>
      </c>
      <c r="M132" s="15">
        <f t="shared" ca="1" si="37"/>
        <v>50</v>
      </c>
      <c r="N132" s="33">
        <f t="shared" ca="1" si="38"/>
        <v>43.639413143387031</v>
      </c>
      <c r="O132" s="32">
        <f t="shared" ca="1" si="51"/>
        <v>93.639413143387031</v>
      </c>
      <c r="P132" s="16">
        <f t="shared" ca="1" si="47"/>
        <v>93.639413143387031</v>
      </c>
      <c r="Q132" s="17">
        <f t="shared" ca="1" si="39"/>
        <v>140.45911971508053</v>
      </c>
      <c r="R132" s="17">
        <f t="shared" ca="1" si="48"/>
        <v>16682.975202460806</v>
      </c>
      <c r="S132" s="17">
        <f t="shared" ca="1" si="40"/>
        <v>143.81875174535168</v>
      </c>
      <c r="T132" s="17">
        <f t="shared" ca="1" si="41"/>
        <v>1698.7044342405911</v>
      </c>
      <c r="U132" s="17">
        <f t="shared" ca="1" si="42"/>
        <v>9.992379024944654</v>
      </c>
      <c r="V132" s="49">
        <f t="shared" ca="1" si="43"/>
        <v>0.99923790249446531</v>
      </c>
      <c r="W132" s="49"/>
      <c r="X132" s="7">
        <f t="shared" ca="1" si="44"/>
        <v>0</v>
      </c>
      <c r="Y132">
        <f t="shared" ca="1" si="45"/>
        <v>-500</v>
      </c>
      <c r="Z132" s="8">
        <f t="shared" ca="1" si="49"/>
        <v>-17500</v>
      </c>
    </row>
    <row r="133" spans="1:26" x14ac:dyDescent="0.25">
      <c r="A133" s="27">
        <f t="shared" si="46"/>
        <v>117</v>
      </c>
      <c r="B133" s="7">
        <f t="shared" si="28"/>
        <v>1</v>
      </c>
      <c r="C133" s="3">
        <f t="shared" ca="1" si="29"/>
        <v>-1</v>
      </c>
      <c r="D133" s="3">
        <f t="shared" ca="1" si="30"/>
        <v>-1</v>
      </c>
      <c r="E133" s="22">
        <f t="shared" ca="1" si="31"/>
        <v>0</v>
      </c>
      <c r="F133" s="25">
        <f t="shared" ca="1" si="27"/>
        <v>0</v>
      </c>
      <c r="G133" s="35">
        <f t="shared" ca="1" si="32"/>
        <v>0.88160488930017245</v>
      </c>
      <c r="H133" s="33">
        <f t="shared" ca="1" si="33"/>
        <v>0.66795509521630081</v>
      </c>
      <c r="I133" s="33">
        <f t="shared" ca="1" si="34"/>
        <v>0.41556026532490986</v>
      </c>
      <c r="J133" s="33">
        <f t="shared" ca="1" si="50"/>
        <v>-0.84404779006175956</v>
      </c>
      <c r="K133" s="34">
        <f t="shared" ca="1" si="35"/>
        <v>62.339283149073609</v>
      </c>
      <c r="L133" s="3">
        <f t="shared" ca="1" si="36"/>
        <v>-1</v>
      </c>
      <c r="M133" s="15">
        <f t="shared" ca="1" si="37"/>
        <v>62.339283149073609</v>
      </c>
      <c r="N133" s="33">
        <f t="shared" ca="1" si="38"/>
        <v>3.6616389787124826</v>
      </c>
      <c r="O133" s="32">
        <f t="shared" ca="1" si="51"/>
        <v>66.000922127786097</v>
      </c>
      <c r="P133" s="16">
        <f t="shared" ca="1" si="47"/>
        <v>66.000922127786097</v>
      </c>
      <c r="Q133" s="17">
        <f t="shared" ca="1" si="39"/>
        <v>99.001383191679139</v>
      </c>
      <c r="R133" s="17">
        <f t="shared" ca="1" si="48"/>
        <v>16781.976585652486</v>
      </c>
      <c r="S133" s="17">
        <f t="shared" ca="1" si="40"/>
        <v>143.43569731326903</v>
      </c>
      <c r="T133" s="17">
        <f t="shared" ca="1" si="41"/>
        <v>1632.7035121128051</v>
      </c>
      <c r="U133" s="17">
        <f t="shared" ca="1" si="42"/>
        <v>9.6041383065459129</v>
      </c>
      <c r="V133" s="49">
        <f t="shared" ca="1" si="43"/>
        <v>0.96041383065459129</v>
      </c>
      <c r="W133" s="49"/>
      <c r="X133" s="7">
        <f t="shared" ca="1" si="44"/>
        <v>0</v>
      </c>
      <c r="Y133">
        <f t="shared" si="45"/>
        <v>0</v>
      </c>
      <c r="Z133" s="8">
        <f t="shared" ca="1" si="49"/>
        <v>-17500</v>
      </c>
    </row>
    <row r="134" spans="1:26" x14ac:dyDescent="0.25">
      <c r="A134" s="27">
        <f t="shared" si="46"/>
        <v>118</v>
      </c>
      <c r="B134" s="7">
        <f t="shared" si="28"/>
        <v>0</v>
      </c>
      <c r="C134" s="3">
        <f t="shared" ca="1" si="29"/>
        <v>5.4436697681789492E-2</v>
      </c>
      <c r="D134" s="3">
        <f t="shared" ca="1" si="30"/>
        <v>0</v>
      </c>
      <c r="E134" s="22">
        <f t="shared" ca="1" si="31"/>
        <v>2</v>
      </c>
      <c r="F134" s="25">
        <f t="shared" ca="1" si="27"/>
        <v>340</v>
      </c>
      <c r="G134" s="35">
        <f t="shared" ca="1" si="32"/>
        <v>0.35324104075488649</v>
      </c>
      <c r="H134" s="33">
        <f t="shared" ca="1" si="33"/>
        <v>-1</v>
      </c>
      <c r="I134" s="33">
        <f t="shared" ca="1" si="34"/>
        <v>-1</v>
      </c>
      <c r="J134" s="33">
        <f t="shared" ca="1" si="50"/>
        <v>-1</v>
      </c>
      <c r="K134" s="34">
        <f t="shared" ca="1" si="35"/>
        <v>-1</v>
      </c>
      <c r="L134" s="3">
        <f t="shared" ca="1" si="36"/>
        <v>50</v>
      </c>
      <c r="M134" s="15">
        <f t="shared" ca="1" si="37"/>
        <v>50</v>
      </c>
      <c r="N134" s="33">
        <f t="shared" ca="1" si="38"/>
        <v>44.837285074451763</v>
      </c>
      <c r="O134" s="32">
        <f t="shared" ca="1" si="51"/>
        <v>94.837285074451756</v>
      </c>
      <c r="P134" s="16">
        <f t="shared" ca="1" si="47"/>
        <v>94.837285074451756</v>
      </c>
      <c r="Q134" s="17">
        <f t="shared" ca="1" si="39"/>
        <v>142.25592761167763</v>
      </c>
      <c r="R134" s="17">
        <f t="shared" ca="1" si="48"/>
        <v>16924.232513264164</v>
      </c>
      <c r="S134" s="17">
        <f t="shared" ca="1" si="40"/>
        <v>143.42569926495045</v>
      </c>
      <c r="T134" s="17">
        <f t="shared" ca="1" si="41"/>
        <v>1700</v>
      </c>
      <c r="U134" s="17">
        <f t="shared" ca="1" si="42"/>
        <v>10</v>
      </c>
      <c r="V134" s="49">
        <f t="shared" ca="1" si="43"/>
        <v>1</v>
      </c>
      <c r="W134" s="49"/>
      <c r="X134" s="7">
        <f t="shared" ca="1" si="44"/>
        <v>0</v>
      </c>
      <c r="Y134">
        <f t="shared" ca="1" si="45"/>
        <v>-500</v>
      </c>
      <c r="Z134" s="8">
        <f t="shared" ca="1" si="49"/>
        <v>-18000</v>
      </c>
    </row>
    <row r="135" spans="1:26" x14ac:dyDescent="0.25">
      <c r="A135" s="27">
        <f t="shared" si="46"/>
        <v>119</v>
      </c>
      <c r="B135" s="7">
        <f t="shared" si="28"/>
        <v>1</v>
      </c>
      <c r="C135" s="3">
        <f t="shared" ca="1" si="29"/>
        <v>-1</v>
      </c>
      <c r="D135" s="3">
        <f t="shared" ca="1" si="30"/>
        <v>-1</v>
      </c>
      <c r="E135" s="22">
        <f t="shared" ca="1" si="31"/>
        <v>0</v>
      </c>
      <c r="F135" s="25">
        <f t="shared" ca="1" si="27"/>
        <v>0</v>
      </c>
      <c r="G135" s="35">
        <f t="shared" ca="1" si="32"/>
        <v>0.72278952866824941</v>
      </c>
      <c r="H135" s="33">
        <f t="shared" ca="1" si="33"/>
        <v>0.36126918177101863</v>
      </c>
      <c r="I135" s="33">
        <f t="shared" ca="1" si="34"/>
        <v>0.85209479140872157</v>
      </c>
      <c r="J135" s="33">
        <f t="shared" ca="1" si="50"/>
        <v>0.37338491510170663</v>
      </c>
      <c r="K135" s="34">
        <f t="shared" ca="1" si="35"/>
        <v>80.600773726525603</v>
      </c>
      <c r="L135" s="3">
        <f t="shared" ca="1" si="36"/>
        <v>-1</v>
      </c>
      <c r="M135" s="15">
        <f t="shared" ca="1" si="37"/>
        <v>80.600773726525603</v>
      </c>
      <c r="N135" s="33">
        <f t="shared" ca="1" si="38"/>
        <v>60.98515786517347</v>
      </c>
      <c r="O135" s="32">
        <f t="shared" ca="1" si="51"/>
        <v>141.58593159169908</v>
      </c>
      <c r="P135" s="16">
        <f t="shared" ca="1" si="47"/>
        <v>141.58593159169908</v>
      </c>
      <c r="Q135" s="17">
        <f t="shared" ca="1" si="39"/>
        <v>212.37889738754862</v>
      </c>
      <c r="R135" s="17">
        <f t="shared" ca="1" si="48"/>
        <v>17136.611410651713</v>
      </c>
      <c r="S135" s="17">
        <f t="shared" ca="1" si="40"/>
        <v>144.00513790463614</v>
      </c>
      <c r="T135" s="17">
        <f t="shared" ca="1" si="41"/>
        <v>1558.4140684083009</v>
      </c>
      <c r="U135" s="17">
        <f t="shared" ca="1" si="42"/>
        <v>9.1671415788723571</v>
      </c>
      <c r="V135" s="49">
        <f t="shared" ca="1" si="43"/>
        <v>0.91671415788723576</v>
      </c>
      <c r="W135" s="49"/>
      <c r="X135" s="7">
        <f t="shared" ca="1" si="44"/>
        <v>0</v>
      </c>
      <c r="Y135">
        <f t="shared" si="45"/>
        <v>0</v>
      </c>
      <c r="Z135" s="8">
        <f t="shared" ca="1" si="49"/>
        <v>-18000</v>
      </c>
    </row>
    <row r="136" spans="1:26" x14ac:dyDescent="0.25">
      <c r="A136" s="27">
        <f t="shared" si="46"/>
        <v>120</v>
      </c>
      <c r="B136" s="7">
        <f t="shared" si="28"/>
        <v>0</v>
      </c>
      <c r="C136" s="3">
        <f t="shared" ca="1" si="29"/>
        <v>0.63923445998088513</v>
      </c>
      <c r="D136" s="3">
        <f t="shared" ca="1" si="30"/>
        <v>1</v>
      </c>
      <c r="E136" s="22">
        <f t="shared" ca="1" si="31"/>
        <v>0</v>
      </c>
      <c r="F136" s="25">
        <f t="shared" ca="1" si="27"/>
        <v>0</v>
      </c>
      <c r="G136" s="35">
        <f t="shared" ca="1" si="32"/>
        <v>0.60885435662159726</v>
      </c>
      <c r="H136" s="33">
        <f t="shared" ca="1" si="33"/>
        <v>0.85030767151085873</v>
      </c>
      <c r="I136" s="33">
        <f t="shared" ca="1" si="34"/>
        <v>0.47460848268146438</v>
      </c>
      <c r="J136" s="33">
        <f t="shared" ca="1" si="50"/>
        <v>-1.2680571088194401</v>
      </c>
      <c r="K136" s="34">
        <f t="shared" ca="1" si="35"/>
        <v>55.979143367708403</v>
      </c>
      <c r="L136" s="3">
        <f t="shared" ca="1" si="36"/>
        <v>-1</v>
      </c>
      <c r="M136" s="15">
        <f t="shared" ca="1" si="37"/>
        <v>55.979143367708403</v>
      </c>
      <c r="N136" s="33">
        <f t="shared" ca="1" si="38"/>
        <v>12.094212537099596</v>
      </c>
      <c r="O136" s="32">
        <f t="shared" ca="1" si="51"/>
        <v>68.073355904807997</v>
      </c>
      <c r="P136" s="16">
        <f t="shared" ca="1" si="47"/>
        <v>68.073355904807997</v>
      </c>
      <c r="Q136" s="17">
        <f t="shared" ca="1" si="39"/>
        <v>102.11003385721199</v>
      </c>
      <c r="R136" s="17">
        <f t="shared" ca="1" si="48"/>
        <v>17238.721444508923</v>
      </c>
      <c r="S136" s="17">
        <f t="shared" ca="1" si="40"/>
        <v>143.65601203757427</v>
      </c>
      <c r="T136" s="17">
        <f t="shared" ca="1" si="41"/>
        <v>1490.3407125034928</v>
      </c>
      <c r="U136" s="17">
        <f t="shared" ca="1" si="42"/>
        <v>8.766710073549957</v>
      </c>
      <c r="V136" s="49">
        <f t="shared" ca="1" si="43"/>
        <v>0.87667100735499581</v>
      </c>
      <c r="W136" s="49"/>
      <c r="X136" s="7">
        <f t="shared" ca="1" si="44"/>
        <v>0</v>
      </c>
      <c r="Y136">
        <f t="shared" ca="1" si="45"/>
        <v>0</v>
      </c>
      <c r="Z136" s="8">
        <f t="shared" ca="1" si="49"/>
        <v>-18000</v>
      </c>
    </row>
    <row r="137" spans="1:26" x14ac:dyDescent="0.25">
      <c r="A137" s="27">
        <f t="shared" si="46"/>
        <v>121</v>
      </c>
      <c r="B137" s="7">
        <f t="shared" si="28"/>
        <v>1</v>
      </c>
      <c r="C137" s="3">
        <f t="shared" ca="1" si="29"/>
        <v>-1</v>
      </c>
      <c r="D137" s="3">
        <f t="shared" ca="1" si="30"/>
        <v>0</v>
      </c>
      <c r="E137" s="22">
        <f t="shared" ca="1" si="31"/>
        <v>2</v>
      </c>
      <c r="F137" s="25">
        <f t="shared" ca="1" si="27"/>
        <v>340</v>
      </c>
      <c r="G137" s="35">
        <f t="shared" ca="1" si="32"/>
        <v>0.53043340199845412</v>
      </c>
      <c r="H137" s="33">
        <f t="shared" ca="1" si="33"/>
        <v>0.2687081215915692</v>
      </c>
      <c r="I137" s="33">
        <f t="shared" ca="1" si="34"/>
        <v>0.43721129541670944</v>
      </c>
      <c r="J137" s="33">
        <f t="shared" ca="1" si="50"/>
        <v>-0.48131311413240269</v>
      </c>
      <c r="K137" s="34">
        <f t="shared" ca="1" si="35"/>
        <v>67.780303288013954</v>
      </c>
      <c r="L137" s="3">
        <f t="shared" ca="1" si="36"/>
        <v>-1</v>
      </c>
      <c r="M137" s="15">
        <f t="shared" ca="1" si="37"/>
        <v>67.780303288013954</v>
      </c>
      <c r="N137" s="33">
        <f t="shared" ca="1" si="38"/>
        <v>24.841294288112586</v>
      </c>
      <c r="O137" s="32">
        <f t="shared" ca="1" si="51"/>
        <v>92.621597576126533</v>
      </c>
      <c r="P137" s="16">
        <f t="shared" ca="1" si="47"/>
        <v>92.621597576126533</v>
      </c>
      <c r="Q137" s="17">
        <f t="shared" ca="1" si="39"/>
        <v>138.9323963641898</v>
      </c>
      <c r="R137" s="17">
        <f t="shared" ca="1" si="48"/>
        <v>17377.653840873114</v>
      </c>
      <c r="S137" s="17">
        <f t="shared" ca="1" si="40"/>
        <v>143.61697389151325</v>
      </c>
      <c r="T137" s="17">
        <f t="shared" ca="1" si="41"/>
        <v>1700</v>
      </c>
      <c r="U137" s="17">
        <f t="shared" ca="1" si="42"/>
        <v>10</v>
      </c>
      <c r="V137" s="49">
        <f t="shared" ca="1" si="43"/>
        <v>1</v>
      </c>
      <c r="W137" s="49"/>
      <c r="X137" s="7">
        <f t="shared" ca="1" si="44"/>
        <v>0</v>
      </c>
      <c r="Y137">
        <f t="shared" si="45"/>
        <v>0</v>
      </c>
      <c r="Z137" s="8">
        <f t="shared" ca="1" si="49"/>
        <v>-18000</v>
      </c>
    </row>
    <row r="138" spans="1:26" x14ac:dyDescent="0.25">
      <c r="A138" s="27">
        <f t="shared" si="46"/>
        <v>122</v>
      </c>
      <c r="B138" s="7">
        <f t="shared" si="28"/>
        <v>0</v>
      </c>
      <c r="C138" s="3">
        <f t="shared" ca="1" si="29"/>
        <v>0.16279849326553797</v>
      </c>
      <c r="D138" s="3">
        <f t="shared" ca="1" si="30"/>
        <v>0</v>
      </c>
      <c r="E138" s="22">
        <f t="shared" ca="1" si="31"/>
        <v>2</v>
      </c>
      <c r="F138" s="25">
        <f t="shared" ca="1" si="27"/>
        <v>340</v>
      </c>
      <c r="G138" s="35">
        <f t="shared" ca="1" si="32"/>
        <v>0.87082432203072424</v>
      </c>
      <c r="H138" s="33">
        <f t="shared" ca="1" si="33"/>
        <v>0.55781832421127797</v>
      </c>
      <c r="I138" s="33">
        <f t="shared" ca="1" si="34"/>
        <v>0.7464076312988992</v>
      </c>
      <c r="J138" s="33">
        <f t="shared" ca="1" si="50"/>
        <v>-1.900138663589461E-2</v>
      </c>
      <c r="K138" s="34">
        <f t="shared" ca="1" si="35"/>
        <v>74.714979200461585</v>
      </c>
      <c r="L138" s="3">
        <f t="shared" ca="1" si="36"/>
        <v>-1</v>
      </c>
      <c r="M138" s="15">
        <f t="shared" ca="1" si="37"/>
        <v>74.714979200461585</v>
      </c>
      <c r="N138" s="33">
        <f t="shared" ca="1" si="38"/>
        <v>9.2955360352199836</v>
      </c>
      <c r="O138" s="32">
        <f t="shared" ca="1" si="51"/>
        <v>84.010515235681567</v>
      </c>
      <c r="P138" s="16">
        <f t="shared" ca="1" si="47"/>
        <v>84.010515235681567</v>
      </c>
      <c r="Q138" s="17">
        <f t="shared" ca="1" si="39"/>
        <v>126.01577285352235</v>
      </c>
      <c r="R138" s="17">
        <f t="shared" ca="1" si="48"/>
        <v>17503.669613726637</v>
      </c>
      <c r="S138" s="17">
        <f t="shared" ca="1" si="40"/>
        <v>143.47270175185761</v>
      </c>
      <c r="T138" s="17">
        <f t="shared" ca="1" si="41"/>
        <v>1700</v>
      </c>
      <c r="U138" s="17">
        <f t="shared" ca="1" si="42"/>
        <v>10</v>
      </c>
      <c r="V138" s="49">
        <f t="shared" ca="1" si="43"/>
        <v>1</v>
      </c>
      <c r="W138" s="49"/>
      <c r="X138" s="7">
        <f t="shared" ca="1" si="44"/>
        <v>0</v>
      </c>
      <c r="Y138">
        <f t="shared" ca="1" si="45"/>
        <v>-500</v>
      </c>
      <c r="Z138" s="8">
        <f t="shared" ca="1" si="49"/>
        <v>-18500</v>
      </c>
    </row>
    <row r="139" spans="1:26" x14ac:dyDescent="0.25">
      <c r="A139" s="27">
        <f t="shared" si="46"/>
        <v>123</v>
      </c>
      <c r="B139" s="7">
        <f t="shared" si="28"/>
        <v>1</v>
      </c>
      <c r="C139" s="3">
        <f t="shared" ca="1" si="29"/>
        <v>-1</v>
      </c>
      <c r="D139" s="3">
        <f t="shared" ca="1" si="30"/>
        <v>-1</v>
      </c>
      <c r="E139" s="22">
        <f t="shared" ca="1" si="31"/>
        <v>0</v>
      </c>
      <c r="F139" s="25">
        <f t="shared" ca="1" si="27"/>
        <v>0</v>
      </c>
      <c r="G139" s="35">
        <f t="shared" ca="1" si="32"/>
        <v>0.62018586417549093</v>
      </c>
      <c r="H139" s="33">
        <f t="shared" ca="1" si="33"/>
        <v>0.82396077965304626</v>
      </c>
      <c r="I139" s="33">
        <f t="shared" ca="1" si="34"/>
        <v>0.26001082816149879</v>
      </c>
      <c r="J139" s="33">
        <f t="shared" ca="1" si="50"/>
        <v>-7.7210539176573376E-2</v>
      </c>
      <c r="K139" s="34">
        <f t="shared" ca="1" si="35"/>
        <v>73.841841912351398</v>
      </c>
      <c r="L139" s="3">
        <f t="shared" ca="1" si="36"/>
        <v>-1</v>
      </c>
      <c r="M139" s="15">
        <f t="shared" ca="1" si="37"/>
        <v>73.841841912351398</v>
      </c>
      <c r="N139" s="33">
        <f t="shared" ca="1" si="38"/>
        <v>94.400538354464686</v>
      </c>
      <c r="O139" s="32">
        <f t="shared" ca="1" si="51"/>
        <v>168.2423802668161</v>
      </c>
      <c r="P139" s="16">
        <f t="shared" ca="1" si="47"/>
        <v>168.2423802668161</v>
      </c>
      <c r="Q139" s="17">
        <f t="shared" ca="1" si="39"/>
        <v>252.36357040022415</v>
      </c>
      <c r="R139" s="17">
        <f t="shared" ca="1" si="48"/>
        <v>17756.03318412686</v>
      </c>
      <c r="S139" s="17">
        <f t="shared" ca="1" si="40"/>
        <v>144.35799336688498</v>
      </c>
      <c r="T139" s="17">
        <f t="shared" ca="1" si="41"/>
        <v>1531.7576197331839</v>
      </c>
      <c r="U139" s="17">
        <f t="shared" ca="1" si="42"/>
        <v>9.0103389396069637</v>
      </c>
      <c r="V139" s="49">
        <f t="shared" ca="1" si="43"/>
        <v>0.90103389396069644</v>
      </c>
      <c r="W139" s="49"/>
      <c r="X139" s="7">
        <f t="shared" ca="1" si="44"/>
        <v>0</v>
      </c>
      <c r="Y139">
        <f t="shared" si="45"/>
        <v>0</v>
      </c>
      <c r="Z139" s="8">
        <f t="shared" ca="1" si="49"/>
        <v>-18500</v>
      </c>
    </row>
    <row r="140" spans="1:26" x14ac:dyDescent="0.25">
      <c r="A140" s="27">
        <f t="shared" si="46"/>
        <v>124</v>
      </c>
      <c r="B140" s="7">
        <f t="shared" si="28"/>
        <v>0</v>
      </c>
      <c r="C140" s="3">
        <f t="shared" ca="1" si="29"/>
        <v>0.89457782133021901</v>
      </c>
      <c r="D140" s="3">
        <f t="shared" ca="1" si="30"/>
        <v>2</v>
      </c>
      <c r="E140" s="22">
        <f t="shared" ca="1" si="31"/>
        <v>0</v>
      </c>
      <c r="F140" s="25">
        <f t="shared" ca="1" si="27"/>
        <v>0</v>
      </c>
      <c r="G140" s="35">
        <f t="shared" ca="1" si="32"/>
        <v>0.17627875392794667</v>
      </c>
      <c r="H140" s="33">
        <f t="shared" ca="1" si="33"/>
        <v>-1</v>
      </c>
      <c r="I140" s="33">
        <f t="shared" ca="1" si="34"/>
        <v>-1</v>
      </c>
      <c r="J140" s="33">
        <f t="shared" ca="1" si="50"/>
        <v>-1</v>
      </c>
      <c r="K140" s="34">
        <f t="shared" ca="1" si="35"/>
        <v>-1</v>
      </c>
      <c r="L140" s="3">
        <f t="shared" ca="1" si="36"/>
        <v>50</v>
      </c>
      <c r="M140" s="15">
        <f t="shared" ca="1" si="37"/>
        <v>50</v>
      </c>
      <c r="N140" s="33">
        <f t="shared" ca="1" si="38"/>
        <v>20.884220274226596</v>
      </c>
      <c r="O140" s="32">
        <f t="shared" ca="1" si="51"/>
        <v>70.884220274226593</v>
      </c>
      <c r="P140" s="16">
        <f t="shared" ca="1" si="47"/>
        <v>70.884220274226593</v>
      </c>
      <c r="Q140" s="17">
        <f t="shared" ca="1" si="39"/>
        <v>106.32633041133988</v>
      </c>
      <c r="R140" s="17">
        <f t="shared" ca="1" si="48"/>
        <v>17862.359514538199</v>
      </c>
      <c r="S140" s="17">
        <f t="shared" ca="1" si="40"/>
        <v>144.05128640756607</v>
      </c>
      <c r="T140" s="17">
        <f t="shared" ca="1" si="41"/>
        <v>1460.8733994589572</v>
      </c>
      <c r="U140" s="17">
        <f t="shared" ca="1" si="42"/>
        <v>8.5933729379938661</v>
      </c>
      <c r="V140" s="49">
        <f t="shared" ca="1" si="43"/>
        <v>0.85933729379938661</v>
      </c>
      <c r="W140" s="49"/>
      <c r="X140" s="7">
        <f t="shared" ca="1" si="44"/>
        <v>0</v>
      </c>
      <c r="Y140">
        <f t="shared" ca="1" si="45"/>
        <v>0</v>
      </c>
      <c r="Z140" s="8">
        <f t="shared" ca="1" si="49"/>
        <v>-18500</v>
      </c>
    </row>
    <row r="141" spans="1:26" x14ac:dyDescent="0.25">
      <c r="A141" s="27">
        <f t="shared" si="46"/>
        <v>125</v>
      </c>
      <c r="B141" s="7">
        <f t="shared" si="28"/>
        <v>1</v>
      </c>
      <c r="C141" s="3">
        <f t="shared" ca="1" si="29"/>
        <v>-1</v>
      </c>
      <c r="D141" s="3">
        <f t="shared" ca="1" si="30"/>
        <v>1</v>
      </c>
      <c r="E141" s="22">
        <f t="shared" ca="1" si="31"/>
        <v>0</v>
      </c>
      <c r="F141" s="25">
        <f t="shared" ca="1" si="27"/>
        <v>0</v>
      </c>
      <c r="G141" s="35">
        <f t="shared" ca="1" si="32"/>
        <v>0.41776371329340867</v>
      </c>
      <c r="H141" s="33">
        <f t="shared" ca="1" si="33"/>
        <v>-1</v>
      </c>
      <c r="I141" s="33">
        <f t="shared" ca="1" si="34"/>
        <v>-1</v>
      </c>
      <c r="J141" s="33">
        <f t="shared" ca="1" si="50"/>
        <v>-1</v>
      </c>
      <c r="K141" s="34">
        <f t="shared" ca="1" si="35"/>
        <v>-1</v>
      </c>
      <c r="L141" s="3">
        <f t="shared" ca="1" si="36"/>
        <v>50</v>
      </c>
      <c r="M141" s="15">
        <f t="shared" ca="1" si="37"/>
        <v>50</v>
      </c>
      <c r="N141" s="33">
        <f t="shared" ca="1" si="38"/>
        <v>29.881475331850037</v>
      </c>
      <c r="O141" s="32">
        <f t="shared" ca="1" si="51"/>
        <v>79.881475331850041</v>
      </c>
      <c r="P141" s="16">
        <f t="shared" ca="1" si="47"/>
        <v>79.881475331850041</v>
      </c>
      <c r="Q141" s="17">
        <f t="shared" ca="1" si="39"/>
        <v>119.82221299777507</v>
      </c>
      <c r="R141" s="17">
        <f t="shared" ca="1" si="48"/>
        <v>17982.181727535975</v>
      </c>
      <c r="S141" s="17">
        <f t="shared" ca="1" si="40"/>
        <v>143.85745382028776</v>
      </c>
      <c r="T141" s="17">
        <f t="shared" ca="1" si="41"/>
        <v>1380.9919241271073</v>
      </c>
      <c r="U141" s="17">
        <f t="shared" ca="1" si="42"/>
        <v>8.1234819066300421</v>
      </c>
      <c r="V141" s="49">
        <f t="shared" ca="1" si="43"/>
        <v>0.81234819066300423</v>
      </c>
      <c r="W141" s="49"/>
      <c r="X141" s="7">
        <f t="shared" ca="1" si="44"/>
        <v>0</v>
      </c>
      <c r="Y141">
        <f t="shared" si="45"/>
        <v>0</v>
      </c>
      <c r="Z141" s="8">
        <f t="shared" ca="1" si="49"/>
        <v>-18500</v>
      </c>
    </row>
    <row r="142" spans="1:26" x14ac:dyDescent="0.25">
      <c r="A142" s="27">
        <f t="shared" si="46"/>
        <v>126</v>
      </c>
      <c r="B142" s="7">
        <f t="shared" si="28"/>
        <v>0</v>
      </c>
      <c r="C142" s="3">
        <f t="shared" ca="1" si="29"/>
        <v>0.30488109243569261</v>
      </c>
      <c r="D142" s="3">
        <f t="shared" ca="1" si="30"/>
        <v>0</v>
      </c>
      <c r="E142" s="22">
        <f t="shared" ca="1" si="31"/>
        <v>2</v>
      </c>
      <c r="F142" s="25">
        <f t="shared" ca="1" si="27"/>
        <v>340</v>
      </c>
      <c r="G142" s="35">
        <f t="shared" ca="1" si="32"/>
        <v>0.86926348548508259</v>
      </c>
      <c r="H142" s="33">
        <f t="shared" ca="1" si="33"/>
        <v>0.50495008169889166</v>
      </c>
      <c r="I142" s="33">
        <f t="shared" ca="1" si="34"/>
        <v>0.33264102077395785</v>
      </c>
      <c r="J142" s="33">
        <f t="shared" ca="1" si="50"/>
        <v>-0.38778951145488016</v>
      </c>
      <c r="K142" s="34">
        <f t="shared" ca="1" si="35"/>
        <v>69.183157328176804</v>
      </c>
      <c r="L142" s="3">
        <f t="shared" ca="1" si="36"/>
        <v>-1</v>
      </c>
      <c r="M142" s="15">
        <f t="shared" ca="1" si="37"/>
        <v>69.183157328176804</v>
      </c>
      <c r="N142" s="33">
        <f t="shared" ca="1" si="38"/>
        <v>21.488869694308104</v>
      </c>
      <c r="O142" s="32">
        <f t="shared" ca="1" si="51"/>
        <v>90.672027022484912</v>
      </c>
      <c r="P142" s="16">
        <f t="shared" ca="1" si="47"/>
        <v>90.672027022484912</v>
      </c>
      <c r="Q142" s="17">
        <f t="shared" ca="1" si="39"/>
        <v>136.00804053372735</v>
      </c>
      <c r="R142" s="17">
        <f t="shared" ca="1" si="48"/>
        <v>18118.189768069704</v>
      </c>
      <c r="S142" s="17">
        <f t="shared" ca="1" si="40"/>
        <v>143.79515688944204</v>
      </c>
      <c r="T142" s="17">
        <f t="shared" ca="1" si="41"/>
        <v>1630.3198971046224</v>
      </c>
      <c r="U142" s="17">
        <f t="shared" ca="1" si="42"/>
        <v>9.5901170417918973</v>
      </c>
      <c r="V142" s="49">
        <f t="shared" ca="1" si="43"/>
        <v>0.95901170417918968</v>
      </c>
      <c r="W142" s="49"/>
      <c r="X142" s="7">
        <f t="shared" ca="1" si="44"/>
        <v>0</v>
      </c>
      <c r="Y142">
        <f t="shared" ca="1" si="45"/>
        <v>-500</v>
      </c>
      <c r="Z142" s="8">
        <f t="shared" ca="1" si="49"/>
        <v>-19000</v>
      </c>
    </row>
    <row r="143" spans="1:26" x14ac:dyDescent="0.25">
      <c r="A143" s="27">
        <f t="shared" si="46"/>
        <v>127</v>
      </c>
      <c r="B143" s="7">
        <f t="shared" si="28"/>
        <v>1</v>
      </c>
      <c r="C143" s="3">
        <f t="shared" ca="1" si="29"/>
        <v>-1</v>
      </c>
      <c r="D143" s="3">
        <f t="shared" ca="1" si="30"/>
        <v>-1</v>
      </c>
      <c r="E143" s="22">
        <f t="shared" ca="1" si="31"/>
        <v>0</v>
      </c>
      <c r="F143" s="25">
        <f t="shared" ca="1" si="27"/>
        <v>0</v>
      </c>
      <c r="G143" s="35">
        <f t="shared" ca="1" si="32"/>
        <v>0.88485837529480704</v>
      </c>
      <c r="H143" s="33">
        <f t="shared" ca="1" si="33"/>
        <v>0.90350932611725188</v>
      </c>
      <c r="I143" s="33">
        <f t="shared" ca="1" si="34"/>
        <v>0.48226302872443616</v>
      </c>
      <c r="J143" s="33">
        <f t="shared" ca="1" si="50"/>
        <v>-1.4163009447680546</v>
      </c>
      <c r="K143" s="34">
        <f t="shared" ca="1" si="35"/>
        <v>53.755485828479181</v>
      </c>
      <c r="L143" s="3">
        <f t="shared" ca="1" si="36"/>
        <v>-1</v>
      </c>
      <c r="M143" s="15">
        <f t="shared" ca="1" si="37"/>
        <v>53.755485828479181</v>
      </c>
      <c r="N143" s="33">
        <f t="shared" ca="1" si="38"/>
        <v>48.109343063420923</v>
      </c>
      <c r="O143" s="32">
        <f t="shared" ca="1" si="51"/>
        <v>101.8648288919001</v>
      </c>
      <c r="P143" s="16">
        <f t="shared" ca="1" si="47"/>
        <v>101.8648288919001</v>
      </c>
      <c r="Q143" s="17">
        <f t="shared" ca="1" si="39"/>
        <v>152.79724333785015</v>
      </c>
      <c r="R143" s="17">
        <f t="shared" ca="1" si="48"/>
        <v>18270.987011407553</v>
      </c>
      <c r="S143" s="17">
        <f t="shared" ca="1" si="40"/>
        <v>143.86603945990194</v>
      </c>
      <c r="T143" s="17">
        <f t="shared" ca="1" si="41"/>
        <v>1528.4550682127224</v>
      </c>
      <c r="U143" s="17">
        <f t="shared" ca="1" si="42"/>
        <v>8.9909121659571909</v>
      </c>
      <c r="V143" s="49">
        <f t="shared" ca="1" si="43"/>
        <v>0.899091216595719</v>
      </c>
      <c r="W143" s="49"/>
      <c r="X143" s="7">
        <f t="shared" ca="1" si="44"/>
        <v>0</v>
      </c>
      <c r="Y143">
        <f t="shared" si="45"/>
        <v>0</v>
      </c>
      <c r="Z143" s="8">
        <f t="shared" ca="1" si="49"/>
        <v>-19000</v>
      </c>
    </row>
    <row r="144" spans="1:26" x14ac:dyDescent="0.25">
      <c r="A144" s="27">
        <f t="shared" si="46"/>
        <v>128</v>
      </c>
      <c r="B144" s="7">
        <f t="shared" si="28"/>
        <v>0</v>
      </c>
      <c r="C144" s="3">
        <f t="shared" ca="1" si="29"/>
        <v>0.94279713249374886</v>
      </c>
      <c r="D144" s="3">
        <f t="shared" ca="1" si="30"/>
        <v>2</v>
      </c>
      <c r="E144" s="22">
        <f t="shared" ca="1" si="31"/>
        <v>0</v>
      </c>
      <c r="F144" s="25">
        <f t="shared" ref="F144:F207" ca="1" si="52">E144*_GramosXFrasco</f>
        <v>0</v>
      </c>
      <c r="G144" s="35">
        <f t="shared" ca="1" si="32"/>
        <v>0.32525179624096556</v>
      </c>
      <c r="H144" s="33">
        <f t="shared" ca="1" si="33"/>
        <v>-1</v>
      </c>
      <c r="I144" s="33">
        <f t="shared" ca="1" si="34"/>
        <v>-1</v>
      </c>
      <c r="J144" s="33">
        <f t="shared" ca="1" si="50"/>
        <v>-1</v>
      </c>
      <c r="K144" s="34">
        <f t="shared" ca="1" si="35"/>
        <v>-1</v>
      </c>
      <c r="L144" s="3">
        <f t="shared" ca="1" si="36"/>
        <v>50</v>
      </c>
      <c r="M144" s="15">
        <f t="shared" ca="1" si="37"/>
        <v>50</v>
      </c>
      <c r="N144" s="33">
        <f t="shared" ca="1" si="38"/>
        <v>9.4966963052537157</v>
      </c>
      <c r="O144" s="32">
        <f t="shared" ca="1" si="51"/>
        <v>59.496696305253714</v>
      </c>
      <c r="P144" s="16">
        <f t="shared" ca="1" si="47"/>
        <v>59.496696305253714</v>
      </c>
      <c r="Q144" s="17">
        <f t="shared" ca="1" si="39"/>
        <v>89.245044457880567</v>
      </c>
      <c r="R144" s="17">
        <f t="shared" ca="1" si="48"/>
        <v>18360.232055865432</v>
      </c>
      <c r="S144" s="17">
        <f t="shared" ca="1" si="40"/>
        <v>143.43931293644863</v>
      </c>
      <c r="T144" s="17">
        <f t="shared" ca="1" si="41"/>
        <v>1468.9583719074687</v>
      </c>
      <c r="U144" s="17">
        <f t="shared" ca="1" si="42"/>
        <v>8.6409315994556977</v>
      </c>
      <c r="V144" s="49">
        <f t="shared" ca="1" si="43"/>
        <v>0.8640931599455699</v>
      </c>
      <c r="W144" s="49"/>
      <c r="X144" s="7">
        <f t="shared" ca="1" si="44"/>
        <v>0</v>
      </c>
      <c r="Y144">
        <f t="shared" ca="1" si="45"/>
        <v>0</v>
      </c>
      <c r="Z144" s="8">
        <f t="shared" ca="1" si="49"/>
        <v>-19000</v>
      </c>
    </row>
    <row r="145" spans="1:26" x14ac:dyDescent="0.25">
      <c r="A145" s="27">
        <f t="shared" si="46"/>
        <v>129</v>
      </c>
      <c r="B145" s="7">
        <f t="shared" ref="B145:B208" si="53">IF(B144=0,_Proxima_Compra,B144-1)</f>
        <v>1</v>
      </c>
      <c r="C145" s="3">
        <f t="shared" ref="C145:C208" ca="1" si="54">IF(B145=0,RAND(),-1)</f>
        <v>-1</v>
      </c>
      <c r="D145" s="3">
        <f t="shared" ref="D145:D208" ca="1" si="55">IF(D144&gt;0,D144-1,IF(C145&gt;0,LOOKUP(C145,$S$3:$S$5,$P$3:$P$5),-1))</f>
        <v>1</v>
      </c>
      <c r="E145" s="22">
        <f t="shared" ref="E145:E208" ca="1" si="56">IF(D145=0,2,)</f>
        <v>0</v>
      </c>
      <c r="F145" s="25">
        <f t="shared" ca="1" si="52"/>
        <v>0</v>
      </c>
      <c r="G145" s="35">
        <f t="shared" ref="G145:G208" ca="1" si="57">RAND()</f>
        <v>0.69227114211712082</v>
      </c>
      <c r="H145" s="33">
        <f t="shared" ref="H145:H208" ca="1" si="58">IF(G145&gt;0.5,RAND(),-1)</f>
        <v>0.83220325086462166</v>
      </c>
      <c r="I145" s="33">
        <f t="shared" ref="I145:I208" ca="1" si="59">IF(G145&gt;0.5,RAND(),-1)</f>
        <v>5.1979435977010824E-2</v>
      </c>
      <c r="J145" s="33">
        <f t="shared" ca="1" si="50"/>
        <v>1.1793441593108147</v>
      </c>
      <c r="K145" s="34">
        <f t="shared" ref="K145:K208" ca="1" si="60">IF(J145&lt;&gt;-1,_Media_M + J145*_Sigma,-1)</f>
        <v>92.69016238966222</v>
      </c>
      <c r="L145" s="3">
        <f t="shared" ref="L145:L208" ca="1" si="61">IF(K145=-1,50,-1)</f>
        <v>-1</v>
      </c>
      <c r="M145" s="15">
        <f t="shared" ref="M145:M208" ca="1" si="62">IF(LOOKUP(G145,$H$3:$H$4,$E$3:$E$4)=1,50,_Media_M + J145*_Sigma)</f>
        <v>92.69016238966222</v>
      </c>
      <c r="N145" s="33">
        <f t="shared" ref="N145:N208" ca="1" si="63">(-1/(1/70)*(LOG(1-RAND())))</f>
        <v>6.9626500873693038</v>
      </c>
      <c r="O145" s="32">
        <f t="shared" ca="1" si="51"/>
        <v>99.652812477031517</v>
      </c>
      <c r="P145" s="16">
        <f t="shared" ca="1" si="47"/>
        <v>99.652812477031517</v>
      </c>
      <c r="Q145" s="17">
        <f t="shared" ref="Q145:Q208" ca="1" si="64" xml:space="preserve"> P145*_Precio_cafe</f>
        <v>149.47921871554729</v>
      </c>
      <c r="R145" s="17">
        <f t="shared" ca="1" si="48"/>
        <v>18509.711274580979</v>
      </c>
      <c r="S145" s="17">
        <f t="shared" ref="S145:S208" ca="1" si="65">(1/A145)*((A145-1)*S144 +Q145)</f>
        <v>143.48613391148041</v>
      </c>
      <c r="T145" s="17">
        <f t="shared" ref="T145:T208" ca="1" si="66">IF((T144-P145+F145)&gt;_Max_Stock_Gramos,_Max_Stock_Gramos,T144-P145+F145)</f>
        <v>1369.3055594304371</v>
      </c>
      <c r="U145" s="17">
        <f t="shared" ref="U145:U208" ca="1" si="67">T145/_GramosXFrasco</f>
        <v>8.0547385848849249</v>
      </c>
      <c r="V145" s="49">
        <f t="shared" ref="V145:V208" ca="1" si="68">(T145/_Max_Stock_Gramos)</f>
        <v>0.8054738584884924</v>
      </c>
      <c r="W145" s="49"/>
      <c r="X145" s="7">
        <f t="shared" ref="X145:X208" ca="1" si="69">IF((T144-O145)&lt;0,(T144-O145)*_Costo_Faltante,0)</f>
        <v>0</v>
      </c>
      <c r="Y145">
        <f t="shared" ref="Y145:Y208" si="70">IF(B145=0,E145*_Costo_Frasco,0)</f>
        <v>0</v>
      </c>
      <c r="Z145" s="8">
        <f t="shared" ca="1" si="49"/>
        <v>-19000</v>
      </c>
    </row>
    <row r="146" spans="1:26" x14ac:dyDescent="0.25">
      <c r="A146" s="27">
        <f t="shared" ref="A146:A209" si="71">A145+1</f>
        <v>130</v>
      </c>
      <c r="B146" s="7">
        <f t="shared" si="53"/>
        <v>0</v>
      </c>
      <c r="C146" s="3">
        <f t="shared" ca="1" si="54"/>
        <v>0.91912010829713597</v>
      </c>
      <c r="D146" s="3">
        <f t="shared" ca="1" si="55"/>
        <v>0</v>
      </c>
      <c r="E146" s="22">
        <f t="shared" ca="1" si="56"/>
        <v>2</v>
      </c>
      <c r="F146" s="25">
        <f t="shared" ca="1" si="52"/>
        <v>340</v>
      </c>
      <c r="G146" s="35">
        <f t="shared" ca="1" si="57"/>
        <v>0.6669583303993315</v>
      </c>
      <c r="H146" s="33">
        <f t="shared" ca="1" si="58"/>
        <v>4.9017761549479677E-2</v>
      </c>
      <c r="I146" s="33">
        <f t="shared" ca="1" si="59"/>
        <v>0.47235595576207612</v>
      </c>
      <c r="J146" s="33">
        <f t="shared" ca="1" si="50"/>
        <v>-0.20579441380220606</v>
      </c>
      <c r="K146" s="34">
        <f t="shared" ca="1" si="60"/>
        <v>71.913083792966916</v>
      </c>
      <c r="L146" s="3">
        <f t="shared" ca="1" si="61"/>
        <v>-1</v>
      </c>
      <c r="M146" s="15">
        <f t="shared" ca="1" si="62"/>
        <v>71.913083792966916</v>
      </c>
      <c r="N146" s="33">
        <f t="shared" ca="1" si="63"/>
        <v>28.36562816418148</v>
      </c>
      <c r="O146" s="32">
        <f t="shared" ca="1" si="51"/>
        <v>100.2787119571484</v>
      </c>
      <c r="P146" s="16">
        <f t="shared" ref="P146:P209" ca="1" si="72">IF(O146&lt;T145,O146,T145)</f>
        <v>100.2787119571484</v>
      </c>
      <c r="Q146" s="17">
        <f t="shared" ca="1" si="64"/>
        <v>150.4180679357226</v>
      </c>
      <c r="R146" s="17">
        <f t="shared" ref="R146:R209" ca="1" si="73">Q146+R145</f>
        <v>18660.129342516702</v>
      </c>
      <c r="S146" s="17">
        <f t="shared" ca="1" si="65"/>
        <v>143.53945648089766</v>
      </c>
      <c r="T146" s="17">
        <f t="shared" ca="1" si="66"/>
        <v>1609.0268474732889</v>
      </c>
      <c r="U146" s="17">
        <f t="shared" ca="1" si="67"/>
        <v>9.4648638086664043</v>
      </c>
      <c r="V146" s="49">
        <f t="shared" ca="1" si="68"/>
        <v>0.9464863808666405</v>
      </c>
      <c r="W146" s="49"/>
      <c r="X146" s="7">
        <f t="shared" ca="1" si="69"/>
        <v>0</v>
      </c>
      <c r="Y146">
        <f t="shared" ca="1" si="70"/>
        <v>-500</v>
      </c>
      <c r="Z146" s="8">
        <f t="shared" ref="Z146:Z209" ca="1" si="74">X146+Y146+Z145</f>
        <v>-19500</v>
      </c>
    </row>
    <row r="147" spans="1:26" x14ac:dyDescent="0.25">
      <c r="A147" s="27">
        <f t="shared" si="71"/>
        <v>131</v>
      </c>
      <c r="B147" s="7">
        <f t="shared" si="53"/>
        <v>1</v>
      </c>
      <c r="C147" s="3">
        <f t="shared" ca="1" si="54"/>
        <v>-1</v>
      </c>
      <c r="D147" s="3">
        <f t="shared" ca="1" si="55"/>
        <v>-1</v>
      </c>
      <c r="E147" s="22">
        <f t="shared" ca="1" si="56"/>
        <v>0</v>
      </c>
      <c r="F147" s="25">
        <f t="shared" ca="1" si="52"/>
        <v>0</v>
      </c>
      <c r="G147" s="35">
        <f t="shared" ca="1" si="57"/>
        <v>0.86461806335455216</v>
      </c>
      <c r="H147" s="33">
        <f t="shared" ca="1" si="58"/>
        <v>0.49737484569306623</v>
      </c>
      <c r="I147" s="33">
        <f t="shared" ca="1" si="59"/>
        <v>4.1144769477781118E-3</v>
      </c>
      <c r="J147" s="33">
        <f t="shared" ca="1" si="50"/>
        <v>0.77273042968876737</v>
      </c>
      <c r="K147" s="34">
        <f t="shared" ca="1" si="60"/>
        <v>86.590956445331514</v>
      </c>
      <c r="L147" s="3">
        <f t="shared" ca="1" si="61"/>
        <v>-1</v>
      </c>
      <c r="M147" s="15">
        <f t="shared" ca="1" si="62"/>
        <v>86.590956445331514</v>
      </c>
      <c r="N147" s="33">
        <f t="shared" ca="1" si="63"/>
        <v>13.040251411509781</v>
      </c>
      <c r="O147" s="32">
        <f t="shared" ca="1" si="51"/>
        <v>99.6312078568413</v>
      </c>
      <c r="P147" s="16">
        <f t="shared" ca="1" si="72"/>
        <v>99.6312078568413</v>
      </c>
      <c r="Q147" s="17">
        <f t="shared" ca="1" si="64"/>
        <v>149.44681178526196</v>
      </c>
      <c r="R147" s="17">
        <f t="shared" ca="1" si="73"/>
        <v>18809.576154301965</v>
      </c>
      <c r="S147" s="17">
        <f t="shared" ca="1" si="65"/>
        <v>143.58455079619816</v>
      </c>
      <c r="T147" s="17">
        <f t="shared" ca="1" si="66"/>
        <v>1509.3956396164476</v>
      </c>
      <c r="U147" s="17">
        <f t="shared" ca="1" si="67"/>
        <v>8.8787978800967515</v>
      </c>
      <c r="V147" s="49">
        <f t="shared" ca="1" si="68"/>
        <v>0.88787978800967504</v>
      </c>
      <c r="W147" s="49"/>
      <c r="X147" s="7">
        <f t="shared" ca="1" si="69"/>
        <v>0</v>
      </c>
      <c r="Y147">
        <f t="shared" si="70"/>
        <v>0</v>
      </c>
      <c r="Z147" s="8">
        <f t="shared" ca="1" si="74"/>
        <v>-19500</v>
      </c>
    </row>
    <row r="148" spans="1:26" x14ac:dyDescent="0.25">
      <c r="A148" s="27">
        <f t="shared" si="71"/>
        <v>132</v>
      </c>
      <c r="B148" s="7">
        <f t="shared" si="53"/>
        <v>0</v>
      </c>
      <c r="C148" s="3">
        <f t="shared" ca="1" si="54"/>
        <v>0.55234507858479354</v>
      </c>
      <c r="D148" s="3">
        <f t="shared" ca="1" si="55"/>
        <v>1</v>
      </c>
      <c r="E148" s="22">
        <f t="shared" ca="1" si="56"/>
        <v>0</v>
      </c>
      <c r="F148" s="25">
        <f t="shared" ca="1" si="52"/>
        <v>0</v>
      </c>
      <c r="G148" s="35">
        <f t="shared" ca="1" si="57"/>
        <v>0.27917701466385791</v>
      </c>
      <c r="H148" s="33">
        <f t="shared" ca="1" si="58"/>
        <v>-1</v>
      </c>
      <c r="I148" s="33">
        <f t="shared" ca="1" si="59"/>
        <v>-1</v>
      </c>
      <c r="J148" s="33">
        <f t="shared" ca="1" si="50"/>
        <v>-1</v>
      </c>
      <c r="K148" s="34">
        <f t="shared" ca="1" si="60"/>
        <v>-1</v>
      </c>
      <c r="L148" s="3">
        <f t="shared" ca="1" si="61"/>
        <v>50</v>
      </c>
      <c r="M148" s="15">
        <f t="shared" ca="1" si="62"/>
        <v>50</v>
      </c>
      <c r="N148" s="33">
        <f t="shared" ca="1" si="63"/>
        <v>34.112457572671275</v>
      </c>
      <c r="O148" s="32">
        <f t="shared" ca="1" si="51"/>
        <v>84.112457572671275</v>
      </c>
      <c r="P148" s="16">
        <f t="shared" ca="1" si="72"/>
        <v>84.112457572671275</v>
      </c>
      <c r="Q148" s="17">
        <f t="shared" ca="1" si="64"/>
        <v>126.16868635900691</v>
      </c>
      <c r="R148" s="17">
        <f t="shared" ca="1" si="73"/>
        <v>18935.744840660973</v>
      </c>
      <c r="S148" s="17">
        <f t="shared" ca="1" si="65"/>
        <v>143.45261242924974</v>
      </c>
      <c r="T148" s="17">
        <f t="shared" ca="1" si="66"/>
        <v>1425.2831820437764</v>
      </c>
      <c r="U148" s="17">
        <f t="shared" ca="1" si="67"/>
        <v>8.3840187179045671</v>
      </c>
      <c r="V148" s="49">
        <f t="shared" ca="1" si="68"/>
        <v>0.83840187179045667</v>
      </c>
      <c r="W148" s="49"/>
      <c r="X148" s="7">
        <f t="shared" ca="1" si="69"/>
        <v>0</v>
      </c>
      <c r="Y148">
        <f t="shared" ca="1" si="70"/>
        <v>0</v>
      </c>
      <c r="Z148" s="8">
        <f t="shared" ca="1" si="74"/>
        <v>-19500</v>
      </c>
    </row>
    <row r="149" spans="1:26" x14ac:dyDescent="0.25">
      <c r="A149" s="27">
        <f t="shared" si="71"/>
        <v>133</v>
      </c>
      <c r="B149" s="7">
        <f t="shared" si="53"/>
        <v>1</v>
      </c>
      <c r="C149" s="3">
        <f t="shared" ca="1" si="54"/>
        <v>-1</v>
      </c>
      <c r="D149" s="3">
        <f t="shared" ca="1" si="55"/>
        <v>0</v>
      </c>
      <c r="E149" s="22">
        <f t="shared" ca="1" si="56"/>
        <v>2</v>
      </c>
      <c r="F149" s="25">
        <f t="shared" ca="1" si="52"/>
        <v>340</v>
      </c>
      <c r="G149" s="35">
        <f t="shared" ca="1" si="57"/>
        <v>0.36962647745576105</v>
      </c>
      <c r="H149" s="33">
        <f t="shared" ca="1" si="58"/>
        <v>-1</v>
      </c>
      <c r="I149" s="33">
        <f t="shared" ca="1" si="59"/>
        <v>-1</v>
      </c>
      <c r="J149" s="33">
        <f t="shared" ca="1" si="50"/>
        <v>-1</v>
      </c>
      <c r="K149" s="34">
        <f t="shared" ca="1" si="60"/>
        <v>-1</v>
      </c>
      <c r="L149" s="3">
        <f t="shared" ca="1" si="61"/>
        <v>50</v>
      </c>
      <c r="M149" s="15">
        <f t="shared" ca="1" si="62"/>
        <v>50</v>
      </c>
      <c r="N149" s="33">
        <f t="shared" ca="1" si="63"/>
        <v>29.720366856170244</v>
      </c>
      <c r="O149" s="32">
        <f t="shared" ca="1" si="51"/>
        <v>79.720366856170244</v>
      </c>
      <c r="P149" s="16">
        <f t="shared" ca="1" si="72"/>
        <v>79.720366856170244</v>
      </c>
      <c r="Q149" s="17">
        <f t="shared" ca="1" si="64"/>
        <v>119.58055028425537</v>
      </c>
      <c r="R149" s="17">
        <f t="shared" ca="1" si="73"/>
        <v>19055.325390945229</v>
      </c>
      <c r="S149" s="17">
        <f t="shared" ca="1" si="65"/>
        <v>143.27312324018962</v>
      </c>
      <c r="T149" s="17">
        <f t="shared" ca="1" si="66"/>
        <v>1685.5628151876062</v>
      </c>
      <c r="U149" s="17">
        <f t="shared" ca="1" si="67"/>
        <v>9.9150753834565073</v>
      </c>
      <c r="V149" s="49">
        <f t="shared" ca="1" si="68"/>
        <v>0.99150753834565075</v>
      </c>
      <c r="W149" s="49"/>
      <c r="X149" s="7">
        <f t="shared" ca="1" si="69"/>
        <v>0</v>
      </c>
      <c r="Y149">
        <f t="shared" si="70"/>
        <v>0</v>
      </c>
      <c r="Z149" s="8">
        <f t="shared" ca="1" si="74"/>
        <v>-19500</v>
      </c>
    </row>
    <row r="150" spans="1:26" x14ac:dyDescent="0.25">
      <c r="A150" s="27">
        <f t="shared" si="71"/>
        <v>134</v>
      </c>
      <c r="B150" s="7">
        <f t="shared" si="53"/>
        <v>0</v>
      </c>
      <c r="C150" s="3">
        <f t="shared" ca="1" si="54"/>
        <v>8.5861016448933736E-2</v>
      </c>
      <c r="D150" s="3">
        <f t="shared" ca="1" si="55"/>
        <v>0</v>
      </c>
      <c r="E150" s="22">
        <f t="shared" ca="1" si="56"/>
        <v>2</v>
      </c>
      <c r="F150" s="25">
        <f t="shared" ca="1" si="52"/>
        <v>340</v>
      </c>
      <c r="G150" s="35">
        <f t="shared" ca="1" si="57"/>
        <v>0.23855216599962359</v>
      </c>
      <c r="H150" s="33">
        <f t="shared" ca="1" si="58"/>
        <v>-1</v>
      </c>
      <c r="I150" s="33">
        <f t="shared" ca="1" si="59"/>
        <v>-1</v>
      </c>
      <c r="J150" s="33">
        <f t="shared" ca="1" si="50"/>
        <v>-1</v>
      </c>
      <c r="K150" s="34">
        <f t="shared" ca="1" si="60"/>
        <v>-1</v>
      </c>
      <c r="L150" s="3">
        <f t="shared" ca="1" si="61"/>
        <v>50</v>
      </c>
      <c r="M150" s="15">
        <f t="shared" ca="1" si="62"/>
        <v>50</v>
      </c>
      <c r="N150" s="33">
        <f t="shared" ca="1" si="63"/>
        <v>14.900986140547236</v>
      </c>
      <c r="O150" s="32">
        <f t="shared" ca="1" si="51"/>
        <v>64.900986140547232</v>
      </c>
      <c r="P150" s="16">
        <f t="shared" ca="1" si="72"/>
        <v>64.900986140547232</v>
      </c>
      <c r="Q150" s="17">
        <f t="shared" ca="1" si="64"/>
        <v>97.351479210820855</v>
      </c>
      <c r="R150" s="17">
        <f t="shared" ca="1" si="73"/>
        <v>19152.67687015605</v>
      </c>
      <c r="S150" s="17">
        <f t="shared" ca="1" si="65"/>
        <v>142.93042440414953</v>
      </c>
      <c r="T150" s="17">
        <f t="shared" ca="1" si="66"/>
        <v>1700</v>
      </c>
      <c r="U150" s="17">
        <f t="shared" ca="1" si="67"/>
        <v>10</v>
      </c>
      <c r="V150" s="49">
        <f t="shared" ca="1" si="68"/>
        <v>1</v>
      </c>
      <c r="W150" s="49"/>
      <c r="X150" s="7">
        <f t="shared" ca="1" si="69"/>
        <v>0</v>
      </c>
      <c r="Y150">
        <f t="shared" ca="1" si="70"/>
        <v>-500</v>
      </c>
      <c r="Z150" s="8">
        <f t="shared" ca="1" si="74"/>
        <v>-20000</v>
      </c>
    </row>
    <row r="151" spans="1:26" x14ac:dyDescent="0.25">
      <c r="A151" s="27">
        <f t="shared" si="71"/>
        <v>135</v>
      </c>
      <c r="B151" s="7">
        <f t="shared" si="53"/>
        <v>1</v>
      </c>
      <c r="C151" s="3">
        <f t="shared" ca="1" si="54"/>
        <v>-1</v>
      </c>
      <c r="D151" s="3">
        <f t="shared" ca="1" si="55"/>
        <v>-1</v>
      </c>
      <c r="E151" s="22">
        <f t="shared" ca="1" si="56"/>
        <v>0</v>
      </c>
      <c r="F151" s="25">
        <f t="shared" ca="1" si="52"/>
        <v>0</v>
      </c>
      <c r="G151" s="35">
        <f t="shared" ca="1" si="57"/>
        <v>0.41706592796620934</v>
      </c>
      <c r="H151" s="33">
        <f t="shared" ca="1" si="58"/>
        <v>-1</v>
      </c>
      <c r="I151" s="33">
        <f t="shared" ca="1" si="59"/>
        <v>-1</v>
      </c>
      <c r="J151" s="33">
        <f t="shared" ca="1" si="50"/>
        <v>-1</v>
      </c>
      <c r="K151" s="34">
        <f t="shared" ca="1" si="60"/>
        <v>-1</v>
      </c>
      <c r="L151" s="3">
        <f t="shared" ca="1" si="61"/>
        <v>50</v>
      </c>
      <c r="M151" s="15">
        <f t="shared" ca="1" si="62"/>
        <v>50</v>
      </c>
      <c r="N151" s="33">
        <f t="shared" ca="1" si="63"/>
        <v>39.681487903980397</v>
      </c>
      <c r="O151" s="32">
        <f t="shared" ca="1" si="51"/>
        <v>89.681487903980397</v>
      </c>
      <c r="P151" s="16">
        <f t="shared" ca="1" si="72"/>
        <v>89.681487903980397</v>
      </c>
      <c r="Q151" s="17">
        <f t="shared" ca="1" si="64"/>
        <v>134.5222318559706</v>
      </c>
      <c r="R151" s="17">
        <f t="shared" ca="1" si="73"/>
        <v>19287.199102012022</v>
      </c>
      <c r="S151" s="17">
        <f t="shared" ca="1" si="65"/>
        <v>142.86814149638525</v>
      </c>
      <c r="T151" s="17">
        <f t="shared" ca="1" si="66"/>
        <v>1610.3185120960195</v>
      </c>
      <c r="U151" s="17">
        <f t="shared" ca="1" si="67"/>
        <v>9.4724618358589385</v>
      </c>
      <c r="V151" s="49">
        <f t="shared" ca="1" si="68"/>
        <v>0.94724618358589385</v>
      </c>
      <c r="W151" s="49"/>
      <c r="X151" s="7">
        <f t="shared" ca="1" si="69"/>
        <v>0</v>
      </c>
      <c r="Y151">
        <f t="shared" si="70"/>
        <v>0</v>
      </c>
      <c r="Z151" s="8">
        <f t="shared" ca="1" si="74"/>
        <v>-20000</v>
      </c>
    </row>
    <row r="152" spans="1:26" x14ac:dyDescent="0.25">
      <c r="A152" s="27">
        <f t="shared" si="71"/>
        <v>136</v>
      </c>
      <c r="B152" s="7">
        <f t="shared" si="53"/>
        <v>0</v>
      </c>
      <c r="C152" s="3">
        <f t="shared" ca="1" si="54"/>
        <v>0.74173883658135975</v>
      </c>
      <c r="D152" s="3">
        <f t="shared" ca="1" si="55"/>
        <v>1</v>
      </c>
      <c r="E152" s="22">
        <f t="shared" ca="1" si="56"/>
        <v>0</v>
      </c>
      <c r="F152" s="25">
        <f t="shared" ca="1" si="52"/>
        <v>0</v>
      </c>
      <c r="G152" s="35">
        <f t="shared" ca="1" si="57"/>
        <v>0.80540265802857725</v>
      </c>
      <c r="H152" s="33">
        <f t="shared" ca="1" si="58"/>
        <v>0.23175606580706243</v>
      </c>
      <c r="I152" s="33">
        <f t="shared" ca="1" si="59"/>
        <v>0.55978714236239568</v>
      </c>
      <c r="J152" s="33">
        <f t="shared" ca="1" si="50"/>
        <v>-0.44517160058966676</v>
      </c>
      <c r="K152" s="34">
        <f t="shared" ca="1" si="60"/>
        <v>68.322425991155001</v>
      </c>
      <c r="L152" s="3">
        <f t="shared" ca="1" si="61"/>
        <v>-1</v>
      </c>
      <c r="M152" s="15">
        <f t="shared" ca="1" si="62"/>
        <v>68.322425991155001</v>
      </c>
      <c r="N152" s="33">
        <f t="shared" ca="1" si="63"/>
        <v>13.547538076603766</v>
      </c>
      <c r="O152" s="32">
        <f t="shared" ca="1" si="51"/>
        <v>81.869964067758772</v>
      </c>
      <c r="P152" s="16">
        <f t="shared" ca="1" si="72"/>
        <v>81.869964067758772</v>
      </c>
      <c r="Q152" s="17">
        <f t="shared" ca="1" si="64"/>
        <v>122.80494610163817</v>
      </c>
      <c r="R152" s="17">
        <f t="shared" ca="1" si="73"/>
        <v>19410.00404811366</v>
      </c>
      <c r="S152" s="17">
        <f t="shared" ca="1" si="65"/>
        <v>142.72061800083563</v>
      </c>
      <c r="T152" s="17">
        <f t="shared" ca="1" si="66"/>
        <v>1528.4485480282608</v>
      </c>
      <c r="U152" s="17">
        <f t="shared" ca="1" si="67"/>
        <v>8.9908738119309461</v>
      </c>
      <c r="V152" s="49">
        <f t="shared" ca="1" si="68"/>
        <v>0.89908738119309461</v>
      </c>
      <c r="W152" s="49"/>
      <c r="X152" s="7">
        <f t="shared" ca="1" si="69"/>
        <v>0</v>
      </c>
      <c r="Y152">
        <f t="shared" ca="1" si="70"/>
        <v>0</v>
      </c>
      <c r="Z152" s="8">
        <f t="shared" ca="1" si="74"/>
        <v>-20000</v>
      </c>
    </row>
    <row r="153" spans="1:26" x14ac:dyDescent="0.25">
      <c r="A153" s="27">
        <f t="shared" si="71"/>
        <v>137</v>
      </c>
      <c r="B153" s="7">
        <f t="shared" si="53"/>
        <v>1</v>
      </c>
      <c r="C153" s="3">
        <f t="shared" ca="1" si="54"/>
        <v>-1</v>
      </c>
      <c r="D153" s="3">
        <f t="shared" ca="1" si="55"/>
        <v>0</v>
      </c>
      <c r="E153" s="22">
        <f t="shared" ca="1" si="56"/>
        <v>2</v>
      </c>
      <c r="F153" s="25">
        <f t="shared" ca="1" si="52"/>
        <v>340</v>
      </c>
      <c r="G153" s="35">
        <f t="shared" ca="1" si="57"/>
        <v>0.39476541461413328</v>
      </c>
      <c r="H153" s="33">
        <f t="shared" ca="1" si="58"/>
        <v>-1</v>
      </c>
      <c r="I153" s="33">
        <f t="shared" ca="1" si="59"/>
        <v>-1</v>
      </c>
      <c r="J153" s="33">
        <f t="shared" ca="1" si="50"/>
        <v>-1</v>
      </c>
      <c r="K153" s="34">
        <f t="shared" ca="1" si="60"/>
        <v>-1</v>
      </c>
      <c r="L153" s="3">
        <f t="shared" ca="1" si="61"/>
        <v>50</v>
      </c>
      <c r="M153" s="15">
        <f t="shared" ca="1" si="62"/>
        <v>50</v>
      </c>
      <c r="N153" s="33">
        <f t="shared" ca="1" si="63"/>
        <v>100.55579292699768</v>
      </c>
      <c r="O153" s="32">
        <f t="shared" ca="1" si="51"/>
        <v>150.5557929269977</v>
      </c>
      <c r="P153" s="16">
        <f t="shared" ca="1" si="72"/>
        <v>150.5557929269977</v>
      </c>
      <c r="Q153" s="17">
        <f t="shared" ca="1" si="64"/>
        <v>225.83368939049655</v>
      </c>
      <c r="R153" s="17">
        <f t="shared" ca="1" si="73"/>
        <v>19635.837737504156</v>
      </c>
      <c r="S153" s="17">
        <f t="shared" ca="1" si="65"/>
        <v>143.32728275550468</v>
      </c>
      <c r="T153" s="17">
        <f t="shared" ca="1" si="66"/>
        <v>1700</v>
      </c>
      <c r="U153" s="17">
        <f t="shared" ca="1" si="67"/>
        <v>10</v>
      </c>
      <c r="V153" s="49">
        <f t="shared" ca="1" si="68"/>
        <v>1</v>
      </c>
      <c r="W153" s="49"/>
      <c r="X153" s="7">
        <f t="shared" ca="1" si="69"/>
        <v>0</v>
      </c>
      <c r="Y153">
        <f t="shared" si="70"/>
        <v>0</v>
      </c>
      <c r="Z153" s="8">
        <f t="shared" ca="1" si="74"/>
        <v>-20000</v>
      </c>
    </row>
    <row r="154" spans="1:26" x14ac:dyDescent="0.25">
      <c r="A154" s="27">
        <f t="shared" si="71"/>
        <v>138</v>
      </c>
      <c r="B154" s="7">
        <f t="shared" si="53"/>
        <v>0</v>
      </c>
      <c r="C154" s="3">
        <f t="shared" ca="1" si="54"/>
        <v>0.77639200392843355</v>
      </c>
      <c r="D154" s="3">
        <f t="shared" ca="1" si="55"/>
        <v>2</v>
      </c>
      <c r="E154" s="22">
        <f t="shared" ca="1" si="56"/>
        <v>0</v>
      </c>
      <c r="F154" s="25">
        <f t="shared" ca="1" si="52"/>
        <v>0</v>
      </c>
      <c r="G154" s="35">
        <f t="shared" ca="1" si="57"/>
        <v>0.36538966177377785</v>
      </c>
      <c r="H154" s="33">
        <f t="shared" ca="1" si="58"/>
        <v>-1</v>
      </c>
      <c r="I154" s="33">
        <f t="shared" ca="1" si="59"/>
        <v>-1</v>
      </c>
      <c r="J154" s="33">
        <f t="shared" ca="1" si="50"/>
        <v>-1</v>
      </c>
      <c r="K154" s="34">
        <f t="shared" ca="1" si="60"/>
        <v>-1</v>
      </c>
      <c r="L154" s="3">
        <f t="shared" ca="1" si="61"/>
        <v>50</v>
      </c>
      <c r="M154" s="15">
        <f t="shared" ca="1" si="62"/>
        <v>50</v>
      </c>
      <c r="N154" s="33">
        <f t="shared" ca="1" si="63"/>
        <v>2.4768033584850162</v>
      </c>
      <c r="O154" s="32">
        <f t="shared" ca="1" si="51"/>
        <v>52.476803358485014</v>
      </c>
      <c r="P154" s="16">
        <f t="shared" ca="1" si="72"/>
        <v>52.476803358485014</v>
      </c>
      <c r="Q154" s="17">
        <f t="shared" ca="1" si="64"/>
        <v>78.715205037727515</v>
      </c>
      <c r="R154" s="17">
        <f t="shared" ca="1" si="73"/>
        <v>19714.552942541883</v>
      </c>
      <c r="S154" s="17">
        <f t="shared" ca="1" si="65"/>
        <v>142.85907929378166</v>
      </c>
      <c r="T154" s="17">
        <f t="shared" ca="1" si="66"/>
        <v>1647.5231966415149</v>
      </c>
      <c r="U154" s="17">
        <f t="shared" ca="1" si="67"/>
        <v>9.6913129214206766</v>
      </c>
      <c r="V154" s="49">
        <f t="shared" ca="1" si="68"/>
        <v>0.96913129214206761</v>
      </c>
      <c r="W154" s="49"/>
      <c r="X154" s="7">
        <f t="shared" ca="1" si="69"/>
        <v>0</v>
      </c>
      <c r="Y154">
        <f t="shared" ca="1" si="70"/>
        <v>0</v>
      </c>
      <c r="Z154" s="8">
        <f t="shared" ca="1" si="74"/>
        <v>-20000</v>
      </c>
    </row>
    <row r="155" spans="1:26" x14ac:dyDescent="0.25">
      <c r="A155" s="27">
        <f t="shared" si="71"/>
        <v>139</v>
      </c>
      <c r="B155" s="7">
        <f t="shared" si="53"/>
        <v>1</v>
      </c>
      <c r="C155" s="3">
        <f t="shared" ca="1" si="54"/>
        <v>-1</v>
      </c>
      <c r="D155" s="3">
        <f t="shared" ca="1" si="55"/>
        <v>1</v>
      </c>
      <c r="E155" s="22">
        <f t="shared" ca="1" si="56"/>
        <v>0</v>
      </c>
      <c r="F155" s="25">
        <f t="shared" ca="1" si="52"/>
        <v>0</v>
      </c>
      <c r="G155" s="35">
        <f t="shared" ca="1" si="57"/>
        <v>0.41186949276895524</v>
      </c>
      <c r="H155" s="33">
        <f t="shared" ca="1" si="58"/>
        <v>-1</v>
      </c>
      <c r="I155" s="33">
        <f t="shared" ca="1" si="59"/>
        <v>-1</v>
      </c>
      <c r="J155" s="33">
        <f t="shared" ca="1" si="50"/>
        <v>-1</v>
      </c>
      <c r="K155" s="34">
        <f t="shared" ca="1" si="60"/>
        <v>-1</v>
      </c>
      <c r="L155" s="3">
        <f t="shared" ca="1" si="61"/>
        <v>50</v>
      </c>
      <c r="M155" s="15">
        <f t="shared" ca="1" si="62"/>
        <v>50</v>
      </c>
      <c r="N155" s="33">
        <f t="shared" ca="1" si="63"/>
        <v>41.353959667581236</v>
      </c>
      <c r="O155" s="32">
        <f t="shared" ca="1" si="51"/>
        <v>91.353959667581236</v>
      </c>
      <c r="P155" s="16">
        <f t="shared" ca="1" si="72"/>
        <v>91.353959667581236</v>
      </c>
      <c r="Q155" s="17">
        <f t="shared" ca="1" si="64"/>
        <v>137.03093950137185</v>
      </c>
      <c r="R155" s="17">
        <f t="shared" ca="1" si="73"/>
        <v>19851.583882043255</v>
      </c>
      <c r="S155" s="17">
        <f t="shared" ca="1" si="65"/>
        <v>142.81715023052692</v>
      </c>
      <c r="T155" s="17">
        <f t="shared" ca="1" si="66"/>
        <v>1556.1692369739337</v>
      </c>
      <c r="U155" s="17">
        <f t="shared" ca="1" si="67"/>
        <v>9.1539366880819628</v>
      </c>
      <c r="V155" s="49">
        <f t="shared" ca="1" si="68"/>
        <v>0.91539366880819628</v>
      </c>
      <c r="W155" s="49"/>
      <c r="X155" s="7">
        <f t="shared" ca="1" si="69"/>
        <v>0</v>
      </c>
      <c r="Y155">
        <f t="shared" si="70"/>
        <v>0</v>
      </c>
      <c r="Z155" s="8">
        <f t="shared" ca="1" si="74"/>
        <v>-20000</v>
      </c>
    </row>
    <row r="156" spans="1:26" x14ac:dyDescent="0.25">
      <c r="A156" s="27">
        <f t="shared" si="71"/>
        <v>140</v>
      </c>
      <c r="B156" s="7">
        <f t="shared" si="53"/>
        <v>0</v>
      </c>
      <c r="C156" s="3">
        <f t="shared" ca="1" si="54"/>
        <v>6.3759739333932197E-2</v>
      </c>
      <c r="D156" s="3">
        <f t="shared" ca="1" si="55"/>
        <v>0</v>
      </c>
      <c r="E156" s="22">
        <f t="shared" ca="1" si="56"/>
        <v>2</v>
      </c>
      <c r="F156" s="25">
        <f t="shared" ca="1" si="52"/>
        <v>340</v>
      </c>
      <c r="G156" s="35">
        <f t="shared" ca="1" si="57"/>
        <v>0.53595603615094212</v>
      </c>
      <c r="H156" s="33">
        <f t="shared" ca="1" si="58"/>
        <v>0.37008002810470919</v>
      </c>
      <c r="I156" s="33">
        <f t="shared" ca="1" si="59"/>
        <v>0.75786079231489789</v>
      </c>
      <c r="J156" s="33">
        <f t="shared" ca="1" si="50"/>
        <v>3.1280530254054577E-2</v>
      </c>
      <c r="K156" s="34">
        <f t="shared" ca="1" si="60"/>
        <v>75.469207953810823</v>
      </c>
      <c r="L156" s="3">
        <f t="shared" ca="1" si="61"/>
        <v>-1</v>
      </c>
      <c r="M156" s="15">
        <f t="shared" ca="1" si="62"/>
        <v>75.469207953810823</v>
      </c>
      <c r="N156" s="33">
        <f t="shared" ca="1" si="63"/>
        <v>35.059197609248812</v>
      </c>
      <c r="O156" s="32">
        <f t="shared" ca="1" si="51"/>
        <v>110.52840556305964</v>
      </c>
      <c r="P156" s="16">
        <f t="shared" ca="1" si="72"/>
        <v>110.52840556305964</v>
      </c>
      <c r="Q156" s="17">
        <f t="shared" ca="1" si="64"/>
        <v>165.79260834458944</v>
      </c>
      <c r="R156" s="17">
        <f t="shared" ca="1" si="73"/>
        <v>20017.376490387844</v>
      </c>
      <c r="S156" s="17">
        <f t="shared" ca="1" si="65"/>
        <v>142.98126064562737</v>
      </c>
      <c r="T156" s="17">
        <f t="shared" ca="1" si="66"/>
        <v>1700</v>
      </c>
      <c r="U156" s="17">
        <f t="shared" ca="1" si="67"/>
        <v>10</v>
      </c>
      <c r="V156" s="49">
        <f t="shared" ca="1" si="68"/>
        <v>1</v>
      </c>
      <c r="W156" s="49"/>
      <c r="X156" s="7">
        <f t="shared" ca="1" si="69"/>
        <v>0</v>
      </c>
      <c r="Y156">
        <f t="shared" ca="1" si="70"/>
        <v>-500</v>
      </c>
      <c r="Z156" s="8">
        <f t="shared" ca="1" si="74"/>
        <v>-20500</v>
      </c>
    </row>
    <row r="157" spans="1:26" x14ac:dyDescent="0.25">
      <c r="A157" s="27">
        <f t="shared" si="71"/>
        <v>141</v>
      </c>
      <c r="B157" s="7">
        <f t="shared" si="53"/>
        <v>1</v>
      </c>
      <c r="C157" s="3">
        <f t="shared" ca="1" si="54"/>
        <v>-1</v>
      </c>
      <c r="D157" s="3">
        <f t="shared" ca="1" si="55"/>
        <v>-1</v>
      </c>
      <c r="E157" s="22">
        <f t="shared" ca="1" si="56"/>
        <v>0</v>
      </c>
      <c r="F157" s="25">
        <f t="shared" ca="1" si="52"/>
        <v>0</v>
      </c>
      <c r="G157" s="35">
        <f t="shared" ca="1" si="57"/>
        <v>9.1922288869215052E-2</v>
      </c>
      <c r="H157" s="33">
        <f t="shared" ca="1" si="58"/>
        <v>-1</v>
      </c>
      <c r="I157" s="33">
        <f t="shared" ca="1" si="59"/>
        <v>-1</v>
      </c>
      <c r="J157" s="33">
        <f t="shared" ca="1" si="50"/>
        <v>-1</v>
      </c>
      <c r="K157" s="34">
        <f t="shared" ca="1" si="60"/>
        <v>-1</v>
      </c>
      <c r="L157" s="3">
        <f t="shared" ca="1" si="61"/>
        <v>50</v>
      </c>
      <c r="M157" s="15">
        <f t="shared" ca="1" si="62"/>
        <v>50</v>
      </c>
      <c r="N157" s="33">
        <f t="shared" ca="1" si="63"/>
        <v>69.108079062420003</v>
      </c>
      <c r="O157" s="32">
        <f t="shared" ca="1" si="51"/>
        <v>119.10807906242</v>
      </c>
      <c r="P157" s="16">
        <f t="shared" ca="1" si="72"/>
        <v>119.10807906242</v>
      </c>
      <c r="Q157" s="17">
        <f t="shared" ca="1" si="64"/>
        <v>178.66211859363</v>
      </c>
      <c r="R157" s="17">
        <f t="shared" ca="1" si="73"/>
        <v>20196.038608981475</v>
      </c>
      <c r="S157" s="17">
        <f t="shared" ca="1" si="65"/>
        <v>143.23431637575507</v>
      </c>
      <c r="T157" s="17">
        <f t="shared" ca="1" si="66"/>
        <v>1580.8919209375799</v>
      </c>
      <c r="U157" s="17">
        <f t="shared" ca="1" si="67"/>
        <v>9.2993642408092931</v>
      </c>
      <c r="V157" s="49">
        <f t="shared" ca="1" si="68"/>
        <v>0.92993642408092936</v>
      </c>
      <c r="W157" s="49"/>
      <c r="X157" s="7">
        <f t="shared" ca="1" si="69"/>
        <v>0</v>
      </c>
      <c r="Y157">
        <f t="shared" si="70"/>
        <v>0</v>
      </c>
      <c r="Z157" s="8">
        <f t="shared" ca="1" si="74"/>
        <v>-20500</v>
      </c>
    </row>
    <row r="158" spans="1:26" x14ac:dyDescent="0.25">
      <c r="A158" s="27">
        <f t="shared" si="71"/>
        <v>142</v>
      </c>
      <c r="B158" s="7">
        <f t="shared" si="53"/>
        <v>0</v>
      </c>
      <c r="C158" s="3">
        <f t="shared" ca="1" si="54"/>
        <v>0.22099780280978754</v>
      </c>
      <c r="D158" s="3">
        <f t="shared" ca="1" si="55"/>
        <v>0</v>
      </c>
      <c r="E158" s="22">
        <f t="shared" ca="1" si="56"/>
        <v>2</v>
      </c>
      <c r="F158" s="25">
        <f t="shared" ca="1" si="52"/>
        <v>340</v>
      </c>
      <c r="G158" s="35">
        <f t="shared" ca="1" si="57"/>
        <v>0.22713747456882838</v>
      </c>
      <c r="H158" s="33">
        <f t="shared" ca="1" si="58"/>
        <v>-1</v>
      </c>
      <c r="I158" s="33">
        <f t="shared" ca="1" si="59"/>
        <v>-1</v>
      </c>
      <c r="J158" s="33">
        <f t="shared" ca="1" si="50"/>
        <v>-1</v>
      </c>
      <c r="K158" s="34">
        <f t="shared" ca="1" si="60"/>
        <v>-1</v>
      </c>
      <c r="L158" s="3">
        <f t="shared" ca="1" si="61"/>
        <v>50</v>
      </c>
      <c r="M158" s="15">
        <f t="shared" ca="1" si="62"/>
        <v>50</v>
      </c>
      <c r="N158" s="33">
        <f t="shared" ca="1" si="63"/>
        <v>24.123607855654754</v>
      </c>
      <c r="O158" s="32">
        <f t="shared" ca="1" si="51"/>
        <v>74.123607855654754</v>
      </c>
      <c r="P158" s="16">
        <f t="shared" ca="1" si="72"/>
        <v>74.123607855654754</v>
      </c>
      <c r="Q158" s="17">
        <f t="shared" ca="1" si="64"/>
        <v>111.18541178348212</v>
      </c>
      <c r="R158" s="17">
        <f t="shared" ca="1" si="73"/>
        <v>20307.224020764956</v>
      </c>
      <c r="S158" s="17">
        <f t="shared" ca="1" si="65"/>
        <v>143.00861986454186</v>
      </c>
      <c r="T158" s="17">
        <f t="shared" ca="1" si="66"/>
        <v>1700</v>
      </c>
      <c r="U158" s="17">
        <f t="shared" ca="1" si="67"/>
        <v>10</v>
      </c>
      <c r="V158" s="49">
        <f t="shared" ca="1" si="68"/>
        <v>1</v>
      </c>
      <c r="W158" s="49"/>
      <c r="X158" s="7">
        <f t="shared" ca="1" si="69"/>
        <v>0</v>
      </c>
      <c r="Y158">
        <f t="shared" ca="1" si="70"/>
        <v>-500</v>
      </c>
      <c r="Z158" s="8">
        <f t="shared" ca="1" si="74"/>
        <v>-21000</v>
      </c>
    </row>
    <row r="159" spans="1:26" x14ac:dyDescent="0.25">
      <c r="A159" s="27">
        <f t="shared" si="71"/>
        <v>143</v>
      </c>
      <c r="B159" s="7">
        <f t="shared" si="53"/>
        <v>1</v>
      </c>
      <c r="C159" s="3">
        <f t="shared" ca="1" si="54"/>
        <v>-1</v>
      </c>
      <c r="D159" s="3">
        <f t="shared" ca="1" si="55"/>
        <v>-1</v>
      </c>
      <c r="E159" s="22">
        <f t="shared" ca="1" si="56"/>
        <v>0</v>
      </c>
      <c r="F159" s="25">
        <f t="shared" ca="1" si="52"/>
        <v>0</v>
      </c>
      <c r="G159" s="35">
        <f t="shared" ca="1" si="57"/>
        <v>9.5599478593280773E-2</v>
      </c>
      <c r="H159" s="33">
        <f t="shared" ca="1" si="58"/>
        <v>-1</v>
      </c>
      <c r="I159" s="33">
        <f t="shared" ca="1" si="59"/>
        <v>-1</v>
      </c>
      <c r="J159" s="33">
        <f t="shared" ca="1" si="50"/>
        <v>-1</v>
      </c>
      <c r="K159" s="34">
        <f t="shared" ca="1" si="60"/>
        <v>-1</v>
      </c>
      <c r="L159" s="3">
        <f t="shared" ca="1" si="61"/>
        <v>50</v>
      </c>
      <c r="M159" s="15">
        <f t="shared" ca="1" si="62"/>
        <v>50</v>
      </c>
      <c r="N159" s="33">
        <f t="shared" ca="1" si="63"/>
        <v>58.307104315407749</v>
      </c>
      <c r="O159" s="32">
        <f t="shared" ca="1" si="51"/>
        <v>108.30710431540774</v>
      </c>
      <c r="P159" s="16">
        <f t="shared" ca="1" si="72"/>
        <v>108.30710431540774</v>
      </c>
      <c r="Q159" s="17">
        <f t="shared" ca="1" si="64"/>
        <v>162.46065647311161</v>
      </c>
      <c r="R159" s="17">
        <f t="shared" ca="1" si="73"/>
        <v>20469.684677238067</v>
      </c>
      <c r="S159" s="17">
        <f t="shared" ca="1" si="65"/>
        <v>143.14464809257382</v>
      </c>
      <c r="T159" s="17">
        <f t="shared" ca="1" si="66"/>
        <v>1591.6928956845923</v>
      </c>
      <c r="U159" s="17">
        <f t="shared" ca="1" si="67"/>
        <v>9.3628993863799543</v>
      </c>
      <c r="V159" s="49">
        <f t="shared" ca="1" si="68"/>
        <v>0.93628993863799548</v>
      </c>
      <c r="W159" s="49"/>
      <c r="X159" s="7">
        <f t="shared" ca="1" si="69"/>
        <v>0</v>
      </c>
      <c r="Y159">
        <f t="shared" si="70"/>
        <v>0</v>
      </c>
      <c r="Z159" s="8">
        <f t="shared" ca="1" si="74"/>
        <v>-21000</v>
      </c>
    </row>
    <row r="160" spans="1:26" x14ac:dyDescent="0.25">
      <c r="A160" s="27">
        <f t="shared" si="71"/>
        <v>144</v>
      </c>
      <c r="B160" s="7">
        <f t="shared" si="53"/>
        <v>0</v>
      </c>
      <c r="C160" s="3">
        <f t="shared" ca="1" si="54"/>
        <v>0.6895342795822087</v>
      </c>
      <c r="D160" s="3">
        <f t="shared" ca="1" si="55"/>
        <v>1</v>
      </c>
      <c r="E160" s="22">
        <f t="shared" ca="1" si="56"/>
        <v>0</v>
      </c>
      <c r="F160" s="25">
        <f t="shared" ca="1" si="52"/>
        <v>0</v>
      </c>
      <c r="G160" s="35">
        <f t="shared" ca="1" si="57"/>
        <v>0.18045572400450893</v>
      </c>
      <c r="H160" s="33">
        <f t="shared" ca="1" si="58"/>
        <v>-1</v>
      </c>
      <c r="I160" s="33">
        <f t="shared" ca="1" si="59"/>
        <v>-1</v>
      </c>
      <c r="J160" s="33">
        <f t="shared" ca="1" si="50"/>
        <v>-1</v>
      </c>
      <c r="K160" s="34">
        <f t="shared" ca="1" si="60"/>
        <v>-1</v>
      </c>
      <c r="L160" s="3">
        <f t="shared" ca="1" si="61"/>
        <v>50</v>
      </c>
      <c r="M160" s="15">
        <f t="shared" ca="1" si="62"/>
        <v>50</v>
      </c>
      <c r="N160" s="33">
        <f t="shared" ca="1" si="63"/>
        <v>30.474656770706908</v>
      </c>
      <c r="O160" s="32">
        <f t="shared" ca="1" si="51"/>
        <v>80.4746567707069</v>
      </c>
      <c r="P160" s="16">
        <f t="shared" ca="1" si="72"/>
        <v>80.4746567707069</v>
      </c>
      <c r="Q160" s="17">
        <f t="shared" ca="1" si="64"/>
        <v>120.71198515606035</v>
      </c>
      <c r="R160" s="17">
        <f t="shared" ca="1" si="73"/>
        <v>20590.396662394127</v>
      </c>
      <c r="S160" s="17">
        <f t="shared" ca="1" si="65"/>
        <v>142.98886571107025</v>
      </c>
      <c r="T160" s="17">
        <f t="shared" ca="1" si="66"/>
        <v>1511.2182389138854</v>
      </c>
      <c r="U160" s="17">
        <f t="shared" ca="1" si="67"/>
        <v>8.8895190524346201</v>
      </c>
      <c r="V160" s="49">
        <f t="shared" ca="1" si="68"/>
        <v>0.88895190524346201</v>
      </c>
      <c r="W160" s="49"/>
      <c r="X160" s="7">
        <f t="shared" ca="1" si="69"/>
        <v>0</v>
      </c>
      <c r="Y160">
        <f t="shared" ca="1" si="70"/>
        <v>0</v>
      </c>
      <c r="Z160" s="8">
        <f t="shared" ca="1" si="74"/>
        <v>-21000</v>
      </c>
    </row>
    <row r="161" spans="1:26" x14ac:dyDescent="0.25">
      <c r="A161" s="27">
        <f t="shared" si="71"/>
        <v>145</v>
      </c>
      <c r="B161" s="7">
        <f t="shared" si="53"/>
        <v>1</v>
      </c>
      <c r="C161" s="3">
        <f t="shared" ca="1" si="54"/>
        <v>-1</v>
      </c>
      <c r="D161" s="3">
        <f t="shared" ca="1" si="55"/>
        <v>0</v>
      </c>
      <c r="E161" s="22">
        <f t="shared" ca="1" si="56"/>
        <v>2</v>
      </c>
      <c r="F161" s="25">
        <f t="shared" ca="1" si="52"/>
        <v>340</v>
      </c>
      <c r="G161" s="35">
        <f t="shared" ca="1" si="57"/>
        <v>2.2643356405151804E-2</v>
      </c>
      <c r="H161" s="33">
        <f t="shared" ca="1" si="58"/>
        <v>-1</v>
      </c>
      <c r="I161" s="33">
        <f t="shared" ca="1" si="59"/>
        <v>-1</v>
      </c>
      <c r="J161" s="33">
        <f t="shared" ca="1" si="50"/>
        <v>-1</v>
      </c>
      <c r="K161" s="34">
        <f t="shared" ca="1" si="60"/>
        <v>-1</v>
      </c>
      <c r="L161" s="3">
        <f t="shared" ca="1" si="61"/>
        <v>50</v>
      </c>
      <c r="M161" s="15">
        <f t="shared" ca="1" si="62"/>
        <v>50</v>
      </c>
      <c r="N161" s="33">
        <f t="shared" ca="1" si="63"/>
        <v>29.239800250288123</v>
      </c>
      <c r="O161" s="32">
        <f t="shared" ca="1" si="51"/>
        <v>79.239800250288127</v>
      </c>
      <c r="P161" s="16">
        <f t="shared" ca="1" si="72"/>
        <v>79.239800250288127</v>
      </c>
      <c r="Q161" s="17">
        <f t="shared" ca="1" si="64"/>
        <v>118.8597003754322</v>
      </c>
      <c r="R161" s="17">
        <f t="shared" ca="1" si="73"/>
        <v>20709.25636276956</v>
      </c>
      <c r="S161" s="17">
        <f t="shared" ca="1" si="65"/>
        <v>142.82245767427275</v>
      </c>
      <c r="T161" s="17">
        <f t="shared" ca="1" si="66"/>
        <v>1700</v>
      </c>
      <c r="U161" s="17">
        <f t="shared" ca="1" si="67"/>
        <v>10</v>
      </c>
      <c r="V161" s="49">
        <f t="shared" ca="1" si="68"/>
        <v>1</v>
      </c>
      <c r="W161" s="49"/>
      <c r="X161" s="7">
        <f t="shared" ca="1" si="69"/>
        <v>0</v>
      </c>
      <c r="Y161">
        <f t="shared" si="70"/>
        <v>0</v>
      </c>
      <c r="Z161" s="8">
        <f t="shared" ca="1" si="74"/>
        <v>-21000</v>
      </c>
    </row>
    <row r="162" spans="1:26" x14ac:dyDescent="0.25">
      <c r="A162" s="27">
        <f t="shared" si="71"/>
        <v>146</v>
      </c>
      <c r="B162" s="7">
        <f t="shared" si="53"/>
        <v>0</v>
      </c>
      <c r="C162" s="3">
        <f t="shared" ca="1" si="54"/>
        <v>0.95434985320982724</v>
      </c>
      <c r="D162" s="3">
        <f t="shared" ca="1" si="55"/>
        <v>2</v>
      </c>
      <c r="E162" s="22">
        <f t="shared" ca="1" si="56"/>
        <v>0</v>
      </c>
      <c r="F162" s="25">
        <f t="shared" ca="1" si="52"/>
        <v>0</v>
      </c>
      <c r="G162" s="35">
        <f t="shared" ca="1" si="57"/>
        <v>0.57325193300075117</v>
      </c>
      <c r="H162" s="33">
        <f t="shared" ca="1" si="58"/>
        <v>0.78802292144906527</v>
      </c>
      <c r="I162" s="33">
        <f t="shared" ca="1" si="59"/>
        <v>0.73323816133411024</v>
      </c>
      <c r="J162" s="33">
        <f t="shared" ca="1" si="50"/>
        <v>-0.12202539519108097</v>
      </c>
      <c r="K162" s="34">
        <f t="shared" ca="1" si="60"/>
        <v>73.169619072133784</v>
      </c>
      <c r="L162" s="3">
        <f t="shared" ca="1" si="61"/>
        <v>-1</v>
      </c>
      <c r="M162" s="15">
        <f t="shared" ca="1" si="62"/>
        <v>73.169619072133784</v>
      </c>
      <c r="N162" s="33">
        <f t="shared" ca="1" si="63"/>
        <v>40.774384931383018</v>
      </c>
      <c r="O162" s="32">
        <f t="shared" ca="1" si="51"/>
        <v>113.9440040035168</v>
      </c>
      <c r="P162" s="16">
        <f t="shared" ca="1" si="72"/>
        <v>113.9440040035168</v>
      </c>
      <c r="Q162" s="17">
        <f t="shared" ca="1" si="64"/>
        <v>170.91600600527519</v>
      </c>
      <c r="R162" s="17">
        <f t="shared" ca="1" si="73"/>
        <v>20880.172368774834</v>
      </c>
      <c r="S162" s="17">
        <f t="shared" ca="1" si="65"/>
        <v>143.01487923818371</v>
      </c>
      <c r="T162" s="17">
        <f t="shared" ca="1" si="66"/>
        <v>1586.0559959964833</v>
      </c>
      <c r="U162" s="17">
        <f t="shared" ca="1" si="67"/>
        <v>9.329741152920489</v>
      </c>
      <c r="V162" s="49">
        <f t="shared" ca="1" si="68"/>
        <v>0.93297411529204899</v>
      </c>
      <c r="W162" s="49"/>
      <c r="X162" s="7">
        <f t="shared" ca="1" si="69"/>
        <v>0</v>
      </c>
      <c r="Y162">
        <f t="shared" ca="1" si="70"/>
        <v>0</v>
      </c>
      <c r="Z162" s="8">
        <f t="shared" ca="1" si="74"/>
        <v>-21000</v>
      </c>
    </row>
    <row r="163" spans="1:26" x14ac:dyDescent="0.25">
      <c r="A163" s="27">
        <f t="shared" si="71"/>
        <v>147</v>
      </c>
      <c r="B163" s="7">
        <f t="shared" si="53"/>
        <v>1</v>
      </c>
      <c r="C163" s="3">
        <f t="shared" ca="1" si="54"/>
        <v>-1</v>
      </c>
      <c r="D163" s="3">
        <f t="shared" ca="1" si="55"/>
        <v>1</v>
      </c>
      <c r="E163" s="22">
        <f t="shared" ca="1" si="56"/>
        <v>0</v>
      </c>
      <c r="F163" s="25">
        <f t="shared" ca="1" si="52"/>
        <v>0</v>
      </c>
      <c r="G163" s="35">
        <f t="shared" ca="1" si="57"/>
        <v>0.78766442234510725</v>
      </c>
      <c r="H163" s="33">
        <f t="shared" ca="1" si="58"/>
        <v>0.82144613457634497</v>
      </c>
      <c r="I163" s="33">
        <f t="shared" ca="1" si="59"/>
        <v>0.78026438982381452</v>
      </c>
      <c r="J163" s="33">
        <f t="shared" ca="1" si="50"/>
        <v>0.23121929993993809</v>
      </c>
      <c r="K163" s="34">
        <f t="shared" ca="1" si="60"/>
        <v>78.468289499099072</v>
      </c>
      <c r="L163" s="3">
        <f t="shared" ca="1" si="61"/>
        <v>-1</v>
      </c>
      <c r="M163" s="15">
        <f t="shared" ca="1" si="62"/>
        <v>78.468289499099072</v>
      </c>
      <c r="N163" s="33">
        <f t="shared" ca="1" si="63"/>
        <v>0.89368865498864802</v>
      </c>
      <c r="O163" s="32">
        <f t="shared" ca="1" si="51"/>
        <v>79.361978154087723</v>
      </c>
      <c r="P163" s="16">
        <f t="shared" ca="1" si="72"/>
        <v>79.361978154087723</v>
      </c>
      <c r="Q163" s="17">
        <f t="shared" ca="1" si="64"/>
        <v>119.04296723113158</v>
      </c>
      <c r="R163" s="17">
        <f t="shared" ca="1" si="73"/>
        <v>20999.215336005967</v>
      </c>
      <c r="S163" s="17">
        <f t="shared" ca="1" si="65"/>
        <v>142.85180500684322</v>
      </c>
      <c r="T163" s="17">
        <f t="shared" ca="1" si="66"/>
        <v>1506.6940178423956</v>
      </c>
      <c r="U163" s="17">
        <f t="shared" ca="1" si="67"/>
        <v>8.8629059873082099</v>
      </c>
      <c r="V163" s="49">
        <f t="shared" ca="1" si="68"/>
        <v>0.88629059873082094</v>
      </c>
      <c r="W163" s="49"/>
      <c r="X163" s="7">
        <f t="shared" ca="1" si="69"/>
        <v>0</v>
      </c>
      <c r="Y163">
        <f t="shared" si="70"/>
        <v>0</v>
      </c>
      <c r="Z163" s="8">
        <f t="shared" ca="1" si="74"/>
        <v>-21000</v>
      </c>
    </row>
    <row r="164" spans="1:26" x14ac:dyDescent="0.25">
      <c r="A164" s="27">
        <f t="shared" si="71"/>
        <v>148</v>
      </c>
      <c r="B164" s="7">
        <f t="shared" si="53"/>
        <v>0</v>
      </c>
      <c r="C164" s="3">
        <f t="shared" ca="1" si="54"/>
        <v>0.73988630312233183</v>
      </c>
      <c r="D164" s="3">
        <f t="shared" ca="1" si="55"/>
        <v>0</v>
      </c>
      <c r="E164" s="22">
        <f t="shared" ca="1" si="56"/>
        <v>2</v>
      </c>
      <c r="F164" s="25">
        <f t="shared" ca="1" si="52"/>
        <v>340</v>
      </c>
      <c r="G164" s="35">
        <f t="shared" ca="1" si="57"/>
        <v>0.72198264199397022</v>
      </c>
      <c r="H164" s="33">
        <f t="shared" ca="1" si="58"/>
        <v>0.51166160108781855</v>
      </c>
      <c r="I164" s="33">
        <f t="shared" ca="1" si="59"/>
        <v>0.84857210626663937</v>
      </c>
      <c r="J164" s="33">
        <f t="shared" ref="J164:J227" ca="1" si="75">IF(I164&gt;0,SQRT(-2*LOG(1-H164)) * COS(2*PI()*I164),-1)</f>
        <v>0.45803090081940467</v>
      </c>
      <c r="K164" s="34">
        <f t="shared" ca="1" si="60"/>
        <v>81.870463512291067</v>
      </c>
      <c r="L164" s="3">
        <f t="shared" ca="1" si="61"/>
        <v>-1</v>
      </c>
      <c r="M164" s="15">
        <f t="shared" ca="1" si="62"/>
        <v>81.870463512291067</v>
      </c>
      <c r="N164" s="33">
        <f t="shared" ca="1" si="63"/>
        <v>13.804654463742622</v>
      </c>
      <c r="O164" s="32">
        <f t="shared" ref="O164:O227" ca="1" si="76">M164+N164</f>
        <v>95.67511797603369</v>
      </c>
      <c r="P164" s="16">
        <f t="shared" ca="1" si="72"/>
        <v>95.67511797603369</v>
      </c>
      <c r="Q164" s="17">
        <f t="shared" ca="1" si="64"/>
        <v>143.51267696405054</v>
      </c>
      <c r="R164" s="17">
        <f t="shared" ca="1" si="73"/>
        <v>21142.728012970019</v>
      </c>
      <c r="S164" s="17">
        <f t="shared" ca="1" si="65"/>
        <v>142.85627035790546</v>
      </c>
      <c r="T164" s="17">
        <f t="shared" ca="1" si="66"/>
        <v>1700</v>
      </c>
      <c r="U164" s="17">
        <f t="shared" ca="1" si="67"/>
        <v>10</v>
      </c>
      <c r="V164" s="49">
        <f t="shared" ca="1" si="68"/>
        <v>1</v>
      </c>
      <c r="W164" s="49"/>
      <c r="X164" s="7">
        <f t="shared" ca="1" si="69"/>
        <v>0</v>
      </c>
      <c r="Y164">
        <f t="shared" ca="1" si="70"/>
        <v>-500</v>
      </c>
      <c r="Z164" s="8">
        <f t="shared" ca="1" si="74"/>
        <v>-21500</v>
      </c>
    </row>
    <row r="165" spans="1:26" x14ac:dyDescent="0.25">
      <c r="A165" s="27">
        <f t="shared" si="71"/>
        <v>149</v>
      </c>
      <c r="B165" s="7">
        <f t="shared" si="53"/>
        <v>1</v>
      </c>
      <c r="C165" s="3">
        <f t="shared" ca="1" si="54"/>
        <v>-1</v>
      </c>
      <c r="D165" s="3">
        <f t="shared" ca="1" si="55"/>
        <v>-1</v>
      </c>
      <c r="E165" s="22">
        <f t="shared" ca="1" si="56"/>
        <v>0</v>
      </c>
      <c r="F165" s="25">
        <f t="shared" ca="1" si="52"/>
        <v>0</v>
      </c>
      <c r="G165" s="35">
        <f t="shared" ca="1" si="57"/>
        <v>0.61123716966738117</v>
      </c>
      <c r="H165" s="33">
        <f t="shared" ca="1" si="58"/>
        <v>0.82439562683363743</v>
      </c>
      <c r="I165" s="33">
        <f t="shared" ca="1" si="59"/>
        <v>0.94068155772961659</v>
      </c>
      <c r="J165" s="33">
        <f t="shared" ca="1" si="75"/>
        <v>1.1448072825221354</v>
      </c>
      <c r="K165" s="34">
        <f t="shared" ca="1" si="60"/>
        <v>92.172109237832032</v>
      </c>
      <c r="L165" s="3">
        <f t="shared" ca="1" si="61"/>
        <v>-1</v>
      </c>
      <c r="M165" s="15">
        <f t="shared" ca="1" si="62"/>
        <v>92.172109237832032</v>
      </c>
      <c r="N165" s="33">
        <f t="shared" ca="1" si="63"/>
        <v>45.9686776156367</v>
      </c>
      <c r="O165" s="32">
        <f t="shared" ca="1" si="76"/>
        <v>138.14078685346874</v>
      </c>
      <c r="P165" s="16">
        <f t="shared" ca="1" si="72"/>
        <v>138.14078685346874</v>
      </c>
      <c r="Q165" s="17">
        <f t="shared" ca="1" si="64"/>
        <v>207.21118028020311</v>
      </c>
      <c r="R165" s="17">
        <f t="shared" ca="1" si="73"/>
        <v>21349.939193250222</v>
      </c>
      <c r="S165" s="17">
        <f t="shared" ca="1" si="65"/>
        <v>143.28818250503497</v>
      </c>
      <c r="T165" s="17">
        <f t="shared" ca="1" si="66"/>
        <v>1561.8592131465311</v>
      </c>
      <c r="U165" s="17">
        <f t="shared" ca="1" si="67"/>
        <v>9.1874071361560663</v>
      </c>
      <c r="V165" s="49">
        <f t="shared" ca="1" si="68"/>
        <v>0.91874071361560661</v>
      </c>
      <c r="W165" s="49"/>
      <c r="X165" s="7">
        <f t="shared" ca="1" si="69"/>
        <v>0</v>
      </c>
      <c r="Y165">
        <f t="shared" si="70"/>
        <v>0</v>
      </c>
      <c r="Z165" s="8">
        <f t="shared" ca="1" si="74"/>
        <v>-21500</v>
      </c>
    </row>
    <row r="166" spans="1:26" x14ac:dyDescent="0.25">
      <c r="A166" s="27">
        <f t="shared" si="71"/>
        <v>150</v>
      </c>
      <c r="B166" s="7">
        <f t="shared" si="53"/>
        <v>0</v>
      </c>
      <c r="C166" s="3">
        <f t="shared" ca="1" si="54"/>
        <v>0.85326917131032209</v>
      </c>
      <c r="D166" s="3">
        <f t="shared" ca="1" si="55"/>
        <v>2</v>
      </c>
      <c r="E166" s="22">
        <f t="shared" ca="1" si="56"/>
        <v>0</v>
      </c>
      <c r="F166" s="25">
        <f t="shared" ca="1" si="52"/>
        <v>0</v>
      </c>
      <c r="G166" s="35">
        <f t="shared" ca="1" si="57"/>
        <v>0.99327409218817708</v>
      </c>
      <c r="H166" s="33">
        <f t="shared" ca="1" si="58"/>
        <v>0.60997094420698739</v>
      </c>
      <c r="I166" s="33">
        <f t="shared" ca="1" si="59"/>
        <v>0.5319321808998364</v>
      </c>
      <c r="J166" s="33">
        <f t="shared" ca="1" si="75"/>
        <v>-0.88618558289841098</v>
      </c>
      <c r="K166" s="34">
        <f t="shared" ca="1" si="60"/>
        <v>61.707216256523836</v>
      </c>
      <c r="L166" s="3">
        <f t="shared" ca="1" si="61"/>
        <v>-1</v>
      </c>
      <c r="M166" s="15">
        <f t="shared" ca="1" si="62"/>
        <v>61.707216256523836</v>
      </c>
      <c r="N166" s="33">
        <f t="shared" ca="1" si="63"/>
        <v>1.5422888995555548</v>
      </c>
      <c r="O166" s="32">
        <f t="shared" ca="1" si="76"/>
        <v>63.249505156079394</v>
      </c>
      <c r="P166" s="16">
        <f t="shared" ca="1" si="72"/>
        <v>63.249505156079394</v>
      </c>
      <c r="Q166" s="17">
        <f t="shared" ca="1" si="64"/>
        <v>94.874257734119084</v>
      </c>
      <c r="R166" s="17">
        <f t="shared" ca="1" si="73"/>
        <v>21444.81345098434</v>
      </c>
      <c r="S166" s="17">
        <f t="shared" ca="1" si="65"/>
        <v>142.96542300656222</v>
      </c>
      <c r="T166" s="17">
        <f t="shared" ca="1" si="66"/>
        <v>1498.6097079904519</v>
      </c>
      <c r="U166" s="17">
        <f t="shared" ca="1" si="67"/>
        <v>8.8153512234732467</v>
      </c>
      <c r="V166" s="49">
        <f t="shared" ca="1" si="68"/>
        <v>0.88153512234732467</v>
      </c>
      <c r="W166" s="49"/>
      <c r="X166" s="7">
        <f t="shared" ca="1" si="69"/>
        <v>0</v>
      </c>
      <c r="Y166">
        <f t="shared" ca="1" si="70"/>
        <v>0</v>
      </c>
      <c r="Z166" s="8">
        <f t="shared" ca="1" si="74"/>
        <v>-21500</v>
      </c>
    </row>
    <row r="167" spans="1:26" x14ac:dyDescent="0.25">
      <c r="A167" s="27">
        <f t="shared" si="71"/>
        <v>151</v>
      </c>
      <c r="B167" s="7">
        <f t="shared" si="53"/>
        <v>1</v>
      </c>
      <c r="C167" s="3">
        <f t="shared" ca="1" si="54"/>
        <v>-1</v>
      </c>
      <c r="D167" s="3">
        <f t="shared" ca="1" si="55"/>
        <v>1</v>
      </c>
      <c r="E167" s="22">
        <f t="shared" ca="1" si="56"/>
        <v>0</v>
      </c>
      <c r="F167" s="25">
        <f t="shared" ca="1" si="52"/>
        <v>0</v>
      </c>
      <c r="G167" s="35">
        <f t="shared" ca="1" si="57"/>
        <v>0.62144752104296708</v>
      </c>
      <c r="H167" s="33">
        <f t="shared" ca="1" si="58"/>
        <v>0.32999153900965106</v>
      </c>
      <c r="I167" s="33">
        <f t="shared" ca="1" si="59"/>
        <v>0.4062509968656961</v>
      </c>
      <c r="J167" s="33">
        <f t="shared" ca="1" si="75"/>
        <v>-0.49038547944337774</v>
      </c>
      <c r="K167" s="34">
        <f t="shared" ca="1" si="60"/>
        <v>67.644217808349339</v>
      </c>
      <c r="L167" s="3">
        <f t="shared" ca="1" si="61"/>
        <v>-1</v>
      </c>
      <c r="M167" s="15">
        <f t="shared" ca="1" si="62"/>
        <v>67.644217808349339</v>
      </c>
      <c r="N167" s="33">
        <f t="shared" ca="1" si="63"/>
        <v>30.967381070589816</v>
      </c>
      <c r="O167" s="32">
        <f t="shared" ca="1" si="76"/>
        <v>98.611598878939162</v>
      </c>
      <c r="P167" s="16">
        <f t="shared" ca="1" si="72"/>
        <v>98.611598878939162</v>
      </c>
      <c r="Q167" s="17">
        <f t="shared" ca="1" si="64"/>
        <v>147.91739831840874</v>
      </c>
      <c r="R167" s="17">
        <f t="shared" ca="1" si="73"/>
        <v>21592.730849302749</v>
      </c>
      <c r="S167" s="17">
        <f t="shared" ca="1" si="65"/>
        <v>142.99821754505126</v>
      </c>
      <c r="T167" s="17">
        <f t="shared" ca="1" si="66"/>
        <v>1399.9981091115128</v>
      </c>
      <c r="U167" s="17">
        <f t="shared" ca="1" si="67"/>
        <v>8.2352829947736055</v>
      </c>
      <c r="V167" s="49">
        <f t="shared" ca="1" si="68"/>
        <v>0.8235282994773605</v>
      </c>
      <c r="W167" s="49"/>
      <c r="X167" s="7">
        <f t="shared" ca="1" si="69"/>
        <v>0</v>
      </c>
      <c r="Y167">
        <f t="shared" si="70"/>
        <v>0</v>
      </c>
      <c r="Z167" s="8">
        <f t="shared" ca="1" si="74"/>
        <v>-21500</v>
      </c>
    </row>
    <row r="168" spans="1:26" x14ac:dyDescent="0.25">
      <c r="A168" s="27">
        <f t="shared" si="71"/>
        <v>152</v>
      </c>
      <c r="B168" s="7">
        <f t="shared" si="53"/>
        <v>0</v>
      </c>
      <c r="C168" s="3">
        <f t="shared" ca="1" si="54"/>
        <v>0.22719451658600132</v>
      </c>
      <c r="D168" s="3">
        <f t="shared" ca="1" si="55"/>
        <v>0</v>
      </c>
      <c r="E168" s="22">
        <f t="shared" ca="1" si="56"/>
        <v>2</v>
      </c>
      <c r="F168" s="25">
        <f t="shared" ca="1" si="52"/>
        <v>340</v>
      </c>
      <c r="G168" s="35">
        <f t="shared" ca="1" si="57"/>
        <v>0.10924178631843096</v>
      </c>
      <c r="H168" s="33">
        <f t="shared" ca="1" si="58"/>
        <v>-1</v>
      </c>
      <c r="I168" s="33">
        <f t="shared" ca="1" si="59"/>
        <v>-1</v>
      </c>
      <c r="J168" s="33">
        <f t="shared" ca="1" si="75"/>
        <v>-1</v>
      </c>
      <c r="K168" s="34">
        <f t="shared" ca="1" si="60"/>
        <v>-1</v>
      </c>
      <c r="L168" s="3">
        <f t="shared" ca="1" si="61"/>
        <v>50</v>
      </c>
      <c r="M168" s="15">
        <f t="shared" ca="1" si="62"/>
        <v>50</v>
      </c>
      <c r="N168" s="33">
        <f t="shared" ca="1" si="63"/>
        <v>18.326016401218279</v>
      </c>
      <c r="O168" s="32">
        <f t="shared" ca="1" si="76"/>
        <v>68.326016401218283</v>
      </c>
      <c r="P168" s="16">
        <f t="shared" ca="1" si="72"/>
        <v>68.326016401218283</v>
      </c>
      <c r="Q168" s="17">
        <f t="shared" ca="1" si="64"/>
        <v>102.48902460182742</v>
      </c>
      <c r="R168" s="17">
        <f t="shared" ca="1" si="73"/>
        <v>21695.219873904574</v>
      </c>
      <c r="S168" s="17">
        <f t="shared" ca="1" si="65"/>
        <v>142.73170969674055</v>
      </c>
      <c r="T168" s="17">
        <f t="shared" ca="1" si="66"/>
        <v>1671.6720927102945</v>
      </c>
      <c r="U168" s="17">
        <f t="shared" ca="1" si="67"/>
        <v>9.8333652512370264</v>
      </c>
      <c r="V168" s="49">
        <f t="shared" ca="1" si="68"/>
        <v>0.98333652512370262</v>
      </c>
      <c r="W168" s="49"/>
      <c r="X168" s="7">
        <f t="shared" ca="1" si="69"/>
        <v>0</v>
      </c>
      <c r="Y168">
        <f t="shared" ca="1" si="70"/>
        <v>-500</v>
      </c>
      <c r="Z168" s="8">
        <f t="shared" ca="1" si="74"/>
        <v>-22000</v>
      </c>
    </row>
    <row r="169" spans="1:26" x14ac:dyDescent="0.25">
      <c r="A169" s="27">
        <f t="shared" si="71"/>
        <v>153</v>
      </c>
      <c r="B169" s="7">
        <f t="shared" si="53"/>
        <v>1</v>
      </c>
      <c r="C169" s="3">
        <f t="shared" ca="1" si="54"/>
        <v>-1</v>
      </c>
      <c r="D169" s="3">
        <f t="shared" ca="1" si="55"/>
        <v>-1</v>
      </c>
      <c r="E169" s="22">
        <f t="shared" ca="1" si="56"/>
        <v>0</v>
      </c>
      <c r="F169" s="25">
        <f t="shared" ca="1" si="52"/>
        <v>0</v>
      </c>
      <c r="G169" s="35">
        <f t="shared" ca="1" si="57"/>
        <v>0.78846031010057216</v>
      </c>
      <c r="H169" s="33">
        <f t="shared" ca="1" si="58"/>
        <v>0.89362757143711957</v>
      </c>
      <c r="I169" s="33">
        <f t="shared" ca="1" si="59"/>
        <v>0.22336107040786291</v>
      </c>
      <c r="J169" s="33">
        <f t="shared" ca="1" si="75"/>
        <v>0.23242160513948126</v>
      </c>
      <c r="K169" s="34">
        <f t="shared" ca="1" si="60"/>
        <v>78.48632407709222</v>
      </c>
      <c r="L169" s="3">
        <f t="shared" ca="1" si="61"/>
        <v>-1</v>
      </c>
      <c r="M169" s="15">
        <f t="shared" ca="1" si="62"/>
        <v>78.48632407709222</v>
      </c>
      <c r="N169" s="33">
        <f t="shared" ca="1" si="63"/>
        <v>0.77282435230082047</v>
      </c>
      <c r="O169" s="32">
        <f t="shared" ca="1" si="76"/>
        <v>79.259148429393036</v>
      </c>
      <c r="P169" s="16">
        <f t="shared" ca="1" si="72"/>
        <v>79.259148429393036</v>
      </c>
      <c r="Q169" s="17">
        <f t="shared" ca="1" si="64"/>
        <v>118.88872264408955</v>
      </c>
      <c r="R169" s="17">
        <f t="shared" ca="1" si="73"/>
        <v>21814.108596548664</v>
      </c>
      <c r="S169" s="17">
        <f t="shared" ca="1" si="65"/>
        <v>142.57587318005656</v>
      </c>
      <c r="T169" s="17">
        <f t="shared" ca="1" si="66"/>
        <v>1592.4129442809015</v>
      </c>
      <c r="U169" s="17">
        <f t="shared" ca="1" si="67"/>
        <v>9.3671349663582433</v>
      </c>
      <c r="V169" s="49">
        <f t="shared" ca="1" si="68"/>
        <v>0.93671349663582437</v>
      </c>
      <c r="W169" s="49"/>
      <c r="X169" s="7">
        <f t="shared" ca="1" si="69"/>
        <v>0</v>
      </c>
      <c r="Y169">
        <f t="shared" si="70"/>
        <v>0</v>
      </c>
      <c r="Z169" s="8">
        <f t="shared" ca="1" si="74"/>
        <v>-22000</v>
      </c>
    </row>
    <row r="170" spans="1:26" x14ac:dyDescent="0.25">
      <c r="A170" s="27">
        <f t="shared" si="71"/>
        <v>154</v>
      </c>
      <c r="B170" s="7">
        <f t="shared" si="53"/>
        <v>0</v>
      </c>
      <c r="C170" s="3">
        <f t="shared" ca="1" si="54"/>
        <v>0.50546938390468676</v>
      </c>
      <c r="D170" s="3">
        <f t="shared" ca="1" si="55"/>
        <v>1</v>
      </c>
      <c r="E170" s="22">
        <f t="shared" ca="1" si="56"/>
        <v>0</v>
      </c>
      <c r="F170" s="25">
        <f t="shared" ca="1" si="52"/>
        <v>0</v>
      </c>
      <c r="G170" s="35">
        <f t="shared" ca="1" si="57"/>
        <v>0.50399103326420869</v>
      </c>
      <c r="H170" s="33">
        <f t="shared" ca="1" si="58"/>
        <v>0.5400660134581019</v>
      </c>
      <c r="I170" s="33">
        <f t="shared" ca="1" si="59"/>
        <v>0.90372503766046342</v>
      </c>
      <c r="J170" s="33">
        <f t="shared" ca="1" si="75"/>
        <v>0.67559911838338504</v>
      </c>
      <c r="K170" s="34">
        <f t="shared" ca="1" si="60"/>
        <v>85.13398677575077</v>
      </c>
      <c r="L170" s="3">
        <f t="shared" ca="1" si="61"/>
        <v>-1</v>
      </c>
      <c r="M170" s="15">
        <f t="shared" ca="1" si="62"/>
        <v>85.13398677575077</v>
      </c>
      <c r="N170" s="33">
        <f t="shared" ca="1" si="63"/>
        <v>23.772027453174189</v>
      </c>
      <c r="O170" s="32">
        <f t="shared" ca="1" si="76"/>
        <v>108.90601422892496</v>
      </c>
      <c r="P170" s="16">
        <f t="shared" ca="1" si="72"/>
        <v>108.90601422892496</v>
      </c>
      <c r="Q170" s="17">
        <f t="shared" ca="1" si="64"/>
        <v>163.35902134338744</v>
      </c>
      <c r="R170" s="17">
        <f t="shared" ca="1" si="73"/>
        <v>21977.467617892053</v>
      </c>
      <c r="S170" s="17">
        <f t="shared" ca="1" si="65"/>
        <v>142.71082868761067</v>
      </c>
      <c r="T170" s="17">
        <f t="shared" ca="1" si="66"/>
        <v>1483.5069300519765</v>
      </c>
      <c r="U170" s="17">
        <f t="shared" ca="1" si="67"/>
        <v>8.7265113532469201</v>
      </c>
      <c r="V170" s="49">
        <f t="shared" ca="1" si="68"/>
        <v>0.87265113532469207</v>
      </c>
      <c r="W170" s="49"/>
      <c r="X170" s="7">
        <f t="shared" ca="1" si="69"/>
        <v>0</v>
      </c>
      <c r="Y170">
        <f t="shared" ca="1" si="70"/>
        <v>0</v>
      </c>
      <c r="Z170" s="8">
        <f t="shared" ca="1" si="74"/>
        <v>-22000</v>
      </c>
    </row>
    <row r="171" spans="1:26" x14ac:dyDescent="0.25">
      <c r="A171" s="27">
        <f t="shared" si="71"/>
        <v>155</v>
      </c>
      <c r="B171" s="7">
        <f t="shared" si="53"/>
        <v>1</v>
      </c>
      <c r="C171" s="3">
        <f t="shared" ca="1" si="54"/>
        <v>-1</v>
      </c>
      <c r="D171" s="3">
        <f t="shared" ca="1" si="55"/>
        <v>0</v>
      </c>
      <c r="E171" s="22">
        <f t="shared" ca="1" si="56"/>
        <v>2</v>
      </c>
      <c r="F171" s="25">
        <f t="shared" ca="1" si="52"/>
        <v>340</v>
      </c>
      <c r="G171" s="35">
        <f t="shared" ca="1" si="57"/>
        <v>0.24932325734056771</v>
      </c>
      <c r="H171" s="33">
        <f t="shared" ca="1" si="58"/>
        <v>-1</v>
      </c>
      <c r="I171" s="33">
        <f t="shared" ca="1" si="59"/>
        <v>-1</v>
      </c>
      <c r="J171" s="33">
        <f t="shared" ca="1" si="75"/>
        <v>-1</v>
      </c>
      <c r="K171" s="34">
        <f t="shared" ca="1" si="60"/>
        <v>-1</v>
      </c>
      <c r="L171" s="3">
        <f t="shared" ca="1" si="61"/>
        <v>50</v>
      </c>
      <c r="M171" s="15">
        <f t="shared" ca="1" si="62"/>
        <v>50</v>
      </c>
      <c r="N171" s="33">
        <f t="shared" ca="1" si="63"/>
        <v>7.1115112996087726</v>
      </c>
      <c r="O171" s="32">
        <f t="shared" ca="1" si="76"/>
        <v>57.111511299608772</v>
      </c>
      <c r="P171" s="16">
        <f t="shared" ca="1" si="72"/>
        <v>57.111511299608772</v>
      </c>
      <c r="Q171" s="17">
        <f t="shared" ca="1" si="64"/>
        <v>85.667266949413161</v>
      </c>
      <c r="R171" s="17">
        <f t="shared" ca="1" si="73"/>
        <v>22063.134884841467</v>
      </c>
      <c r="S171" s="17">
        <f t="shared" ca="1" si="65"/>
        <v>142.34280570865457</v>
      </c>
      <c r="T171" s="17">
        <f t="shared" ca="1" si="66"/>
        <v>1700</v>
      </c>
      <c r="U171" s="17">
        <f t="shared" ca="1" si="67"/>
        <v>10</v>
      </c>
      <c r="V171" s="49">
        <f t="shared" ca="1" si="68"/>
        <v>1</v>
      </c>
      <c r="W171" s="49"/>
      <c r="X171" s="7">
        <f t="shared" ca="1" si="69"/>
        <v>0</v>
      </c>
      <c r="Y171">
        <f t="shared" si="70"/>
        <v>0</v>
      </c>
      <c r="Z171" s="8">
        <f t="shared" ca="1" si="74"/>
        <v>-22000</v>
      </c>
    </row>
    <row r="172" spans="1:26" x14ac:dyDescent="0.25">
      <c r="A172" s="27">
        <f t="shared" si="71"/>
        <v>156</v>
      </c>
      <c r="B172" s="7">
        <f t="shared" si="53"/>
        <v>0</v>
      </c>
      <c r="C172" s="3">
        <f t="shared" ca="1" si="54"/>
        <v>0.75710372337537912</v>
      </c>
      <c r="D172" s="3">
        <f t="shared" ca="1" si="55"/>
        <v>2</v>
      </c>
      <c r="E172" s="22">
        <f t="shared" ca="1" si="56"/>
        <v>0</v>
      </c>
      <c r="F172" s="25">
        <f t="shared" ca="1" si="52"/>
        <v>0</v>
      </c>
      <c r="G172" s="35">
        <f t="shared" ca="1" si="57"/>
        <v>0.98065263186939278</v>
      </c>
      <c r="H172" s="33">
        <f t="shared" ca="1" si="58"/>
        <v>8.327360107333226E-2</v>
      </c>
      <c r="I172" s="33">
        <f t="shared" ca="1" si="59"/>
        <v>0.36239816657900525</v>
      </c>
      <c r="J172" s="33">
        <f t="shared" ca="1" si="75"/>
        <v>-0.17834106243046932</v>
      </c>
      <c r="K172" s="34">
        <f t="shared" ca="1" si="60"/>
        <v>72.324884063542953</v>
      </c>
      <c r="L172" s="3">
        <f t="shared" ca="1" si="61"/>
        <v>-1</v>
      </c>
      <c r="M172" s="15">
        <f t="shared" ca="1" si="62"/>
        <v>72.324884063542953</v>
      </c>
      <c r="N172" s="33">
        <f t="shared" ca="1" si="63"/>
        <v>45.724493839300536</v>
      </c>
      <c r="O172" s="32">
        <f t="shared" ca="1" si="76"/>
        <v>118.04937790284349</v>
      </c>
      <c r="P172" s="16">
        <f t="shared" ca="1" si="72"/>
        <v>118.04937790284349</v>
      </c>
      <c r="Q172" s="17">
        <f t="shared" ca="1" si="64"/>
        <v>177.07406685426523</v>
      </c>
      <c r="R172" s="17">
        <f t="shared" ca="1" si="73"/>
        <v>22240.208951695731</v>
      </c>
      <c r="S172" s="17">
        <f t="shared" ca="1" si="65"/>
        <v>142.56544199804949</v>
      </c>
      <c r="T172" s="17">
        <f t="shared" ca="1" si="66"/>
        <v>1581.9506220971566</v>
      </c>
      <c r="U172" s="17">
        <f t="shared" ca="1" si="67"/>
        <v>9.3055918946891563</v>
      </c>
      <c r="V172" s="49">
        <f t="shared" ca="1" si="68"/>
        <v>0.93055918946891569</v>
      </c>
      <c r="W172" s="49"/>
      <c r="X172" s="7">
        <f t="shared" ca="1" si="69"/>
        <v>0</v>
      </c>
      <c r="Y172">
        <f t="shared" ca="1" si="70"/>
        <v>0</v>
      </c>
      <c r="Z172" s="8">
        <f t="shared" ca="1" si="74"/>
        <v>-22000</v>
      </c>
    </row>
    <row r="173" spans="1:26" x14ac:dyDescent="0.25">
      <c r="A173" s="27">
        <f t="shared" si="71"/>
        <v>157</v>
      </c>
      <c r="B173" s="7">
        <f t="shared" si="53"/>
        <v>1</v>
      </c>
      <c r="C173" s="3">
        <f t="shared" ca="1" si="54"/>
        <v>-1</v>
      </c>
      <c r="D173" s="3">
        <f t="shared" ca="1" si="55"/>
        <v>1</v>
      </c>
      <c r="E173" s="22">
        <f t="shared" ca="1" si="56"/>
        <v>0</v>
      </c>
      <c r="F173" s="25">
        <f t="shared" ca="1" si="52"/>
        <v>0</v>
      </c>
      <c r="G173" s="35">
        <f t="shared" ca="1" si="57"/>
        <v>0.26988678070676897</v>
      </c>
      <c r="H173" s="33">
        <f t="shared" ca="1" si="58"/>
        <v>-1</v>
      </c>
      <c r="I173" s="33">
        <f t="shared" ca="1" si="59"/>
        <v>-1</v>
      </c>
      <c r="J173" s="33">
        <f t="shared" ca="1" si="75"/>
        <v>-1</v>
      </c>
      <c r="K173" s="34">
        <f t="shared" ca="1" si="60"/>
        <v>-1</v>
      </c>
      <c r="L173" s="3">
        <f t="shared" ca="1" si="61"/>
        <v>50</v>
      </c>
      <c r="M173" s="15">
        <f t="shared" ca="1" si="62"/>
        <v>50</v>
      </c>
      <c r="N173" s="33">
        <f t="shared" ca="1" si="63"/>
        <v>7.3262127942328714</v>
      </c>
      <c r="O173" s="32">
        <f t="shared" ca="1" si="76"/>
        <v>57.326212794232873</v>
      </c>
      <c r="P173" s="16">
        <f t="shared" ca="1" si="72"/>
        <v>57.326212794232873</v>
      </c>
      <c r="Q173" s="17">
        <f t="shared" ca="1" si="64"/>
        <v>85.98931919134931</v>
      </c>
      <c r="R173" s="17">
        <f t="shared" ca="1" si="73"/>
        <v>22326.198270887082</v>
      </c>
      <c r="S173" s="17">
        <f t="shared" ca="1" si="65"/>
        <v>142.20508452794314</v>
      </c>
      <c r="T173" s="17">
        <f t="shared" ca="1" si="66"/>
        <v>1524.6244093029238</v>
      </c>
      <c r="U173" s="17">
        <f t="shared" ca="1" si="67"/>
        <v>8.9683788782524925</v>
      </c>
      <c r="V173" s="49">
        <f t="shared" ca="1" si="68"/>
        <v>0.89683788782524931</v>
      </c>
      <c r="W173" s="49"/>
      <c r="X173" s="7">
        <f t="shared" ca="1" si="69"/>
        <v>0</v>
      </c>
      <c r="Y173">
        <f t="shared" si="70"/>
        <v>0</v>
      </c>
      <c r="Z173" s="8">
        <f t="shared" ca="1" si="74"/>
        <v>-22000</v>
      </c>
    </row>
    <row r="174" spans="1:26" x14ac:dyDescent="0.25">
      <c r="A174" s="27">
        <f t="shared" si="71"/>
        <v>158</v>
      </c>
      <c r="B174" s="7">
        <f t="shared" si="53"/>
        <v>0</v>
      </c>
      <c r="C174" s="3">
        <f t="shared" ca="1" si="54"/>
        <v>0.28944988196926569</v>
      </c>
      <c r="D174" s="3">
        <f t="shared" ca="1" si="55"/>
        <v>0</v>
      </c>
      <c r="E174" s="22">
        <f t="shared" ca="1" si="56"/>
        <v>2</v>
      </c>
      <c r="F174" s="25">
        <f t="shared" ca="1" si="52"/>
        <v>340</v>
      </c>
      <c r="G174" s="35">
        <f t="shared" ca="1" si="57"/>
        <v>0.48609773361782371</v>
      </c>
      <c r="H174" s="33">
        <f t="shared" ca="1" si="58"/>
        <v>-1</v>
      </c>
      <c r="I174" s="33">
        <f t="shared" ca="1" si="59"/>
        <v>-1</v>
      </c>
      <c r="J174" s="33">
        <f t="shared" ca="1" si="75"/>
        <v>-1</v>
      </c>
      <c r="K174" s="34">
        <f t="shared" ca="1" si="60"/>
        <v>-1</v>
      </c>
      <c r="L174" s="3">
        <f t="shared" ca="1" si="61"/>
        <v>50</v>
      </c>
      <c r="M174" s="15">
        <f t="shared" ca="1" si="62"/>
        <v>50</v>
      </c>
      <c r="N174" s="33">
        <f t="shared" ca="1" si="63"/>
        <v>4.05697334658388</v>
      </c>
      <c r="O174" s="32">
        <f t="shared" ca="1" si="76"/>
        <v>54.056973346583881</v>
      </c>
      <c r="P174" s="16">
        <f t="shared" ca="1" si="72"/>
        <v>54.056973346583881</v>
      </c>
      <c r="Q174" s="17">
        <f t="shared" ca="1" si="64"/>
        <v>81.085460019875825</v>
      </c>
      <c r="R174" s="17">
        <f t="shared" ca="1" si="73"/>
        <v>22407.283730906958</v>
      </c>
      <c r="S174" s="17">
        <f t="shared" ca="1" si="65"/>
        <v>141.8182514614364</v>
      </c>
      <c r="T174" s="17">
        <f t="shared" ca="1" si="66"/>
        <v>1700</v>
      </c>
      <c r="U174" s="17">
        <f t="shared" ca="1" si="67"/>
        <v>10</v>
      </c>
      <c r="V174" s="49">
        <f t="shared" ca="1" si="68"/>
        <v>1</v>
      </c>
      <c r="W174" s="49"/>
      <c r="X174" s="7">
        <f t="shared" ca="1" si="69"/>
        <v>0</v>
      </c>
      <c r="Y174">
        <f t="shared" ca="1" si="70"/>
        <v>-500</v>
      </c>
      <c r="Z174" s="8">
        <f t="shared" ca="1" si="74"/>
        <v>-22500</v>
      </c>
    </row>
    <row r="175" spans="1:26" x14ac:dyDescent="0.25">
      <c r="A175" s="27">
        <f t="shared" si="71"/>
        <v>159</v>
      </c>
      <c r="B175" s="7">
        <f t="shared" si="53"/>
        <v>1</v>
      </c>
      <c r="C175" s="3">
        <f t="shared" ca="1" si="54"/>
        <v>-1</v>
      </c>
      <c r="D175" s="3">
        <f t="shared" ca="1" si="55"/>
        <v>-1</v>
      </c>
      <c r="E175" s="22">
        <f t="shared" ca="1" si="56"/>
        <v>0</v>
      </c>
      <c r="F175" s="25">
        <f t="shared" ca="1" si="52"/>
        <v>0</v>
      </c>
      <c r="G175" s="35">
        <f t="shared" ca="1" si="57"/>
        <v>0.9784142151712899</v>
      </c>
      <c r="H175" s="33">
        <f t="shared" ca="1" si="58"/>
        <v>0.55389378874493933</v>
      </c>
      <c r="I175" s="33">
        <f t="shared" ca="1" si="59"/>
        <v>0.75651746013356258</v>
      </c>
      <c r="J175" s="33">
        <f t="shared" ca="1" si="75"/>
        <v>3.4279471192599296E-2</v>
      </c>
      <c r="K175" s="34">
        <f t="shared" ca="1" si="60"/>
        <v>75.514192067888985</v>
      </c>
      <c r="L175" s="3">
        <f t="shared" ca="1" si="61"/>
        <v>-1</v>
      </c>
      <c r="M175" s="15">
        <f t="shared" ca="1" si="62"/>
        <v>75.514192067888985</v>
      </c>
      <c r="N175" s="33">
        <f t="shared" ca="1" si="63"/>
        <v>38.465162045121076</v>
      </c>
      <c r="O175" s="32">
        <f t="shared" ca="1" si="76"/>
        <v>113.97935411301006</v>
      </c>
      <c r="P175" s="16">
        <f t="shared" ca="1" si="72"/>
        <v>113.97935411301006</v>
      </c>
      <c r="Q175" s="17">
        <f t="shared" ca="1" si="64"/>
        <v>170.96903116951509</v>
      </c>
      <c r="R175" s="17">
        <f t="shared" ca="1" si="73"/>
        <v>22578.252762076474</v>
      </c>
      <c r="S175" s="17">
        <f t="shared" ca="1" si="65"/>
        <v>142.00158969859413</v>
      </c>
      <c r="T175" s="17">
        <f t="shared" ca="1" si="66"/>
        <v>1586.02064588699</v>
      </c>
      <c r="U175" s="17">
        <f t="shared" ca="1" si="67"/>
        <v>9.3295332110999407</v>
      </c>
      <c r="V175" s="49">
        <f t="shared" ca="1" si="68"/>
        <v>0.93295332110999407</v>
      </c>
      <c r="W175" s="49"/>
      <c r="X175" s="7">
        <f t="shared" ca="1" si="69"/>
        <v>0</v>
      </c>
      <c r="Y175">
        <f t="shared" si="70"/>
        <v>0</v>
      </c>
      <c r="Z175" s="8">
        <f t="shared" ca="1" si="74"/>
        <v>-22500</v>
      </c>
    </row>
    <row r="176" spans="1:26" x14ac:dyDescent="0.25">
      <c r="A176" s="27">
        <f t="shared" si="71"/>
        <v>160</v>
      </c>
      <c r="B176" s="7">
        <f t="shared" si="53"/>
        <v>0</v>
      </c>
      <c r="C176" s="3">
        <f t="shared" ca="1" si="54"/>
        <v>0.58911698631748122</v>
      </c>
      <c r="D176" s="3">
        <f t="shared" ca="1" si="55"/>
        <v>1</v>
      </c>
      <c r="E176" s="22">
        <f t="shared" ca="1" si="56"/>
        <v>0</v>
      </c>
      <c r="F176" s="25">
        <f t="shared" ca="1" si="52"/>
        <v>0</v>
      </c>
      <c r="G176" s="35">
        <f t="shared" ca="1" si="57"/>
        <v>0.97989696277108151</v>
      </c>
      <c r="H176" s="33">
        <f t="shared" ca="1" si="58"/>
        <v>0.79948747439295886</v>
      </c>
      <c r="I176" s="33">
        <f t="shared" ca="1" si="59"/>
        <v>0.12201987744819187</v>
      </c>
      <c r="J176" s="33">
        <f t="shared" ca="1" si="75"/>
        <v>0.85087408796465258</v>
      </c>
      <c r="K176" s="34">
        <f t="shared" ca="1" si="60"/>
        <v>87.763111319469786</v>
      </c>
      <c r="L176" s="3">
        <f t="shared" ca="1" si="61"/>
        <v>-1</v>
      </c>
      <c r="M176" s="15">
        <f t="shared" ca="1" si="62"/>
        <v>87.763111319469786</v>
      </c>
      <c r="N176" s="33">
        <f t="shared" ca="1" si="63"/>
        <v>55.400588937560428</v>
      </c>
      <c r="O176" s="32">
        <f t="shared" ca="1" si="76"/>
        <v>143.1637002570302</v>
      </c>
      <c r="P176" s="16">
        <f t="shared" ca="1" si="72"/>
        <v>143.1637002570302</v>
      </c>
      <c r="Q176" s="17">
        <f t="shared" ca="1" si="64"/>
        <v>214.7455503855453</v>
      </c>
      <c r="R176" s="17">
        <f t="shared" ca="1" si="73"/>
        <v>22792.998312462019</v>
      </c>
      <c r="S176" s="17">
        <f t="shared" ca="1" si="65"/>
        <v>142.45623945288759</v>
      </c>
      <c r="T176" s="17">
        <f t="shared" ca="1" si="66"/>
        <v>1442.8569456299597</v>
      </c>
      <c r="U176" s="17">
        <f t="shared" ca="1" si="67"/>
        <v>8.4873937978232927</v>
      </c>
      <c r="V176" s="49">
        <f t="shared" ca="1" si="68"/>
        <v>0.84873937978232927</v>
      </c>
      <c r="W176" s="49"/>
      <c r="X176" s="7">
        <f t="shared" ca="1" si="69"/>
        <v>0</v>
      </c>
      <c r="Y176">
        <f t="shared" ca="1" si="70"/>
        <v>0</v>
      </c>
      <c r="Z176" s="8">
        <f t="shared" ca="1" si="74"/>
        <v>-22500</v>
      </c>
    </row>
    <row r="177" spans="1:26" x14ac:dyDescent="0.25">
      <c r="A177" s="27">
        <f t="shared" si="71"/>
        <v>161</v>
      </c>
      <c r="B177" s="7">
        <f t="shared" si="53"/>
        <v>1</v>
      </c>
      <c r="C177" s="3">
        <f t="shared" ca="1" si="54"/>
        <v>-1</v>
      </c>
      <c r="D177" s="3">
        <f t="shared" ca="1" si="55"/>
        <v>0</v>
      </c>
      <c r="E177" s="22">
        <f t="shared" ca="1" si="56"/>
        <v>2</v>
      </c>
      <c r="F177" s="25">
        <f t="shared" ca="1" si="52"/>
        <v>340</v>
      </c>
      <c r="G177" s="35">
        <f t="shared" ca="1" si="57"/>
        <v>0.29984478096013967</v>
      </c>
      <c r="H177" s="33">
        <f t="shared" ca="1" si="58"/>
        <v>-1</v>
      </c>
      <c r="I177" s="33">
        <f t="shared" ca="1" si="59"/>
        <v>-1</v>
      </c>
      <c r="J177" s="33">
        <f t="shared" ca="1" si="75"/>
        <v>-1</v>
      </c>
      <c r="K177" s="34">
        <f t="shared" ca="1" si="60"/>
        <v>-1</v>
      </c>
      <c r="L177" s="3">
        <f t="shared" ca="1" si="61"/>
        <v>50</v>
      </c>
      <c r="M177" s="15">
        <f t="shared" ca="1" si="62"/>
        <v>50</v>
      </c>
      <c r="N177" s="33">
        <f t="shared" ca="1" si="63"/>
        <v>11.336205217031468</v>
      </c>
      <c r="O177" s="32">
        <f t="shared" ca="1" si="76"/>
        <v>61.33620521703147</v>
      </c>
      <c r="P177" s="16">
        <f t="shared" ca="1" si="72"/>
        <v>61.33620521703147</v>
      </c>
      <c r="Q177" s="17">
        <f t="shared" ca="1" si="64"/>
        <v>92.004307825547201</v>
      </c>
      <c r="R177" s="17">
        <f t="shared" ca="1" si="73"/>
        <v>22885.002620287567</v>
      </c>
      <c r="S177" s="17">
        <f t="shared" ca="1" si="65"/>
        <v>142.14287341793514</v>
      </c>
      <c r="T177" s="17">
        <f t="shared" ca="1" si="66"/>
        <v>1700</v>
      </c>
      <c r="U177" s="17">
        <f t="shared" ca="1" si="67"/>
        <v>10</v>
      </c>
      <c r="V177" s="49">
        <f t="shared" ca="1" si="68"/>
        <v>1</v>
      </c>
      <c r="W177" s="49"/>
      <c r="X177" s="7">
        <f t="shared" ca="1" si="69"/>
        <v>0</v>
      </c>
      <c r="Y177">
        <f t="shared" si="70"/>
        <v>0</v>
      </c>
      <c r="Z177" s="8">
        <f t="shared" ca="1" si="74"/>
        <v>-22500</v>
      </c>
    </row>
    <row r="178" spans="1:26" x14ac:dyDescent="0.25">
      <c r="A178" s="27">
        <f t="shared" si="71"/>
        <v>162</v>
      </c>
      <c r="B178" s="7">
        <f t="shared" si="53"/>
        <v>0</v>
      </c>
      <c r="C178" s="3">
        <f t="shared" ca="1" si="54"/>
        <v>4.1608387945782921E-3</v>
      </c>
      <c r="D178" s="3">
        <f t="shared" ca="1" si="55"/>
        <v>0</v>
      </c>
      <c r="E178" s="22">
        <f t="shared" ca="1" si="56"/>
        <v>2</v>
      </c>
      <c r="F178" s="25">
        <f t="shared" ca="1" si="52"/>
        <v>340</v>
      </c>
      <c r="G178" s="35">
        <f t="shared" ca="1" si="57"/>
        <v>0.16353299665456444</v>
      </c>
      <c r="H178" s="33">
        <f t="shared" ca="1" si="58"/>
        <v>-1</v>
      </c>
      <c r="I178" s="33">
        <f t="shared" ca="1" si="59"/>
        <v>-1</v>
      </c>
      <c r="J178" s="33">
        <f t="shared" ca="1" si="75"/>
        <v>-1</v>
      </c>
      <c r="K178" s="34">
        <f t="shared" ca="1" si="60"/>
        <v>-1</v>
      </c>
      <c r="L178" s="3">
        <f t="shared" ca="1" si="61"/>
        <v>50</v>
      </c>
      <c r="M178" s="15">
        <f t="shared" ca="1" si="62"/>
        <v>50</v>
      </c>
      <c r="N178" s="33">
        <f t="shared" ca="1" si="63"/>
        <v>62.294820892204349</v>
      </c>
      <c r="O178" s="32">
        <f t="shared" ca="1" si="76"/>
        <v>112.29482089220434</v>
      </c>
      <c r="P178" s="16">
        <f t="shared" ca="1" si="72"/>
        <v>112.29482089220434</v>
      </c>
      <c r="Q178" s="17">
        <f t="shared" ca="1" si="64"/>
        <v>168.4422313383065</v>
      </c>
      <c r="R178" s="17">
        <f t="shared" ca="1" si="73"/>
        <v>23053.444851625874</v>
      </c>
      <c r="S178" s="17">
        <f t="shared" ca="1" si="65"/>
        <v>142.30521513349296</v>
      </c>
      <c r="T178" s="17">
        <f t="shared" ca="1" si="66"/>
        <v>1700</v>
      </c>
      <c r="U178" s="17">
        <f t="shared" ca="1" si="67"/>
        <v>10</v>
      </c>
      <c r="V178" s="49">
        <f t="shared" ca="1" si="68"/>
        <v>1</v>
      </c>
      <c r="W178" s="49"/>
      <c r="X178" s="7">
        <f t="shared" ca="1" si="69"/>
        <v>0</v>
      </c>
      <c r="Y178">
        <f t="shared" ca="1" si="70"/>
        <v>-500</v>
      </c>
      <c r="Z178" s="8">
        <f t="shared" ca="1" si="74"/>
        <v>-23000</v>
      </c>
    </row>
    <row r="179" spans="1:26" x14ac:dyDescent="0.25">
      <c r="A179" s="27">
        <f t="shared" si="71"/>
        <v>163</v>
      </c>
      <c r="B179" s="7">
        <f t="shared" si="53"/>
        <v>1</v>
      </c>
      <c r="C179" s="3">
        <f t="shared" ca="1" si="54"/>
        <v>-1</v>
      </c>
      <c r="D179" s="3">
        <f t="shared" ca="1" si="55"/>
        <v>-1</v>
      </c>
      <c r="E179" s="22">
        <f t="shared" ca="1" si="56"/>
        <v>0</v>
      </c>
      <c r="F179" s="25">
        <f t="shared" ca="1" si="52"/>
        <v>0</v>
      </c>
      <c r="G179" s="35">
        <f t="shared" ca="1" si="57"/>
        <v>0.30256125808889367</v>
      </c>
      <c r="H179" s="33">
        <f t="shared" ca="1" si="58"/>
        <v>-1</v>
      </c>
      <c r="I179" s="33">
        <f t="shared" ca="1" si="59"/>
        <v>-1</v>
      </c>
      <c r="J179" s="33">
        <f t="shared" ca="1" si="75"/>
        <v>-1</v>
      </c>
      <c r="K179" s="34">
        <f t="shared" ca="1" si="60"/>
        <v>-1</v>
      </c>
      <c r="L179" s="3">
        <f t="shared" ca="1" si="61"/>
        <v>50</v>
      </c>
      <c r="M179" s="15">
        <f t="shared" ca="1" si="62"/>
        <v>50</v>
      </c>
      <c r="N179" s="33">
        <f t="shared" ca="1" si="63"/>
        <v>25.307867176684773</v>
      </c>
      <c r="O179" s="32">
        <f t="shared" ca="1" si="76"/>
        <v>75.307867176684766</v>
      </c>
      <c r="P179" s="16">
        <f t="shared" ca="1" si="72"/>
        <v>75.307867176684766</v>
      </c>
      <c r="Q179" s="17">
        <f t="shared" ca="1" si="64"/>
        <v>112.96180076502715</v>
      </c>
      <c r="R179" s="17">
        <f t="shared" ca="1" si="73"/>
        <v>23166.406652390902</v>
      </c>
      <c r="S179" s="17">
        <f t="shared" ca="1" si="65"/>
        <v>142.12519418644717</v>
      </c>
      <c r="T179" s="17">
        <f t="shared" ca="1" si="66"/>
        <v>1624.6921328233152</v>
      </c>
      <c r="U179" s="17">
        <f t="shared" ca="1" si="67"/>
        <v>9.5570125460195019</v>
      </c>
      <c r="V179" s="49">
        <f t="shared" ca="1" si="68"/>
        <v>0.9557012546019501</v>
      </c>
      <c r="W179" s="49"/>
      <c r="X179" s="7">
        <f t="shared" ca="1" si="69"/>
        <v>0</v>
      </c>
      <c r="Y179">
        <f t="shared" si="70"/>
        <v>0</v>
      </c>
      <c r="Z179" s="8">
        <f t="shared" ca="1" si="74"/>
        <v>-23000</v>
      </c>
    </row>
    <row r="180" spans="1:26" x14ac:dyDescent="0.25">
      <c r="A180" s="27">
        <f t="shared" si="71"/>
        <v>164</v>
      </c>
      <c r="B180" s="7">
        <f t="shared" si="53"/>
        <v>0</v>
      </c>
      <c r="C180" s="3">
        <f t="shared" ca="1" si="54"/>
        <v>0.61669674917328177</v>
      </c>
      <c r="D180" s="3">
        <f t="shared" ca="1" si="55"/>
        <v>1</v>
      </c>
      <c r="E180" s="22">
        <f t="shared" ca="1" si="56"/>
        <v>0</v>
      </c>
      <c r="F180" s="25">
        <f t="shared" ca="1" si="52"/>
        <v>0</v>
      </c>
      <c r="G180" s="35">
        <f t="shared" ca="1" si="57"/>
        <v>2.753040106350868E-2</v>
      </c>
      <c r="H180" s="33">
        <f t="shared" ca="1" si="58"/>
        <v>-1</v>
      </c>
      <c r="I180" s="33">
        <f t="shared" ca="1" si="59"/>
        <v>-1</v>
      </c>
      <c r="J180" s="33">
        <f t="shared" ca="1" si="75"/>
        <v>-1</v>
      </c>
      <c r="K180" s="34">
        <f t="shared" ca="1" si="60"/>
        <v>-1</v>
      </c>
      <c r="L180" s="3">
        <f t="shared" ca="1" si="61"/>
        <v>50</v>
      </c>
      <c r="M180" s="15">
        <f t="shared" ca="1" si="62"/>
        <v>50</v>
      </c>
      <c r="N180" s="33">
        <f t="shared" ca="1" si="63"/>
        <v>12.737872470920841</v>
      </c>
      <c r="O180" s="32">
        <f t="shared" ca="1" si="76"/>
        <v>62.737872470920841</v>
      </c>
      <c r="P180" s="16">
        <f t="shared" ca="1" si="72"/>
        <v>62.737872470920841</v>
      </c>
      <c r="Q180" s="17">
        <f t="shared" ca="1" si="64"/>
        <v>94.106808706381258</v>
      </c>
      <c r="R180" s="17">
        <f t="shared" ca="1" si="73"/>
        <v>23260.513461097282</v>
      </c>
      <c r="S180" s="17">
        <f t="shared" ca="1" si="65"/>
        <v>141.83239915303213</v>
      </c>
      <c r="T180" s="17">
        <f t="shared" ca="1" si="66"/>
        <v>1561.9542603523944</v>
      </c>
      <c r="U180" s="17">
        <f t="shared" ca="1" si="67"/>
        <v>9.187966237367025</v>
      </c>
      <c r="V180" s="49">
        <f t="shared" ca="1" si="68"/>
        <v>0.91879662373670257</v>
      </c>
      <c r="W180" s="49"/>
      <c r="X180" s="7">
        <f t="shared" ca="1" si="69"/>
        <v>0</v>
      </c>
      <c r="Y180">
        <f t="shared" ca="1" si="70"/>
        <v>0</v>
      </c>
      <c r="Z180" s="8">
        <f t="shared" ca="1" si="74"/>
        <v>-23000</v>
      </c>
    </row>
    <row r="181" spans="1:26" x14ac:dyDescent="0.25">
      <c r="A181" s="27">
        <f t="shared" si="71"/>
        <v>165</v>
      </c>
      <c r="B181" s="7">
        <f t="shared" si="53"/>
        <v>1</v>
      </c>
      <c r="C181" s="3">
        <f t="shared" ca="1" si="54"/>
        <v>-1</v>
      </c>
      <c r="D181" s="3">
        <f t="shared" ca="1" si="55"/>
        <v>0</v>
      </c>
      <c r="E181" s="22">
        <f t="shared" ca="1" si="56"/>
        <v>2</v>
      </c>
      <c r="F181" s="25">
        <f t="shared" ca="1" si="52"/>
        <v>340</v>
      </c>
      <c r="G181" s="35">
        <f t="shared" ca="1" si="57"/>
        <v>0.26943696278160589</v>
      </c>
      <c r="H181" s="33">
        <f t="shared" ca="1" si="58"/>
        <v>-1</v>
      </c>
      <c r="I181" s="33">
        <f t="shared" ca="1" si="59"/>
        <v>-1</v>
      </c>
      <c r="J181" s="33">
        <f t="shared" ca="1" si="75"/>
        <v>-1</v>
      </c>
      <c r="K181" s="34">
        <f t="shared" ca="1" si="60"/>
        <v>-1</v>
      </c>
      <c r="L181" s="3">
        <f t="shared" ca="1" si="61"/>
        <v>50</v>
      </c>
      <c r="M181" s="15">
        <f t="shared" ca="1" si="62"/>
        <v>50</v>
      </c>
      <c r="N181" s="33">
        <f t="shared" ca="1" si="63"/>
        <v>2.6579836535110606</v>
      </c>
      <c r="O181" s="32">
        <f t="shared" ca="1" si="76"/>
        <v>52.65798365351106</v>
      </c>
      <c r="P181" s="16">
        <f t="shared" ca="1" si="72"/>
        <v>52.65798365351106</v>
      </c>
      <c r="Q181" s="17">
        <f t="shared" ca="1" si="64"/>
        <v>78.986975480266594</v>
      </c>
      <c r="R181" s="17">
        <f t="shared" ca="1" si="73"/>
        <v>23339.500436577549</v>
      </c>
      <c r="S181" s="17">
        <f t="shared" ca="1" si="65"/>
        <v>141.45151779743961</v>
      </c>
      <c r="T181" s="17">
        <f t="shared" ca="1" si="66"/>
        <v>1700</v>
      </c>
      <c r="U181" s="17">
        <f t="shared" ca="1" si="67"/>
        <v>10</v>
      </c>
      <c r="V181" s="49">
        <f t="shared" ca="1" si="68"/>
        <v>1</v>
      </c>
      <c r="W181" s="49"/>
      <c r="X181" s="7">
        <f t="shared" ca="1" si="69"/>
        <v>0</v>
      </c>
      <c r="Y181">
        <f t="shared" si="70"/>
        <v>0</v>
      </c>
      <c r="Z181" s="8">
        <f t="shared" ca="1" si="74"/>
        <v>-23000</v>
      </c>
    </row>
    <row r="182" spans="1:26" x14ac:dyDescent="0.25">
      <c r="A182" s="27">
        <f t="shared" si="71"/>
        <v>166</v>
      </c>
      <c r="B182" s="7">
        <f t="shared" si="53"/>
        <v>0</v>
      </c>
      <c r="C182" s="3">
        <f t="shared" ca="1" si="54"/>
        <v>0.88196384651651105</v>
      </c>
      <c r="D182" s="3">
        <f t="shared" ca="1" si="55"/>
        <v>2</v>
      </c>
      <c r="E182" s="22">
        <f t="shared" ca="1" si="56"/>
        <v>0</v>
      </c>
      <c r="F182" s="25">
        <f t="shared" ca="1" si="52"/>
        <v>0</v>
      </c>
      <c r="G182" s="35">
        <f t="shared" ca="1" si="57"/>
        <v>0.39598064995243853</v>
      </c>
      <c r="H182" s="33">
        <f t="shared" ca="1" si="58"/>
        <v>-1</v>
      </c>
      <c r="I182" s="33">
        <f t="shared" ca="1" si="59"/>
        <v>-1</v>
      </c>
      <c r="J182" s="33">
        <f t="shared" ca="1" si="75"/>
        <v>-1</v>
      </c>
      <c r="K182" s="34">
        <f t="shared" ca="1" si="60"/>
        <v>-1</v>
      </c>
      <c r="L182" s="3">
        <f t="shared" ca="1" si="61"/>
        <v>50</v>
      </c>
      <c r="M182" s="15">
        <f t="shared" ca="1" si="62"/>
        <v>50</v>
      </c>
      <c r="N182" s="33">
        <f t="shared" ca="1" si="63"/>
        <v>15.046188747496336</v>
      </c>
      <c r="O182" s="32">
        <f t="shared" ca="1" si="76"/>
        <v>65.046188747496331</v>
      </c>
      <c r="P182" s="16">
        <f t="shared" ca="1" si="72"/>
        <v>65.046188747496331</v>
      </c>
      <c r="Q182" s="17">
        <f t="shared" ca="1" si="64"/>
        <v>97.569283121244496</v>
      </c>
      <c r="R182" s="17">
        <f t="shared" ca="1" si="73"/>
        <v>23437.069719698793</v>
      </c>
      <c r="S182" s="17">
        <f t="shared" ca="1" si="65"/>
        <v>141.18716698613721</v>
      </c>
      <c r="T182" s="17">
        <f t="shared" ca="1" si="66"/>
        <v>1634.9538112525038</v>
      </c>
      <c r="U182" s="17">
        <f t="shared" ca="1" si="67"/>
        <v>9.617375360308845</v>
      </c>
      <c r="V182" s="49">
        <f t="shared" ca="1" si="68"/>
        <v>0.96173753603088463</v>
      </c>
      <c r="W182" s="49"/>
      <c r="X182" s="7">
        <f t="shared" ca="1" si="69"/>
        <v>0</v>
      </c>
      <c r="Y182">
        <f t="shared" ca="1" si="70"/>
        <v>0</v>
      </c>
      <c r="Z182" s="8">
        <f t="shared" ca="1" si="74"/>
        <v>-23000</v>
      </c>
    </row>
    <row r="183" spans="1:26" x14ac:dyDescent="0.25">
      <c r="A183" s="27">
        <f t="shared" si="71"/>
        <v>167</v>
      </c>
      <c r="B183" s="7">
        <f t="shared" si="53"/>
        <v>1</v>
      </c>
      <c r="C183" s="3">
        <f t="shared" ca="1" si="54"/>
        <v>-1</v>
      </c>
      <c r="D183" s="3">
        <f t="shared" ca="1" si="55"/>
        <v>1</v>
      </c>
      <c r="E183" s="22">
        <f t="shared" ca="1" si="56"/>
        <v>0</v>
      </c>
      <c r="F183" s="25">
        <f t="shared" ca="1" si="52"/>
        <v>0</v>
      </c>
      <c r="G183" s="35">
        <f t="shared" ca="1" si="57"/>
        <v>0.68658248992643522</v>
      </c>
      <c r="H183" s="33">
        <f t="shared" ca="1" si="58"/>
        <v>0.24776012619833854</v>
      </c>
      <c r="I183" s="33">
        <f t="shared" ca="1" si="59"/>
        <v>0.56497037736835765</v>
      </c>
      <c r="J183" s="33">
        <f t="shared" ca="1" si="75"/>
        <v>-0.45641767951389456</v>
      </c>
      <c r="K183" s="34">
        <f t="shared" ca="1" si="60"/>
        <v>68.153734807291585</v>
      </c>
      <c r="L183" s="3">
        <f t="shared" ca="1" si="61"/>
        <v>-1</v>
      </c>
      <c r="M183" s="15">
        <f t="shared" ca="1" si="62"/>
        <v>68.153734807291585</v>
      </c>
      <c r="N183" s="33">
        <f t="shared" ca="1" si="63"/>
        <v>8.9457679030127935</v>
      </c>
      <c r="O183" s="32">
        <f t="shared" ca="1" si="76"/>
        <v>77.099502710304378</v>
      </c>
      <c r="P183" s="16">
        <f t="shared" ca="1" si="72"/>
        <v>77.099502710304378</v>
      </c>
      <c r="Q183" s="17">
        <f t="shared" ca="1" si="64"/>
        <v>115.64925406545657</v>
      </c>
      <c r="R183" s="17">
        <f t="shared" ca="1" si="73"/>
        <v>23552.718973764251</v>
      </c>
      <c r="S183" s="17">
        <f t="shared" ca="1" si="65"/>
        <v>141.03424535188165</v>
      </c>
      <c r="T183" s="17">
        <f t="shared" ca="1" si="66"/>
        <v>1557.8543085421993</v>
      </c>
      <c r="U183" s="17">
        <f t="shared" ca="1" si="67"/>
        <v>9.1638488737776438</v>
      </c>
      <c r="V183" s="49">
        <f t="shared" ca="1" si="68"/>
        <v>0.91638488737776425</v>
      </c>
      <c r="W183" s="49"/>
      <c r="X183" s="7">
        <f t="shared" ca="1" si="69"/>
        <v>0</v>
      </c>
      <c r="Y183">
        <f t="shared" si="70"/>
        <v>0</v>
      </c>
      <c r="Z183" s="8">
        <f t="shared" ca="1" si="74"/>
        <v>-23000</v>
      </c>
    </row>
    <row r="184" spans="1:26" x14ac:dyDescent="0.25">
      <c r="A184" s="27">
        <f t="shared" si="71"/>
        <v>168</v>
      </c>
      <c r="B184" s="7">
        <f t="shared" si="53"/>
        <v>0</v>
      </c>
      <c r="C184" s="3">
        <f t="shared" ca="1" si="54"/>
        <v>0.21274737010330858</v>
      </c>
      <c r="D184" s="3">
        <f t="shared" ca="1" si="55"/>
        <v>0</v>
      </c>
      <c r="E184" s="22">
        <f t="shared" ca="1" si="56"/>
        <v>2</v>
      </c>
      <c r="F184" s="25">
        <f t="shared" ca="1" si="52"/>
        <v>340</v>
      </c>
      <c r="G184" s="35">
        <f t="shared" ca="1" si="57"/>
        <v>0.27571906939005431</v>
      </c>
      <c r="H184" s="33">
        <f t="shared" ca="1" si="58"/>
        <v>-1</v>
      </c>
      <c r="I184" s="33">
        <f t="shared" ca="1" si="59"/>
        <v>-1</v>
      </c>
      <c r="J184" s="33">
        <f t="shared" ca="1" si="75"/>
        <v>-1</v>
      </c>
      <c r="K184" s="34">
        <f t="shared" ca="1" si="60"/>
        <v>-1</v>
      </c>
      <c r="L184" s="3">
        <f t="shared" ca="1" si="61"/>
        <v>50</v>
      </c>
      <c r="M184" s="15">
        <f t="shared" ca="1" si="62"/>
        <v>50</v>
      </c>
      <c r="N184" s="33">
        <f t="shared" ca="1" si="63"/>
        <v>77.612079728293736</v>
      </c>
      <c r="O184" s="32">
        <f t="shared" ca="1" si="76"/>
        <v>127.61207972829374</v>
      </c>
      <c r="P184" s="16">
        <f t="shared" ca="1" si="72"/>
        <v>127.61207972829374</v>
      </c>
      <c r="Q184" s="17">
        <f t="shared" ca="1" si="64"/>
        <v>191.4181195924406</v>
      </c>
      <c r="R184" s="17">
        <f t="shared" ca="1" si="73"/>
        <v>23744.13709335669</v>
      </c>
      <c r="S184" s="17">
        <f t="shared" ca="1" si="65"/>
        <v>141.33414936521831</v>
      </c>
      <c r="T184" s="17">
        <f t="shared" ca="1" si="66"/>
        <v>1700</v>
      </c>
      <c r="U184" s="17">
        <f t="shared" ca="1" si="67"/>
        <v>10</v>
      </c>
      <c r="V184" s="49">
        <f t="shared" ca="1" si="68"/>
        <v>1</v>
      </c>
      <c r="W184" s="49"/>
      <c r="X184" s="7">
        <f t="shared" ca="1" si="69"/>
        <v>0</v>
      </c>
      <c r="Y184">
        <f t="shared" ca="1" si="70"/>
        <v>-500</v>
      </c>
      <c r="Z184" s="8">
        <f t="shared" ca="1" si="74"/>
        <v>-23500</v>
      </c>
    </row>
    <row r="185" spans="1:26" x14ac:dyDescent="0.25">
      <c r="A185" s="27">
        <f t="shared" si="71"/>
        <v>169</v>
      </c>
      <c r="B185" s="7">
        <f t="shared" si="53"/>
        <v>1</v>
      </c>
      <c r="C185" s="3">
        <f t="shared" ca="1" si="54"/>
        <v>-1</v>
      </c>
      <c r="D185" s="3">
        <f t="shared" ca="1" si="55"/>
        <v>-1</v>
      </c>
      <c r="E185" s="22">
        <f t="shared" ca="1" si="56"/>
        <v>0</v>
      </c>
      <c r="F185" s="25">
        <f t="shared" ca="1" si="52"/>
        <v>0</v>
      </c>
      <c r="G185" s="35">
        <f t="shared" ca="1" si="57"/>
        <v>7.7487839500781752E-2</v>
      </c>
      <c r="H185" s="33">
        <f t="shared" ca="1" si="58"/>
        <v>-1</v>
      </c>
      <c r="I185" s="33">
        <f t="shared" ca="1" si="59"/>
        <v>-1</v>
      </c>
      <c r="J185" s="33">
        <f t="shared" ca="1" si="75"/>
        <v>-1</v>
      </c>
      <c r="K185" s="34">
        <f t="shared" ca="1" si="60"/>
        <v>-1</v>
      </c>
      <c r="L185" s="3">
        <f t="shared" ca="1" si="61"/>
        <v>50</v>
      </c>
      <c r="M185" s="15">
        <f t="shared" ca="1" si="62"/>
        <v>50</v>
      </c>
      <c r="N185" s="33">
        <f t="shared" ca="1" si="63"/>
        <v>46.297737037102138</v>
      </c>
      <c r="O185" s="32">
        <f t="shared" ca="1" si="76"/>
        <v>96.297737037102138</v>
      </c>
      <c r="P185" s="16">
        <f t="shared" ca="1" si="72"/>
        <v>96.297737037102138</v>
      </c>
      <c r="Q185" s="17">
        <f t="shared" ca="1" si="64"/>
        <v>144.44660555565321</v>
      </c>
      <c r="R185" s="17">
        <f t="shared" ca="1" si="73"/>
        <v>23888.583698912345</v>
      </c>
      <c r="S185" s="17">
        <f t="shared" ca="1" si="65"/>
        <v>141.35256626575344</v>
      </c>
      <c r="T185" s="17">
        <f t="shared" ca="1" si="66"/>
        <v>1603.7022629628977</v>
      </c>
      <c r="U185" s="17">
        <f t="shared" ca="1" si="67"/>
        <v>9.4335427233111631</v>
      </c>
      <c r="V185" s="49">
        <f t="shared" ca="1" si="68"/>
        <v>0.94335427233111635</v>
      </c>
      <c r="W185" s="49"/>
      <c r="X185" s="7">
        <f t="shared" ca="1" si="69"/>
        <v>0</v>
      </c>
      <c r="Y185">
        <f t="shared" si="70"/>
        <v>0</v>
      </c>
      <c r="Z185" s="8">
        <f t="shared" ca="1" si="74"/>
        <v>-23500</v>
      </c>
    </row>
    <row r="186" spans="1:26" x14ac:dyDescent="0.25">
      <c r="A186" s="27">
        <f t="shared" si="71"/>
        <v>170</v>
      </c>
      <c r="B186" s="7">
        <f t="shared" si="53"/>
        <v>0</v>
      </c>
      <c r="C186" s="3">
        <f t="shared" ca="1" si="54"/>
        <v>0.83172078405699679</v>
      </c>
      <c r="D186" s="3">
        <f t="shared" ca="1" si="55"/>
        <v>2</v>
      </c>
      <c r="E186" s="22">
        <f t="shared" ca="1" si="56"/>
        <v>0</v>
      </c>
      <c r="F186" s="25">
        <f t="shared" ca="1" si="52"/>
        <v>0</v>
      </c>
      <c r="G186" s="35">
        <f t="shared" ca="1" si="57"/>
        <v>0.13720278652625251</v>
      </c>
      <c r="H186" s="33">
        <f t="shared" ca="1" si="58"/>
        <v>-1</v>
      </c>
      <c r="I186" s="33">
        <f t="shared" ca="1" si="59"/>
        <v>-1</v>
      </c>
      <c r="J186" s="33">
        <f t="shared" ca="1" si="75"/>
        <v>-1</v>
      </c>
      <c r="K186" s="34">
        <f t="shared" ca="1" si="60"/>
        <v>-1</v>
      </c>
      <c r="L186" s="3">
        <f t="shared" ca="1" si="61"/>
        <v>50</v>
      </c>
      <c r="M186" s="15">
        <f t="shared" ca="1" si="62"/>
        <v>50</v>
      </c>
      <c r="N186" s="33">
        <f t="shared" ca="1" si="63"/>
        <v>35.972600056229282</v>
      </c>
      <c r="O186" s="32">
        <f t="shared" ca="1" si="76"/>
        <v>85.972600056229282</v>
      </c>
      <c r="P186" s="16">
        <f t="shared" ca="1" si="72"/>
        <v>85.972600056229282</v>
      </c>
      <c r="Q186" s="17">
        <f t="shared" ca="1" si="64"/>
        <v>128.95890008434392</v>
      </c>
      <c r="R186" s="17">
        <f t="shared" ca="1" si="73"/>
        <v>24017.54259899669</v>
      </c>
      <c r="S186" s="17">
        <f t="shared" ca="1" si="65"/>
        <v>141.27966234703928</v>
      </c>
      <c r="T186" s="17">
        <f t="shared" ca="1" si="66"/>
        <v>1517.7296629066684</v>
      </c>
      <c r="U186" s="17">
        <f t="shared" ca="1" si="67"/>
        <v>8.927821546509815</v>
      </c>
      <c r="V186" s="49">
        <f t="shared" ca="1" si="68"/>
        <v>0.89278215465098143</v>
      </c>
      <c r="W186" s="49"/>
      <c r="X186" s="7">
        <f t="shared" ca="1" si="69"/>
        <v>0</v>
      </c>
      <c r="Y186">
        <f t="shared" ca="1" si="70"/>
        <v>0</v>
      </c>
      <c r="Z186" s="8">
        <f t="shared" ca="1" si="74"/>
        <v>-23500</v>
      </c>
    </row>
    <row r="187" spans="1:26" x14ac:dyDescent="0.25">
      <c r="A187" s="27">
        <f t="shared" si="71"/>
        <v>171</v>
      </c>
      <c r="B187" s="7">
        <f t="shared" si="53"/>
        <v>1</v>
      </c>
      <c r="C187" s="3">
        <f t="shared" ca="1" si="54"/>
        <v>-1</v>
      </c>
      <c r="D187" s="3">
        <f t="shared" ca="1" si="55"/>
        <v>1</v>
      </c>
      <c r="E187" s="22">
        <f t="shared" ca="1" si="56"/>
        <v>0</v>
      </c>
      <c r="F187" s="25">
        <f t="shared" ca="1" si="52"/>
        <v>0</v>
      </c>
      <c r="G187" s="35">
        <f t="shared" ca="1" si="57"/>
        <v>0.44160094133347394</v>
      </c>
      <c r="H187" s="33">
        <f t="shared" ca="1" si="58"/>
        <v>-1</v>
      </c>
      <c r="I187" s="33">
        <f t="shared" ca="1" si="59"/>
        <v>-1</v>
      </c>
      <c r="J187" s="33">
        <f t="shared" ca="1" si="75"/>
        <v>-1</v>
      </c>
      <c r="K187" s="34">
        <f t="shared" ca="1" si="60"/>
        <v>-1</v>
      </c>
      <c r="L187" s="3">
        <f t="shared" ca="1" si="61"/>
        <v>50</v>
      </c>
      <c r="M187" s="15">
        <f t="shared" ca="1" si="62"/>
        <v>50</v>
      </c>
      <c r="N187" s="33">
        <f t="shared" ca="1" si="63"/>
        <v>39.199733559038727</v>
      </c>
      <c r="O187" s="32">
        <f t="shared" ca="1" si="76"/>
        <v>89.199733559038719</v>
      </c>
      <c r="P187" s="16">
        <f t="shared" ca="1" si="72"/>
        <v>89.199733559038719</v>
      </c>
      <c r="Q187" s="17">
        <f t="shared" ca="1" si="64"/>
        <v>133.79960033855809</v>
      </c>
      <c r="R187" s="17">
        <f t="shared" ca="1" si="73"/>
        <v>24151.342199335249</v>
      </c>
      <c r="S187" s="17">
        <f t="shared" ca="1" si="65"/>
        <v>141.23591929435813</v>
      </c>
      <c r="T187" s="17">
        <f t="shared" ca="1" si="66"/>
        <v>1428.5299293476296</v>
      </c>
      <c r="U187" s="17">
        <f t="shared" ca="1" si="67"/>
        <v>8.403117231456644</v>
      </c>
      <c r="V187" s="49">
        <f t="shared" ca="1" si="68"/>
        <v>0.84031172314566449</v>
      </c>
      <c r="W187" s="49"/>
      <c r="X187" s="7">
        <f t="shared" ca="1" si="69"/>
        <v>0</v>
      </c>
      <c r="Y187">
        <f t="shared" si="70"/>
        <v>0</v>
      </c>
      <c r="Z187" s="8">
        <f t="shared" ca="1" si="74"/>
        <v>-23500</v>
      </c>
    </row>
    <row r="188" spans="1:26" x14ac:dyDescent="0.25">
      <c r="A188" s="27">
        <f t="shared" si="71"/>
        <v>172</v>
      </c>
      <c r="B188" s="7">
        <f t="shared" si="53"/>
        <v>0</v>
      </c>
      <c r="C188" s="3">
        <f t="shared" ca="1" si="54"/>
        <v>0.57499235699367823</v>
      </c>
      <c r="D188" s="3">
        <f t="shared" ca="1" si="55"/>
        <v>0</v>
      </c>
      <c r="E188" s="22">
        <f t="shared" ca="1" si="56"/>
        <v>2</v>
      </c>
      <c r="F188" s="25">
        <f t="shared" ca="1" si="52"/>
        <v>340</v>
      </c>
      <c r="G188" s="35">
        <f t="shared" ca="1" si="57"/>
        <v>0.61000708918732971</v>
      </c>
      <c r="H188" s="33">
        <f t="shared" ca="1" si="58"/>
        <v>0.74305705061189675</v>
      </c>
      <c r="I188" s="33">
        <f t="shared" ca="1" si="59"/>
        <v>0.45207992700886979</v>
      </c>
      <c r="J188" s="33">
        <f t="shared" ca="1" si="75"/>
        <v>-1.0375538602882635</v>
      </c>
      <c r="K188" s="34">
        <f t="shared" ca="1" si="60"/>
        <v>59.436692095676051</v>
      </c>
      <c r="L188" s="3">
        <f t="shared" ca="1" si="61"/>
        <v>-1</v>
      </c>
      <c r="M188" s="15">
        <f t="shared" ca="1" si="62"/>
        <v>59.436692095676051</v>
      </c>
      <c r="N188" s="33">
        <f t="shared" ca="1" si="63"/>
        <v>5.2565500279780748</v>
      </c>
      <c r="O188" s="32">
        <f t="shared" ca="1" si="76"/>
        <v>64.69324212365413</v>
      </c>
      <c r="P188" s="16">
        <f t="shared" ca="1" si="72"/>
        <v>64.69324212365413</v>
      </c>
      <c r="Q188" s="17">
        <f t="shared" ca="1" si="64"/>
        <v>97.039863185481195</v>
      </c>
      <c r="R188" s="17">
        <f t="shared" ca="1" si="73"/>
        <v>24248.38206252073</v>
      </c>
      <c r="S188" s="17">
        <f t="shared" ca="1" si="65"/>
        <v>140.97896547977163</v>
      </c>
      <c r="T188" s="17">
        <f t="shared" ca="1" si="66"/>
        <v>1700</v>
      </c>
      <c r="U188" s="17">
        <f t="shared" ca="1" si="67"/>
        <v>10</v>
      </c>
      <c r="V188" s="49">
        <f t="shared" ca="1" si="68"/>
        <v>1</v>
      </c>
      <c r="W188" s="49"/>
      <c r="X188" s="7">
        <f t="shared" ca="1" si="69"/>
        <v>0</v>
      </c>
      <c r="Y188">
        <f t="shared" ca="1" si="70"/>
        <v>-500</v>
      </c>
      <c r="Z188" s="8">
        <f t="shared" ca="1" si="74"/>
        <v>-24000</v>
      </c>
    </row>
    <row r="189" spans="1:26" x14ac:dyDescent="0.25">
      <c r="A189" s="27">
        <f t="shared" si="71"/>
        <v>173</v>
      </c>
      <c r="B189" s="7">
        <f t="shared" si="53"/>
        <v>1</v>
      </c>
      <c r="C189" s="3">
        <f t="shared" ca="1" si="54"/>
        <v>-1</v>
      </c>
      <c r="D189" s="3">
        <f t="shared" ca="1" si="55"/>
        <v>-1</v>
      </c>
      <c r="E189" s="22">
        <f t="shared" ca="1" si="56"/>
        <v>0</v>
      </c>
      <c r="F189" s="25">
        <f t="shared" ca="1" si="52"/>
        <v>0</v>
      </c>
      <c r="G189" s="35">
        <f t="shared" ca="1" si="57"/>
        <v>0.39747917529738219</v>
      </c>
      <c r="H189" s="33">
        <f t="shared" ca="1" si="58"/>
        <v>-1</v>
      </c>
      <c r="I189" s="33">
        <f t="shared" ca="1" si="59"/>
        <v>-1</v>
      </c>
      <c r="J189" s="33">
        <f t="shared" ca="1" si="75"/>
        <v>-1</v>
      </c>
      <c r="K189" s="34">
        <f t="shared" ca="1" si="60"/>
        <v>-1</v>
      </c>
      <c r="L189" s="3">
        <f t="shared" ca="1" si="61"/>
        <v>50</v>
      </c>
      <c r="M189" s="15">
        <f t="shared" ca="1" si="62"/>
        <v>50</v>
      </c>
      <c r="N189" s="33">
        <f t="shared" ca="1" si="63"/>
        <v>50.773164858961586</v>
      </c>
      <c r="O189" s="32">
        <f t="shared" ca="1" si="76"/>
        <v>100.77316485896159</v>
      </c>
      <c r="P189" s="16">
        <f t="shared" ca="1" si="72"/>
        <v>100.77316485896159</v>
      </c>
      <c r="Q189" s="17">
        <f t="shared" ca="1" si="64"/>
        <v>151.15974728844239</v>
      </c>
      <c r="R189" s="17">
        <f t="shared" ca="1" si="73"/>
        <v>24399.541809809172</v>
      </c>
      <c r="S189" s="17">
        <f t="shared" ca="1" si="65"/>
        <v>141.03781392953272</v>
      </c>
      <c r="T189" s="17">
        <f t="shared" ca="1" si="66"/>
        <v>1599.2268351410385</v>
      </c>
      <c r="U189" s="17">
        <f t="shared" ca="1" si="67"/>
        <v>9.4072166773002266</v>
      </c>
      <c r="V189" s="49">
        <f t="shared" ca="1" si="68"/>
        <v>0.94072166773002264</v>
      </c>
      <c r="W189" s="49"/>
      <c r="X189" s="7">
        <f t="shared" ca="1" si="69"/>
        <v>0</v>
      </c>
      <c r="Y189">
        <f t="shared" si="70"/>
        <v>0</v>
      </c>
      <c r="Z189" s="8">
        <f t="shared" ca="1" si="74"/>
        <v>-24000</v>
      </c>
    </row>
    <row r="190" spans="1:26" x14ac:dyDescent="0.25">
      <c r="A190" s="27">
        <f t="shared" si="71"/>
        <v>174</v>
      </c>
      <c r="B190" s="7">
        <f t="shared" si="53"/>
        <v>0</v>
      </c>
      <c r="C190" s="3">
        <f t="shared" ca="1" si="54"/>
        <v>9.5205778855395384E-2</v>
      </c>
      <c r="D190" s="3">
        <f t="shared" ca="1" si="55"/>
        <v>0</v>
      </c>
      <c r="E190" s="22">
        <f t="shared" ca="1" si="56"/>
        <v>2</v>
      </c>
      <c r="F190" s="25">
        <f t="shared" ca="1" si="52"/>
        <v>340</v>
      </c>
      <c r="G190" s="35">
        <f t="shared" ca="1" si="57"/>
        <v>0.89278579994215623</v>
      </c>
      <c r="H190" s="33">
        <f t="shared" ca="1" si="58"/>
        <v>4.7452168349737534E-4</v>
      </c>
      <c r="I190" s="33">
        <f t="shared" ca="1" si="59"/>
        <v>0.90418540406260084</v>
      </c>
      <c r="J190" s="33">
        <f t="shared" ca="1" si="75"/>
        <v>1.6734608884973457E-2</v>
      </c>
      <c r="K190" s="34">
        <f t="shared" ca="1" si="60"/>
        <v>75.251019133274596</v>
      </c>
      <c r="L190" s="3">
        <f t="shared" ca="1" si="61"/>
        <v>-1</v>
      </c>
      <c r="M190" s="15">
        <f t="shared" ca="1" si="62"/>
        <v>75.251019133274596</v>
      </c>
      <c r="N190" s="33">
        <f t="shared" ca="1" si="63"/>
        <v>32.779455752642669</v>
      </c>
      <c r="O190" s="32">
        <f t="shared" ca="1" si="76"/>
        <v>108.03047488591727</v>
      </c>
      <c r="P190" s="16">
        <f t="shared" ca="1" si="72"/>
        <v>108.03047488591727</v>
      </c>
      <c r="Q190" s="17">
        <f t="shared" ca="1" si="64"/>
        <v>162.04571232887591</v>
      </c>
      <c r="R190" s="17">
        <f t="shared" ca="1" si="73"/>
        <v>24561.587522138048</v>
      </c>
      <c r="S190" s="17">
        <f t="shared" ca="1" si="65"/>
        <v>141.1585489778048</v>
      </c>
      <c r="T190" s="17">
        <f t="shared" ca="1" si="66"/>
        <v>1700</v>
      </c>
      <c r="U190" s="17">
        <f t="shared" ca="1" si="67"/>
        <v>10</v>
      </c>
      <c r="V190" s="49">
        <f t="shared" ca="1" si="68"/>
        <v>1</v>
      </c>
      <c r="W190" s="49"/>
      <c r="X190" s="7">
        <f t="shared" ca="1" si="69"/>
        <v>0</v>
      </c>
      <c r="Y190">
        <f t="shared" ca="1" si="70"/>
        <v>-500</v>
      </c>
      <c r="Z190" s="8">
        <f t="shared" ca="1" si="74"/>
        <v>-24500</v>
      </c>
    </row>
    <row r="191" spans="1:26" x14ac:dyDescent="0.25">
      <c r="A191" s="27">
        <f t="shared" si="71"/>
        <v>175</v>
      </c>
      <c r="B191" s="7">
        <f t="shared" si="53"/>
        <v>1</v>
      </c>
      <c r="C191" s="3">
        <f t="shared" ca="1" si="54"/>
        <v>-1</v>
      </c>
      <c r="D191" s="3">
        <f t="shared" ca="1" si="55"/>
        <v>-1</v>
      </c>
      <c r="E191" s="22">
        <f t="shared" ca="1" si="56"/>
        <v>0</v>
      </c>
      <c r="F191" s="25">
        <f t="shared" ca="1" si="52"/>
        <v>0</v>
      </c>
      <c r="G191" s="35">
        <f t="shared" ca="1" si="57"/>
        <v>0.86620581913831041</v>
      </c>
      <c r="H191" s="33">
        <f t="shared" ca="1" si="58"/>
        <v>0.13559754398817414</v>
      </c>
      <c r="I191" s="33">
        <f t="shared" ca="1" si="59"/>
        <v>0.42381269422014622</v>
      </c>
      <c r="J191" s="33">
        <f t="shared" ca="1" si="75"/>
        <v>-0.31577432509633652</v>
      </c>
      <c r="K191" s="34">
        <f t="shared" ca="1" si="60"/>
        <v>70.263385123554954</v>
      </c>
      <c r="L191" s="3">
        <f t="shared" ca="1" si="61"/>
        <v>-1</v>
      </c>
      <c r="M191" s="15">
        <f t="shared" ca="1" si="62"/>
        <v>70.263385123554954</v>
      </c>
      <c r="N191" s="33">
        <f t="shared" ca="1" si="63"/>
        <v>19.148076472983096</v>
      </c>
      <c r="O191" s="32">
        <f t="shared" ca="1" si="76"/>
        <v>89.411461596538047</v>
      </c>
      <c r="P191" s="16">
        <f t="shared" ca="1" si="72"/>
        <v>89.411461596538047</v>
      </c>
      <c r="Q191" s="17">
        <f t="shared" ca="1" si="64"/>
        <v>134.11719239480706</v>
      </c>
      <c r="R191" s="17">
        <f t="shared" ca="1" si="73"/>
        <v>24695.704714532854</v>
      </c>
      <c r="S191" s="17">
        <f t="shared" ca="1" si="65"/>
        <v>141.11831265447336</v>
      </c>
      <c r="T191" s="17">
        <f t="shared" ca="1" si="66"/>
        <v>1610.5885384034621</v>
      </c>
      <c r="U191" s="17">
        <f t="shared" ca="1" si="67"/>
        <v>9.4740502259027188</v>
      </c>
      <c r="V191" s="49">
        <f t="shared" ca="1" si="68"/>
        <v>0.94740502259027182</v>
      </c>
      <c r="W191" s="49"/>
      <c r="X191" s="7">
        <f t="shared" ca="1" si="69"/>
        <v>0</v>
      </c>
      <c r="Y191">
        <f t="shared" si="70"/>
        <v>0</v>
      </c>
      <c r="Z191" s="8">
        <f t="shared" ca="1" si="74"/>
        <v>-24500</v>
      </c>
    </row>
    <row r="192" spans="1:26" x14ac:dyDescent="0.25">
      <c r="A192" s="27">
        <f t="shared" si="71"/>
        <v>176</v>
      </c>
      <c r="B192" s="7">
        <f t="shared" si="53"/>
        <v>0</v>
      </c>
      <c r="C192" s="3">
        <f t="shared" ca="1" si="54"/>
        <v>0.98149601342075721</v>
      </c>
      <c r="D192" s="3">
        <f t="shared" ca="1" si="55"/>
        <v>2</v>
      </c>
      <c r="E192" s="22">
        <f t="shared" ca="1" si="56"/>
        <v>0</v>
      </c>
      <c r="F192" s="25">
        <f t="shared" ca="1" si="52"/>
        <v>0</v>
      </c>
      <c r="G192" s="35">
        <f t="shared" ca="1" si="57"/>
        <v>1.7982827600721896E-2</v>
      </c>
      <c r="H192" s="33">
        <f t="shared" ca="1" si="58"/>
        <v>-1</v>
      </c>
      <c r="I192" s="33">
        <f t="shared" ca="1" si="59"/>
        <v>-1</v>
      </c>
      <c r="J192" s="33">
        <f t="shared" ca="1" si="75"/>
        <v>-1</v>
      </c>
      <c r="K192" s="34">
        <f t="shared" ca="1" si="60"/>
        <v>-1</v>
      </c>
      <c r="L192" s="3">
        <f t="shared" ca="1" si="61"/>
        <v>50</v>
      </c>
      <c r="M192" s="15">
        <f t="shared" ca="1" si="62"/>
        <v>50</v>
      </c>
      <c r="N192" s="33">
        <f t="shared" ca="1" si="63"/>
        <v>37.924707010497251</v>
      </c>
      <c r="O192" s="32">
        <f t="shared" ca="1" si="76"/>
        <v>87.924707010497258</v>
      </c>
      <c r="P192" s="16">
        <f t="shared" ca="1" si="72"/>
        <v>87.924707010497258</v>
      </c>
      <c r="Q192" s="17">
        <f t="shared" ca="1" si="64"/>
        <v>131.88706051574587</v>
      </c>
      <c r="R192" s="17">
        <f t="shared" ca="1" si="73"/>
        <v>24827.591775048601</v>
      </c>
      <c r="S192" s="17">
        <f t="shared" ca="1" si="65"/>
        <v>141.06586235823059</v>
      </c>
      <c r="T192" s="17">
        <f t="shared" ca="1" si="66"/>
        <v>1522.6638313929648</v>
      </c>
      <c r="U192" s="17">
        <f t="shared" ca="1" si="67"/>
        <v>8.9568460670174392</v>
      </c>
      <c r="V192" s="49">
        <f t="shared" ca="1" si="68"/>
        <v>0.89568460670174399</v>
      </c>
      <c r="W192" s="49"/>
      <c r="X192" s="7">
        <f t="shared" ca="1" si="69"/>
        <v>0</v>
      </c>
      <c r="Y192">
        <f t="shared" ca="1" si="70"/>
        <v>0</v>
      </c>
      <c r="Z192" s="8">
        <f t="shared" ca="1" si="74"/>
        <v>-24500</v>
      </c>
    </row>
    <row r="193" spans="1:26" x14ac:dyDescent="0.25">
      <c r="A193" s="27">
        <f t="shared" si="71"/>
        <v>177</v>
      </c>
      <c r="B193" s="7">
        <f t="shared" si="53"/>
        <v>1</v>
      </c>
      <c r="C193" s="3">
        <f t="shared" ca="1" si="54"/>
        <v>-1</v>
      </c>
      <c r="D193" s="3">
        <f t="shared" ca="1" si="55"/>
        <v>1</v>
      </c>
      <c r="E193" s="22">
        <f t="shared" ca="1" si="56"/>
        <v>0</v>
      </c>
      <c r="F193" s="25">
        <f t="shared" ca="1" si="52"/>
        <v>0</v>
      </c>
      <c r="G193" s="35">
        <f t="shared" ca="1" si="57"/>
        <v>0.74371503648374182</v>
      </c>
      <c r="H193" s="33">
        <f t="shared" ca="1" si="58"/>
        <v>8.3967109449532562E-2</v>
      </c>
      <c r="I193" s="33">
        <f t="shared" ca="1" si="59"/>
        <v>0.98789593680922483</v>
      </c>
      <c r="J193" s="33">
        <f t="shared" ca="1" si="75"/>
        <v>0.27520557293068793</v>
      </c>
      <c r="K193" s="34">
        <f t="shared" ca="1" si="60"/>
        <v>79.128083593960326</v>
      </c>
      <c r="L193" s="3">
        <f t="shared" ca="1" si="61"/>
        <v>-1</v>
      </c>
      <c r="M193" s="15">
        <f t="shared" ca="1" si="62"/>
        <v>79.128083593960326</v>
      </c>
      <c r="N193" s="33">
        <f t="shared" ca="1" si="63"/>
        <v>14.266057169010237</v>
      </c>
      <c r="O193" s="32">
        <f t="shared" ca="1" si="76"/>
        <v>93.394140762970565</v>
      </c>
      <c r="P193" s="16">
        <f t="shared" ca="1" si="72"/>
        <v>93.394140762970565</v>
      </c>
      <c r="Q193" s="17">
        <f t="shared" ca="1" si="64"/>
        <v>140.09121114445585</v>
      </c>
      <c r="R193" s="17">
        <f t="shared" ca="1" si="73"/>
        <v>24967.682986193056</v>
      </c>
      <c r="S193" s="17">
        <f t="shared" ca="1" si="65"/>
        <v>141.06035585419795</v>
      </c>
      <c r="T193" s="17">
        <f t="shared" ca="1" si="66"/>
        <v>1429.2696906299941</v>
      </c>
      <c r="U193" s="17">
        <f t="shared" ca="1" si="67"/>
        <v>8.4074687684117304</v>
      </c>
      <c r="V193" s="49">
        <f t="shared" ca="1" si="68"/>
        <v>0.840746876841173</v>
      </c>
      <c r="W193" s="49"/>
      <c r="X193" s="7">
        <f t="shared" ca="1" si="69"/>
        <v>0</v>
      </c>
      <c r="Y193">
        <f t="shared" si="70"/>
        <v>0</v>
      </c>
      <c r="Z193" s="8">
        <f t="shared" ca="1" si="74"/>
        <v>-24500</v>
      </c>
    </row>
    <row r="194" spans="1:26" x14ac:dyDescent="0.25">
      <c r="A194" s="27">
        <f t="shared" si="71"/>
        <v>178</v>
      </c>
      <c r="B194" s="7">
        <f t="shared" si="53"/>
        <v>0</v>
      </c>
      <c r="C194" s="3">
        <f t="shared" ca="1" si="54"/>
        <v>0.87510113732904549</v>
      </c>
      <c r="D194" s="3">
        <f t="shared" ca="1" si="55"/>
        <v>0</v>
      </c>
      <c r="E194" s="22">
        <f t="shared" ca="1" si="56"/>
        <v>2</v>
      </c>
      <c r="F194" s="25">
        <f t="shared" ca="1" si="52"/>
        <v>340</v>
      </c>
      <c r="G194" s="35">
        <f t="shared" ca="1" si="57"/>
        <v>0.72952622053879401</v>
      </c>
      <c r="H194" s="33">
        <f t="shared" ca="1" si="58"/>
        <v>0.28482071659166686</v>
      </c>
      <c r="I194" s="33">
        <f t="shared" ca="1" si="59"/>
        <v>0.90819893933806328</v>
      </c>
      <c r="J194" s="33">
        <f t="shared" ca="1" si="75"/>
        <v>0.45229985663418643</v>
      </c>
      <c r="K194" s="34">
        <f t="shared" ca="1" si="60"/>
        <v>81.784497849512803</v>
      </c>
      <c r="L194" s="3">
        <f t="shared" ca="1" si="61"/>
        <v>-1</v>
      </c>
      <c r="M194" s="15">
        <f t="shared" ca="1" si="62"/>
        <v>81.784497849512803</v>
      </c>
      <c r="N194" s="33">
        <f t="shared" ca="1" si="63"/>
        <v>66.69326847642678</v>
      </c>
      <c r="O194" s="32">
        <f t="shared" ca="1" si="76"/>
        <v>148.47776632593957</v>
      </c>
      <c r="P194" s="16">
        <f t="shared" ca="1" si="72"/>
        <v>148.47776632593957</v>
      </c>
      <c r="Q194" s="17">
        <f t="shared" ca="1" si="64"/>
        <v>222.71664948890935</v>
      </c>
      <c r="R194" s="17">
        <f t="shared" ca="1" si="73"/>
        <v>25190.399635681966</v>
      </c>
      <c r="S194" s="17">
        <f t="shared" ca="1" si="65"/>
        <v>141.51909907686488</v>
      </c>
      <c r="T194" s="17">
        <f t="shared" ca="1" si="66"/>
        <v>1620.7919243040546</v>
      </c>
      <c r="U194" s="17">
        <f t="shared" ca="1" si="67"/>
        <v>9.5340701429650281</v>
      </c>
      <c r="V194" s="49">
        <f t="shared" ca="1" si="68"/>
        <v>0.95340701429650276</v>
      </c>
      <c r="W194" s="49"/>
      <c r="X194" s="7">
        <f t="shared" ca="1" si="69"/>
        <v>0</v>
      </c>
      <c r="Y194">
        <f t="shared" ca="1" si="70"/>
        <v>-500</v>
      </c>
      <c r="Z194" s="8">
        <f t="shared" ca="1" si="74"/>
        <v>-25000</v>
      </c>
    </row>
    <row r="195" spans="1:26" x14ac:dyDescent="0.25">
      <c r="A195" s="27">
        <f t="shared" si="71"/>
        <v>179</v>
      </c>
      <c r="B195" s="7">
        <f t="shared" si="53"/>
        <v>1</v>
      </c>
      <c r="C195" s="3">
        <f t="shared" ca="1" si="54"/>
        <v>-1</v>
      </c>
      <c r="D195" s="3">
        <f t="shared" ca="1" si="55"/>
        <v>-1</v>
      </c>
      <c r="E195" s="22">
        <f t="shared" ca="1" si="56"/>
        <v>0</v>
      </c>
      <c r="F195" s="25">
        <f t="shared" ca="1" si="52"/>
        <v>0</v>
      </c>
      <c r="G195" s="35">
        <f t="shared" ca="1" si="57"/>
        <v>0.83978669877240808</v>
      </c>
      <c r="H195" s="33">
        <f t="shared" ca="1" si="58"/>
        <v>0.67164466708470261</v>
      </c>
      <c r="I195" s="33">
        <f t="shared" ca="1" si="59"/>
        <v>5.9072351180292637E-3</v>
      </c>
      <c r="J195" s="33">
        <f t="shared" ca="1" si="75"/>
        <v>0.98284275392457043</v>
      </c>
      <c r="K195" s="34">
        <f t="shared" ca="1" si="60"/>
        <v>89.742641308868556</v>
      </c>
      <c r="L195" s="3">
        <f t="shared" ca="1" si="61"/>
        <v>-1</v>
      </c>
      <c r="M195" s="15">
        <f t="shared" ca="1" si="62"/>
        <v>89.742641308868556</v>
      </c>
      <c r="N195" s="33">
        <f t="shared" ca="1" si="63"/>
        <v>12.237365811718611</v>
      </c>
      <c r="O195" s="32">
        <f t="shared" ca="1" si="76"/>
        <v>101.98000712058717</v>
      </c>
      <c r="P195" s="16">
        <f t="shared" ca="1" si="72"/>
        <v>101.98000712058717</v>
      </c>
      <c r="Q195" s="17">
        <f t="shared" ca="1" si="64"/>
        <v>152.97001068088076</v>
      </c>
      <c r="R195" s="17">
        <f t="shared" ca="1" si="73"/>
        <v>25343.369646362848</v>
      </c>
      <c r="S195" s="17">
        <f t="shared" ca="1" si="65"/>
        <v>141.58307065007168</v>
      </c>
      <c r="T195" s="17">
        <f t="shared" ca="1" si="66"/>
        <v>1518.8119171834674</v>
      </c>
      <c r="U195" s="17">
        <f t="shared" ca="1" si="67"/>
        <v>8.9341877481380436</v>
      </c>
      <c r="V195" s="49">
        <f t="shared" ca="1" si="68"/>
        <v>0.89341877481380427</v>
      </c>
      <c r="W195" s="49"/>
      <c r="X195" s="7">
        <f t="shared" ca="1" si="69"/>
        <v>0</v>
      </c>
      <c r="Y195">
        <f t="shared" si="70"/>
        <v>0</v>
      </c>
      <c r="Z195" s="8">
        <f t="shared" ca="1" si="74"/>
        <v>-25000</v>
      </c>
    </row>
    <row r="196" spans="1:26" x14ac:dyDescent="0.25">
      <c r="A196" s="27">
        <f t="shared" si="71"/>
        <v>180</v>
      </c>
      <c r="B196" s="7">
        <f t="shared" si="53"/>
        <v>0</v>
      </c>
      <c r="C196" s="3">
        <f t="shared" ca="1" si="54"/>
        <v>0.82823424851298255</v>
      </c>
      <c r="D196" s="3">
        <f t="shared" ca="1" si="55"/>
        <v>2</v>
      </c>
      <c r="E196" s="22">
        <f t="shared" ca="1" si="56"/>
        <v>0</v>
      </c>
      <c r="F196" s="25">
        <f t="shared" ca="1" si="52"/>
        <v>0</v>
      </c>
      <c r="G196" s="35">
        <f t="shared" ca="1" si="57"/>
        <v>2.3597880190378673E-2</v>
      </c>
      <c r="H196" s="33">
        <f t="shared" ca="1" si="58"/>
        <v>-1</v>
      </c>
      <c r="I196" s="33">
        <f t="shared" ca="1" si="59"/>
        <v>-1</v>
      </c>
      <c r="J196" s="33">
        <f t="shared" ca="1" si="75"/>
        <v>-1</v>
      </c>
      <c r="K196" s="34">
        <f t="shared" ca="1" si="60"/>
        <v>-1</v>
      </c>
      <c r="L196" s="3">
        <f t="shared" ca="1" si="61"/>
        <v>50</v>
      </c>
      <c r="M196" s="15">
        <f t="shared" ca="1" si="62"/>
        <v>50</v>
      </c>
      <c r="N196" s="33">
        <f t="shared" ca="1" si="63"/>
        <v>9.0267465671346976</v>
      </c>
      <c r="O196" s="32">
        <f t="shared" ca="1" si="76"/>
        <v>59.026746567134694</v>
      </c>
      <c r="P196" s="16">
        <f t="shared" ca="1" si="72"/>
        <v>59.026746567134694</v>
      </c>
      <c r="Q196" s="17">
        <f t="shared" ca="1" si="64"/>
        <v>88.540119850702041</v>
      </c>
      <c r="R196" s="17">
        <f t="shared" ca="1" si="73"/>
        <v>25431.90976621355</v>
      </c>
      <c r="S196" s="17">
        <f t="shared" ca="1" si="65"/>
        <v>141.28838759007519</v>
      </c>
      <c r="T196" s="17">
        <f t="shared" ca="1" si="66"/>
        <v>1459.7851706163326</v>
      </c>
      <c r="U196" s="17">
        <f t="shared" ca="1" si="67"/>
        <v>8.5869715918607792</v>
      </c>
      <c r="V196" s="49">
        <f t="shared" ca="1" si="68"/>
        <v>0.85869715918607803</v>
      </c>
      <c r="W196" s="49"/>
      <c r="X196" s="7">
        <f t="shared" ca="1" si="69"/>
        <v>0</v>
      </c>
      <c r="Y196">
        <f t="shared" ca="1" si="70"/>
        <v>0</v>
      </c>
      <c r="Z196" s="8">
        <f t="shared" ca="1" si="74"/>
        <v>-25000</v>
      </c>
    </row>
    <row r="197" spans="1:26" x14ac:dyDescent="0.25">
      <c r="A197" s="27">
        <f t="shared" si="71"/>
        <v>181</v>
      </c>
      <c r="B197" s="7">
        <f t="shared" si="53"/>
        <v>1</v>
      </c>
      <c r="C197" s="3">
        <f t="shared" ca="1" si="54"/>
        <v>-1</v>
      </c>
      <c r="D197" s="3">
        <f t="shared" ca="1" si="55"/>
        <v>1</v>
      </c>
      <c r="E197" s="22">
        <f t="shared" ca="1" si="56"/>
        <v>0</v>
      </c>
      <c r="F197" s="25">
        <f t="shared" ca="1" si="52"/>
        <v>0</v>
      </c>
      <c r="G197" s="35">
        <f t="shared" ca="1" si="57"/>
        <v>0.35912023255787728</v>
      </c>
      <c r="H197" s="33">
        <f t="shared" ca="1" si="58"/>
        <v>-1</v>
      </c>
      <c r="I197" s="33">
        <f t="shared" ca="1" si="59"/>
        <v>-1</v>
      </c>
      <c r="J197" s="33">
        <f t="shared" ca="1" si="75"/>
        <v>-1</v>
      </c>
      <c r="K197" s="34">
        <f t="shared" ca="1" si="60"/>
        <v>-1</v>
      </c>
      <c r="L197" s="3">
        <f t="shared" ca="1" si="61"/>
        <v>50</v>
      </c>
      <c r="M197" s="15">
        <f t="shared" ca="1" si="62"/>
        <v>50</v>
      </c>
      <c r="N197" s="33">
        <f t="shared" ca="1" si="63"/>
        <v>31.729842871241424</v>
      </c>
      <c r="O197" s="32">
        <f t="shared" ca="1" si="76"/>
        <v>81.729842871241431</v>
      </c>
      <c r="P197" s="16">
        <f t="shared" ca="1" si="72"/>
        <v>81.729842871241431</v>
      </c>
      <c r="Q197" s="17">
        <f t="shared" ca="1" si="64"/>
        <v>122.59476430686215</v>
      </c>
      <c r="R197" s="17">
        <f t="shared" ca="1" si="73"/>
        <v>25554.504530520411</v>
      </c>
      <c r="S197" s="17">
        <f t="shared" ca="1" si="65"/>
        <v>141.18510790342759</v>
      </c>
      <c r="T197" s="17">
        <f t="shared" ca="1" si="66"/>
        <v>1378.0553277450913</v>
      </c>
      <c r="U197" s="17">
        <f t="shared" ca="1" si="67"/>
        <v>8.1062078102652428</v>
      </c>
      <c r="V197" s="49">
        <f t="shared" ca="1" si="68"/>
        <v>0.81062078102652424</v>
      </c>
      <c r="W197" s="49"/>
      <c r="X197" s="7">
        <f t="shared" ca="1" si="69"/>
        <v>0</v>
      </c>
      <c r="Y197">
        <f t="shared" si="70"/>
        <v>0</v>
      </c>
      <c r="Z197" s="8">
        <f t="shared" ca="1" si="74"/>
        <v>-25000</v>
      </c>
    </row>
    <row r="198" spans="1:26" x14ac:dyDescent="0.25">
      <c r="A198" s="27">
        <f t="shared" si="71"/>
        <v>182</v>
      </c>
      <c r="B198" s="7">
        <f t="shared" si="53"/>
        <v>0</v>
      </c>
      <c r="C198" s="3">
        <f t="shared" ca="1" si="54"/>
        <v>6.8100205035642736E-2</v>
      </c>
      <c r="D198" s="3">
        <f t="shared" ca="1" si="55"/>
        <v>0</v>
      </c>
      <c r="E198" s="22">
        <f t="shared" ca="1" si="56"/>
        <v>2</v>
      </c>
      <c r="F198" s="25">
        <f t="shared" ca="1" si="52"/>
        <v>340</v>
      </c>
      <c r="G198" s="35">
        <f t="shared" ca="1" si="57"/>
        <v>0.27647653240700809</v>
      </c>
      <c r="H198" s="33">
        <f t="shared" ca="1" si="58"/>
        <v>-1</v>
      </c>
      <c r="I198" s="33">
        <f t="shared" ca="1" si="59"/>
        <v>-1</v>
      </c>
      <c r="J198" s="33">
        <f t="shared" ca="1" si="75"/>
        <v>-1</v>
      </c>
      <c r="K198" s="34">
        <f t="shared" ca="1" si="60"/>
        <v>-1</v>
      </c>
      <c r="L198" s="3">
        <f t="shared" ca="1" si="61"/>
        <v>50</v>
      </c>
      <c r="M198" s="15">
        <f t="shared" ca="1" si="62"/>
        <v>50</v>
      </c>
      <c r="N198" s="33">
        <f t="shared" ca="1" si="63"/>
        <v>20.586881576840458</v>
      </c>
      <c r="O198" s="32">
        <f t="shared" ca="1" si="76"/>
        <v>70.586881576840454</v>
      </c>
      <c r="P198" s="16">
        <f t="shared" ca="1" si="72"/>
        <v>70.586881576840454</v>
      </c>
      <c r="Q198" s="17">
        <f t="shared" ca="1" si="64"/>
        <v>105.88032236526068</v>
      </c>
      <c r="R198" s="17">
        <f t="shared" ca="1" si="73"/>
        <v>25660.384852885672</v>
      </c>
      <c r="S198" s="17">
        <f t="shared" ca="1" si="65"/>
        <v>140.99112556530579</v>
      </c>
      <c r="T198" s="17">
        <f t="shared" ca="1" si="66"/>
        <v>1647.4684461682509</v>
      </c>
      <c r="U198" s="17">
        <f t="shared" ca="1" si="67"/>
        <v>9.6909908598132404</v>
      </c>
      <c r="V198" s="49">
        <f t="shared" ca="1" si="68"/>
        <v>0.9690990859813241</v>
      </c>
      <c r="W198" s="49"/>
      <c r="X198" s="7">
        <f t="shared" ca="1" si="69"/>
        <v>0</v>
      </c>
      <c r="Y198">
        <f t="shared" ca="1" si="70"/>
        <v>-500</v>
      </c>
      <c r="Z198" s="8">
        <f t="shared" ca="1" si="74"/>
        <v>-25500</v>
      </c>
    </row>
    <row r="199" spans="1:26" x14ac:dyDescent="0.25">
      <c r="A199" s="27">
        <f t="shared" si="71"/>
        <v>183</v>
      </c>
      <c r="B199" s="7">
        <f t="shared" si="53"/>
        <v>1</v>
      </c>
      <c r="C199" s="3">
        <f t="shared" ca="1" si="54"/>
        <v>-1</v>
      </c>
      <c r="D199" s="3">
        <f t="shared" ca="1" si="55"/>
        <v>-1</v>
      </c>
      <c r="E199" s="22">
        <f t="shared" ca="1" si="56"/>
        <v>0</v>
      </c>
      <c r="F199" s="25">
        <f t="shared" ca="1" si="52"/>
        <v>0</v>
      </c>
      <c r="G199" s="35">
        <f t="shared" ca="1" si="57"/>
        <v>0.19059033949331194</v>
      </c>
      <c r="H199" s="33">
        <f t="shared" ca="1" si="58"/>
        <v>-1</v>
      </c>
      <c r="I199" s="33">
        <f t="shared" ca="1" si="59"/>
        <v>-1</v>
      </c>
      <c r="J199" s="33">
        <f t="shared" ca="1" si="75"/>
        <v>-1</v>
      </c>
      <c r="K199" s="34">
        <f t="shared" ca="1" si="60"/>
        <v>-1</v>
      </c>
      <c r="L199" s="3">
        <f t="shared" ca="1" si="61"/>
        <v>50</v>
      </c>
      <c r="M199" s="15">
        <f t="shared" ca="1" si="62"/>
        <v>50</v>
      </c>
      <c r="N199" s="33">
        <f t="shared" ca="1" si="63"/>
        <v>24.847232079703069</v>
      </c>
      <c r="O199" s="32">
        <f t="shared" ca="1" si="76"/>
        <v>74.847232079703076</v>
      </c>
      <c r="P199" s="16">
        <f t="shared" ca="1" si="72"/>
        <v>74.847232079703076</v>
      </c>
      <c r="Q199" s="17">
        <f t="shared" ca="1" si="64"/>
        <v>112.27084811955461</v>
      </c>
      <c r="R199" s="17">
        <f t="shared" ca="1" si="73"/>
        <v>25772.655701005227</v>
      </c>
      <c r="S199" s="17">
        <f t="shared" ca="1" si="65"/>
        <v>140.8341841584984</v>
      </c>
      <c r="T199" s="17">
        <f t="shared" ca="1" si="66"/>
        <v>1572.6212140885477</v>
      </c>
      <c r="U199" s="17">
        <f t="shared" ca="1" si="67"/>
        <v>9.2507130240502811</v>
      </c>
      <c r="V199" s="49">
        <f t="shared" ca="1" si="68"/>
        <v>0.92507130240502811</v>
      </c>
      <c r="W199" s="49"/>
      <c r="X199" s="7">
        <f t="shared" ca="1" si="69"/>
        <v>0</v>
      </c>
      <c r="Y199">
        <f t="shared" si="70"/>
        <v>0</v>
      </c>
      <c r="Z199" s="8">
        <f t="shared" ca="1" si="74"/>
        <v>-25500</v>
      </c>
    </row>
    <row r="200" spans="1:26" x14ac:dyDescent="0.25">
      <c r="A200" s="27">
        <f t="shared" si="71"/>
        <v>184</v>
      </c>
      <c r="B200" s="7">
        <f t="shared" si="53"/>
        <v>0</v>
      </c>
      <c r="C200" s="3">
        <f t="shared" ca="1" si="54"/>
        <v>0.39726365813267883</v>
      </c>
      <c r="D200" s="3">
        <f t="shared" ca="1" si="55"/>
        <v>0</v>
      </c>
      <c r="E200" s="22">
        <f t="shared" ca="1" si="56"/>
        <v>2</v>
      </c>
      <c r="F200" s="25">
        <f t="shared" ca="1" si="52"/>
        <v>340</v>
      </c>
      <c r="G200" s="35">
        <f t="shared" ca="1" si="57"/>
        <v>0.49574883482902865</v>
      </c>
      <c r="H200" s="33">
        <f t="shared" ca="1" si="58"/>
        <v>-1</v>
      </c>
      <c r="I200" s="33">
        <f t="shared" ca="1" si="59"/>
        <v>-1</v>
      </c>
      <c r="J200" s="33">
        <f t="shared" ca="1" si="75"/>
        <v>-1</v>
      </c>
      <c r="K200" s="34">
        <f t="shared" ca="1" si="60"/>
        <v>-1</v>
      </c>
      <c r="L200" s="3">
        <f t="shared" ca="1" si="61"/>
        <v>50</v>
      </c>
      <c r="M200" s="15">
        <f t="shared" ca="1" si="62"/>
        <v>50</v>
      </c>
      <c r="N200" s="33">
        <f t="shared" ca="1" si="63"/>
        <v>0.31789070652106177</v>
      </c>
      <c r="O200" s="32">
        <f t="shared" ca="1" si="76"/>
        <v>50.317890706521062</v>
      </c>
      <c r="P200" s="16">
        <f t="shared" ca="1" si="72"/>
        <v>50.317890706521062</v>
      </c>
      <c r="Q200" s="17">
        <f t="shared" ca="1" si="64"/>
        <v>75.47683605978159</v>
      </c>
      <c r="R200" s="17">
        <f t="shared" ca="1" si="73"/>
        <v>25848.132537065008</v>
      </c>
      <c r="S200" s="17">
        <f t="shared" ca="1" si="65"/>
        <v>140.47898117970104</v>
      </c>
      <c r="T200" s="17">
        <f t="shared" ca="1" si="66"/>
        <v>1700</v>
      </c>
      <c r="U200" s="17">
        <f t="shared" ca="1" si="67"/>
        <v>10</v>
      </c>
      <c r="V200" s="49">
        <f t="shared" ca="1" si="68"/>
        <v>1</v>
      </c>
      <c r="W200" s="49"/>
      <c r="X200" s="7">
        <f t="shared" ca="1" si="69"/>
        <v>0</v>
      </c>
      <c r="Y200">
        <f t="shared" ca="1" si="70"/>
        <v>-500</v>
      </c>
      <c r="Z200" s="8">
        <f t="shared" ca="1" si="74"/>
        <v>-26000</v>
      </c>
    </row>
    <row r="201" spans="1:26" x14ac:dyDescent="0.25">
      <c r="A201" s="27">
        <f t="shared" si="71"/>
        <v>185</v>
      </c>
      <c r="B201" s="7">
        <f t="shared" si="53"/>
        <v>1</v>
      </c>
      <c r="C201" s="3">
        <f t="shared" ca="1" si="54"/>
        <v>-1</v>
      </c>
      <c r="D201" s="3">
        <f t="shared" ca="1" si="55"/>
        <v>-1</v>
      </c>
      <c r="E201" s="22">
        <f t="shared" ca="1" si="56"/>
        <v>0</v>
      </c>
      <c r="F201" s="25">
        <f t="shared" ca="1" si="52"/>
        <v>0</v>
      </c>
      <c r="G201" s="35">
        <f t="shared" ca="1" si="57"/>
        <v>0.52403996603479863</v>
      </c>
      <c r="H201" s="33">
        <f t="shared" ca="1" si="58"/>
        <v>0.35464046806549132</v>
      </c>
      <c r="I201" s="33">
        <f t="shared" ca="1" si="59"/>
        <v>0.85945088367266975</v>
      </c>
      <c r="J201" s="33">
        <f t="shared" ca="1" si="75"/>
        <v>0.39149754877136572</v>
      </c>
      <c r="K201" s="34">
        <f t="shared" ca="1" si="60"/>
        <v>80.872463231570492</v>
      </c>
      <c r="L201" s="3">
        <f t="shared" ca="1" si="61"/>
        <v>-1</v>
      </c>
      <c r="M201" s="15">
        <f t="shared" ca="1" si="62"/>
        <v>80.872463231570492</v>
      </c>
      <c r="N201" s="33">
        <f t="shared" ca="1" si="63"/>
        <v>4.7377632299079586</v>
      </c>
      <c r="O201" s="32">
        <f t="shared" ca="1" si="76"/>
        <v>85.610226461478447</v>
      </c>
      <c r="P201" s="16">
        <f t="shared" ca="1" si="72"/>
        <v>85.610226461478447</v>
      </c>
      <c r="Q201" s="17">
        <f t="shared" ca="1" si="64"/>
        <v>128.41533969221769</v>
      </c>
      <c r="R201" s="17">
        <f t="shared" ca="1" si="73"/>
        <v>25976.547876757228</v>
      </c>
      <c r="S201" s="17">
        <f t="shared" ca="1" si="65"/>
        <v>140.41377230679572</v>
      </c>
      <c r="T201" s="17">
        <f t="shared" ca="1" si="66"/>
        <v>1614.3897735385215</v>
      </c>
      <c r="U201" s="17">
        <f t="shared" ca="1" si="67"/>
        <v>9.4964104325795375</v>
      </c>
      <c r="V201" s="49">
        <f t="shared" ca="1" si="68"/>
        <v>0.94964104325795384</v>
      </c>
      <c r="W201" s="49"/>
      <c r="X201" s="7">
        <f t="shared" ca="1" si="69"/>
        <v>0</v>
      </c>
      <c r="Y201">
        <f t="shared" si="70"/>
        <v>0</v>
      </c>
      <c r="Z201" s="8">
        <f t="shared" ca="1" si="74"/>
        <v>-26000</v>
      </c>
    </row>
    <row r="202" spans="1:26" x14ac:dyDescent="0.25">
      <c r="A202" s="27">
        <f t="shared" si="71"/>
        <v>186</v>
      </c>
      <c r="B202" s="7">
        <f t="shared" si="53"/>
        <v>0</v>
      </c>
      <c r="C202" s="3">
        <f t="shared" ca="1" si="54"/>
        <v>0.16440169456002496</v>
      </c>
      <c r="D202" s="3">
        <f t="shared" ca="1" si="55"/>
        <v>0</v>
      </c>
      <c r="E202" s="22">
        <f t="shared" ca="1" si="56"/>
        <v>2</v>
      </c>
      <c r="F202" s="25">
        <f t="shared" ca="1" si="52"/>
        <v>340</v>
      </c>
      <c r="G202" s="35">
        <f t="shared" ca="1" si="57"/>
        <v>0.60025775212191512</v>
      </c>
      <c r="H202" s="33">
        <f t="shared" ca="1" si="58"/>
        <v>9.3166683272041917E-2</v>
      </c>
      <c r="I202" s="33">
        <f t="shared" ca="1" si="59"/>
        <v>0.89472515297062749</v>
      </c>
      <c r="J202" s="33">
        <f t="shared" ca="1" si="75"/>
        <v>0.22998450979724272</v>
      </c>
      <c r="K202" s="34">
        <f t="shared" ca="1" si="60"/>
        <v>78.449767646958634</v>
      </c>
      <c r="L202" s="3">
        <f t="shared" ca="1" si="61"/>
        <v>-1</v>
      </c>
      <c r="M202" s="15">
        <f t="shared" ca="1" si="62"/>
        <v>78.449767646958634</v>
      </c>
      <c r="N202" s="33">
        <f t="shared" ca="1" si="63"/>
        <v>45.016004300028449</v>
      </c>
      <c r="O202" s="32">
        <f t="shared" ca="1" si="76"/>
        <v>123.46577194698708</v>
      </c>
      <c r="P202" s="16">
        <f t="shared" ca="1" si="72"/>
        <v>123.46577194698708</v>
      </c>
      <c r="Q202" s="17">
        <f t="shared" ca="1" si="64"/>
        <v>185.19865792048063</v>
      </c>
      <c r="R202" s="17">
        <f t="shared" ca="1" si="73"/>
        <v>26161.74653467771</v>
      </c>
      <c r="S202" s="17">
        <f t="shared" ca="1" si="65"/>
        <v>140.65455126170804</v>
      </c>
      <c r="T202" s="17">
        <f t="shared" ca="1" si="66"/>
        <v>1700</v>
      </c>
      <c r="U202" s="17">
        <f t="shared" ca="1" si="67"/>
        <v>10</v>
      </c>
      <c r="V202" s="49">
        <f t="shared" ca="1" si="68"/>
        <v>1</v>
      </c>
      <c r="W202" s="49"/>
      <c r="X202" s="7">
        <f t="shared" ca="1" si="69"/>
        <v>0</v>
      </c>
      <c r="Y202">
        <f t="shared" ca="1" si="70"/>
        <v>-500</v>
      </c>
      <c r="Z202" s="8">
        <f t="shared" ca="1" si="74"/>
        <v>-26500</v>
      </c>
    </row>
    <row r="203" spans="1:26" x14ac:dyDescent="0.25">
      <c r="A203" s="27">
        <f t="shared" si="71"/>
        <v>187</v>
      </c>
      <c r="B203" s="7">
        <f t="shared" si="53"/>
        <v>1</v>
      </c>
      <c r="C203" s="3">
        <f t="shared" ca="1" si="54"/>
        <v>-1</v>
      </c>
      <c r="D203" s="3">
        <f t="shared" ca="1" si="55"/>
        <v>-1</v>
      </c>
      <c r="E203" s="22">
        <f t="shared" ca="1" si="56"/>
        <v>0</v>
      </c>
      <c r="F203" s="25">
        <f t="shared" ca="1" si="52"/>
        <v>0</v>
      </c>
      <c r="G203" s="35">
        <f t="shared" ca="1" si="57"/>
        <v>0.41038307158974663</v>
      </c>
      <c r="H203" s="33">
        <f t="shared" ca="1" si="58"/>
        <v>-1</v>
      </c>
      <c r="I203" s="33">
        <f t="shared" ca="1" si="59"/>
        <v>-1</v>
      </c>
      <c r="J203" s="33">
        <f t="shared" ca="1" si="75"/>
        <v>-1</v>
      </c>
      <c r="K203" s="34">
        <f t="shared" ca="1" si="60"/>
        <v>-1</v>
      </c>
      <c r="L203" s="3">
        <f t="shared" ca="1" si="61"/>
        <v>50</v>
      </c>
      <c r="M203" s="15">
        <f t="shared" ca="1" si="62"/>
        <v>50</v>
      </c>
      <c r="N203" s="33">
        <f t="shared" ca="1" si="63"/>
        <v>127.63481896236794</v>
      </c>
      <c r="O203" s="32">
        <f t="shared" ca="1" si="76"/>
        <v>177.63481896236794</v>
      </c>
      <c r="P203" s="16">
        <f t="shared" ca="1" si="72"/>
        <v>177.63481896236794</v>
      </c>
      <c r="Q203" s="17">
        <f t="shared" ca="1" si="64"/>
        <v>266.45222844355192</v>
      </c>
      <c r="R203" s="17">
        <f t="shared" ca="1" si="73"/>
        <v>26428.198763121261</v>
      </c>
      <c r="S203" s="17">
        <f t="shared" ca="1" si="65"/>
        <v>141.32726611294783</v>
      </c>
      <c r="T203" s="17">
        <f t="shared" ca="1" si="66"/>
        <v>1522.3651810376321</v>
      </c>
      <c r="U203" s="17">
        <f t="shared" ca="1" si="67"/>
        <v>8.9550893002213652</v>
      </c>
      <c r="V203" s="49">
        <f t="shared" ca="1" si="68"/>
        <v>0.8955089300221365</v>
      </c>
      <c r="W203" s="49"/>
      <c r="X203" s="7">
        <f t="shared" ca="1" si="69"/>
        <v>0</v>
      </c>
      <c r="Y203">
        <f t="shared" si="70"/>
        <v>0</v>
      </c>
      <c r="Z203" s="8">
        <f t="shared" ca="1" si="74"/>
        <v>-26500</v>
      </c>
    </row>
    <row r="204" spans="1:26" x14ac:dyDescent="0.25">
      <c r="A204" s="27">
        <f t="shared" si="71"/>
        <v>188</v>
      </c>
      <c r="B204" s="7">
        <f t="shared" si="53"/>
        <v>0</v>
      </c>
      <c r="C204" s="3">
        <f t="shared" ca="1" si="54"/>
        <v>8.0490741789214781E-2</v>
      </c>
      <c r="D204" s="3">
        <f t="shared" ca="1" si="55"/>
        <v>0</v>
      </c>
      <c r="E204" s="22">
        <f t="shared" ca="1" si="56"/>
        <v>2</v>
      </c>
      <c r="F204" s="25">
        <f t="shared" ca="1" si="52"/>
        <v>340</v>
      </c>
      <c r="G204" s="35">
        <f t="shared" ca="1" si="57"/>
        <v>0.24480521388042098</v>
      </c>
      <c r="H204" s="33">
        <f t="shared" ca="1" si="58"/>
        <v>-1</v>
      </c>
      <c r="I204" s="33">
        <f t="shared" ca="1" si="59"/>
        <v>-1</v>
      </c>
      <c r="J204" s="33">
        <f t="shared" ca="1" si="75"/>
        <v>-1</v>
      </c>
      <c r="K204" s="34">
        <f t="shared" ca="1" si="60"/>
        <v>-1</v>
      </c>
      <c r="L204" s="3">
        <f t="shared" ca="1" si="61"/>
        <v>50</v>
      </c>
      <c r="M204" s="15">
        <f t="shared" ca="1" si="62"/>
        <v>50</v>
      </c>
      <c r="N204" s="33">
        <f t="shared" ca="1" si="63"/>
        <v>16.711882458130617</v>
      </c>
      <c r="O204" s="32">
        <f t="shared" ca="1" si="76"/>
        <v>66.711882458130617</v>
      </c>
      <c r="P204" s="16">
        <f t="shared" ca="1" si="72"/>
        <v>66.711882458130617</v>
      </c>
      <c r="Q204" s="17">
        <f t="shared" ca="1" si="64"/>
        <v>100.06782368719593</v>
      </c>
      <c r="R204" s="17">
        <f t="shared" ca="1" si="73"/>
        <v>26528.266586808459</v>
      </c>
      <c r="S204" s="17">
        <f t="shared" ca="1" si="65"/>
        <v>141.10780099366193</v>
      </c>
      <c r="T204" s="17">
        <f t="shared" ca="1" si="66"/>
        <v>1700</v>
      </c>
      <c r="U204" s="17">
        <f t="shared" ca="1" si="67"/>
        <v>10</v>
      </c>
      <c r="V204" s="49">
        <f t="shared" ca="1" si="68"/>
        <v>1</v>
      </c>
      <c r="W204" s="49"/>
      <c r="X204" s="7">
        <f t="shared" ca="1" si="69"/>
        <v>0</v>
      </c>
      <c r="Y204">
        <f t="shared" ca="1" si="70"/>
        <v>-500</v>
      </c>
      <c r="Z204" s="8">
        <f t="shared" ca="1" si="74"/>
        <v>-27000</v>
      </c>
    </row>
    <row r="205" spans="1:26" x14ac:dyDescent="0.25">
      <c r="A205" s="27">
        <f t="shared" si="71"/>
        <v>189</v>
      </c>
      <c r="B205" s="7">
        <f t="shared" si="53"/>
        <v>1</v>
      </c>
      <c r="C205" s="3">
        <f t="shared" ca="1" si="54"/>
        <v>-1</v>
      </c>
      <c r="D205" s="3">
        <f t="shared" ca="1" si="55"/>
        <v>-1</v>
      </c>
      <c r="E205" s="22">
        <f t="shared" ca="1" si="56"/>
        <v>0</v>
      </c>
      <c r="F205" s="25">
        <f t="shared" ca="1" si="52"/>
        <v>0</v>
      </c>
      <c r="G205" s="35">
        <f t="shared" ca="1" si="57"/>
        <v>0.61974210450714806</v>
      </c>
      <c r="H205" s="33">
        <f t="shared" ca="1" si="58"/>
        <v>0.29725321495778589</v>
      </c>
      <c r="I205" s="33">
        <f t="shared" ca="1" si="59"/>
        <v>1.5498162328393073E-2</v>
      </c>
      <c r="J205" s="33">
        <f t="shared" ca="1" si="75"/>
        <v>0.55091378241783895</v>
      </c>
      <c r="K205" s="34">
        <f t="shared" ca="1" si="60"/>
        <v>83.263706736267579</v>
      </c>
      <c r="L205" s="3">
        <f t="shared" ca="1" si="61"/>
        <v>-1</v>
      </c>
      <c r="M205" s="15">
        <f t="shared" ca="1" si="62"/>
        <v>83.263706736267579</v>
      </c>
      <c r="N205" s="33">
        <f t="shared" ca="1" si="63"/>
        <v>150.4039292524121</v>
      </c>
      <c r="O205" s="32">
        <f t="shared" ca="1" si="76"/>
        <v>233.66763598867968</v>
      </c>
      <c r="P205" s="16">
        <f t="shared" ca="1" si="72"/>
        <v>233.66763598867968</v>
      </c>
      <c r="Q205" s="17">
        <f t="shared" ca="1" si="64"/>
        <v>350.50145398301953</v>
      </c>
      <c r="R205" s="17">
        <f t="shared" ca="1" si="73"/>
        <v>26878.768040791478</v>
      </c>
      <c r="S205" s="17">
        <f t="shared" ca="1" si="65"/>
        <v>142.21570391953153</v>
      </c>
      <c r="T205" s="17">
        <f t="shared" ca="1" si="66"/>
        <v>1466.3323640113204</v>
      </c>
      <c r="U205" s="17">
        <f t="shared" ca="1" si="67"/>
        <v>8.6254844941842368</v>
      </c>
      <c r="V205" s="49">
        <f t="shared" ca="1" si="68"/>
        <v>0.86254844941842379</v>
      </c>
      <c r="W205" s="49"/>
      <c r="X205" s="7">
        <f t="shared" ca="1" si="69"/>
        <v>0</v>
      </c>
      <c r="Y205">
        <f t="shared" si="70"/>
        <v>0</v>
      </c>
      <c r="Z205" s="8">
        <f t="shared" ca="1" si="74"/>
        <v>-27000</v>
      </c>
    </row>
    <row r="206" spans="1:26" x14ac:dyDescent="0.25">
      <c r="A206" s="27">
        <f t="shared" si="71"/>
        <v>190</v>
      </c>
      <c r="B206" s="7">
        <f t="shared" si="53"/>
        <v>0</v>
      </c>
      <c r="C206" s="3">
        <f t="shared" ca="1" si="54"/>
        <v>0.350142549699892</v>
      </c>
      <c r="D206" s="3">
        <f t="shared" ca="1" si="55"/>
        <v>0</v>
      </c>
      <c r="E206" s="22">
        <f t="shared" ca="1" si="56"/>
        <v>2</v>
      </c>
      <c r="F206" s="25">
        <f t="shared" ca="1" si="52"/>
        <v>340</v>
      </c>
      <c r="G206" s="35">
        <f t="shared" ca="1" si="57"/>
        <v>0.36561935263186196</v>
      </c>
      <c r="H206" s="33">
        <f t="shared" ca="1" si="58"/>
        <v>-1</v>
      </c>
      <c r="I206" s="33">
        <f t="shared" ca="1" si="59"/>
        <v>-1</v>
      </c>
      <c r="J206" s="33">
        <f t="shared" ca="1" si="75"/>
        <v>-1</v>
      </c>
      <c r="K206" s="34">
        <f t="shared" ca="1" si="60"/>
        <v>-1</v>
      </c>
      <c r="L206" s="3">
        <f t="shared" ca="1" si="61"/>
        <v>50</v>
      </c>
      <c r="M206" s="15">
        <f t="shared" ca="1" si="62"/>
        <v>50</v>
      </c>
      <c r="N206" s="33">
        <f t="shared" ca="1" si="63"/>
        <v>4.1033712804542315</v>
      </c>
      <c r="O206" s="32">
        <f t="shared" ca="1" si="76"/>
        <v>54.103371280454233</v>
      </c>
      <c r="P206" s="16">
        <f t="shared" ca="1" si="72"/>
        <v>54.103371280454233</v>
      </c>
      <c r="Q206" s="17">
        <f t="shared" ca="1" si="64"/>
        <v>81.155056920681346</v>
      </c>
      <c r="R206" s="17">
        <f t="shared" ca="1" si="73"/>
        <v>26959.923097712159</v>
      </c>
      <c r="S206" s="17">
        <f t="shared" ca="1" si="65"/>
        <v>141.89433209322178</v>
      </c>
      <c r="T206" s="17">
        <f t="shared" ca="1" si="66"/>
        <v>1700</v>
      </c>
      <c r="U206" s="17">
        <f t="shared" ca="1" si="67"/>
        <v>10</v>
      </c>
      <c r="V206" s="49">
        <f t="shared" ca="1" si="68"/>
        <v>1</v>
      </c>
      <c r="W206" s="49"/>
      <c r="X206" s="7">
        <f t="shared" ca="1" si="69"/>
        <v>0</v>
      </c>
      <c r="Y206">
        <f t="shared" ca="1" si="70"/>
        <v>-500</v>
      </c>
      <c r="Z206" s="8">
        <f t="shared" ca="1" si="74"/>
        <v>-27500</v>
      </c>
    </row>
    <row r="207" spans="1:26" x14ac:dyDescent="0.25">
      <c r="A207" s="27">
        <f t="shared" si="71"/>
        <v>191</v>
      </c>
      <c r="B207" s="7">
        <f t="shared" si="53"/>
        <v>1</v>
      </c>
      <c r="C207" s="3">
        <f t="shared" ca="1" si="54"/>
        <v>-1</v>
      </c>
      <c r="D207" s="3">
        <f t="shared" ca="1" si="55"/>
        <v>-1</v>
      </c>
      <c r="E207" s="22">
        <f t="shared" ca="1" si="56"/>
        <v>0</v>
      </c>
      <c r="F207" s="25">
        <f t="shared" ca="1" si="52"/>
        <v>0</v>
      </c>
      <c r="G207" s="35">
        <f t="shared" ca="1" si="57"/>
        <v>0.28319637741424131</v>
      </c>
      <c r="H207" s="33">
        <f t="shared" ca="1" si="58"/>
        <v>-1</v>
      </c>
      <c r="I207" s="33">
        <f t="shared" ca="1" si="59"/>
        <v>-1</v>
      </c>
      <c r="J207" s="33">
        <f t="shared" ca="1" si="75"/>
        <v>-1</v>
      </c>
      <c r="K207" s="34">
        <f t="shared" ca="1" si="60"/>
        <v>-1</v>
      </c>
      <c r="L207" s="3">
        <f t="shared" ca="1" si="61"/>
        <v>50</v>
      </c>
      <c r="M207" s="15">
        <f t="shared" ca="1" si="62"/>
        <v>50</v>
      </c>
      <c r="N207" s="33">
        <f t="shared" ca="1" si="63"/>
        <v>20.61843108070099</v>
      </c>
      <c r="O207" s="32">
        <f t="shared" ca="1" si="76"/>
        <v>70.618431080700987</v>
      </c>
      <c r="P207" s="16">
        <f t="shared" ca="1" si="72"/>
        <v>70.618431080700987</v>
      </c>
      <c r="Q207" s="17">
        <f t="shared" ca="1" si="64"/>
        <v>105.92764662105148</v>
      </c>
      <c r="R207" s="17">
        <f t="shared" ca="1" si="73"/>
        <v>27065.850744333209</v>
      </c>
      <c r="S207" s="17">
        <f t="shared" ca="1" si="65"/>
        <v>141.70602483944077</v>
      </c>
      <c r="T207" s="17">
        <f t="shared" ca="1" si="66"/>
        <v>1629.3815689192991</v>
      </c>
      <c r="U207" s="17">
        <f t="shared" ca="1" si="67"/>
        <v>9.5845974642311713</v>
      </c>
      <c r="V207" s="49">
        <f t="shared" ca="1" si="68"/>
        <v>0.95845974642311715</v>
      </c>
      <c r="W207" s="49"/>
      <c r="X207" s="7">
        <f t="shared" ca="1" si="69"/>
        <v>0</v>
      </c>
      <c r="Y207">
        <f t="shared" si="70"/>
        <v>0</v>
      </c>
      <c r="Z207" s="8">
        <f t="shared" ca="1" si="74"/>
        <v>-27500</v>
      </c>
    </row>
    <row r="208" spans="1:26" x14ac:dyDescent="0.25">
      <c r="A208" s="27">
        <f t="shared" si="71"/>
        <v>192</v>
      </c>
      <c r="B208" s="7">
        <f t="shared" si="53"/>
        <v>0</v>
      </c>
      <c r="C208" s="3">
        <f t="shared" ca="1" si="54"/>
        <v>0.92597466897971892</v>
      </c>
      <c r="D208" s="3">
        <f t="shared" ca="1" si="55"/>
        <v>2</v>
      </c>
      <c r="E208" s="22">
        <f t="shared" ca="1" si="56"/>
        <v>0</v>
      </c>
      <c r="F208" s="25">
        <f t="shared" ref="F208:F271" ca="1" si="77">E208*_GramosXFrasco</f>
        <v>0</v>
      </c>
      <c r="G208" s="35">
        <f t="shared" ca="1" si="57"/>
        <v>0.83003631741512562</v>
      </c>
      <c r="H208" s="33">
        <f t="shared" ca="1" si="58"/>
        <v>0.17124483540800561</v>
      </c>
      <c r="I208" s="33">
        <f t="shared" ca="1" si="59"/>
        <v>5.7534365424919853E-2</v>
      </c>
      <c r="J208" s="33">
        <f t="shared" ca="1" si="75"/>
        <v>0.37780924363640583</v>
      </c>
      <c r="K208" s="34">
        <f t="shared" ca="1" si="60"/>
        <v>80.667138654546093</v>
      </c>
      <c r="L208" s="3">
        <f t="shared" ca="1" si="61"/>
        <v>-1</v>
      </c>
      <c r="M208" s="15">
        <f t="shared" ca="1" si="62"/>
        <v>80.667138654546093</v>
      </c>
      <c r="N208" s="33">
        <f t="shared" ca="1" si="63"/>
        <v>12.060063779777449</v>
      </c>
      <c r="O208" s="32">
        <f t="shared" ca="1" si="76"/>
        <v>92.727202434323544</v>
      </c>
      <c r="P208" s="16">
        <f t="shared" ca="1" si="72"/>
        <v>92.727202434323544</v>
      </c>
      <c r="Q208" s="17">
        <f t="shared" ca="1" si="64"/>
        <v>139.09080365148532</v>
      </c>
      <c r="R208" s="17">
        <f t="shared" ca="1" si="73"/>
        <v>27204.941547984694</v>
      </c>
      <c r="S208" s="17">
        <f t="shared" ca="1" si="65"/>
        <v>141.6924038957535</v>
      </c>
      <c r="T208" s="17">
        <f t="shared" ca="1" si="66"/>
        <v>1536.6543664849755</v>
      </c>
      <c r="U208" s="17">
        <f t="shared" ca="1" si="67"/>
        <v>9.0391433322645618</v>
      </c>
      <c r="V208" s="49">
        <f t="shared" ca="1" si="68"/>
        <v>0.9039143332264562</v>
      </c>
      <c r="W208" s="49"/>
      <c r="X208" s="7">
        <f t="shared" ca="1" si="69"/>
        <v>0</v>
      </c>
      <c r="Y208">
        <f t="shared" ca="1" si="70"/>
        <v>0</v>
      </c>
      <c r="Z208" s="8">
        <f t="shared" ca="1" si="74"/>
        <v>-27500</v>
      </c>
    </row>
    <row r="209" spans="1:26" x14ac:dyDescent="0.25">
      <c r="A209" s="27">
        <f t="shared" si="71"/>
        <v>193</v>
      </c>
      <c r="B209" s="7">
        <f t="shared" ref="B209:B272" si="78">IF(B208=0,_Proxima_Compra,B208-1)</f>
        <v>1</v>
      </c>
      <c r="C209" s="3">
        <f t="shared" ref="C209:C272" ca="1" si="79">IF(B209=0,RAND(),-1)</f>
        <v>-1</v>
      </c>
      <c r="D209" s="3">
        <f t="shared" ref="D209:D272" ca="1" si="80">IF(D208&gt;0,D208-1,IF(C209&gt;0,LOOKUP(C209,$S$3:$S$5,$P$3:$P$5),-1))</f>
        <v>1</v>
      </c>
      <c r="E209" s="22">
        <f t="shared" ref="E209:E272" ca="1" si="81">IF(D209=0,2,)</f>
        <v>0</v>
      </c>
      <c r="F209" s="25">
        <f t="shared" ca="1" si="77"/>
        <v>0</v>
      </c>
      <c r="G209" s="35">
        <f t="shared" ref="G209:G272" ca="1" si="82">RAND()</f>
        <v>0.50414158674715459</v>
      </c>
      <c r="H209" s="33">
        <f t="shared" ref="H209:H272" ca="1" si="83">IF(G209&gt;0.5,RAND(),-1)</f>
        <v>0.3525944947804287</v>
      </c>
      <c r="I209" s="33">
        <f t="shared" ref="I209:I272" ca="1" si="84">IF(G209&gt;0.5,RAND(),-1)</f>
        <v>0.62676824020953203</v>
      </c>
      <c r="J209" s="33">
        <f t="shared" ca="1" si="75"/>
        <v>-0.42968387004521902</v>
      </c>
      <c r="K209" s="34">
        <f t="shared" ref="K209:K272" ca="1" si="85">IF(J209&lt;&gt;-1,_Media_M + J209*_Sigma,-1)</f>
        <v>68.554741949321709</v>
      </c>
      <c r="L209" s="3">
        <f t="shared" ref="L209:L272" ca="1" si="86">IF(K209=-1,50,-1)</f>
        <v>-1</v>
      </c>
      <c r="M209" s="15">
        <f t="shared" ref="M209:M272" ca="1" si="87">IF(LOOKUP(G209,$H$3:$H$4,$E$3:$E$4)=1,50,_Media_M + J209*_Sigma)</f>
        <v>68.554741949321709</v>
      </c>
      <c r="N209" s="33">
        <f t="shared" ref="N209:N272" ca="1" si="88">(-1/(1/70)*(LOG(1-RAND())))</f>
        <v>25.734165257633748</v>
      </c>
      <c r="O209" s="32">
        <f t="shared" ca="1" si="76"/>
        <v>94.288907206955457</v>
      </c>
      <c r="P209" s="16">
        <f t="shared" ca="1" si="72"/>
        <v>94.288907206955457</v>
      </c>
      <c r="Q209" s="17">
        <f t="shared" ref="Q209:Q272" ca="1" si="89" xml:space="preserve"> P209*_Precio_cafe</f>
        <v>141.43336081043319</v>
      </c>
      <c r="R209" s="17">
        <f t="shared" ca="1" si="73"/>
        <v>27346.374908795126</v>
      </c>
      <c r="S209" s="17">
        <f t="shared" ref="S209:S272" ca="1" si="90">(1/A209)*((A209-1)*S208 +Q209)</f>
        <v>141.69106170360158</v>
      </c>
      <c r="T209" s="17">
        <f t="shared" ref="T209:T272" ca="1" si="91">IF((T208-P209+F209)&gt;_Max_Stock_Gramos,_Max_Stock_Gramos,T208-P209+F209)</f>
        <v>1442.3654592780201</v>
      </c>
      <c r="U209" s="17">
        <f t="shared" ref="U209:U272" ca="1" si="92">T209/_GramosXFrasco</f>
        <v>8.484502701635412</v>
      </c>
      <c r="V209" s="49">
        <f t="shared" ref="V209:V272" ca="1" si="93">(T209/_Max_Stock_Gramos)</f>
        <v>0.84845027016354124</v>
      </c>
      <c r="W209" s="49"/>
      <c r="X209" s="7">
        <f t="shared" ref="X209:X272" ca="1" si="94">IF((T208-O209)&lt;0,(T208-O209)*_Costo_Faltante,0)</f>
        <v>0</v>
      </c>
      <c r="Y209">
        <f t="shared" ref="Y209:Y272" si="95">IF(B209=0,E209*_Costo_Frasco,0)</f>
        <v>0</v>
      </c>
      <c r="Z209" s="8">
        <f t="shared" ca="1" si="74"/>
        <v>-27500</v>
      </c>
    </row>
    <row r="210" spans="1:26" x14ac:dyDescent="0.25">
      <c r="A210" s="27">
        <f t="shared" ref="A210:A273" si="96">A209+1</f>
        <v>194</v>
      </c>
      <c r="B210" s="7">
        <f t="shared" si="78"/>
        <v>0</v>
      </c>
      <c r="C210" s="3">
        <f t="shared" ca="1" si="79"/>
        <v>0.82227441877900032</v>
      </c>
      <c r="D210" s="3">
        <f t="shared" ca="1" si="80"/>
        <v>0</v>
      </c>
      <c r="E210" s="22">
        <f t="shared" ca="1" si="81"/>
        <v>2</v>
      </c>
      <c r="F210" s="25">
        <f t="shared" ca="1" si="77"/>
        <v>340</v>
      </c>
      <c r="G210" s="35">
        <f t="shared" ca="1" si="82"/>
        <v>0.13142873158802992</v>
      </c>
      <c r="H210" s="33">
        <f t="shared" ca="1" si="83"/>
        <v>-1</v>
      </c>
      <c r="I210" s="33">
        <f t="shared" ca="1" si="84"/>
        <v>-1</v>
      </c>
      <c r="J210" s="33">
        <f t="shared" ca="1" si="75"/>
        <v>-1</v>
      </c>
      <c r="K210" s="34">
        <f t="shared" ca="1" si="85"/>
        <v>-1</v>
      </c>
      <c r="L210" s="3">
        <f t="shared" ca="1" si="86"/>
        <v>50</v>
      </c>
      <c r="M210" s="15">
        <f t="shared" ca="1" si="87"/>
        <v>50</v>
      </c>
      <c r="N210" s="33">
        <f t="shared" ca="1" si="88"/>
        <v>66.199175066186442</v>
      </c>
      <c r="O210" s="32">
        <f t="shared" ca="1" si="76"/>
        <v>116.19917506618644</v>
      </c>
      <c r="P210" s="16">
        <f t="shared" ref="P210:P273" ca="1" si="97">IF(O210&lt;T209,O210,T209)</f>
        <v>116.19917506618644</v>
      </c>
      <c r="Q210" s="17">
        <f t="shared" ca="1" si="89"/>
        <v>174.29876259927966</v>
      </c>
      <c r="R210" s="17">
        <f t="shared" ref="R210:R273" ca="1" si="98">Q210+R209</f>
        <v>27520.673671394405</v>
      </c>
      <c r="S210" s="17">
        <f t="shared" ca="1" si="90"/>
        <v>141.85914263605352</v>
      </c>
      <c r="T210" s="17">
        <f t="shared" ca="1" si="91"/>
        <v>1666.1662842118337</v>
      </c>
      <c r="U210" s="17">
        <f t="shared" ca="1" si="92"/>
        <v>9.8009781424225508</v>
      </c>
      <c r="V210" s="49">
        <f t="shared" ca="1" si="93"/>
        <v>0.98009781424225517</v>
      </c>
      <c r="W210" s="49"/>
      <c r="X210" s="7">
        <f t="shared" ca="1" si="94"/>
        <v>0</v>
      </c>
      <c r="Y210">
        <f t="shared" ca="1" si="95"/>
        <v>-500</v>
      </c>
      <c r="Z210" s="8">
        <f t="shared" ref="Z210:Z273" ca="1" si="99">X210+Y210+Z209</f>
        <v>-28000</v>
      </c>
    </row>
    <row r="211" spans="1:26" x14ac:dyDescent="0.25">
      <c r="A211" s="27">
        <f t="shared" si="96"/>
        <v>195</v>
      </c>
      <c r="B211" s="7">
        <f t="shared" si="78"/>
        <v>1</v>
      </c>
      <c r="C211" s="3">
        <f t="shared" ca="1" si="79"/>
        <v>-1</v>
      </c>
      <c r="D211" s="3">
        <f t="shared" ca="1" si="80"/>
        <v>-1</v>
      </c>
      <c r="E211" s="22">
        <f t="shared" ca="1" si="81"/>
        <v>0</v>
      </c>
      <c r="F211" s="25">
        <f t="shared" ca="1" si="77"/>
        <v>0</v>
      </c>
      <c r="G211" s="35">
        <f t="shared" ca="1" si="82"/>
        <v>0.81238030535098271</v>
      </c>
      <c r="H211" s="33">
        <f t="shared" ca="1" si="83"/>
        <v>0.74545739103407582</v>
      </c>
      <c r="I211" s="33">
        <f t="shared" ca="1" si="84"/>
        <v>0.19546994698436881</v>
      </c>
      <c r="J211" s="33">
        <f t="shared" ca="1" si="75"/>
        <v>0.36625289661195809</v>
      </c>
      <c r="K211" s="34">
        <f t="shared" ca="1" si="85"/>
        <v>80.493793449179378</v>
      </c>
      <c r="L211" s="3">
        <f t="shared" ca="1" si="86"/>
        <v>-1</v>
      </c>
      <c r="M211" s="15">
        <f t="shared" ca="1" si="87"/>
        <v>80.493793449179378</v>
      </c>
      <c r="N211" s="33">
        <f t="shared" ca="1" si="88"/>
        <v>19.532017048126701</v>
      </c>
      <c r="O211" s="32">
        <f t="shared" ca="1" si="76"/>
        <v>100.02581049730608</v>
      </c>
      <c r="P211" s="16">
        <f t="shared" ca="1" si="97"/>
        <v>100.02581049730608</v>
      </c>
      <c r="Q211" s="17">
        <f t="shared" ca="1" si="89"/>
        <v>150.03871574595911</v>
      </c>
      <c r="R211" s="17">
        <f t="shared" ca="1" si="98"/>
        <v>27670.712387140364</v>
      </c>
      <c r="S211" s="17">
        <f t="shared" ca="1" si="90"/>
        <v>141.90108916482225</v>
      </c>
      <c r="T211" s="17">
        <f t="shared" ca="1" si="91"/>
        <v>1566.1404737145276</v>
      </c>
      <c r="U211" s="17">
        <f t="shared" ca="1" si="92"/>
        <v>9.2125910218501623</v>
      </c>
      <c r="V211" s="49">
        <f t="shared" ca="1" si="93"/>
        <v>0.92125910218501628</v>
      </c>
      <c r="W211" s="49"/>
      <c r="X211" s="7">
        <f t="shared" ca="1" si="94"/>
        <v>0</v>
      </c>
      <c r="Y211">
        <f t="shared" si="95"/>
        <v>0</v>
      </c>
      <c r="Z211" s="8">
        <f t="shared" ca="1" si="99"/>
        <v>-28000</v>
      </c>
    </row>
    <row r="212" spans="1:26" x14ac:dyDescent="0.25">
      <c r="A212" s="27">
        <f t="shared" si="96"/>
        <v>196</v>
      </c>
      <c r="B212" s="7">
        <f t="shared" si="78"/>
        <v>0</v>
      </c>
      <c r="C212" s="3">
        <f t="shared" ca="1" si="79"/>
        <v>0.61564390972061911</v>
      </c>
      <c r="D212" s="3">
        <f t="shared" ca="1" si="80"/>
        <v>1</v>
      </c>
      <c r="E212" s="22">
        <f t="shared" ca="1" si="81"/>
        <v>0</v>
      </c>
      <c r="F212" s="25">
        <f t="shared" ca="1" si="77"/>
        <v>0</v>
      </c>
      <c r="G212" s="35">
        <f t="shared" ca="1" si="82"/>
        <v>0.90947306889500568</v>
      </c>
      <c r="H212" s="33">
        <f t="shared" ca="1" si="83"/>
        <v>6.970421509692859E-2</v>
      </c>
      <c r="I212" s="33">
        <f t="shared" ca="1" si="84"/>
        <v>0.29091946612383446</v>
      </c>
      <c r="J212" s="33">
        <f t="shared" ca="1" si="75"/>
        <v>-6.3701365399783647E-2</v>
      </c>
      <c r="K212" s="34">
        <f t="shared" ca="1" si="85"/>
        <v>74.044479519003247</v>
      </c>
      <c r="L212" s="3">
        <f t="shared" ca="1" si="86"/>
        <v>-1</v>
      </c>
      <c r="M212" s="15">
        <f t="shared" ca="1" si="87"/>
        <v>74.044479519003247</v>
      </c>
      <c r="N212" s="33">
        <f t="shared" ca="1" si="88"/>
        <v>49.083371463053346</v>
      </c>
      <c r="O212" s="32">
        <f t="shared" ca="1" si="76"/>
        <v>123.1278509820566</v>
      </c>
      <c r="P212" s="16">
        <f t="shared" ca="1" si="97"/>
        <v>123.1278509820566</v>
      </c>
      <c r="Q212" s="17">
        <f t="shared" ca="1" si="89"/>
        <v>184.6917764730849</v>
      </c>
      <c r="R212" s="17">
        <f t="shared" ca="1" si="98"/>
        <v>27855.40416361345</v>
      </c>
      <c r="S212" s="17">
        <f t="shared" ca="1" si="90"/>
        <v>142.11940899802767</v>
      </c>
      <c r="T212" s="17">
        <f t="shared" ca="1" si="91"/>
        <v>1443.0126227324711</v>
      </c>
      <c r="U212" s="17">
        <f t="shared" ca="1" si="92"/>
        <v>8.4883095454851247</v>
      </c>
      <c r="V212" s="49">
        <f t="shared" ca="1" si="93"/>
        <v>0.84883095454851243</v>
      </c>
      <c r="W212" s="49"/>
      <c r="X212" s="7">
        <f t="shared" ca="1" si="94"/>
        <v>0</v>
      </c>
      <c r="Y212">
        <f t="shared" ca="1" si="95"/>
        <v>0</v>
      </c>
      <c r="Z212" s="8">
        <f t="shared" ca="1" si="99"/>
        <v>-28000</v>
      </c>
    </row>
    <row r="213" spans="1:26" x14ac:dyDescent="0.25">
      <c r="A213" s="27">
        <f t="shared" si="96"/>
        <v>197</v>
      </c>
      <c r="B213" s="7">
        <f t="shared" si="78"/>
        <v>1</v>
      </c>
      <c r="C213" s="3">
        <f t="shared" ca="1" si="79"/>
        <v>-1</v>
      </c>
      <c r="D213" s="3">
        <f t="shared" ca="1" si="80"/>
        <v>0</v>
      </c>
      <c r="E213" s="22">
        <f t="shared" ca="1" si="81"/>
        <v>2</v>
      </c>
      <c r="F213" s="25">
        <f t="shared" ca="1" si="77"/>
        <v>340</v>
      </c>
      <c r="G213" s="35">
        <f t="shared" ca="1" si="82"/>
        <v>0.98477690843031584</v>
      </c>
      <c r="H213" s="33">
        <f t="shared" ca="1" si="83"/>
        <v>0.56154459161051384</v>
      </c>
      <c r="I213" s="33">
        <f t="shared" ca="1" si="84"/>
        <v>2.3727465104114498E-2</v>
      </c>
      <c r="J213" s="33">
        <f t="shared" ca="1" si="75"/>
        <v>0.83686889167888823</v>
      </c>
      <c r="K213" s="34">
        <f t="shared" ca="1" si="85"/>
        <v>87.553033375183318</v>
      </c>
      <c r="L213" s="3">
        <f t="shared" ca="1" si="86"/>
        <v>-1</v>
      </c>
      <c r="M213" s="15">
        <f t="shared" ca="1" si="87"/>
        <v>87.553033375183318</v>
      </c>
      <c r="N213" s="33">
        <f t="shared" ca="1" si="88"/>
        <v>14.789430788525101</v>
      </c>
      <c r="O213" s="32">
        <f t="shared" ca="1" si="76"/>
        <v>102.34246416370841</v>
      </c>
      <c r="P213" s="16">
        <f t="shared" ca="1" si="97"/>
        <v>102.34246416370841</v>
      </c>
      <c r="Q213" s="17">
        <f t="shared" ca="1" si="89"/>
        <v>153.51369624556261</v>
      </c>
      <c r="R213" s="17">
        <f t="shared" ca="1" si="98"/>
        <v>28008.917859859012</v>
      </c>
      <c r="S213" s="17">
        <f t="shared" ca="1" si="90"/>
        <v>142.17724801958875</v>
      </c>
      <c r="T213" s="17">
        <f t="shared" ca="1" si="91"/>
        <v>1680.6701585687626</v>
      </c>
      <c r="U213" s="17">
        <f t="shared" ca="1" si="92"/>
        <v>9.8862950504044864</v>
      </c>
      <c r="V213" s="49">
        <f t="shared" ca="1" si="93"/>
        <v>0.98862950504044866</v>
      </c>
      <c r="W213" s="49"/>
      <c r="X213" s="7">
        <f t="shared" ca="1" si="94"/>
        <v>0</v>
      </c>
      <c r="Y213">
        <f t="shared" si="95"/>
        <v>0</v>
      </c>
      <c r="Z213" s="8">
        <f t="shared" ca="1" si="99"/>
        <v>-28000</v>
      </c>
    </row>
    <row r="214" spans="1:26" x14ac:dyDescent="0.25">
      <c r="A214" s="27">
        <f t="shared" si="96"/>
        <v>198</v>
      </c>
      <c r="B214" s="7">
        <f t="shared" si="78"/>
        <v>0</v>
      </c>
      <c r="C214" s="3">
        <f t="shared" ca="1" si="79"/>
        <v>7.1561860904222008E-2</v>
      </c>
      <c r="D214" s="3">
        <f t="shared" ca="1" si="80"/>
        <v>0</v>
      </c>
      <c r="E214" s="22">
        <f t="shared" ca="1" si="81"/>
        <v>2</v>
      </c>
      <c r="F214" s="25">
        <f t="shared" ca="1" si="77"/>
        <v>340</v>
      </c>
      <c r="G214" s="35">
        <f t="shared" ca="1" si="82"/>
        <v>0.87093598882451218</v>
      </c>
      <c r="H214" s="33">
        <f t="shared" ca="1" si="83"/>
        <v>0.92951355933224133</v>
      </c>
      <c r="I214" s="33">
        <f t="shared" ca="1" si="84"/>
        <v>0.99446048896824313</v>
      </c>
      <c r="J214" s="33">
        <f t="shared" ca="1" si="75"/>
        <v>1.5169044330691279</v>
      </c>
      <c r="K214" s="34">
        <f t="shared" ca="1" si="85"/>
        <v>97.75356649603691</v>
      </c>
      <c r="L214" s="3">
        <f t="shared" ca="1" si="86"/>
        <v>-1</v>
      </c>
      <c r="M214" s="15">
        <f t="shared" ca="1" si="87"/>
        <v>97.75356649603691</v>
      </c>
      <c r="N214" s="33">
        <f t="shared" ca="1" si="88"/>
        <v>13.016187882872707</v>
      </c>
      <c r="O214" s="32">
        <f t="shared" ca="1" si="76"/>
        <v>110.76975437890962</v>
      </c>
      <c r="P214" s="16">
        <f t="shared" ca="1" si="97"/>
        <v>110.76975437890962</v>
      </c>
      <c r="Q214" s="17">
        <f t="shared" ca="1" si="89"/>
        <v>166.15463156836444</v>
      </c>
      <c r="R214" s="17">
        <f t="shared" ca="1" si="98"/>
        <v>28175.072491427374</v>
      </c>
      <c r="S214" s="17">
        <f t="shared" ca="1" si="90"/>
        <v>142.29834591629972</v>
      </c>
      <c r="T214" s="17">
        <f t="shared" ca="1" si="91"/>
        <v>1700</v>
      </c>
      <c r="U214" s="17">
        <f t="shared" ca="1" si="92"/>
        <v>10</v>
      </c>
      <c r="V214" s="49">
        <f t="shared" ca="1" si="93"/>
        <v>1</v>
      </c>
      <c r="W214" s="49"/>
      <c r="X214" s="7">
        <f t="shared" ca="1" si="94"/>
        <v>0</v>
      </c>
      <c r="Y214">
        <f t="shared" ca="1" si="95"/>
        <v>-500</v>
      </c>
      <c r="Z214" s="8">
        <f t="shared" ca="1" si="99"/>
        <v>-28500</v>
      </c>
    </row>
    <row r="215" spans="1:26" x14ac:dyDescent="0.25">
      <c r="A215" s="27">
        <f t="shared" si="96"/>
        <v>199</v>
      </c>
      <c r="B215" s="7">
        <f t="shared" si="78"/>
        <v>1</v>
      </c>
      <c r="C215" s="3">
        <f t="shared" ca="1" si="79"/>
        <v>-1</v>
      </c>
      <c r="D215" s="3">
        <f t="shared" ca="1" si="80"/>
        <v>-1</v>
      </c>
      <c r="E215" s="22">
        <f t="shared" ca="1" si="81"/>
        <v>0</v>
      </c>
      <c r="F215" s="25">
        <f t="shared" ca="1" si="77"/>
        <v>0</v>
      </c>
      <c r="G215" s="35">
        <f t="shared" ca="1" si="82"/>
        <v>0.12617378928882161</v>
      </c>
      <c r="H215" s="33">
        <f t="shared" ca="1" si="83"/>
        <v>-1</v>
      </c>
      <c r="I215" s="33">
        <f t="shared" ca="1" si="84"/>
        <v>-1</v>
      </c>
      <c r="J215" s="33">
        <f t="shared" ca="1" si="75"/>
        <v>-1</v>
      </c>
      <c r="K215" s="34">
        <f t="shared" ca="1" si="85"/>
        <v>-1</v>
      </c>
      <c r="L215" s="3">
        <f t="shared" ca="1" si="86"/>
        <v>50</v>
      </c>
      <c r="M215" s="15">
        <f t="shared" ca="1" si="87"/>
        <v>50</v>
      </c>
      <c r="N215" s="33">
        <f t="shared" ca="1" si="88"/>
        <v>0.85688648715231297</v>
      </c>
      <c r="O215" s="32">
        <f t="shared" ca="1" si="76"/>
        <v>50.856886487152316</v>
      </c>
      <c r="P215" s="16">
        <f t="shared" ca="1" si="97"/>
        <v>50.856886487152316</v>
      </c>
      <c r="Q215" s="17">
        <f t="shared" ca="1" si="89"/>
        <v>76.285329730728478</v>
      </c>
      <c r="R215" s="17">
        <f t="shared" ca="1" si="98"/>
        <v>28251.357821158104</v>
      </c>
      <c r="S215" s="17">
        <f t="shared" ca="1" si="90"/>
        <v>141.96662221687475</v>
      </c>
      <c r="T215" s="17">
        <f t="shared" ca="1" si="91"/>
        <v>1649.1431135128478</v>
      </c>
      <c r="U215" s="17">
        <f t="shared" ca="1" si="92"/>
        <v>9.7008418441932225</v>
      </c>
      <c r="V215" s="49">
        <f t="shared" ca="1" si="93"/>
        <v>0.9700841844193222</v>
      </c>
      <c r="W215" s="49"/>
      <c r="X215" s="7">
        <f t="shared" ca="1" si="94"/>
        <v>0</v>
      </c>
      <c r="Y215">
        <f t="shared" si="95"/>
        <v>0</v>
      </c>
      <c r="Z215" s="8">
        <f t="shared" ca="1" si="99"/>
        <v>-28500</v>
      </c>
    </row>
    <row r="216" spans="1:26" x14ac:dyDescent="0.25">
      <c r="A216" s="27">
        <f t="shared" si="96"/>
        <v>200</v>
      </c>
      <c r="B216" s="7">
        <f t="shared" si="78"/>
        <v>0</v>
      </c>
      <c r="C216" s="3">
        <f t="shared" ca="1" si="79"/>
        <v>0.27254272032623073</v>
      </c>
      <c r="D216" s="3">
        <f t="shared" ca="1" si="80"/>
        <v>0</v>
      </c>
      <c r="E216" s="22">
        <f t="shared" ca="1" si="81"/>
        <v>2</v>
      </c>
      <c r="F216" s="25">
        <f t="shared" ca="1" si="77"/>
        <v>340</v>
      </c>
      <c r="G216" s="35">
        <f t="shared" ca="1" si="82"/>
        <v>0.99652177875774572</v>
      </c>
      <c r="H216" s="33">
        <f t="shared" ca="1" si="83"/>
        <v>0.4758686983770638</v>
      </c>
      <c r="I216" s="33">
        <f t="shared" ca="1" si="84"/>
        <v>0.83597576148902264</v>
      </c>
      <c r="J216" s="33">
        <f t="shared" ca="1" si="75"/>
        <v>0.38525817670823825</v>
      </c>
      <c r="K216" s="34">
        <f t="shared" ca="1" si="85"/>
        <v>80.778872650623569</v>
      </c>
      <c r="L216" s="3">
        <f t="shared" ca="1" si="86"/>
        <v>-1</v>
      </c>
      <c r="M216" s="15">
        <f t="shared" ca="1" si="87"/>
        <v>80.778872650623569</v>
      </c>
      <c r="N216" s="33">
        <f t="shared" ca="1" si="88"/>
        <v>48.346700846233915</v>
      </c>
      <c r="O216" s="32">
        <f t="shared" ca="1" si="76"/>
        <v>129.1255734968575</v>
      </c>
      <c r="P216" s="16">
        <f t="shared" ca="1" si="97"/>
        <v>129.1255734968575</v>
      </c>
      <c r="Q216" s="17">
        <f t="shared" ca="1" si="89"/>
        <v>193.68836024528625</v>
      </c>
      <c r="R216" s="17">
        <f t="shared" ca="1" si="98"/>
        <v>28445.046181403392</v>
      </c>
      <c r="S216" s="17">
        <f t="shared" ca="1" si="90"/>
        <v>142.22523090701682</v>
      </c>
      <c r="T216" s="17">
        <f t="shared" ca="1" si="91"/>
        <v>1700</v>
      </c>
      <c r="U216" s="17">
        <f t="shared" ca="1" si="92"/>
        <v>10</v>
      </c>
      <c r="V216" s="49">
        <f t="shared" ca="1" si="93"/>
        <v>1</v>
      </c>
      <c r="W216" s="49"/>
      <c r="X216" s="7">
        <f t="shared" ca="1" si="94"/>
        <v>0</v>
      </c>
      <c r="Y216">
        <f t="shared" ca="1" si="95"/>
        <v>-500</v>
      </c>
      <c r="Z216" s="8">
        <f t="shared" ca="1" si="99"/>
        <v>-29000</v>
      </c>
    </row>
    <row r="217" spans="1:26" x14ac:dyDescent="0.25">
      <c r="A217" s="27">
        <f t="shared" si="96"/>
        <v>201</v>
      </c>
      <c r="B217" s="7">
        <f t="shared" si="78"/>
        <v>1</v>
      </c>
      <c r="C217" s="3">
        <f t="shared" ca="1" si="79"/>
        <v>-1</v>
      </c>
      <c r="D217" s="3">
        <f t="shared" ca="1" si="80"/>
        <v>-1</v>
      </c>
      <c r="E217" s="22">
        <f t="shared" ca="1" si="81"/>
        <v>0</v>
      </c>
      <c r="F217" s="25">
        <f t="shared" ca="1" si="77"/>
        <v>0</v>
      </c>
      <c r="G217" s="35">
        <f t="shared" ca="1" si="82"/>
        <v>0.88744093780793221</v>
      </c>
      <c r="H217" s="33">
        <f t="shared" ca="1" si="83"/>
        <v>2.8432950577637506E-2</v>
      </c>
      <c r="I217" s="33">
        <f t="shared" ca="1" si="84"/>
        <v>0.65511837639384651</v>
      </c>
      <c r="J217" s="33">
        <f t="shared" ca="1" si="75"/>
        <v>-8.8872510552784209E-2</v>
      </c>
      <c r="K217" s="34">
        <f t="shared" ca="1" si="85"/>
        <v>73.66691234170824</v>
      </c>
      <c r="L217" s="3">
        <f t="shared" ca="1" si="86"/>
        <v>-1</v>
      </c>
      <c r="M217" s="15">
        <f t="shared" ca="1" si="87"/>
        <v>73.66691234170824</v>
      </c>
      <c r="N217" s="33">
        <f t="shared" ca="1" si="88"/>
        <v>30.666919274032981</v>
      </c>
      <c r="O217" s="32">
        <f t="shared" ca="1" si="76"/>
        <v>104.33383161574122</v>
      </c>
      <c r="P217" s="16">
        <f t="shared" ca="1" si="97"/>
        <v>104.33383161574122</v>
      </c>
      <c r="Q217" s="17">
        <f t="shared" ca="1" si="89"/>
        <v>156.50074742361181</v>
      </c>
      <c r="R217" s="17">
        <f t="shared" ca="1" si="98"/>
        <v>28601.546928827003</v>
      </c>
      <c r="S217" s="17">
        <f t="shared" ca="1" si="90"/>
        <v>142.29625337724863</v>
      </c>
      <c r="T217" s="17">
        <f t="shared" ca="1" si="91"/>
        <v>1595.6661683842588</v>
      </c>
      <c r="U217" s="17">
        <f t="shared" ca="1" si="92"/>
        <v>9.3862715787309341</v>
      </c>
      <c r="V217" s="49">
        <f t="shared" ca="1" si="93"/>
        <v>0.93862715787309337</v>
      </c>
      <c r="W217" s="49"/>
      <c r="X217" s="7">
        <f t="shared" ca="1" si="94"/>
        <v>0</v>
      </c>
      <c r="Y217">
        <f t="shared" si="95"/>
        <v>0</v>
      </c>
      <c r="Z217" s="8">
        <f t="shared" ca="1" si="99"/>
        <v>-29000</v>
      </c>
    </row>
    <row r="218" spans="1:26" x14ac:dyDescent="0.25">
      <c r="A218" s="27">
        <f t="shared" si="96"/>
        <v>202</v>
      </c>
      <c r="B218" s="7">
        <f t="shared" si="78"/>
        <v>0</v>
      </c>
      <c r="C218" s="3">
        <f t="shared" ca="1" si="79"/>
        <v>0.75073566012727377</v>
      </c>
      <c r="D218" s="3">
        <f t="shared" ca="1" si="80"/>
        <v>2</v>
      </c>
      <c r="E218" s="22">
        <f t="shared" ca="1" si="81"/>
        <v>0</v>
      </c>
      <c r="F218" s="25">
        <f t="shared" ca="1" si="77"/>
        <v>0</v>
      </c>
      <c r="G218" s="35">
        <f t="shared" ca="1" si="82"/>
        <v>0.72017677341128394</v>
      </c>
      <c r="H218" s="33">
        <f t="shared" ca="1" si="83"/>
        <v>0.27641308979324397</v>
      </c>
      <c r="I218" s="33">
        <f t="shared" ca="1" si="84"/>
        <v>0.72361900362115184</v>
      </c>
      <c r="J218" s="33">
        <f t="shared" ca="1" si="75"/>
        <v>-8.7467767359959231E-2</v>
      </c>
      <c r="K218" s="34">
        <f t="shared" ca="1" si="85"/>
        <v>73.687983489600612</v>
      </c>
      <c r="L218" s="3">
        <f t="shared" ca="1" si="86"/>
        <v>-1</v>
      </c>
      <c r="M218" s="15">
        <f t="shared" ca="1" si="87"/>
        <v>73.687983489600612</v>
      </c>
      <c r="N218" s="33">
        <f t="shared" ca="1" si="88"/>
        <v>20.513355364935059</v>
      </c>
      <c r="O218" s="32">
        <f t="shared" ca="1" si="76"/>
        <v>94.201338854535663</v>
      </c>
      <c r="P218" s="16">
        <f t="shared" ca="1" si="97"/>
        <v>94.201338854535663</v>
      </c>
      <c r="Q218" s="17">
        <f t="shared" ca="1" si="89"/>
        <v>141.3020082818035</v>
      </c>
      <c r="R218" s="17">
        <f t="shared" ca="1" si="98"/>
        <v>28742.848937108807</v>
      </c>
      <c r="S218" s="17">
        <f t="shared" ca="1" si="90"/>
        <v>142.29133137182563</v>
      </c>
      <c r="T218" s="17">
        <f t="shared" ca="1" si="91"/>
        <v>1501.4648295297231</v>
      </c>
      <c r="U218" s="17">
        <f t="shared" ca="1" si="92"/>
        <v>8.8321460560571943</v>
      </c>
      <c r="V218" s="49">
        <f t="shared" ca="1" si="93"/>
        <v>0.88321460560571952</v>
      </c>
      <c r="W218" s="49"/>
      <c r="X218" s="7">
        <f t="shared" ca="1" si="94"/>
        <v>0</v>
      </c>
      <c r="Y218">
        <f t="shared" ca="1" si="95"/>
        <v>0</v>
      </c>
      <c r="Z218" s="8">
        <f t="shared" ca="1" si="99"/>
        <v>-29000</v>
      </c>
    </row>
    <row r="219" spans="1:26" x14ac:dyDescent="0.25">
      <c r="A219" s="27">
        <f t="shared" si="96"/>
        <v>203</v>
      </c>
      <c r="B219" s="7">
        <f t="shared" si="78"/>
        <v>1</v>
      </c>
      <c r="C219" s="3">
        <f t="shared" ca="1" si="79"/>
        <v>-1</v>
      </c>
      <c r="D219" s="3">
        <f t="shared" ca="1" si="80"/>
        <v>1</v>
      </c>
      <c r="E219" s="22">
        <f t="shared" ca="1" si="81"/>
        <v>0</v>
      </c>
      <c r="F219" s="25">
        <f t="shared" ca="1" si="77"/>
        <v>0</v>
      </c>
      <c r="G219" s="35">
        <f t="shared" ca="1" si="82"/>
        <v>0.30181349774151967</v>
      </c>
      <c r="H219" s="33">
        <f t="shared" ca="1" si="83"/>
        <v>-1</v>
      </c>
      <c r="I219" s="33">
        <f t="shared" ca="1" si="84"/>
        <v>-1</v>
      </c>
      <c r="J219" s="33">
        <f t="shared" ca="1" si="75"/>
        <v>-1</v>
      </c>
      <c r="K219" s="34">
        <f t="shared" ca="1" si="85"/>
        <v>-1</v>
      </c>
      <c r="L219" s="3">
        <f t="shared" ca="1" si="86"/>
        <v>50</v>
      </c>
      <c r="M219" s="15">
        <f t="shared" ca="1" si="87"/>
        <v>50</v>
      </c>
      <c r="N219" s="33">
        <f t="shared" ca="1" si="88"/>
        <v>7.9513148505401912</v>
      </c>
      <c r="O219" s="32">
        <f t="shared" ca="1" si="76"/>
        <v>57.951314850540193</v>
      </c>
      <c r="P219" s="16">
        <f t="shared" ca="1" si="97"/>
        <v>57.951314850540193</v>
      </c>
      <c r="Q219" s="17">
        <f t="shared" ca="1" si="89"/>
        <v>86.926972275810286</v>
      </c>
      <c r="R219" s="17">
        <f t="shared" ca="1" si="98"/>
        <v>28829.775909384618</v>
      </c>
      <c r="S219" s="17">
        <f t="shared" ca="1" si="90"/>
        <v>142.01860053884033</v>
      </c>
      <c r="T219" s="17">
        <f t="shared" ca="1" si="91"/>
        <v>1443.5135146791829</v>
      </c>
      <c r="U219" s="17">
        <f t="shared" ca="1" si="92"/>
        <v>8.4912559687010756</v>
      </c>
      <c r="V219" s="49">
        <f t="shared" ca="1" si="93"/>
        <v>0.84912559687010758</v>
      </c>
      <c r="W219" s="49"/>
      <c r="X219" s="7">
        <f t="shared" ca="1" si="94"/>
        <v>0</v>
      </c>
      <c r="Y219">
        <f t="shared" si="95"/>
        <v>0</v>
      </c>
      <c r="Z219" s="8">
        <f t="shared" ca="1" si="99"/>
        <v>-29000</v>
      </c>
    </row>
    <row r="220" spans="1:26" x14ac:dyDescent="0.25">
      <c r="A220" s="27">
        <f t="shared" si="96"/>
        <v>204</v>
      </c>
      <c r="B220" s="7">
        <f t="shared" si="78"/>
        <v>0</v>
      </c>
      <c r="C220" s="3">
        <f t="shared" ca="1" si="79"/>
        <v>0.53570994780127767</v>
      </c>
      <c r="D220" s="3">
        <f t="shared" ca="1" si="80"/>
        <v>0</v>
      </c>
      <c r="E220" s="22">
        <f t="shared" ca="1" si="81"/>
        <v>2</v>
      </c>
      <c r="F220" s="25">
        <f t="shared" ca="1" si="77"/>
        <v>340</v>
      </c>
      <c r="G220" s="35">
        <f t="shared" ca="1" si="82"/>
        <v>0.51138825661195297</v>
      </c>
      <c r="H220" s="33">
        <f t="shared" ca="1" si="83"/>
        <v>0.56447659167143582</v>
      </c>
      <c r="I220" s="33">
        <f t="shared" ca="1" si="84"/>
        <v>0.50316422180298959</v>
      </c>
      <c r="J220" s="33">
        <f t="shared" ca="1" si="75"/>
        <v>-0.84952437130394731</v>
      </c>
      <c r="K220" s="34">
        <f t="shared" ca="1" si="85"/>
        <v>62.257134430440786</v>
      </c>
      <c r="L220" s="3">
        <f t="shared" ca="1" si="86"/>
        <v>-1</v>
      </c>
      <c r="M220" s="15">
        <f t="shared" ca="1" si="87"/>
        <v>62.257134430440786</v>
      </c>
      <c r="N220" s="33">
        <f t="shared" ca="1" si="88"/>
        <v>2.5769727881695017</v>
      </c>
      <c r="O220" s="32">
        <f t="shared" ca="1" si="76"/>
        <v>64.834107218610285</v>
      </c>
      <c r="P220" s="16">
        <f t="shared" ca="1" si="97"/>
        <v>64.834107218610285</v>
      </c>
      <c r="Q220" s="17">
        <f t="shared" ca="1" si="89"/>
        <v>97.251160827915427</v>
      </c>
      <c r="R220" s="17">
        <f t="shared" ca="1" si="98"/>
        <v>28927.027070212534</v>
      </c>
      <c r="S220" s="17">
        <f t="shared" ca="1" si="90"/>
        <v>141.79915230496326</v>
      </c>
      <c r="T220" s="17">
        <f t="shared" ca="1" si="91"/>
        <v>1700</v>
      </c>
      <c r="U220" s="17">
        <f t="shared" ca="1" si="92"/>
        <v>10</v>
      </c>
      <c r="V220" s="49">
        <f t="shared" ca="1" si="93"/>
        <v>1</v>
      </c>
      <c r="W220" s="49"/>
      <c r="X220" s="7">
        <f t="shared" ca="1" si="94"/>
        <v>0</v>
      </c>
      <c r="Y220">
        <f t="shared" ca="1" si="95"/>
        <v>-500</v>
      </c>
      <c r="Z220" s="8">
        <f t="shared" ca="1" si="99"/>
        <v>-29500</v>
      </c>
    </row>
    <row r="221" spans="1:26" x14ac:dyDescent="0.25">
      <c r="A221" s="27">
        <f t="shared" si="96"/>
        <v>205</v>
      </c>
      <c r="B221" s="7">
        <f t="shared" si="78"/>
        <v>1</v>
      </c>
      <c r="C221" s="3">
        <f t="shared" ca="1" si="79"/>
        <v>-1</v>
      </c>
      <c r="D221" s="3">
        <f t="shared" ca="1" si="80"/>
        <v>-1</v>
      </c>
      <c r="E221" s="22">
        <f t="shared" ca="1" si="81"/>
        <v>0</v>
      </c>
      <c r="F221" s="25">
        <f t="shared" ca="1" si="77"/>
        <v>0</v>
      </c>
      <c r="G221" s="35">
        <f t="shared" ca="1" si="82"/>
        <v>0.6306879352242154</v>
      </c>
      <c r="H221" s="33">
        <f t="shared" ca="1" si="83"/>
        <v>0.38681438824137748</v>
      </c>
      <c r="I221" s="33">
        <f t="shared" ca="1" si="84"/>
        <v>0.59212951484585674</v>
      </c>
      <c r="J221" s="33">
        <f t="shared" ca="1" si="75"/>
        <v>-0.54559334631897283</v>
      </c>
      <c r="K221" s="34">
        <f t="shared" ca="1" si="85"/>
        <v>66.816099805215401</v>
      </c>
      <c r="L221" s="3">
        <f t="shared" ca="1" si="86"/>
        <v>-1</v>
      </c>
      <c r="M221" s="15">
        <f t="shared" ca="1" si="87"/>
        <v>66.816099805215401</v>
      </c>
      <c r="N221" s="33">
        <f t="shared" ca="1" si="88"/>
        <v>21.378565496821647</v>
      </c>
      <c r="O221" s="32">
        <f t="shared" ca="1" si="76"/>
        <v>88.194665302037052</v>
      </c>
      <c r="P221" s="16">
        <f t="shared" ca="1" si="97"/>
        <v>88.194665302037052</v>
      </c>
      <c r="Q221" s="17">
        <f t="shared" ca="1" si="89"/>
        <v>132.29199795305558</v>
      </c>
      <c r="R221" s="17">
        <f t="shared" ca="1" si="98"/>
        <v>29059.319068165591</v>
      </c>
      <c r="S221" s="17">
        <f t="shared" ca="1" si="90"/>
        <v>141.75277594227103</v>
      </c>
      <c r="T221" s="17">
        <f t="shared" ca="1" si="91"/>
        <v>1611.805334697963</v>
      </c>
      <c r="U221" s="17">
        <f t="shared" ca="1" si="92"/>
        <v>9.4812078511644877</v>
      </c>
      <c r="V221" s="49">
        <f t="shared" ca="1" si="93"/>
        <v>0.94812078511644882</v>
      </c>
      <c r="W221" s="49"/>
      <c r="X221" s="7">
        <f t="shared" ca="1" si="94"/>
        <v>0</v>
      </c>
      <c r="Y221">
        <f t="shared" si="95"/>
        <v>0</v>
      </c>
      <c r="Z221" s="8">
        <f t="shared" ca="1" si="99"/>
        <v>-29500</v>
      </c>
    </row>
    <row r="222" spans="1:26" x14ac:dyDescent="0.25">
      <c r="A222" s="27">
        <f t="shared" si="96"/>
        <v>206</v>
      </c>
      <c r="B222" s="7">
        <f t="shared" si="78"/>
        <v>0</v>
      </c>
      <c r="C222" s="3">
        <f t="shared" ca="1" si="79"/>
        <v>0.44898509824363009</v>
      </c>
      <c r="D222" s="3">
        <f t="shared" ca="1" si="80"/>
        <v>0</v>
      </c>
      <c r="E222" s="22">
        <f t="shared" ca="1" si="81"/>
        <v>2</v>
      </c>
      <c r="F222" s="25">
        <f t="shared" ca="1" si="77"/>
        <v>340</v>
      </c>
      <c r="G222" s="35">
        <f t="shared" ca="1" si="82"/>
        <v>0.46735167480159001</v>
      </c>
      <c r="H222" s="33">
        <f t="shared" ca="1" si="83"/>
        <v>-1</v>
      </c>
      <c r="I222" s="33">
        <f t="shared" ca="1" si="84"/>
        <v>-1</v>
      </c>
      <c r="J222" s="33">
        <f t="shared" ca="1" si="75"/>
        <v>-1</v>
      </c>
      <c r="K222" s="34">
        <f t="shared" ca="1" si="85"/>
        <v>-1</v>
      </c>
      <c r="L222" s="3">
        <f t="shared" ca="1" si="86"/>
        <v>50</v>
      </c>
      <c r="M222" s="15">
        <f t="shared" ca="1" si="87"/>
        <v>50</v>
      </c>
      <c r="N222" s="33">
        <f t="shared" ca="1" si="88"/>
        <v>0.66047653692646369</v>
      </c>
      <c r="O222" s="32">
        <f t="shared" ca="1" si="76"/>
        <v>50.660476536926467</v>
      </c>
      <c r="P222" s="16">
        <f t="shared" ca="1" si="97"/>
        <v>50.660476536926467</v>
      </c>
      <c r="Q222" s="17">
        <f t="shared" ca="1" si="89"/>
        <v>75.9907148053897</v>
      </c>
      <c r="R222" s="17">
        <f t="shared" ca="1" si="98"/>
        <v>29135.30978297098</v>
      </c>
      <c r="S222" s="17">
        <f t="shared" ca="1" si="90"/>
        <v>141.43354263578129</v>
      </c>
      <c r="T222" s="17">
        <f t="shared" ca="1" si="91"/>
        <v>1700</v>
      </c>
      <c r="U222" s="17">
        <f t="shared" ca="1" si="92"/>
        <v>10</v>
      </c>
      <c r="V222" s="49">
        <f t="shared" ca="1" si="93"/>
        <v>1</v>
      </c>
      <c r="W222" s="49"/>
      <c r="X222" s="7">
        <f t="shared" ca="1" si="94"/>
        <v>0</v>
      </c>
      <c r="Y222">
        <f t="shared" ca="1" si="95"/>
        <v>-500</v>
      </c>
      <c r="Z222" s="8">
        <f t="shared" ca="1" si="99"/>
        <v>-30000</v>
      </c>
    </row>
    <row r="223" spans="1:26" x14ac:dyDescent="0.25">
      <c r="A223" s="27">
        <f t="shared" si="96"/>
        <v>207</v>
      </c>
      <c r="B223" s="7">
        <f t="shared" si="78"/>
        <v>1</v>
      </c>
      <c r="C223" s="3">
        <f t="shared" ca="1" si="79"/>
        <v>-1</v>
      </c>
      <c r="D223" s="3">
        <f t="shared" ca="1" si="80"/>
        <v>-1</v>
      </c>
      <c r="E223" s="22">
        <f t="shared" ca="1" si="81"/>
        <v>0</v>
      </c>
      <c r="F223" s="25">
        <f t="shared" ca="1" si="77"/>
        <v>0</v>
      </c>
      <c r="G223" s="35">
        <f t="shared" ca="1" si="82"/>
        <v>0.64488287838924918</v>
      </c>
      <c r="H223" s="33">
        <f t="shared" ca="1" si="83"/>
        <v>0.89995480020551721</v>
      </c>
      <c r="I223" s="33">
        <f t="shared" ca="1" si="84"/>
        <v>0.36553459045254533</v>
      </c>
      <c r="J223" s="33">
        <f t="shared" ca="1" si="75"/>
        <v>-0.93870201170297984</v>
      </c>
      <c r="K223" s="34">
        <f t="shared" ca="1" si="85"/>
        <v>60.919469824455305</v>
      </c>
      <c r="L223" s="3">
        <f t="shared" ca="1" si="86"/>
        <v>-1</v>
      </c>
      <c r="M223" s="15">
        <f t="shared" ca="1" si="87"/>
        <v>60.919469824455305</v>
      </c>
      <c r="N223" s="33">
        <f t="shared" ca="1" si="88"/>
        <v>22.126584173469791</v>
      </c>
      <c r="O223" s="32">
        <f t="shared" ca="1" si="76"/>
        <v>83.0460539979251</v>
      </c>
      <c r="P223" s="16">
        <f t="shared" ca="1" si="97"/>
        <v>83.0460539979251</v>
      </c>
      <c r="Q223" s="17">
        <f t="shared" ca="1" si="89"/>
        <v>124.56908099688765</v>
      </c>
      <c r="R223" s="17">
        <f t="shared" ca="1" si="98"/>
        <v>29259.878863967868</v>
      </c>
      <c r="S223" s="17">
        <f t="shared" ca="1" si="90"/>
        <v>141.35207180660788</v>
      </c>
      <c r="T223" s="17">
        <f t="shared" ca="1" si="91"/>
        <v>1616.9539460020749</v>
      </c>
      <c r="U223" s="17">
        <f t="shared" ca="1" si="92"/>
        <v>9.5114938000122056</v>
      </c>
      <c r="V223" s="49">
        <f t="shared" ca="1" si="93"/>
        <v>0.95114938000122051</v>
      </c>
      <c r="W223" s="49"/>
      <c r="X223" s="7">
        <f t="shared" ca="1" si="94"/>
        <v>0</v>
      </c>
      <c r="Y223">
        <f t="shared" si="95"/>
        <v>0</v>
      </c>
      <c r="Z223" s="8">
        <f t="shared" ca="1" si="99"/>
        <v>-30000</v>
      </c>
    </row>
    <row r="224" spans="1:26" x14ac:dyDescent="0.25">
      <c r="A224" s="27">
        <f t="shared" si="96"/>
        <v>208</v>
      </c>
      <c r="B224" s="7">
        <f t="shared" si="78"/>
        <v>0</v>
      </c>
      <c r="C224" s="3">
        <f t="shared" ca="1" si="79"/>
        <v>0.23835485971930981</v>
      </c>
      <c r="D224" s="3">
        <f t="shared" ca="1" si="80"/>
        <v>0</v>
      </c>
      <c r="E224" s="22">
        <f t="shared" ca="1" si="81"/>
        <v>2</v>
      </c>
      <c r="F224" s="25">
        <f t="shared" ca="1" si="77"/>
        <v>340</v>
      </c>
      <c r="G224" s="35">
        <f t="shared" ca="1" si="82"/>
        <v>0.97013699561952715</v>
      </c>
      <c r="H224" s="33">
        <f t="shared" ca="1" si="83"/>
        <v>0.77590262417037914</v>
      </c>
      <c r="I224" s="33">
        <f t="shared" ca="1" si="84"/>
        <v>0.66923296931137732</v>
      </c>
      <c r="J224" s="33">
        <f t="shared" ca="1" si="75"/>
        <v>-0.55390637589504321</v>
      </c>
      <c r="K224" s="34">
        <f t="shared" ca="1" si="85"/>
        <v>66.691404361574357</v>
      </c>
      <c r="L224" s="3">
        <f t="shared" ca="1" si="86"/>
        <v>-1</v>
      </c>
      <c r="M224" s="15">
        <f t="shared" ca="1" si="87"/>
        <v>66.691404361574357</v>
      </c>
      <c r="N224" s="33">
        <f t="shared" ca="1" si="88"/>
        <v>16.551013577291286</v>
      </c>
      <c r="O224" s="32">
        <f t="shared" ca="1" si="76"/>
        <v>83.242417938865643</v>
      </c>
      <c r="P224" s="16">
        <f t="shared" ca="1" si="97"/>
        <v>83.242417938865643</v>
      </c>
      <c r="Q224" s="17">
        <f t="shared" ca="1" si="89"/>
        <v>124.86362690829847</v>
      </c>
      <c r="R224" s="17">
        <f t="shared" ca="1" si="98"/>
        <v>29384.742490876168</v>
      </c>
      <c r="S224" s="17">
        <f t="shared" ca="1" si="90"/>
        <v>141.27280043690448</v>
      </c>
      <c r="T224" s="17">
        <f t="shared" ca="1" si="91"/>
        <v>1700</v>
      </c>
      <c r="U224" s="17">
        <f t="shared" ca="1" si="92"/>
        <v>10</v>
      </c>
      <c r="V224" s="49">
        <f t="shared" ca="1" si="93"/>
        <v>1</v>
      </c>
      <c r="W224" s="49"/>
      <c r="X224" s="7">
        <f t="shared" ca="1" si="94"/>
        <v>0</v>
      </c>
      <c r="Y224">
        <f t="shared" ca="1" si="95"/>
        <v>-500</v>
      </c>
      <c r="Z224" s="8">
        <f t="shared" ca="1" si="99"/>
        <v>-30500</v>
      </c>
    </row>
    <row r="225" spans="1:26" x14ac:dyDescent="0.25">
      <c r="A225" s="27">
        <f t="shared" si="96"/>
        <v>209</v>
      </c>
      <c r="B225" s="7">
        <f t="shared" si="78"/>
        <v>1</v>
      </c>
      <c r="C225" s="3">
        <f t="shared" ca="1" si="79"/>
        <v>-1</v>
      </c>
      <c r="D225" s="3">
        <f t="shared" ca="1" si="80"/>
        <v>-1</v>
      </c>
      <c r="E225" s="22">
        <f t="shared" ca="1" si="81"/>
        <v>0</v>
      </c>
      <c r="F225" s="25">
        <f t="shared" ca="1" si="77"/>
        <v>0</v>
      </c>
      <c r="G225" s="35">
        <f t="shared" ca="1" si="82"/>
        <v>0.89192415125403746</v>
      </c>
      <c r="H225" s="33">
        <f t="shared" ca="1" si="83"/>
        <v>0.73678877342975624</v>
      </c>
      <c r="I225" s="33">
        <f t="shared" ca="1" si="84"/>
        <v>0.85368544677405001</v>
      </c>
      <c r="J225" s="33">
        <f t="shared" ca="1" si="75"/>
        <v>0.65289816636055831</v>
      </c>
      <c r="K225" s="34">
        <f t="shared" ca="1" si="85"/>
        <v>84.79347249540838</v>
      </c>
      <c r="L225" s="3">
        <f t="shared" ca="1" si="86"/>
        <v>-1</v>
      </c>
      <c r="M225" s="15">
        <f t="shared" ca="1" si="87"/>
        <v>84.79347249540838</v>
      </c>
      <c r="N225" s="33">
        <f t="shared" ca="1" si="88"/>
        <v>7.830855311710919</v>
      </c>
      <c r="O225" s="32">
        <f t="shared" ca="1" si="76"/>
        <v>92.6243278071193</v>
      </c>
      <c r="P225" s="16">
        <f t="shared" ca="1" si="97"/>
        <v>92.6243278071193</v>
      </c>
      <c r="Q225" s="17">
        <f t="shared" ca="1" si="89"/>
        <v>138.93649171067895</v>
      </c>
      <c r="R225" s="17">
        <f t="shared" ca="1" si="98"/>
        <v>29523.678982586847</v>
      </c>
      <c r="S225" s="17">
        <f t="shared" ca="1" si="90"/>
        <v>141.26162192625267</v>
      </c>
      <c r="T225" s="17">
        <f t="shared" ca="1" si="91"/>
        <v>1607.3756721928808</v>
      </c>
      <c r="U225" s="17">
        <f t="shared" ca="1" si="92"/>
        <v>9.4551510128992984</v>
      </c>
      <c r="V225" s="49">
        <f t="shared" ca="1" si="93"/>
        <v>0.94551510128992988</v>
      </c>
      <c r="W225" s="49"/>
      <c r="X225" s="7">
        <f t="shared" ca="1" si="94"/>
        <v>0</v>
      </c>
      <c r="Y225">
        <f t="shared" si="95"/>
        <v>0</v>
      </c>
      <c r="Z225" s="8">
        <f t="shared" ca="1" si="99"/>
        <v>-30500</v>
      </c>
    </row>
    <row r="226" spans="1:26" x14ac:dyDescent="0.25">
      <c r="A226" s="27">
        <f t="shared" si="96"/>
        <v>210</v>
      </c>
      <c r="B226" s="7">
        <f t="shared" si="78"/>
        <v>0</v>
      </c>
      <c r="C226" s="3">
        <f t="shared" ca="1" si="79"/>
        <v>0.87091367324350222</v>
      </c>
      <c r="D226" s="3">
        <f t="shared" ca="1" si="80"/>
        <v>2</v>
      </c>
      <c r="E226" s="22">
        <f t="shared" ca="1" si="81"/>
        <v>0</v>
      </c>
      <c r="F226" s="25">
        <f t="shared" ca="1" si="77"/>
        <v>0</v>
      </c>
      <c r="G226" s="35">
        <f t="shared" ca="1" si="82"/>
        <v>0.96017767185446379</v>
      </c>
      <c r="H226" s="33">
        <f t="shared" ca="1" si="83"/>
        <v>0.69955112979910161</v>
      </c>
      <c r="I226" s="33">
        <f t="shared" ca="1" si="84"/>
        <v>0.4481618947904018</v>
      </c>
      <c r="J226" s="33">
        <f t="shared" ca="1" si="75"/>
        <v>-0.96825596013346837</v>
      </c>
      <c r="K226" s="34">
        <f t="shared" ca="1" si="85"/>
        <v>60.476160597997975</v>
      </c>
      <c r="L226" s="3">
        <f t="shared" ca="1" si="86"/>
        <v>-1</v>
      </c>
      <c r="M226" s="15">
        <f t="shared" ca="1" si="87"/>
        <v>60.476160597997975</v>
      </c>
      <c r="N226" s="33">
        <f t="shared" ca="1" si="88"/>
        <v>54.709407050057742</v>
      </c>
      <c r="O226" s="32">
        <f t="shared" ca="1" si="76"/>
        <v>115.18556764805572</v>
      </c>
      <c r="P226" s="16">
        <f t="shared" ca="1" si="97"/>
        <v>115.18556764805572</v>
      </c>
      <c r="Q226" s="17">
        <f t="shared" ca="1" si="89"/>
        <v>172.77835147208359</v>
      </c>
      <c r="R226" s="17">
        <f t="shared" ca="1" si="98"/>
        <v>29696.45733405893</v>
      </c>
      <c r="S226" s="17">
        <f t="shared" ca="1" si="90"/>
        <v>141.41170159075662</v>
      </c>
      <c r="T226" s="17">
        <f t="shared" ca="1" si="91"/>
        <v>1492.1901045448251</v>
      </c>
      <c r="U226" s="17">
        <f t="shared" ca="1" si="92"/>
        <v>8.7775888502636779</v>
      </c>
      <c r="V226" s="49">
        <f t="shared" ca="1" si="93"/>
        <v>0.87775888502636767</v>
      </c>
      <c r="W226" s="49"/>
      <c r="X226" s="7">
        <f t="shared" ca="1" si="94"/>
        <v>0</v>
      </c>
      <c r="Y226">
        <f t="shared" ca="1" si="95"/>
        <v>0</v>
      </c>
      <c r="Z226" s="8">
        <f t="shared" ca="1" si="99"/>
        <v>-30500</v>
      </c>
    </row>
    <row r="227" spans="1:26" x14ac:dyDescent="0.25">
      <c r="A227" s="27">
        <f t="shared" si="96"/>
        <v>211</v>
      </c>
      <c r="B227" s="7">
        <f t="shared" si="78"/>
        <v>1</v>
      </c>
      <c r="C227" s="3">
        <f t="shared" ca="1" si="79"/>
        <v>-1</v>
      </c>
      <c r="D227" s="3">
        <f t="shared" ca="1" si="80"/>
        <v>1</v>
      </c>
      <c r="E227" s="22">
        <f t="shared" ca="1" si="81"/>
        <v>0</v>
      </c>
      <c r="F227" s="25">
        <f t="shared" ca="1" si="77"/>
        <v>0</v>
      </c>
      <c r="G227" s="35">
        <f t="shared" ca="1" si="82"/>
        <v>0.39444504229705002</v>
      </c>
      <c r="H227" s="33">
        <f t="shared" ca="1" si="83"/>
        <v>-1</v>
      </c>
      <c r="I227" s="33">
        <f t="shared" ca="1" si="84"/>
        <v>-1</v>
      </c>
      <c r="J227" s="33">
        <f t="shared" ca="1" si="75"/>
        <v>-1</v>
      </c>
      <c r="K227" s="34">
        <f t="shared" ca="1" si="85"/>
        <v>-1</v>
      </c>
      <c r="L227" s="3">
        <f t="shared" ca="1" si="86"/>
        <v>50</v>
      </c>
      <c r="M227" s="15">
        <f t="shared" ca="1" si="87"/>
        <v>50</v>
      </c>
      <c r="N227" s="33">
        <f t="shared" ca="1" si="88"/>
        <v>12.7082522174567</v>
      </c>
      <c r="O227" s="32">
        <f t="shared" ca="1" si="76"/>
        <v>62.708252217456703</v>
      </c>
      <c r="P227" s="16">
        <f t="shared" ca="1" si="97"/>
        <v>62.708252217456703</v>
      </c>
      <c r="Q227" s="17">
        <f t="shared" ca="1" si="89"/>
        <v>94.062378326185055</v>
      </c>
      <c r="R227" s="17">
        <f t="shared" ca="1" si="98"/>
        <v>29790.519712385114</v>
      </c>
      <c r="S227" s="17">
        <f t="shared" ca="1" si="90"/>
        <v>141.18729721509516</v>
      </c>
      <c r="T227" s="17">
        <f t="shared" ca="1" si="91"/>
        <v>1429.4818523273684</v>
      </c>
      <c r="U227" s="17">
        <f t="shared" ca="1" si="92"/>
        <v>8.4087167783962844</v>
      </c>
      <c r="V227" s="49">
        <f t="shared" ca="1" si="93"/>
        <v>0.84087167783962846</v>
      </c>
      <c r="W227" s="49"/>
      <c r="X227" s="7">
        <f t="shared" ca="1" si="94"/>
        <v>0</v>
      </c>
      <c r="Y227">
        <f t="shared" si="95"/>
        <v>0</v>
      </c>
      <c r="Z227" s="8">
        <f t="shared" ca="1" si="99"/>
        <v>-30500</v>
      </c>
    </row>
    <row r="228" spans="1:26" x14ac:dyDescent="0.25">
      <c r="A228" s="27">
        <f t="shared" si="96"/>
        <v>212</v>
      </c>
      <c r="B228" s="7">
        <f t="shared" si="78"/>
        <v>0</v>
      </c>
      <c r="C228" s="3">
        <f t="shared" ca="1" si="79"/>
        <v>0.82392520028084659</v>
      </c>
      <c r="D228" s="3">
        <f t="shared" ca="1" si="80"/>
        <v>0</v>
      </c>
      <c r="E228" s="22">
        <f t="shared" ca="1" si="81"/>
        <v>2</v>
      </c>
      <c r="F228" s="25">
        <f t="shared" ca="1" si="77"/>
        <v>340</v>
      </c>
      <c r="G228" s="35">
        <f t="shared" ca="1" si="82"/>
        <v>0.47805984236826549</v>
      </c>
      <c r="H228" s="33">
        <f t="shared" ca="1" si="83"/>
        <v>-1</v>
      </c>
      <c r="I228" s="33">
        <f t="shared" ca="1" si="84"/>
        <v>-1</v>
      </c>
      <c r="J228" s="33">
        <f t="shared" ref="J228:J291" ca="1" si="100">IF(I228&gt;0,SQRT(-2*LOG(1-H228)) * COS(2*PI()*I228),-1)</f>
        <v>-1</v>
      </c>
      <c r="K228" s="34">
        <f t="shared" ca="1" si="85"/>
        <v>-1</v>
      </c>
      <c r="L228" s="3">
        <f t="shared" ca="1" si="86"/>
        <v>50</v>
      </c>
      <c r="M228" s="15">
        <f t="shared" ca="1" si="87"/>
        <v>50</v>
      </c>
      <c r="N228" s="33">
        <f t="shared" ca="1" si="88"/>
        <v>5.2160201768304058</v>
      </c>
      <c r="O228" s="32">
        <f t="shared" ref="O228:O291" ca="1" si="101">M228+N228</f>
        <v>55.216020176830405</v>
      </c>
      <c r="P228" s="16">
        <f t="shared" ca="1" si="97"/>
        <v>55.216020176830405</v>
      </c>
      <c r="Q228" s="17">
        <f t="shared" ca="1" si="89"/>
        <v>82.824030265245611</v>
      </c>
      <c r="R228" s="17">
        <f t="shared" ca="1" si="98"/>
        <v>29873.343742650359</v>
      </c>
      <c r="S228" s="17">
        <f t="shared" ca="1" si="90"/>
        <v>140.91199878608643</v>
      </c>
      <c r="T228" s="17">
        <f t="shared" ca="1" si="91"/>
        <v>1700</v>
      </c>
      <c r="U228" s="17">
        <f t="shared" ca="1" si="92"/>
        <v>10</v>
      </c>
      <c r="V228" s="49">
        <f t="shared" ca="1" si="93"/>
        <v>1</v>
      </c>
      <c r="W228" s="49"/>
      <c r="X228" s="7">
        <f t="shared" ca="1" si="94"/>
        <v>0</v>
      </c>
      <c r="Y228">
        <f t="shared" ca="1" si="95"/>
        <v>-500</v>
      </c>
      <c r="Z228" s="8">
        <f t="shared" ca="1" si="99"/>
        <v>-31000</v>
      </c>
    </row>
    <row r="229" spans="1:26" x14ac:dyDescent="0.25">
      <c r="A229" s="27">
        <f t="shared" si="96"/>
        <v>213</v>
      </c>
      <c r="B229" s="7">
        <f t="shared" si="78"/>
        <v>1</v>
      </c>
      <c r="C229" s="3">
        <f t="shared" ca="1" si="79"/>
        <v>-1</v>
      </c>
      <c r="D229" s="3">
        <f t="shared" ca="1" si="80"/>
        <v>-1</v>
      </c>
      <c r="E229" s="22">
        <f t="shared" ca="1" si="81"/>
        <v>0</v>
      </c>
      <c r="F229" s="25">
        <f t="shared" ca="1" si="77"/>
        <v>0</v>
      </c>
      <c r="G229" s="35">
        <f t="shared" ca="1" si="82"/>
        <v>0.77097908324560982</v>
      </c>
      <c r="H229" s="33">
        <f t="shared" ca="1" si="83"/>
        <v>0.87688133776821808</v>
      </c>
      <c r="I229" s="33">
        <f t="shared" ca="1" si="84"/>
        <v>0.74519429443108043</v>
      </c>
      <c r="J229" s="33">
        <f t="shared" ca="1" si="100"/>
        <v>-4.0722030450911086E-2</v>
      </c>
      <c r="K229" s="34">
        <f t="shared" ca="1" si="85"/>
        <v>74.389169543236335</v>
      </c>
      <c r="L229" s="3">
        <f t="shared" ca="1" si="86"/>
        <v>-1</v>
      </c>
      <c r="M229" s="15">
        <f t="shared" ca="1" si="87"/>
        <v>74.389169543236335</v>
      </c>
      <c r="N229" s="33">
        <f t="shared" ca="1" si="88"/>
        <v>7.3462235077056484</v>
      </c>
      <c r="O229" s="32">
        <f t="shared" ca="1" si="101"/>
        <v>81.73539305094198</v>
      </c>
      <c r="P229" s="16">
        <f t="shared" ca="1" si="97"/>
        <v>81.73539305094198</v>
      </c>
      <c r="Q229" s="17">
        <f t="shared" ca="1" si="89"/>
        <v>122.60308957641297</v>
      </c>
      <c r="R229" s="17">
        <f t="shared" ca="1" si="98"/>
        <v>29995.946832226771</v>
      </c>
      <c r="S229" s="17">
        <f t="shared" ca="1" si="90"/>
        <v>140.82604146585322</v>
      </c>
      <c r="T229" s="17">
        <f t="shared" ca="1" si="91"/>
        <v>1618.2646069490579</v>
      </c>
      <c r="U229" s="17">
        <f t="shared" ca="1" si="92"/>
        <v>9.5192035702885764</v>
      </c>
      <c r="V229" s="49">
        <f t="shared" ca="1" si="93"/>
        <v>0.95192035702885758</v>
      </c>
      <c r="W229" s="49"/>
      <c r="X229" s="7">
        <f t="shared" ca="1" si="94"/>
        <v>0</v>
      </c>
      <c r="Y229">
        <f t="shared" si="95"/>
        <v>0</v>
      </c>
      <c r="Z229" s="8">
        <f t="shared" ca="1" si="99"/>
        <v>-31000</v>
      </c>
    </row>
    <row r="230" spans="1:26" x14ac:dyDescent="0.25">
      <c r="A230" s="27">
        <f t="shared" si="96"/>
        <v>214</v>
      </c>
      <c r="B230" s="7">
        <f t="shared" si="78"/>
        <v>0</v>
      </c>
      <c r="C230" s="3">
        <f t="shared" ca="1" si="79"/>
        <v>0.56343527993634657</v>
      </c>
      <c r="D230" s="3">
        <f t="shared" ca="1" si="80"/>
        <v>1</v>
      </c>
      <c r="E230" s="22">
        <f t="shared" ca="1" si="81"/>
        <v>0</v>
      </c>
      <c r="F230" s="25">
        <f t="shared" ca="1" si="77"/>
        <v>0</v>
      </c>
      <c r="G230" s="35">
        <f t="shared" ca="1" si="82"/>
        <v>0.54483464350204591</v>
      </c>
      <c r="H230" s="33">
        <f t="shared" ca="1" si="83"/>
        <v>7.5382487264825659E-2</v>
      </c>
      <c r="I230" s="33">
        <f t="shared" ca="1" si="84"/>
        <v>0.38368674784172307</v>
      </c>
      <c r="J230" s="33">
        <f t="shared" ca="1" si="100"/>
        <v>-0.19428359714444574</v>
      </c>
      <c r="K230" s="34">
        <f t="shared" ca="1" si="85"/>
        <v>72.085746042833307</v>
      </c>
      <c r="L230" s="3">
        <f t="shared" ca="1" si="86"/>
        <v>-1</v>
      </c>
      <c r="M230" s="15">
        <f t="shared" ca="1" si="87"/>
        <v>72.085746042833307</v>
      </c>
      <c r="N230" s="33">
        <f t="shared" ca="1" si="88"/>
        <v>18.196308077588913</v>
      </c>
      <c r="O230" s="32">
        <f t="shared" ca="1" si="101"/>
        <v>90.282054120422217</v>
      </c>
      <c r="P230" s="16">
        <f t="shared" ca="1" si="97"/>
        <v>90.282054120422217</v>
      </c>
      <c r="Q230" s="17">
        <f t="shared" ca="1" si="89"/>
        <v>135.42308118063332</v>
      </c>
      <c r="R230" s="17">
        <f t="shared" ca="1" si="98"/>
        <v>30131.369913407405</v>
      </c>
      <c r="S230" s="17">
        <f t="shared" ca="1" si="90"/>
        <v>140.8007939878849</v>
      </c>
      <c r="T230" s="17">
        <f t="shared" ca="1" si="91"/>
        <v>1527.9825528286358</v>
      </c>
      <c r="U230" s="17">
        <f t="shared" ca="1" si="92"/>
        <v>8.9881326636978578</v>
      </c>
      <c r="V230" s="49">
        <f t="shared" ca="1" si="93"/>
        <v>0.89881326636978576</v>
      </c>
      <c r="W230" s="49"/>
      <c r="X230" s="7">
        <f t="shared" ca="1" si="94"/>
        <v>0</v>
      </c>
      <c r="Y230">
        <f t="shared" ca="1" si="95"/>
        <v>0</v>
      </c>
      <c r="Z230" s="8">
        <f t="shared" ca="1" si="99"/>
        <v>-31000</v>
      </c>
    </row>
    <row r="231" spans="1:26" x14ac:dyDescent="0.25">
      <c r="A231" s="27">
        <f t="shared" si="96"/>
        <v>215</v>
      </c>
      <c r="B231" s="7">
        <f t="shared" si="78"/>
        <v>1</v>
      </c>
      <c r="C231" s="3">
        <f t="shared" ca="1" si="79"/>
        <v>-1</v>
      </c>
      <c r="D231" s="3">
        <f t="shared" ca="1" si="80"/>
        <v>0</v>
      </c>
      <c r="E231" s="22">
        <f t="shared" ca="1" si="81"/>
        <v>2</v>
      </c>
      <c r="F231" s="25">
        <f t="shared" ca="1" si="77"/>
        <v>340</v>
      </c>
      <c r="G231" s="35">
        <f t="shared" ca="1" si="82"/>
        <v>8.1258266004298196E-2</v>
      </c>
      <c r="H231" s="33">
        <f t="shared" ca="1" si="83"/>
        <v>-1</v>
      </c>
      <c r="I231" s="33">
        <f t="shared" ca="1" si="84"/>
        <v>-1</v>
      </c>
      <c r="J231" s="33">
        <f t="shared" ca="1" si="100"/>
        <v>-1</v>
      </c>
      <c r="K231" s="34">
        <f t="shared" ca="1" si="85"/>
        <v>-1</v>
      </c>
      <c r="L231" s="3">
        <f t="shared" ca="1" si="86"/>
        <v>50</v>
      </c>
      <c r="M231" s="15">
        <f t="shared" ca="1" si="87"/>
        <v>50</v>
      </c>
      <c r="N231" s="33">
        <f t="shared" ca="1" si="88"/>
        <v>8.7831912267415362</v>
      </c>
      <c r="O231" s="32">
        <f t="shared" ca="1" si="101"/>
        <v>58.783191226741536</v>
      </c>
      <c r="P231" s="16">
        <f t="shared" ca="1" si="97"/>
        <v>58.783191226741536</v>
      </c>
      <c r="Q231" s="17">
        <f t="shared" ca="1" si="89"/>
        <v>88.174786840112304</v>
      </c>
      <c r="R231" s="17">
        <f t="shared" ca="1" si="98"/>
        <v>30219.544700247516</v>
      </c>
      <c r="S231" s="17">
        <f t="shared" ca="1" si="90"/>
        <v>140.55602186161619</v>
      </c>
      <c r="T231" s="17">
        <f t="shared" ca="1" si="91"/>
        <v>1700</v>
      </c>
      <c r="U231" s="17">
        <f t="shared" ca="1" si="92"/>
        <v>10</v>
      </c>
      <c r="V231" s="49">
        <f t="shared" ca="1" si="93"/>
        <v>1</v>
      </c>
      <c r="W231" s="49"/>
      <c r="X231" s="7">
        <f t="shared" ca="1" si="94"/>
        <v>0</v>
      </c>
      <c r="Y231">
        <f t="shared" si="95"/>
        <v>0</v>
      </c>
      <c r="Z231" s="8">
        <f t="shared" ca="1" si="99"/>
        <v>-31000</v>
      </c>
    </row>
    <row r="232" spans="1:26" x14ac:dyDescent="0.25">
      <c r="A232" s="27">
        <f t="shared" si="96"/>
        <v>216</v>
      </c>
      <c r="B232" s="7">
        <f t="shared" si="78"/>
        <v>0</v>
      </c>
      <c r="C232" s="3">
        <f t="shared" ca="1" si="79"/>
        <v>0.3377872115949232</v>
      </c>
      <c r="D232" s="3">
        <f t="shared" ca="1" si="80"/>
        <v>0</v>
      </c>
      <c r="E232" s="22">
        <f t="shared" ca="1" si="81"/>
        <v>2</v>
      </c>
      <c r="F232" s="25">
        <f t="shared" ca="1" si="77"/>
        <v>340</v>
      </c>
      <c r="G232" s="35">
        <f t="shared" ca="1" si="82"/>
        <v>0.13030561189346124</v>
      </c>
      <c r="H232" s="33">
        <f t="shared" ca="1" si="83"/>
        <v>-1</v>
      </c>
      <c r="I232" s="33">
        <f t="shared" ca="1" si="84"/>
        <v>-1</v>
      </c>
      <c r="J232" s="33">
        <f t="shared" ca="1" si="100"/>
        <v>-1</v>
      </c>
      <c r="K232" s="34">
        <f t="shared" ca="1" si="85"/>
        <v>-1</v>
      </c>
      <c r="L232" s="3">
        <f t="shared" ca="1" si="86"/>
        <v>50</v>
      </c>
      <c r="M232" s="15">
        <f t="shared" ca="1" si="87"/>
        <v>50</v>
      </c>
      <c r="N232" s="33">
        <f t="shared" ca="1" si="88"/>
        <v>1.9409797240930955</v>
      </c>
      <c r="O232" s="32">
        <f t="shared" ca="1" si="101"/>
        <v>51.940979724093097</v>
      </c>
      <c r="P232" s="16">
        <f t="shared" ca="1" si="97"/>
        <v>51.940979724093097</v>
      </c>
      <c r="Q232" s="17">
        <f t="shared" ca="1" si="89"/>
        <v>77.911469586139646</v>
      </c>
      <c r="R232" s="17">
        <f t="shared" ca="1" si="98"/>
        <v>30297.456169833655</v>
      </c>
      <c r="S232" s="17">
        <f t="shared" ca="1" si="90"/>
        <v>140.26600078626674</v>
      </c>
      <c r="T232" s="17">
        <f t="shared" ca="1" si="91"/>
        <v>1700</v>
      </c>
      <c r="U232" s="17">
        <f t="shared" ca="1" si="92"/>
        <v>10</v>
      </c>
      <c r="V232" s="49">
        <f t="shared" ca="1" si="93"/>
        <v>1</v>
      </c>
      <c r="W232" s="49"/>
      <c r="X232" s="7">
        <f t="shared" ca="1" si="94"/>
        <v>0</v>
      </c>
      <c r="Y232">
        <f t="shared" ca="1" si="95"/>
        <v>-500</v>
      </c>
      <c r="Z232" s="8">
        <f t="shared" ca="1" si="99"/>
        <v>-31500</v>
      </c>
    </row>
    <row r="233" spans="1:26" x14ac:dyDescent="0.25">
      <c r="A233" s="27">
        <f t="shared" si="96"/>
        <v>217</v>
      </c>
      <c r="B233" s="7">
        <f t="shared" si="78"/>
        <v>1</v>
      </c>
      <c r="C233" s="3">
        <f t="shared" ca="1" si="79"/>
        <v>-1</v>
      </c>
      <c r="D233" s="3">
        <f t="shared" ca="1" si="80"/>
        <v>-1</v>
      </c>
      <c r="E233" s="22">
        <f t="shared" ca="1" si="81"/>
        <v>0</v>
      </c>
      <c r="F233" s="25">
        <f t="shared" ca="1" si="77"/>
        <v>0</v>
      </c>
      <c r="G233" s="35">
        <f t="shared" ca="1" si="82"/>
        <v>0.80985063293517701</v>
      </c>
      <c r="H233" s="33">
        <f t="shared" ca="1" si="83"/>
        <v>0.13013524647460584</v>
      </c>
      <c r="I233" s="33">
        <f t="shared" ca="1" si="84"/>
        <v>0.53818603423007949</v>
      </c>
      <c r="J233" s="33">
        <f t="shared" ca="1" si="100"/>
        <v>-0.33802098855651513</v>
      </c>
      <c r="K233" s="34">
        <f t="shared" ca="1" si="85"/>
        <v>69.929685171652267</v>
      </c>
      <c r="L233" s="3">
        <f t="shared" ca="1" si="86"/>
        <v>-1</v>
      </c>
      <c r="M233" s="15">
        <f t="shared" ca="1" si="87"/>
        <v>69.929685171652267</v>
      </c>
      <c r="N233" s="33">
        <f t="shared" ca="1" si="88"/>
        <v>12.673110481686987</v>
      </c>
      <c r="O233" s="32">
        <f t="shared" ca="1" si="101"/>
        <v>82.602795653339257</v>
      </c>
      <c r="P233" s="16">
        <f t="shared" ca="1" si="97"/>
        <v>82.602795653339257</v>
      </c>
      <c r="Q233" s="17">
        <f t="shared" ca="1" si="89"/>
        <v>123.90419348000889</v>
      </c>
      <c r="R233" s="17">
        <f t="shared" ca="1" si="98"/>
        <v>30421.360363313663</v>
      </c>
      <c r="S233" s="17">
        <f t="shared" ca="1" si="90"/>
        <v>140.19060075259736</v>
      </c>
      <c r="T233" s="17">
        <f t="shared" ca="1" si="91"/>
        <v>1617.3972043466608</v>
      </c>
      <c r="U233" s="17">
        <f t="shared" ca="1" si="92"/>
        <v>9.514101202039182</v>
      </c>
      <c r="V233" s="49">
        <f t="shared" ca="1" si="93"/>
        <v>0.95141012020391813</v>
      </c>
      <c r="W233" s="49"/>
      <c r="X233" s="7">
        <f t="shared" ca="1" si="94"/>
        <v>0</v>
      </c>
      <c r="Y233">
        <f t="shared" si="95"/>
        <v>0</v>
      </c>
      <c r="Z233" s="8">
        <f t="shared" ca="1" si="99"/>
        <v>-31500</v>
      </c>
    </row>
    <row r="234" spans="1:26" x14ac:dyDescent="0.25">
      <c r="A234" s="27">
        <f t="shared" si="96"/>
        <v>218</v>
      </c>
      <c r="B234" s="7">
        <f t="shared" si="78"/>
        <v>0</v>
      </c>
      <c r="C234" s="3">
        <f t="shared" ca="1" si="79"/>
        <v>0.35956759094189183</v>
      </c>
      <c r="D234" s="3">
        <f t="shared" ca="1" si="80"/>
        <v>0</v>
      </c>
      <c r="E234" s="22">
        <f t="shared" ca="1" si="81"/>
        <v>2</v>
      </c>
      <c r="F234" s="25">
        <f t="shared" ca="1" si="77"/>
        <v>340</v>
      </c>
      <c r="G234" s="35">
        <f t="shared" ca="1" si="82"/>
        <v>0.73330865985287741</v>
      </c>
      <c r="H234" s="33">
        <f t="shared" ca="1" si="83"/>
        <v>0.50832765819205206</v>
      </c>
      <c r="I234" s="33">
        <f t="shared" ca="1" si="84"/>
        <v>7.9786578480525394E-2</v>
      </c>
      <c r="J234" s="33">
        <f t="shared" ca="1" si="100"/>
        <v>0.68864372871807911</v>
      </c>
      <c r="K234" s="34">
        <f t="shared" ca="1" si="85"/>
        <v>85.329655930771182</v>
      </c>
      <c r="L234" s="3">
        <f t="shared" ca="1" si="86"/>
        <v>-1</v>
      </c>
      <c r="M234" s="15">
        <f t="shared" ca="1" si="87"/>
        <v>85.329655930771182</v>
      </c>
      <c r="N234" s="33">
        <f t="shared" ca="1" si="88"/>
        <v>6.860064971550738</v>
      </c>
      <c r="O234" s="32">
        <f t="shared" ca="1" si="101"/>
        <v>92.189720902321923</v>
      </c>
      <c r="P234" s="16">
        <f t="shared" ca="1" si="97"/>
        <v>92.189720902321923</v>
      </c>
      <c r="Q234" s="17">
        <f t="shared" ca="1" si="89"/>
        <v>138.28458135348288</v>
      </c>
      <c r="R234" s="17">
        <f t="shared" ca="1" si="98"/>
        <v>30559.644944667147</v>
      </c>
      <c r="S234" s="17">
        <f t="shared" ca="1" si="90"/>
        <v>140.18185754434455</v>
      </c>
      <c r="T234" s="17">
        <f t="shared" ca="1" si="91"/>
        <v>1700</v>
      </c>
      <c r="U234" s="17">
        <f t="shared" ca="1" si="92"/>
        <v>10</v>
      </c>
      <c r="V234" s="49">
        <f t="shared" ca="1" si="93"/>
        <v>1</v>
      </c>
      <c r="W234" s="49"/>
      <c r="X234" s="7">
        <f t="shared" ca="1" si="94"/>
        <v>0</v>
      </c>
      <c r="Y234">
        <f t="shared" ca="1" si="95"/>
        <v>-500</v>
      </c>
      <c r="Z234" s="8">
        <f t="shared" ca="1" si="99"/>
        <v>-32000</v>
      </c>
    </row>
    <row r="235" spans="1:26" x14ac:dyDescent="0.25">
      <c r="A235" s="27">
        <f t="shared" si="96"/>
        <v>219</v>
      </c>
      <c r="B235" s="7">
        <f t="shared" si="78"/>
        <v>1</v>
      </c>
      <c r="C235" s="3">
        <f t="shared" ca="1" si="79"/>
        <v>-1</v>
      </c>
      <c r="D235" s="3">
        <f t="shared" ca="1" si="80"/>
        <v>-1</v>
      </c>
      <c r="E235" s="22">
        <f t="shared" ca="1" si="81"/>
        <v>0</v>
      </c>
      <c r="F235" s="25">
        <f t="shared" ca="1" si="77"/>
        <v>0</v>
      </c>
      <c r="G235" s="35">
        <f t="shared" ca="1" si="82"/>
        <v>0.53052064275668143</v>
      </c>
      <c r="H235" s="33">
        <f t="shared" ca="1" si="83"/>
        <v>0.42703401784336348</v>
      </c>
      <c r="I235" s="33">
        <f t="shared" ca="1" si="84"/>
        <v>0.59293801243722755</v>
      </c>
      <c r="J235" s="33">
        <f t="shared" ca="1" si="100"/>
        <v>-0.58026417735257074</v>
      </c>
      <c r="K235" s="34">
        <f t="shared" ca="1" si="85"/>
        <v>66.296037339711432</v>
      </c>
      <c r="L235" s="3">
        <f t="shared" ca="1" si="86"/>
        <v>-1</v>
      </c>
      <c r="M235" s="15">
        <f t="shared" ca="1" si="87"/>
        <v>66.296037339711432</v>
      </c>
      <c r="N235" s="33">
        <f t="shared" ca="1" si="88"/>
        <v>42.411744158488958</v>
      </c>
      <c r="O235" s="32">
        <f t="shared" ca="1" si="101"/>
        <v>108.70778149820039</v>
      </c>
      <c r="P235" s="16">
        <f t="shared" ca="1" si="97"/>
        <v>108.70778149820039</v>
      </c>
      <c r="Q235" s="17">
        <f t="shared" ca="1" si="89"/>
        <v>163.06167224730058</v>
      </c>
      <c r="R235" s="17">
        <f t="shared" ca="1" si="98"/>
        <v>30722.706616914449</v>
      </c>
      <c r="S235" s="17">
        <f t="shared" ca="1" si="90"/>
        <v>140.28633158408408</v>
      </c>
      <c r="T235" s="17">
        <f t="shared" ca="1" si="91"/>
        <v>1591.2922185017997</v>
      </c>
      <c r="U235" s="17">
        <f t="shared" ca="1" si="92"/>
        <v>9.3605424617752924</v>
      </c>
      <c r="V235" s="49">
        <f t="shared" ca="1" si="93"/>
        <v>0.93605424617752919</v>
      </c>
      <c r="W235" s="49"/>
      <c r="X235" s="7">
        <f t="shared" ca="1" si="94"/>
        <v>0</v>
      </c>
      <c r="Y235">
        <f t="shared" si="95"/>
        <v>0</v>
      </c>
      <c r="Z235" s="8">
        <f t="shared" ca="1" si="99"/>
        <v>-32000</v>
      </c>
    </row>
    <row r="236" spans="1:26" x14ac:dyDescent="0.25">
      <c r="A236" s="27">
        <f t="shared" si="96"/>
        <v>220</v>
      </c>
      <c r="B236" s="7">
        <f t="shared" si="78"/>
        <v>0</v>
      </c>
      <c r="C236" s="3">
        <f t="shared" ca="1" si="79"/>
        <v>3.4817329164103294E-2</v>
      </c>
      <c r="D236" s="3">
        <f t="shared" ca="1" si="80"/>
        <v>0</v>
      </c>
      <c r="E236" s="22">
        <f t="shared" ca="1" si="81"/>
        <v>2</v>
      </c>
      <c r="F236" s="25">
        <f t="shared" ca="1" si="77"/>
        <v>340</v>
      </c>
      <c r="G236" s="35">
        <f t="shared" ca="1" si="82"/>
        <v>0.56733333695480659</v>
      </c>
      <c r="H236" s="33">
        <f t="shared" ca="1" si="83"/>
        <v>0.23059759538364188</v>
      </c>
      <c r="I236" s="33">
        <f t="shared" ca="1" si="84"/>
        <v>5.4358565544765258E-2</v>
      </c>
      <c r="J236" s="33">
        <f t="shared" ca="1" si="100"/>
        <v>0.44960955139988279</v>
      </c>
      <c r="K236" s="34">
        <f t="shared" ca="1" si="85"/>
        <v>81.744143270998237</v>
      </c>
      <c r="L236" s="3">
        <f t="shared" ca="1" si="86"/>
        <v>-1</v>
      </c>
      <c r="M236" s="15">
        <f t="shared" ca="1" si="87"/>
        <v>81.744143270998237</v>
      </c>
      <c r="N236" s="33">
        <f t="shared" ca="1" si="88"/>
        <v>43.149943272712534</v>
      </c>
      <c r="O236" s="32">
        <f t="shared" ca="1" si="101"/>
        <v>124.89408654371077</v>
      </c>
      <c r="P236" s="16">
        <f t="shared" ca="1" si="97"/>
        <v>124.89408654371077</v>
      </c>
      <c r="Q236" s="17">
        <f t="shared" ca="1" si="89"/>
        <v>187.34112981556615</v>
      </c>
      <c r="R236" s="17">
        <f t="shared" ca="1" si="98"/>
        <v>30910.047746730015</v>
      </c>
      <c r="S236" s="17">
        <f t="shared" ca="1" si="90"/>
        <v>140.50021703059082</v>
      </c>
      <c r="T236" s="17">
        <f t="shared" ca="1" si="91"/>
        <v>1700</v>
      </c>
      <c r="U236" s="17">
        <f t="shared" ca="1" si="92"/>
        <v>10</v>
      </c>
      <c r="V236" s="49">
        <f t="shared" ca="1" si="93"/>
        <v>1</v>
      </c>
      <c r="W236" s="49"/>
      <c r="X236" s="7">
        <f t="shared" ca="1" si="94"/>
        <v>0</v>
      </c>
      <c r="Y236">
        <f t="shared" ca="1" si="95"/>
        <v>-500</v>
      </c>
      <c r="Z236" s="8">
        <f t="shared" ca="1" si="99"/>
        <v>-32500</v>
      </c>
    </row>
    <row r="237" spans="1:26" x14ac:dyDescent="0.25">
      <c r="A237" s="27">
        <f t="shared" si="96"/>
        <v>221</v>
      </c>
      <c r="B237" s="7">
        <f t="shared" si="78"/>
        <v>1</v>
      </c>
      <c r="C237" s="3">
        <f t="shared" ca="1" si="79"/>
        <v>-1</v>
      </c>
      <c r="D237" s="3">
        <f t="shared" ca="1" si="80"/>
        <v>-1</v>
      </c>
      <c r="E237" s="22">
        <f t="shared" ca="1" si="81"/>
        <v>0</v>
      </c>
      <c r="F237" s="25">
        <f t="shared" ca="1" si="77"/>
        <v>0</v>
      </c>
      <c r="G237" s="35">
        <f t="shared" ca="1" si="82"/>
        <v>0.61988328140193982</v>
      </c>
      <c r="H237" s="33">
        <f t="shared" ca="1" si="83"/>
        <v>0.71755603289858561</v>
      </c>
      <c r="I237" s="33">
        <f t="shared" ca="1" si="84"/>
        <v>1.7153089919349496E-2</v>
      </c>
      <c r="J237" s="33">
        <f t="shared" ca="1" si="100"/>
        <v>1.0418392975793491</v>
      </c>
      <c r="K237" s="34">
        <f t="shared" ca="1" si="85"/>
        <v>90.627589463690242</v>
      </c>
      <c r="L237" s="3">
        <f t="shared" ca="1" si="86"/>
        <v>-1</v>
      </c>
      <c r="M237" s="15">
        <f t="shared" ca="1" si="87"/>
        <v>90.627589463690242</v>
      </c>
      <c r="N237" s="33">
        <f t="shared" ca="1" si="88"/>
        <v>64.560835092488901</v>
      </c>
      <c r="O237" s="32">
        <f t="shared" ca="1" si="101"/>
        <v>155.18842455617914</v>
      </c>
      <c r="P237" s="16">
        <f t="shared" ca="1" si="97"/>
        <v>155.18842455617914</v>
      </c>
      <c r="Q237" s="17">
        <f t="shared" ca="1" si="89"/>
        <v>232.78263683426871</v>
      </c>
      <c r="R237" s="17">
        <f t="shared" ca="1" si="98"/>
        <v>31142.830383564284</v>
      </c>
      <c r="S237" s="17">
        <f t="shared" ca="1" si="90"/>
        <v>140.9177845410147</v>
      </c>
      <c r="T237" s="17">
        <f t="shared" ca="1" si="91"/>
        <v>1544.8115754438209</v>
      </c>
      <c r="U237" s="17">
        <f t="shared" ca="1" si="92"/>
        <v>9.0871269143754176</v>
      </c>
      <c r="V237" s="49">
        <f t="shared" ca="1" si="93"/>
        <v>0.90871269143754163</v>
      </c>
      <c r="W237" s="49"/>
      <c r="X237" s="7">
        <f t="shared" ca="1" si="94"/>
        <v>0</v>
      </c>
      <c r="Y237">
        <f t="shared" si="95"/>
        <v>0</v>
      </c>
      <c r="Z237" s="8">
        <f t="shared" ca="1" si="99"/>
        <v>-32500</v>
      </c>
    </row>
    <row r="238" spans="1:26" x14ac:dyDescent="0.25">
      <c r="A238" s="27">
        <f t="shared" si="96"/>
        <v>222</v>
      </c>
      <c r="B238" s="7">
        <f t="shared" si="78"/>
        <v>0</v>
      </c>
      <c r="C238" s="3">
        <f t="shared" ca="1" si="79"/>
        <v>0.4029338050617145</v>
      </c>
      <c r="D238" s="3">
        <f t="shared" ca="1" si="80"/>
        <v>0</v>
      </c>
      <c r="E238" s="22">
        <f t="shared" ca="1" si="81"/>
        <v>2</v>
      </c>
      <c r="F238" s="25">
        <f t="shared" ca="1" si="77"/>
        <v>340</v>
      </c>
      <c r="G238" s="35">
        <f t="shared" ca="1" si="82"/>
        <v>0.25714596759084019</v>
      </c>
      <c r="H238" s="33">
        <f t="shared" ca="1" si="83"/>
        <v>-1</v>
      </c>
      <c r="I238" s="33">
        <f t="shared" ca="1" si="84"/>
        <v>-1</v>
      </c>
      <c r="J238" s="33">
        <f t="shared" ca="1" si="100"/>
        <v>-1</v>
      </c>
      <c r="K238" s="34">
        <f t="shared" ca="1" si="85"/>
        <v>-1</v>
      </c>
      <c r="L238" s="3">
        <f t="shared" ca="1" si="86"/>
        <v>50</v>
      </c>
      <c r="M238" s="15">
        <f t="shared" ca="1" si="87"/>
        <v>50</v>
      </c>
      <c r="N238" s="33">
        <f t="shared" ca="1" si="88"/>
        <v>27.143620564589856</v>
      </c>
      <c r="O238" s="32">
        <f t="shared" ca="1" si="101"/>
        <v>77.143620564589853</v>
      </c>
      <c r="P238" s="16">
        <f t="shared" ca="1" si="97"/>
        <v>77.143620564589853</v>
      </c>
      <c r="Q238" s="17">
        <f t="shared" ca="1" si="89"/>
        <v>115.71543084688477</v>
      </c>
      <c r="R238" s="17">
        <f t="shared" ca="1" si="98"/>
        <v>31258.545814411169</v>
      </c>
      <c r="S238" s="17">
        <f t="shared" ca="1" si="90"/>
        <v>140.80426042527537</v>
      </c>
      <c r="T238" s="17">
        <f t="shared" ca="1" si="91"/>
        <v>1700</v>
      </c>
      <c r="U238" s="17">
        <f t="shared" ca="1" si="92"/>
        <v>10</v>
      </c>
      <c r="V238" s="49">
        <f t="shared" ca="1" si="93"/>
        <v>1</v>
      </c>
      <c r="W238" s="49"/>
      <c r="X238" s="7">
        <f t="shared" ca="1" si="94"/>
        <v>0</v>
      </c>
      <c r="Y238">
        <f t="shared" ca="1" si="95"/>
        <v>-500</v>
      </c>
      <c r="Z238" s="8">
        <f t="shared" ca="1" si="99"/>
        <v>-33000</v>
      </c>
    </row>
    <row r="239" spans="1:26" x14ac:dyDescent="0.25">
      <c r="A239" s="27">
        <f t="shared" si="96"/>
        <v>223</v>
      </c>
      <c r="B239" s="7">
        <f t="shared" si="78"/>
        <v>1</v>
      </c>
      <c r="C239" s="3">
        <f t="shared" ca="1" si="79"/>
        <v>-1</v>
      </c>
      <c r="D239" s="3">
        <f t="shared" ca="1" si="80"/>
        <v>-1</v>
      </c>
      <c r="E239" s="22">
        <f t="shared" ca="1" si="81"/>
        <v>0</v>
      </c>
      <c r="F239" s="25">
        <f t="shared" ca="1" si="77"/>
        <v>0</v>
      </c>
      <c r="G239" s="35">
        <f t="shared" ca="1" si="82"/>
        <v>8.3173988131171273E-2</v>
      </c>
      <c r="H239" s="33">
        <f t="shared" ca="1" si="83"/>
        <v>-1</v>
      </c>
      <c r="I239" s="33">
        <f t="shared" ca="1" si="84"/>
        <v>-1</v>
      </c>
      <c r="J239" s="33">
        <f t="shared" ca="1" si="100"/>
        <v>-1</v>
      </c>
      <c r="K239" s="34">
        <f t="shared" ca="1" si="85"/>
        <v>-1</v>
      </c>
      <c r="L239" s="3">
        <f t="shared" ca="1" si="86"/>
        <v>50</v>
      </c>
      <c r="M239" s="15">
        <f t="shared" ca="1" si="87"/>
        <v>50</v>
      </c>
      <c r="N239" s="33">
        <f t="shared" ca="1" si="88"/>
        <v>56.464397161814894</v>
      </c>
      <c r="O239" s="32">
        <f t="shared" ca="1" si="101"/>
        <v>106.4643971618149</v>
      </c>
      <c r="P239" s="16">
        <f t="shared" ca="1" si="97"/>
        <v>106.4643971618149</v>
      </c>
      <c r="Q239" s="17">
        <f t="shared" ca="1" si="89"/>
        <v>159.69659574272237</v>
      </c>
      <c r="R239" s="17">
        <f t="shared" ca="1" si="98"/>
        <v>31418.242410153893</v>
      </c>
      <c r="S239" s="17">
        <f t="shared" ca="1" si="90"/>
        <v>140.8889794177303</v>
      </c>
      <c r="T239" s="17">
        <f t="shared" ca="1" si="91"/>
        <v>1593.535602838185</v>
      </c>
      <c r="U239" s="17">
        <f t="shared" ca="1" si="92"/>
        <v>9.3737388402246182</v>
      </c>
      <c r="V239" s="49">
        <f t="shared" ca="1" si="93"/>
        <v>0.9373738840224618</v>
      </c>
      <c r="W239" s="49"/>
      <c r="X239" s="7">
        <f t="shared" ca="1" si="94"/>
        <v>0</v>
      </c>
      <c r="Y239">
        <f t="shared" si="95"/>
        <v>0</v>
      </c>
      <c r="Z239" s="8">
        <f t="shared" ca="1" si="99"/>
        <v>-33000</v>
      </c>
    </row>
    <row r="240" spans="1:26" x14ac:dyDescent="0.25">
      <c r="A240" s="27">
        <f t="shared" si="96"/>
        <v>224</v>
      </c>
      <c r="B240" s="7">
        <f t="shared" si="78"/>
        <v>0</v>
      </c>
      <c r="C240" s="3">
        <f t="shared" ca="1" si="79"/>
        <v>0.11255610137229521</v>
      </c>
      <c r="D240" s="3">
        <f t="shared" ca="1" si="80"/>
        <v>0</v>
      </c>
      <c r="E240" s="22">
        <f t="shared" ca="1" si="81"/>
        <v>2</v>
      </c>
      <c r="F240" s="25">
        <f t="shared" ca="1" si="77"/>
        <v>340</v>
      </c>
      <c r="G240" s="35">
        <f t="shared" ca="1" si="82"/>
        <v>0.81465963039524358</v>
      </c>
      <c r="H240" s="33">
        <f t="shared" ca="1" si="83"/>
        <v>0.97646508121028253</v>
      </c>
      <c r="I240" s="33">
        <f t="shared" ca="1" si="84"/>
        <v>1.7993228029722363E-4</v>
      </c>
      <c r="J240" s="33">
        <f t="shared" ca="1" si="100"/>
        <v>1.8045970269111966</v>
      </c>
      <c r="K240" s="34">
        <f t="shared" ca="1" si="85"/>
        <v>102.06895540366796</v>
      </c>
      <c r="L240" s="3">
        <f t="shared" ca="1" si="86"/>
        <v>-1</v>
      </c>
      <c r="M240" s="15">
        <f t="shared" ca="1" si="87"/>
        <v>102.06895540366796</v>
      </c>
      <c r="N240" s="33">
        <f t="shared" ca="1" si="88"/>
        <v>8.7812616706664137</v>
      </c>
      <c r="O240" s="32">
        <f t="shared" ca="1" si="101"/>
        <v>110.85021707433437</v>
      </c>
      <c r="P240" s="16">
        <f t="shared" ca="1" si="97"/>
        <v>110.85021707433437</v>
      </c>
      <c r="Q240" s="17">
        <f t="shared" ca="1" si="89"/>
        <v>166.27532561150156</v>
      </c>
      <c r="R240" s="17">
        <f t="shared" ca="1" si="98"/>
        <v>31584.517735765396</v>
      </c>
      <c r="S240" s="17">
        <f t="shared" ca="1" si="90"/>
        <v>141.00231132038107</v>
      </c>
      <c r="T240" s="17">
        <f t="shared" ca="1" si="91"/>
        <v>1700</v>
      </c>
      <c r="U240" s="17">
        <f t="shared" ca="1" si="92"/>
        <v>10</v>
      </c>
      <c r="V240" s="49">
        <f t="shared" ca="1" si="93"/>
        <v>1</v>
      </c>
      <c r="W240" s="49"/>
      <c r="X240" s="7">
        <f t="shared" ca="1" si="94"/>
        <v>0</v>
      </c>
      <c r="Y240">
        <f t="shared" ca="1" si="95"/>
        <v>-500</v>
      </c>
      <c r="Z240" s="8">
        <f t="shared" ca="1" si="99"/>
        <v>-33500</v>
      </c>
    </row>
    <row r="241" spans="1:26" x14ac:dyDescent="0.25">
      <c r="A241" s="27">
        <f t="shared" si="96"/>
        <v>225</v>
      </c>
      <c r="B241" s="7">
        <f t="shared" si="78"/>
        <v>1</v>
      </c>
      <c r="C241" s="3">
        <f t="shared" ca="1" si="79"/>
        <v>-1</v>
      </c>
      <c r="D241" s="3">
        <f t="shared" ca="1" si="80"/>
        <v>-1</v>
      </c>
      <c r="E241" s="22">
        <f t="shared" ca="1" si="81"/>
        <v>0</v>
      </c>
      <c r="F241" s="25">
        <f t="shared" ca="1" si="77"/>
        <v>0</v>
      </c>
      <c r="G241" s="35">
        <f t="shared" ca="1" si="82"/>
        <v>0.97779083147150325</v>
      </c>
      <c r="H241" s="33">
        <f t="shared" ca="1" si="83"/>
        <v>0.20384073381390899</v>
      </c>
      <c r="I241" s="33">
        <f t="shared" ca="1" si="84"/>
        <v>0.10202877352423823</v>
      </c>
      <c r="J241" s="33">
        <f t="shared" ca="1" si="100"/>
        <v>0.35662676937643822</v>
      </c>
      <c r="K241" s="34">
        <f t="shared" ca="1" si="85"/>
        <v>80.349401540646568</v>
      </c>
      <c r="L241" s="3">
        <f t="shared" ca="1" si="86"/>
        <v>-1</v>
      </c>
      <c r="M241" s="15">
        <f t="shared" ca="1" si="87"/>
        <v>80.349401540646568</v>
      </c>
      <c r="N241" s="33">
        <f t="shared" ca="1" si="88"/>
        <v>13.870516738081347</v>
      </c>
      <c r="O241" s="32">
        <f t="shared" ca="1" si="101"/>
        <v>94.219918278727917</v>
      </c>
      <c r="P241" s="16">
        <f t="shared" ca="1" si="97"/>
        <v>94.219918278727917</v>
      </c>
      <c r="Q241" s="17">
        <f t="shared" ca="1" si="89"/>
        <v>141.32987741809188</v>
      </c>
      <c r="R241" s="17">
        <f t="shared" ca="1" si="98"/>
        <v>31725.847613183487</v>
      </c>
      <c r="S241" s="17">
        <f t="shared" ca="1" si="90"/>
        <v>141.00376716970422</v>
      </c>
      <c r="T241" s="17">
        <f t="shared" ca="1" si="91"/>
        <v>1605.7800817212722</v>
      </c>
      <c r="U241" s="17">
        <f t="shared" ca="1" si="92"/>
        <v>9.4457651865957182</v>
      </c>
      <c r="V241" s="49">
        <f t="shared" ca="1" si="93"/>
        <v>0.94457651865957182</v>
      </c>
      <c r="W241" s="49"/>
      <c r="X241" s="7">
        <f t="shared" ca="1" si="94"/>
        <v>0</v>
      </c>
      <c r="Y241">
        <f t="shared" si="95"/>
        <v>0</v>
      </c>
      <c r="Z241" s="8">
        <f t="shared" ca="1" si="99"/>
        <v>-33500</v>
      </c>
    </row>
    <row r="242" spans="1:26" x14ac:dyDescent="0.25">
      <c r="A242" s="27">
        <f t="shared" si="96"/>
        <v>226</v>
      </c>
      <c r="B242" s="7">
        <f t="shared" si="78"/>
        <v>0</v>
      </c>
      <c r="C242" s="3">
        <f t="shared" ca="1" si="79"/>
        <v>0.5307144492129332</v>
      </c>
      <c r="D242" s="3">
        <f t="shared" ca="1" si="80"/>
        <v>1</v>
      </c>
      <c r="E242" s="22">
        <f t="shared" ca="1" si="81"/>
        <v>0</v>
      </c>
      <c r="F242" s="25">
        <f t="shared" ca="1" si="77"/>
        <v>0</v>
      </c>
      <c r="G242" s="35">
        <f t="shared" ca="1" si="82"/>
        <v>0.56406784009405819</v>
      </c>
      <c r="H242" s="33">
        <f t="shared" ca="1" si="83"/>
        <v>5.0827883813824193E-2</v>
      </c>
      <c r="I242" s="33">
        <f t="shared" ca="1" si="84"/>
        <v>0.79528089084928033</v>
      </c>
      <c r="J242" s="33">
        <f t="shared" ca="1" si="100"/>
        <v>5.9747158499646055E-2</v>
      </c>
      <c r="K242" s="34">
        <f t="shared" ca="1" si="85"/>
        <v>75.89620737749469</v>
      </c>
      <c r="L242" s="3">
        <f t="shared" ca="1" si="86"/>
        <v>-1</v>
      </c>
      <c r="M242" s="15">
        <f t="shared" ca="1" si="87"/>
        <v>75.89620737749469</v>
      </c>
      <c r="N242" s="33">
        <f t="shared" ca="1" si="88"/>
        <v>5.1809658029221364</v>
      </c>
      <c r="O242" s="32">
        <f t="shared" ca="1" si="101"/>
        <v>81.077173180416821</v>
      </c>
      <c r="P242" s="16">
        <f t="shared" ca="1" si="97"/>
        <v>81.077173180416821</v>
      </c>
      <c r="Q242" s="17">
        <f t="shared" ca="1" si="89"/>
        <v>121.61575977062523</v>
      </c>
      <c r="R242" s="17">
        <f t="shared" ca="1" si="98"/>
        <v>31847.463372954113</v>
      </c>
      <c r="S242" s="17">
        <f t="shared" ca="1" si="90"/>
        <v>140.91797952634548</v>
      </c>
      <c r="T242" s="17">
        <f t="shared" ca="1" si="91"/>
        <v>1524.7029085408553</v>
      </c>
      <c r="U242" s="17">
        <f t="shared" ca="1" si="92"/>
        <v>8.9688406384756192</v>
      </c>
      <c r="V242" s="49">
        <f t="shared" ca="1" si="93"/>
        <v>0.89688406384756192</v>
      </c>
      <c r="W242" s="49"/>
      <c r="X242" s="7">
        <f t="shared" ca="1" si="94"/>
        <v>0</v>
      </c>
      <c r="Y242">
        <f t="shared" ca="1" si="95"/>
        <v>0</v>
      </c>
      <c r="Z242" s="8">
        <f t="shared" ca="1" si="99"/>
        <v>-33500</v>
      </c>
    </row>
    <row r="243" spans="1:26" x14ac:dyDescent="0.25">
      <c r="A243" s="27">
        <f t="shared" si="96"/>
        <v>227</v>
      </c>
      <c r="B243" s="7">
        <f t="shared" si="78"/>
        <v>1</v>
      </c>
      <c r="C243" s="3">
        <f t="shared" ca="1" si="79"/>
        <v>-1</v>
      </c>
      <c r="D243" s="3">
        <f t="shared" ca="1" si="80"/>
        <v>0</v>
      </c>
      <c r="E243" s="22">
        <f t="shared" ca="1" si="81"/>
        <v>2</v>
      </c>
      <c r="F243" s="25">
        <f t="shared" ca="1" si="77"/>
        <v>340</v>
      </c>
      <c r="G243" s="35">
        <f t="shared" ca="1" si="82"/>
        <v>0.11635850150241644</v>
      </c>
      <c r="H243" s="33">
        <f t="shared" ca="1" si="83"/>
        <v>-1</v>
      </c>
      <c r="I243" s="33">
        <f t="shared" ca="1" si="84"/>
        <v>-1</v>
      </c>
      <c r="J243" s="33">
        <f t="shared" ca="1" si="100"/>
        <v>-1</v>
      </c>
      <c r="K243" s="34">
        <f t="shared" ca="1" si="85"/>
        <v>-1</v>
      </c>
      <c r="L243" s="3">
        <f t="shared" ca="1" si="86"/>
        <v>50</v>
      </c>
      <c r="M243" s="15">
        <f t="shared" ca="1" si="87"/>
        <v>50</v>
      </c>
      <c r="N243" s="33">
        <f t="shared" ca="1" si="88"/>
        <v>8.7253248460835611</v>
      </c>
      <c r="O243" s="32">
        <f t="shared" ca="1" si="101"/>
        <v>58.725324846083559</v>
      </c>
      <c r="P243" s="16">
        <f t="shared" ca="1" si="97"/>
        <v>58.725324846083559</v>
      </c>
      <c r="Q243" s="17">
        <f t="shared" ca="1" si="89"/>
        <v>88.087987269125335</v>
      </c>
      <c r="R243" s="17">
        <f t="shared" ca="1" si="98"/>
        <v>31935.551360223239</v>
      </c>
      <c r="S243" s="17">
        <f t="shared" ca="1" si="90"/>
        <v>140.68524828292161</v>
      </c>
      <c r="T243" s="17">
        <f t="shared" ca="1" si="91"/>
        <v>1700</v>
      </c>
      <c r="U243" s="17">
        <f t="shared" ca="1" si="92"/>
        <v>10</v>
      </c>
      <c r="V243" s="49">
        <f t="shared" ca="1" si="93"/>
        <v>1</v>
      </c>
      <c r="W243" s="49"/>
      <c r="X243" s="7">
        <f t="shared" ca="1" si="94"/>
        <v>0</v>
      </c>
      <c r="Y243">
        <f t="shared" si="95"/>
        <v>0</v>
      </c>
      <c r="Z243" s="8">
        <f t="shared" ca="1" si="99"/>
        <v>-33500</v>
      </c>
    </row>
    <row r="244" spans="1:26" x14ac:dyDescent="0.25">
      <c r="A244" s="27">
        <f t="shared" si="96"/>
        <v>228</v>
      </c>
      <c r="B244" s="7">
        <f t="shared" si="78"/>
        <v>0</v>
      </c>
      <c r="C244" s="3">
        <f t="shared" ca="1" si="79"/>
        <v>0.79141110512819812</v>
      </c>
      <c r="D244" s="3">
        <f t="shared" ca="1" si="80"/>
        <v>2</v>
      </c>
      <c r="E244" s="22">
        <f t="shared" ca="1" si="81"/>
        <v>0</v>
      </c>
      <c r="F244" s="25">
        <f t="shared" ca="1" si="77"/>
        <v>0</v>
      </c>
      <c r="G244" s="35">
        <f t="shared" ca="1" si="82"/>
        <v>0.68090665104569437</v>
      </c>
      <c r="H244" s="33">
        <f t="shared" ca="1" si="83"/>
        <v>0.14963877805953563</v>
      </c>
      <c r="I244" s="33">
        <f t="shared" ca="1" si="84"/>
        <v>0.17278694427798613</v>
      </c>
      <c r="J244" s="33">
        <f t="shared" ca="1" si="100"/>
        <v>0.17498037808444938</v>
      </c>
      <c r="K244" s="34">
        <f t="shared" ca="1" si="85"/>
        <v>77.624705671266739</v>
      </c>
      <c r="L244" s="3">
        <f t="shared" ca="1" si="86"/>
        <v>-1</v>
      </c>
      <c r="M244" s="15">
        <f t="shared" ca="1" si="87"/>
        <v>77.624705671266739</v>
      </c>
      <c r="N244" s="33">
        <f t="shared" ca="1" si="88"/>
        <v>12.829356887260559</v>
      </c>
      <c r="O244" s="32">
        <f t="shared" ca="1" si="101"/>
        <v>90.454062558527298</v>
      </c>
      <c r="P244" s="16">
        <f t="shared" ca="1" si="97"/>
        <v>90.454062558527298</v>
      </c>
      <c r="Q244" s="17">
        <f t="shared" ca="1" si="89"/>
        <v>135.68109383779094</v>
      </c>
      <c r="R244" s="17">
        <f t="shared" ca="1" si="98"/>
        <v>32071.232454061028</v>
      </c>
      <c r="S244" s="17">
        <f t="shared" ca="1" si="90"/>
        <v>140.66330023710961</v>
      </c>
      <c r="T244" s="17">
        <f t="shared" ca="1" si="91"/>
        <v>1609.5459374414727</v>
      </c>
      <c r="U244" s="17">
        <f t="shared" ca="1" si="92"/>
        <v>9.4679172790674873</v>
      </c>
      <c r="V244" s="49">
        <f t="shared" ca="1" si="93"/>
        <v>0.94679172790674859</v>
      </c>
      <c r="W244" s="49"/>
      <c r="X244" s="7">
        <f t="shared" ca="1" si="94"/>
        <v>0</v>
      </c>
      <c r="Y244">
        <f t="shared" ca="1" si="95"/>
        <v>0</v>
      </c>
      <c r="Z244" s="8">
        <f t="shared" ca="1" si="99"/>
        <v>-33500</v>
      </c>
    </row>
    <row r="245" spans="1:26" x14ac:dyDescent="0.25">
      <c r="A245" s="27">
        <f t="shared" si="96"/>
        <v>229</v>
      </c>
      <c r="B245" s="7">
        <f t="shared" si="78"/>
        <v>1</v>
      </c>
      <c r="C245" s="3">
        <f t="shared" ca="1" si="79"/>
        <v>-1</v>
      </c>
      <c r="D245" s="3">
        <f t="shared" ca="1" si="80"/>
        <v>1</v>
      </c>
      <c r="E245" s="22">
        <f t="shared" ca="1" si="81"/>
        <v>0</v>
      </c>
      <c r="F245" s="25">
        <f t="shared" ca="1" si="77"/>
        <v>0</v>
      </c>
      <c r="G245" s="35">
        <f t="shared" ca="1" si="82"/>
        <v>0.28049724874498594</v>
      </c>
      <c r="H245" s="33">
        <f t="shared" ca="1" si="83"/>
        <v>-1</v>
      </c>
      <c r="I245" s="33">
        <f t="shared" ca="1" si="84"/>
        <v>-1</v>
      </c>
      <c r="J245" s="33">
        <f t="shared" ca="1" si="100"/>
        <v>-1</v>
      </c>
      <c r="K245" s="34">
        <f t="shared" ca="1" si="85"/>
        <v>-1</v>
      </c>
      <c r="L245" s="3">
        <f t="shared" ca="1" si="86"/>
        <v>50</v>
      </c>
      <c r="M245" s="15">
        <f t="shared" ca="1" si="87"/>
        <v>50</v>
      </c>
      <c r="N245" s="33">
        <f t="shared" ca="1" si="88"/>
        <v>43.425634808786683</v>
      </c>
      <c r="O245" s="32">
        <f t="shared" ca="1" si="101"/>
        <v>93.425634808786683</v>
      </c>
      <c r="P245" s="16">
        <f t="shared" ca="1" si="97"/>
        <v>93.425634808786683</v>
      </c>
      <c r="Q245" s="17">
        <f t="shared" ca="1" si="89"/>
        <v>140.13845221318002</v>
      </c>
      <c r="R245" s="17">
        <f t="shared" ca="1" si="98"/>
        <v>32211.370906274209</v>
      </c>
      <c r="S245" s="17">
        <f t="shared" ca="1" si="90"/>
        <v>140.66100832434137</v>
      </c>
      <c r="T245" s="17">
        <f t="shared" ca="1" si="91"/>
        <v>1516.1203026326859</v>
      </c>
      <c r="U245" s="17">
        <f t="shared" ca="1" si="92"/>
        <v>8.9183547213687415</v>
      </c>
      <c r="V245" s="49">
        <f t="shared" ca="1" si="93"/>
        <v>0.89183547213687409</v>
      </c>
      <c r="W245" s="49"/>
      <c r="X245" s="7">
        <f t="shared" ca="1" si="94"/>
        <v>0</v>
      </c>
      <c r="Y245">
        <f t="shared" si="95"/>
        <v>0</v>
      </c>
      <c r="Z245" s="8">
        <f t="shared" ca="1" si="99"/>
        <v>-33500</v>
      </c>
    </row>
    <row r="246" spans="1:26" x14ac:dyDescent="0.25">
      <c r="A246" s="27">
        <f t="shared" si="96"/>
        <v>230</v>
      </c>
      <c r="B246" s="7">
        <f t="shared" si="78"/>
        <v>0</v>
      </c>
      <c r="C246" s="3">
        <f t="shared" ca="1" si="79"/>
        <v>0.79779675277450002</v>
      </c>
      <c r="D246" s="3">
        <f t="shared" ca="1" si="80"/>
        <v>0</v>
      </c>
      <c r="E246" s="22">
        <f t="shared" ca="1" si="81"/>
        <v>2</v>
      </c>
      <c r="F246" s="25">
        <f t="shared" ca="1" si="77"/>
        <v>340</v>
      </c>
      <c r="G246" s="35">
        <f t="shared" ca="1" si="82"/>
        <v>0.4376538476076246</v>
      </c>
      <c r="H246" s="33">
        <f t="shared" ca="1" si="83"/>
        <v>-1</v>
      </c>
      <c r="I246" s="33">
        <f t="shared" ca="1" si="84"/>
        <v>-1</v>
      </c>
      <c r="J246" s="33">
        <f t="shared" ca="1" si="100"/>
        <v>-1</v>
      </c>
      <c r="K246" s="34">
        <f t="shared" ca="1" si="85"/>
        <v>-1</v>
      </c>
      <c r="L246" s="3">
        <f t="shared" ca="1" si="86"/>
        <v>50</v>
      </c>
      <c r="M246" s="15">
        <f t="shared" ca="1" si="87"/>
        <v>50</v>
      </c>
      <c r="N246" s="33">
        <f t="shared" ca="1" si="88"/>
        <v>20.944647166630965</v>
      </c>
      <c r="O246" s="32">
        <f t="shared" ca="1" si="101"/>
        <v>70.944647166630972</v>
      </c>
      <c r="P246" s="16">
        <f t="shared" ca="1" si="97"/>
        <v>70.944647166630972</v>
      </c>
      <c r="Q246" s="17">
        <f t="shared" ca="1" si="89"/>
        <v>106.41697074994646</v>
      </c>
      <c r="R246" s="17">
        <f t="shared" ca="1" si="98"/>
        <v>32317.787877024155</v>
      </c>
      <c r="S246" s="17">
        <f t="shared" ca="1" si="90"/>
        <v>140.51212120445268</v>
      </c>
      <c r="T246" s="17">
        <f t="shared" ca="1" si="91"/>
        <v>1700</v>
      </c>
      <c r="U246" s="17">
        <f t="shared" ca="1" si="92"/>
        <v>10</v>
      </c>
      <c r="V246" s="49">
        <f t="shared" ca="1" si="93"/>
        <v>1</v>
      </c>
      <c r="W246" s="49"/>
      <c r="X246" s="7">
        <f t="shared" ca="1" si="94"/>
        <v>0</v>
      </c>
      <c r="Y246">
        <f t="shared" ca="1" si="95"/>
        <v>-500</v>
      </c>
      <c r="Z246" s="8">
        <f t="shared" ca="1" si="99"/>
        <v>-34000</v>
      </c>
    </row>
    <row r="247" spans="1:26" x14ac:dyDescent="0.25">
      <c r="A247" s="27">
        <f t="shared" si="96"/>
        <v>231</v>
      </c>
      <c r="B247" s="7">
        <f t="shared" si="78"/>
        <v>1</v>
      </c>
      <c r="C247" s="3">
        <f t="shared" ca="1" si="79"/>
        <v>-1</v>
      </c>
      <c r="D247" s="3">
        <f t="shared" ca="1" si="80"/>
        <v>-1</v>
      </c>
      <c r="E247" s="22">
        <f t="shared" ca="1" si="81"/>
        <v>0</v>
      </c>
      <c r="F247" s="25">
        <f t="shared" ca="1" si="77"/>
        <v>0</v>
      </c>
      <c r="G247" s="35">
        <f t="shared" ca="1" si="82"/>
        <v>0.84998438799056697</v>
      </c>
      <c r="H247" s="33">
        <f t="shared" ca="1" si="83"/>
        <v>0.82887137917656062</v>
      </c>
      <c r="I247" s="33">
        <f t="shared" ca="1" si="84"/>
        <v>0.7702485308550443</v>
      </c>
      <c r="J247" s="33">
        <f t="shared" ca="1" si="100"/>
        <v>0.15711674266867173</v>
      </c>
      <c r="K247" s="34">
        <f t="shared" ca="1" si="85"/>
        <v>77.35675114003007</v>
      </c>
      <c r="L247" s="3">
        <f t="shared" ca="1" si="86"/>
        <v>-1</v>
      </c>
      <c r="M247" s="15">
        <f t="shared" ca="1" si="87"/>
        <v>77.35675114003007</v>
      </c>
      <c r="N247" s="33">
        <f t="shared" ca="1" si="88"/>
        <v>47.831173235231006</v>
      </c>
      <c r="O247" s="32">
        <f t="shared" ca="1" si="101"/>
        <v>125.18792437526108</v>
      </c>
      <c r="P247" s="16">
        <f t="shared" ca="1" si="97"/>
        <v>125.18792437526108</v>
      </c>
      <c r="Q247" s="17">
        <f t="shared" ca="1" si="89"/>
        <v>187.7818865628916</v>
      </c>
      <c r="R247" s="17">
        <f t="shared" ca="1" si="98"/>
        <v>32505.569763587046</v>
      </c>
      <c r="S247" s="17">
        <f t="shared" ca="1" si="90"/>
        <v>140.71675222332038</v>
      </c>
      <c r="T247" s="17">
        <f t="shared" ca="1" si="91"/>
        <v>1574.812075624739</v>
      </c>
      <c r="U247" s="17">
        <f t="shared" ca="1" si="92"/>
        <v>9.2636004448514058</v>
      </c>
      <c r="V247" s="49">
        <f t="shared" ca="1" si="93"/>
        <v>0.92636004448514064</v>
      </c>
      <c r="W247" s="49"/>
      <c r="X247" s="7">
        <f t="shared" ca="1" si="94"/>
        <v>0</v>
      </c>
      <c r="Y247">
        <f t="shared" si="95"/>
        <v>0</v>
      </c>
      <c r="Z247" s="8">
        <f t="shared" ca="1" si="99"/>
        <v>-34000</v>
      </c>
    </row>
    <row r="248" spans="1:26" x14ac:dyDescent="0.25">
      <c r="A248" s="27">
        <f t="shared" si="96"/>
        <v>232</v>
      </c>
      <c r="B248" s="7">
        <f t="shared" si="78"/>
        <v>0</v>
      </c>
      <c r="C248" s="3">
        <f t="shared" ca="1" si="79"/>
        <v>0.78544769011864923</v>
      </c>
      <c r="D248" s="3">
        <f t="shared" ca="1" si="80"/>
        <v>2</v>
      </c>
      <c r="E248" s="22">
        <f t="shared" ca="1" si="81"/>
        <v>0</v>
      </c>
      <c r="F248" s="25">
        <f t="shared" ca="1" si="77"/>
        <v>0</v>
      </c>
      <c r="G248" s="35">
        <f t="shared" ca="1" si="82"/>
        <v>9.3833275491168489E-2</v>
      </c>
      <c r="H248" s="33">
        <f t="shared" ca="1" si="83"/>
        <v>-1</v>
      </c>
      <c r="I248" s="33">
        <f t="shared" ca="1" si="84"/>
        <v>-1</v>
      </c>
      <c r="J248" s="33">
        <f t="shared" ca="1" si="100"/>
        <v>-1</v>
      </c>
      <c r="K248" s="34">
        <f t="shared" ca="1" si="85"/>
        <v>-1</v>
      </c>
      <c r="L248" s="3">
        <f t="shared" ca="1" si="86"/>
        <v>50</v>
      </c>
      <c r="M248" s="15">
        <f t="shared" ca="1" si="87"/>
        <v>50</v>
      </c>
      <c r="N248" s="33">
        <f t="shared" ca="1" si="88"/>
        <v>24.124886027605996</v>
      </c>
      <c r="O248" s="32">
        <f t="shared" ca="1" si="101"/>
        <v>74.124886027605996</v>
      </c>
      <c r="P248" s="16">
        <f t="shared" ca="1" si="97"/>
        <v>74.124886027605996</v>
      </c>
      <c r="Q248" s="17">
        <f t="shared" ca="1" si="89"/>
        <v>111.18732904140899</v>
      </c>
      <c r="R248" s="17">
        <f t="shared" ca="1" si="98"/>
        <v>32616.757092628453</v>
      </c>
      <c r="S248" s="17">
        <f t="shared" ca="1" si="90"/>
        <v>140.58947022684663</v>
      </c>
      <c r="T248" s="17">
        <f t="shared" ca="1" si="91"/>
        <v>1500.6871895971331</v>
      </c>
      <c r="U248" s="17">
        <f t="shared" ca="1" si="92"/>
        <v>8.8275717035125467</v>
      </c>
      <c r="V248" s="49">
        <f t="shared" ca="1" si="93"/>
        <v>0.88275717035125478</v>
      </c>
      <c r="W248" s="49"/>
      <c r="X248" s="7">
        <f t="shared" ca="1" si="94"/>
        <v>0</v>
      </c>
      <c r="Y248">
        <f t="shared" ca="1" si="95"/>
        <v>0</v>
      </c>
      <c r="Z248" s="8">
        <f t="shared" ca="1" si="99"/>
        <v>-34000</v>
      </c>
    </row>
    <row r="249" spans="1:26" x14ac:dyDescent="0.25">
      <c r="A249" s="27">
        <f t="shared" si="96"/>
        <v>233</v>
      </c>
      <c r="B249" s="7">
        <f t="shared" si="78"/>
        <v>1</v>
      </c>
      <c r="C249" s="3">
        <f t="shared" ca="1" si="79"/>
        <v>-1</v>
      </c>
      <c r="D249" s="3">
        <f t="shared" ca="1" si="80"/>
        <v>1</v>
      </c>
      <c r="E249" s="22">
        <f t="shared" ca="1" si="81"/>
        <v>0</v>
      </c>
      <c r="F249" s="25">
        <f t="shared" ca="1" si="77"/>
        <v>0</v>
      </c>
      <c r="G249" s="35">
        <f t="shared" ca="1" si="82"/>
        <v>0.14239137611751762</v>
      </c>
      <c r="H249" s="33">
        <f t="shared" ca="1" si="83"/>
        <v>-1</v>
      </c>
      <c r="I249" s="33">
        <f t="shared" ca="1" si="84"/>
        <v>-1</v>
      </c>
      <c r="J249" s="33">
        <f t="shared" ca="1" si="100"/>
        <v>-1</v>
      </c>
      <c r="K249" s="34">
        <f t="shared" ca="1" si="85"/>
        <v>-1</v>
      </c>
      <c r="L249" s="3">
        <f t="shared" ca="1" si="86"/>
        <v>50</v>
      </c>
      <c r="M249" s="15">
        <f t="shared" ca="1" si="87"/>
        <v>50</v>
      </c>
      <c r="N249" s="33">
        <f t="shared" ca="1" si="88"/>
        <v>56.957814988430876</v>
      </c>
      <c r="O249" s="32">
        <f t="shared" ca="1" si="101"/>
        <v>106.95781498843087</v>
      </c>
      <c r="P249" s="16">
        <f t="shared" ca="1" si="97"/>
        <v>106.95781498843087</v>
      </c>
      <c r="Q249" s="17">
        <f t="shared" ca="1" si="89"/>
        <v>160.4367224826463</v>
      </c>
      <c r="R249" s="17">
        <f t="shared" ca="1" si="98"/>
        <v>32777.193815111103</v>
      </c>
      <c r="S249" s="17">
        <f t="shared" ca="1" si="90"/>
        <v>140.6746515670003</v>
      </c>
      <c r="T249" s="17">
        <f t="shared" ca="1" si="91"/>
        <v>1393.7293746087021</v>
      </c>
      <c r="U249" s="17">
        <f t="shared" ca="1" si="92"/>
        <v>8.1984080859335418</v>
      </c>
      <c r="V249" s="49">
        <f t="shared" ca="1" si="93"/>
        <v>0.81984080859335418</v>
      </c>
      <c r="W249" s="49"/>
      <c r="X249" s="7">
        <f t="shared" ca="1" si="94"/>
        <v>0</v>
      </c>
      <c r="Y249">
        <f t="shared" si="95"/>
        <v>0</v>
      </c>
      <c r="Z249" s="8">
        <f t="shared" ca="1" si="99"/>
        <v>-34000</v>
      </c>
    </row>
    <row r="250" spans="1:26" x14ac:dyDescent="0.25">
      <c r="A250" s="27">
        <f t="shared" si="96"/>
        <v>234</v>
      </c>
      <c r="B250" s="7">
        <f t="shared" si="78"/>
        <v>0</v>
      </c>
      <c r="C250" s="3">
        <f t="shared" ca="1" si="79"/>
        <v>0.74289070274011226</v>
      </c>
      <c r="D250" s="3">
        <f t="shared" ca="1" si="80"/>
        <v>0</v>
      </c>
      <c r="E250" s="22">
        <f t="shared" ca="1" si="81"/>
        <v>2</v>
      </c>
      <c r="F250" s="25">
        <f t="shared" ca="1" si="77"/>
        <v>340</v>
      </c>
      <c r="G250" s="35">
        <f t="shared" ca="1" si="82"/>
        <v>0.52211904009360166</v>
      </c>
      <c r="H250" s="33">
        <f t="shared" ca="1" si="83"/>
        <v>0.11288145653625659</v>
      </c>
      <c r="I250" s="33">
        <f t="shared" ca="1" si="84"/>
        <v>0.70889432596720214</v>
      </c>
      <c r="J250" s="33">
        <f t="shared" ca="1" si="100"/>
        <v>-8.2382656209229174E-2</v>
      </c>
      <c r="K250" s="34">
        <f t="shared" ca="1" si="85"/>
        <v>73.764260156861567</v>
      </c>
      <c r="L250" s="3">
        <f t="shared" ca="1" si="86"/>
        <v>-1</v>
      </c>
      <c r="M250" s="15">
        <f t="shared" ca="1" si="87"/>
        <v>73.764260156861567</v>
      </c>
      <c r="N250" s="33">
        <f t="shared" ca="1" si="88"/>
        <v>81.927692086888726</v>
      </c>
      <c r="O250" s="32">
        <f t="shared" ca="1" si="101"/>
        <v>155.69195224375028</v>
      </c>
      <c r="P250" s="16">
        <f t="shared" ca="1" si="97"/>
        <v>155.69195224375028</v>
      </c>
      <c r="Q250" s="17">
        <f t="shared" ca="1" si="89"/>
        <v>233.53792836562542</v>
      </c>
      <c r="R250" s="17">
        <f t="shared" ca="1" si="98"/>
        <v>33010.731743476725</v>
      </c>
      <c r="S250" s="17">
        <f t="shared" ca="1" si="90"/>
        <v>141.07150317725083</v>
      </c>
      <c r="T250" s="17">
        <f t="shared" ca="1" si="91"/>
        <v>1578.0374223649519</v>
      </c>
      <c r="U250" s="17">
        <f t="shared" ca="1" si="92"/>
        <v>9.282573072735012</v>
      </c>
      <c r="V250" s="49">
        <f t="shared" ca="1" si="93"/>
        <v>0.92825730727350109</v>
      </c>
      <c r="W250" s="49"/>
      <c r="X250" s="7">
        <f t="shared" ca="1" si="94"/>
        <v>0</v>
      </c>
      <c r="Y250">
        <f t="shared" ca="1" si="95"/>
        <v>-500</v>
      </c>
      <c r="Z250" s="8">
        <f t="shared" ca="1" si="99"/>
        <v>-34500</v>
      </c>
    </row>
    <row r="251" spans="1:26" x14ac:dyDescent="0.25">
      <c r="A251" s="27">
        <f t="shared" si="96"/>
        <v>235</v>
      </c>
      <c r="B251" s="7">
        <f t="shared" si="78"/>
        <v>1</v>
      </c>
      <c r="C251" s="3">
        <f t="shared" ca="1" si="79"/>
        <v>-1</v>
      </c>
      <c r="D251" s="3">
        <f t="shared" ca="1" si="80"/>
        <v>-1</v>
      </c>
      <c r="E251" s="22">
        <f t="shared" ca="1" si="81"/>
        <v>0</v>
      </c>
      <c r="F251" s="25">
        <f t="shared" ca="1" si="77"/>
        <v>0</v>
      </c>
      <c r="G251" s="35">
        <f t="shared" ca="1" si="82"/>
        <v>0.32318691180461157</v>
      </c>
      <c r="H251" s="33">
        <f t="shared" ca="1" si="83"/>
        <v>-1</v>
      </c>
      <c r="I251" s="33">
        <f t="shared" ca="1" si="84"/>
        <v>-1</v>
      </c>
      <c r="J251" s="33">
        <f t="shared" ca="1" si="100"/>
        <v>-1</v>
      </c>
      <c r="K251" s="34">
        <f t="shared" ca="1" si="85"/>
        <v>-1</v>
      </c>
      <c r="L251" s="3">
        <f t="shared" ca="1" si="86"/>
        <v>50</v>
      </c>
      <c r="M251" s="15">
        <f t="shared" ca="1" si="87"/>
        <v>50</v>
      </c>
      <c r="N251" s="33">
        <f t="shared" ca="1" si="88"/>
        <v>15.133085547120473</v>
      </c>
      <c r="O251" s="32">
        <f t="shared" ca="1" si="101"/>
        <v>65.133085547120473</v>
      </c>
      <c r="P251" s="16">
        <f t="shared" ca="1" si="97"/>
        <v>65.133085547120473</v>
      </c>
      <c r="Q251" s="17">
        <f t="shared" ca="1" si="89"/>
        <v>97.699628320680716</v>
      </c>
      <c r="R251" s="17">
        <f t="shared" ca="1" si="98"/>
        <v>33108.431371797407</v>
      </c>
      <c r="S251" s="17">
        <f t="shared" ca="1" si="90"/>
        <v>140.88694200764843</v>
      </c>
      <c r="T251" s="17">
        <f t="shared" ca="1" si="91"/>
        <v>1512.9043368178313</v>
      </c>
      <c r="U251" s="17">
        <f t="shared" ca="1" si="92"/>
        <v>8.8994372753990074</v>
      </c>
      <c r="V251" s="49">
        <f t="shared" ca="1" si="93"/>
        <v>0.88994372753990081</v>
      </c>
      <c r="W251" s="49"/>
      <c r="X251" s="7">
        <f t="shared" ca="1" si="94"/>
        <v>0</v>
      </c>
      <c r="Y251">
        <f t="shared" si="95"/>
        <v>0</v>
      </c>
      <c r="Z251" s="8">
        <f t="shared" ca="1" si="99"/>
        <v>-34500</v>
      </c>
    </row>
    <row r="252" spans="1:26" x14ac:dyDescent="0.25">
      <c r="A252" s="27">
        <f t="shared" si="96"/>
        <v>236</v>
      </c>
      <c r="B252" s="7">
        <f t="shared" si="78"/>
        <v>0</v>
      </c>
      <c r="C252" s="3">
        <f t="shared" ca="1" si="79"/>
        <v>0.61342119200305478</v>
      </c>
      <c r="D252" s="3">
        <f t="shared" ca="1" si="80"/>
        <v>1</v>
      </c>
      <c r="E252" s="22">
        <f t="shared" ca="1" si="81"/>
        <v>0</v>
      </c>
      <c r="F252" s="25">
        <f t="shared" ca="1" si="77"/>
        <v>0</v>
      </c>
      <c r="G252" s="35">
        <f t="shared" ca="1" si="82"/>
        <v>0.13375614221283239</v>
      </c>
      <c r="H252" s="33">
        <f t="shared" ca="1" si="83"/>
        <v>-1</v>
      </c>
      <c r="I252" s="33">
        <f t="shared" ca="1" si="84"/>
        <v>-1</v>
      </c>
      <c r="J252" s="33">
        <f t="shared" ca="1" si="100"/>
        <v>-1</v>
      </c>
      <c r="K252" s="34">
        <f t="shared" ca="1" si="85"/>
        <v>-1</v>
      </c>
      <c r="L252" s="3">
        <f t="shared" ca="1" si="86"/>
        <v>50</v>
      </c>
      <c r="M252" s="15">
        <f t="shared" ca="1" si="87"/>
        <v>50</v>
      </c>
      <c r="N252" s="33">
        <f t="shared" ca="1" si="88"/>
        <v>50.201612664111153</v>
      </c>
      <c r="O252" s="32">
        <f t="shared" ca="1" si="101"/>
        <v>100.20161266411115</v>
      </c>
      <c r="P252" s="16">
        <f t="shared" ca="1" si="97"/>
        <v>100.20161266411115</v>
      </c>
      <c r="Q252" s="17">
        <f t="shared" ca="1" si="89"/>
        <v>150.30241899616672</v>
      </c>
      <c r="R252" s="17">
        <f t="shared" ca="1" si="98"/>
        <v>33258.733790793573</v>
      </c>
      <c r="S252" s="17">
        <f t="shared" ca="1" si="90"/>
        <v>140.9268380965828</v>
      </c>
      <c r="T252" s="17">
        <f t="shared" ca="1" si="91"/>
        <v>1412.7027241537203</v>
      </c>
      <c r="U252" s="17">
        <f t="shared" ca="1" si="92"/>
        <v>8.310016024433649</v>
      </c>
      <c r="V252" s="49">
        <f t="shared" ca="1" si="93"/>
        <v>0.83100160244336485</v>
      </c>
      <c r="W252" s="49"/>
      <c r="X252" s="7">
        <f t="shared" ca="1" si="94"/>
        <v>0</v>
      </c>
      <c r="Y252">
        <f t="shared" ca="1" si="95"/>
        <v>0</v>
      </c>
      <c r="Z252" s="8">
        <f t="shared" ca="1" si="99"/>
        <v>-34500</v>
      </c>
    </row>
    <row r="253" spans="1:26" x14ac:dyDescent="0.25">
      <c r="A253" s="27">
        <f t="shared" si="96"/>
        <v>237</v>
      </c>
      <c r="B253" s="7">
        <f t="shared" si="78"/>
        <v>1</v>
      </c>
      <c r="C253" s="3">
        <f t="shared" ca="1" si="79"/>
        <v>-1</v>
      </c>
      <c r="D253" s="3">
        <f t="shared" ca="1" si="80"/>
        <v>0</v>
      </c>
      <c r="E253" s="22">
        <f t="shared" ca="1" si="81"/>
        <v>2</v>
      </c>
      <c r="F253" s="25">
        <f t="shared" ca="1" si="77"/>
        <v>340</v>
      </c>
      <c r="G253" s="35">
        <f t="shared" ca="1" si="82"/>
        <v>0.89795830556399236</v>
      </c>
      <c r="H253" s="33">
        <f t="shared" ca="1" si="83"/>
        <v>0.65154841279834674</v>
      </c>
      <c r="I253" s="33">
        <f t="shared" ca="1" si="84"/>
        <v>0.90875538618813878</v>
      </c>
      <c r="J253" s="33">
        <f t="shared" ca="1" si="100"/>
        <v>0.80392832647819124</v>
      </c>
      <c r="K253" s="34">
        <f t="shared" ca="1" si="85"/>
        <v>87.058924897172872</v>
      </c>
      <c r="L253" s="3">
        <f t="shared" ca="1" si="86"/>
        <v>-1</v>
      </c>
      <c r="M253" s="15">
        <f t="shared" ca="1" si="87"/>
        <v>87.058924897172872</v>
      </c>
      <c r="N253" s="33">
        <f t="shared" ca="1" si="88"/>
        <v>6.1878114416514416</v>
      </c>
      <c r="O253" s="32">
        <f t="shared" ca="1" si="101"/>
        <v>93.24673633882432</v>
      </c>
      <c r="P253" s="16">
        <f t="shared" ca="1" si="97"/>
        <v>93.24673633882432</v>
      </c>
      <c r="Q253" s="17">
        <f t="shared" ca="1" si="89"/>
        <v>139.87010450823647</v>
      </c>
      <c r="R253" s="17">
        <f t="shared" ca="1" si="98"/>
        <v>33398.603895301807</v>
      </c>
      <c r="S253" s="17">
        <f t="shared" ca="1" si="90"/>
        <v>140.92237930507079</v>
      </c>
      <c r="T253" s="17">
        <f t="shared" ca="1" si="91"/>
        <v>1659.4559878148959</v>
      </c>
      <c r="U253" s="17">
        <f t="shared" ca="1" si="92"/>
        <v>9.7615058106758585</v>
      </c>
      <c r="V253" s="49">
        <f t="shared" ca="1" si="93"/>
        <v>0.9761505810675859</v>
      </c>
      <c r="W253" s="49"/>
      <c r="X253" s="7">
        <f t="shared" ca="1" si="94"/>
        <v>0</v>
      </c>
      <c r="Y253">
        <f t="shared" si="95"/>
        <v>0</v>
      </c>
      <c r="Z253" s="8">
        <f t="shared" ca="1" si="99"/>
        <v>-34500</v>
      </c>
    </row>
    <row r="254" spans="1:26" x14ac:dyDescent="0.25">
      <c r="A254" s="27">
        <f t="shared" si="96"/>
        <v>238</v>
      </c>
      <c r="B254" s="7">
        <f t="shared" si="78"/>
        <v>0</v>
      </c>
      <c r="C254" s="3">
        <f t="shared" ca="1" si="79"/>
        <v>0.81449730750499405</v>
      </c>
      <c r="D254" s="3">
        <f t="shared" ca="1" si="80"/>
        <v>2</v>
      </c>
      <c r="E254" s="22">
        <f t="shared" ca="1" si="81"/>
        <v>0</v>
      </c>
      <c r="F254" s="25">
        <f t="shared" ca="1" si="77"/>
        <v>0</v>
      </c>
      <c r="G254" s="35">
        <f t="shared" ca="1" si="82"/>
        <v>0.2047164250223007</v>
      </c>
      <c r="H254" s="33">
        <f t="shared" ca="1" si="83"/>
        <v>-1</v>
      </c>
      <c r="I254" s="33">
        <f t="shared" ca="1" si="84"/>
        <v>-1</v>
      </c>
      <c r="J254" s="33">
        <f t="shared" ca="1" si="100"/>
        <v>-1</v>
      </c>
      <c r="K254" s="34">
        <f t="shared" ca="1" si="85"/>
        <v>-1</v>
      </c>
      <c r="L254" s="3">
        <f t="shared" ca="1" si="86"/>
        <v>50</v>
      </c>
      <c r="M254" s="15">
        <f t="shared" ca="1" si="87"/>
        <v>50</v>
      </c>
      <c r="N254" s="33">
        <f t="shared" ca="1" si="88"/>
        <v>10.169214868879726</v>
      </c>
      <c r="O254" s="32">
        <f t="shared" ca="1" si="101"/>
        <v>60.169214868879727</v>
      </c>
      <c r="P254" s="16">
        <f t="shared" ca="1" si="97"/>
        <v>60.169214868879727</v>
      </c>
      <c r="Q254" s="17">
        <f t="shared" ca="1" si="89"/>
        <v>90.253822303319595</v>
      </c>
      <c r="R254" s="17">
        <f t="shared" ca="1" si="98"/>
        <v>33488.857717605126</v>
      </c>
      <c r="S254" s="17">
        <f t="shared" ca="1" si="90"/>
        <v>140.70948620842478</v>
      </c>
      <c r="T254" s="17">
        <f t="shared" ca="1" si="91"/>
        <v>1599.2867729460163</v>
      </c>
      <c r="U254" s="17">
        <f t="shared" ca="1" si="92"/>
        <v>9.4075692526236256</v>
      </c>
      <c r="V254" s="49">
        <f t="shared" ca="1" si="93"/>
        <v>0.94075692526236254</v>
      </c>
      <c r="W254" s="49"/>
      <c r="X254" s="7">
        <f t="shared" ca="1" si="94"/>
        <v>0</v>
      </c>
      <c r="Y254">
        <f t="shared" ca="1" si="95"/>
        <v>0</v>
      </c>
      <c r="Z254" s="8">
        <f t="shared" ca="1" si="99"/>
        <v>-34500</v>
      </c>
    </row>
    <row r="255" spans="1:26" x14ac:dyDescent="0.25">
      <c r="A255" s="27">
        <f t="shared" si="96"/>
        <v>239</v>
      </c>
      <c r="B255" s="7">
        <f t="shared" si="78"/>
        <v>1</v>
      </c>
      <c r="C255" s="3">
        <f t="shared" ca="1" si="79"/>
        <v>-1</v>
      </c>
      <c r="D255" s="3">
        <f t="shared" ca="1" si="80"/>
        <v>1</v>
      </c>
      <c r="E255" s="22">
        <f t="shared" ca="1" si="81"/>
        <v>0</v>
      </c>
      <c r="F255" s="25">
        <f t="shared" ca="1" si="77"/>
        <v>0</v>
      </c>
      <c r="G255" s="35">
        <f t="shared" ca="1" si="82"/>
        <v>0.93412287587777965</v>
      </c>
      <c r="H255" s="33">
        <f t="shared" ca="1" si="83"/>
        <v>0.18832712321737888</v>
      </c>
      <c r="I255" s="33">
        <f t="shared" ca="1" si="84"/>
        <v>0.88431884110052872</v>
      </c>
      <c r="J255" s="33">
        <f t="shared" ca="1" si="100"/>
        <v>0.31812980594863588</v>
      </c>
      <c r="K255" s="34">
        <f t="shared" ca="1" si="85"/>
        <v>79.771947089229542</v>
      </c>
      <c r="L255" s="3">
        <f t="shared" ca="1" si="86"/>
        <v>-1</v>
      </c>
      <c r="M255" s="15">
        <f t="shared" ca="1" si="87"/>
        <v>79.771947089229542</v>
      </c>
      <c r="N255" s="33">
        <f t="shared" ca="1" si="88"/>
        <v>22.85861267221761</v>
      </c>
      <c r="O255" s="32">
        <f t="shared" ca="1" si="101"/>
        <v>102.63055976144716</v>
      </c>
      <c r="P255" s="16">
        <f t="shared" ca="1" si="97"/>
        <v>102.63055976144716</v>
      </c>
      <c r="Q255" s="17">
        <f t="shared" ca="1" si="89"/>
        <v>153.94583964217074</v>
      </c>
      <c r="R255" s="17">
        <f t="shared" ca="1" si="98"/>
        <v>33642.803557247295</v>
      </c>
      <c r="S255" s="17">
        <f t="shared" ca="1" si="90"/>
        <v>140.76486844036512</v>
      </c>
      <c r="T255" s="17">
        <f t="shared" ca="1" si="91"/>
        <v>1496.6562131845692</v>
      </c>
      <c r="U255" s="17">
        <f t="shared" ca="1" si="92"/>
        <v>8.8038600775562887</v>
      </c>
      <c r="V255" s="49">
        <f t="shared" ca="1" si="93"/>
        <v>0.88038600775562892</v>
      </c>
      <c r="W255" s="49"/>
      <c r="X255" s="7">
        <f t="shared" ca="1" si="94"/>
        <v>0</v>
      </c>
      <c r="Y255">
        <f t="shared" si="95"/>
        <v>0</v>
      </c>
      <c r="Z255" s="8">
        <f t="shared" ca="1" si="99"/>
        <v>-34500</v>
      </c>
    </row>
    <row r="256" spans="1:26" x14ac:dyDescent="0.25">
      <c r="A256" s="27">
        <f t="shared" si="96"/>
        <v>240</v>
      </c>
      <c r="B256" s="7">
        <f t="shared" si="78"/>
        <v>0</v>
      </c>
      <c r="C256" s="3">
        <f t="shared" ca="1" si="79"/>
        <v>0.27060763649711272</v>
      </c>
      <c r="D256" s="3">
        <f t="shared" ca="1" si="80"/>
        <v>0</v>
      </c>
      <c r="E256" s="22">
        <f t="shared" ca="1" si="81"/>
        <v>2</v>
      </c>
      <c r="F256" s="25">
        <f t="shared" ca="1" si="77"/>
        <v>340</v>
      </c>
      <c r="G256" s="35">
        <f t="shared" ca="1" si="82"/>
        <v>0.23793124950480249</v>
      </c>
      <c r="H256" s="33">
        <f t="shared" ca="1" si="83"/>
        <v>-1</v>
      </c>
      <c r="I256" s="33">
        <f t="shared" ca="1" si="84"/>
        <v>-1</v>
      </c>
      <c r="J256" s="33">
        <f t="shared" ca="1" si="100"/>
        <v>-1</v>
      </c>
      <c r="K256" s="34">
        <f t="shared" ca="1" si="85"/>
        <v>-1</v>
      </c>
      <c r="L256" s="3">
        <f t="shared" ca="1" si="86"/>
        <v>50</v>
      </c>
      <c r="M256" s="15">
        <f t="shared" ca="1" si="87"/>
        <v>50</v>
      </c>
      <c r="N256" s="33">
        <f t="shared" ca="1" si="88"/>
        <v>24.509578767163088</v>
      </c>
      <c r="O256" s="32">
        <f t="shared" ca="1" si="101"/>
        <v>74.509578767163092</v>
      </c>
      <c r="P256" s="16">
        <f t="shared" ca="1" si="97"/>
        <v>74.509578767163092</v>
      </c>
      <c r="Q256" s="17">
        <f t="shared" ca="1" si="89"/>
        <v>111.76436815074464</v>
      </c>
      <c r="R256" s="17">
        <f t="shared" ca="1" si="98"/>
        <v>33754.567925398042</v>
      </c>
      <c r="S256" s="17">
        <f t="shared" ca="1" si="90"/>
        <v>140.64403302249173</v>
      </c>
      <c r="T256" s="17">
        <f t="shared" ca="1" si="91"/>
        <v>1700</v>
      </c>
      <c r="U256" s="17">
        <f t="shared" ca="1" si="92"/>
        <v>10</v>
      </c>
      <c r="V256" s="49">
        <f t="shared" ca="1" si="93"/>
        <v>1</v>
      </c>
      <c r="W256" s="49"/>
      <c r="X256" s="7">
        <f t="shared" ca="1" si="94"/>
        <v>0</v>
      </c>
      <c r="Y256">
        <f t="shared" ca="1" si="95"/>
        <v>-500</v>
      </c>
      <c r="Z256" s="8">
        <f t="shared" ca="1" si="99"/>
        <v>-35000</v>
      </c>
    </row>
    <row r="257" spans="1:26" x14ac:dyDescent="0.25">
      <c r="A257" s="27">
        <f t="shared" si="96"/>
        <v>241</v>
      </c>
      <c r="B257" s="7">
        <f t="shared" si="78"/>
        <v>1</v>
      </c>
      <c r="C257" s="3">
        <f t="shared" ca="1" si="79"/>
        <v>-1</v>
      </c>
      <c r="D257" s="3">
        <f t="shared" ca="1" si="80"/>
        <v>-1</v>
      </c>
      <c r="E257" s="22">
        <f t="shared" ca="1" si="81"/>
        <v>0</v>
      </c>
      <c r="F257" s="25">
        <f t="shared" ca="1" si="77"/>
        <v>0</v>
      </c>
      <c r="G257" s="35">
        <f t="shared" ca="1" si="82"/>
        <v>0.1652898045078145</v>
      </c>
      <c r="H257" s="33">
        <f t="shared" ca="1" si="83"/>
        <v>-1</v>
      </c>
      <c r="I257" s="33">
        <f t="shared" ca="1" si="84"/>
        <v>-1</v>
      </c>
      <c r="J257" s="33">
        <f t="shared" ca="1" si="100"/>
        <v>-1</v>
      </c>
      <c r="K257" s="34">
        <f t="shared" ca="1" si="85"/>
        <v>-1</v>
      </c>
      <c r="L257" s="3">
        <f t="shared" ca="1" si="86"/>
        <v>50</v>
      </c>
      <c r="M257" s="15">
        <f t="shared" ca="1" si="87"/>
        <v>50</v>
      </c>
      <c r="N257" s="33">
        <f t="shared" ca="1" si="88"/>
        <v>24.180362744096193</v>
      </c>
      <c r="O257" s="32">
        <f t="shared" ca="1" si="101"/>
        <v>74.180362744096186</v>
      </c>
      <c r="P257" s="16">
        <f t="shared" ca="1" si="97"/>
        <v>74.180362744096186</v>
      </c>
      <c r="Q257" s="17">
        <f t="shared" ca="1" si="89"/>
        <v>111.27054411614428</v>
      </c>
      <c r="R257" s="17">
        <f t="shared" ca="1" si="98"/>
        <v>33865.838469514187</v>
      </c>
      <c r="S257" s="17">
        <f t="shared" ca="1" si="90"/>
        <v>140.52215132578488</v>
      </c>
      <c r="T257" s="17">
        <f t="shared" ca="1" si="91"/>
        <v>1625.8196372559039</v>
      </c>
      <c r="U257" s="17">
        <f t="shared" ca="1" si="92"/>
        <v>9.563644925034728</v>
      </c>
      <c r="V257" s="49">
        <f t="shared" ca="1" si="93"/>
        <v>0.95636449250347288</v>
      </c>
      <c r="W257" s="49"/>
      <c r="X257" s="7">
        <f t="shared" ca="1" si="94"/>
        <v>0</v>
      </c>
      <c r="Y257">
        <f t="shared" si="95"/>
        <v>0</v>
      </c>
      <c r="Z257" s="8">
        <f t="shared" ca="1" si="99"/>
        <v>-35000</v>
      </c>
    </row>
    <row r="258" spans="1:26" x14ac:dyDescent="0.25">
      <c r="A258" s="27">
        <f t="shared" si="96"/>
        <v>242</v>
      </c>
      <c r="B258" s="7">
        <f t="shared" si="78"/>
        <v>0</v>
      </c>
      <c r="C258" s="3">
        <f t="shared" ca="1" si="79"/>
        <v>0.25563369505107125</v>
      </c>
      <c r="D258" s="3">
        <f t="shared" ca="1" si="80"/>
        <v>0</v>
      </c>
      <c r="E258" s="22">
        <f t="shared" ca="1" si="81"/>
        <v>2</v>
      </c>
      <c r="F258" s="25">
        <f t="shared" ca="1" si="77"/>
        <v>340</v>
      </c>
      <c r="G258" s="35">
        <f t="shared" ca="1" si="82"/>
        <v>0.6986767289965703</v>
      </c>
      <c r="H258" s="33">
        <f t="shared" ca="1" si="83"/>
        <v>0.70746944731984918</v>
      </c>
      <c r="I258" s="33">
        <f t="shared" ca="1" si="84"/>
        <v>0.75965020855862264</v>
      </c>
      <c r="J258" s="33">
        <f t="shared" ca="1" si="100"/>
        <v>6.261327310167554E-2</v>
      </c>
      <c r="K258" s="34">
        <f t="shared" ca="1" si="85"/>
        <v>75.93919909652513</v>
      </c>
      <c r="L258" s="3">
        <f t="shared" ca="1" si="86"/>
        <v>-1</v>
      </c>
      <c r="M258" s="15">
        <f t="shared" ca="1" si="87"/>
        <v>75.93919909652513</v>
      </c>
      <c r="N258" s="33">
        <f t="shared" ca="1" si="88"/>
        <v>27.132714647374456</v>
      </c>
      <c r="O258" s="32">
        <f t="shared" ca="1" si="101"/>
        <v>103.07191374389959</v>
      </c>
      <c r="P258" s="16">
        <f t="shared" ca="1" si="97"/>
        <v>103.07191374389959</v>
      </c>
      <c r="Q258" s="17">
        <f t="shared" ca="1" si="89"/>
        <v>154.60787061584938</v>
      </c>
      <c r="R258" s="17">
        <f t="shared" ca="1" si="98"/>
        <v>34020.446340130038</v>
      </c>
      <c r="S258" s="17">
        <f t="shared" ca="1" si="90"/>
        <v>140.58035677739673</v>
      </c>
      <c r="T258" s="17">
        <f t="shared" ca="1" si="91"/>
        <v>1700</v>
      </c>
      <c r="U258" s="17">
        <f t="shared" ca="1" si="92"/>
        <v>10</v>
      </c>
      <c r="V258" s="49">
        <f t="shared" ca="1" si="93"/>
        <v>1</v>
      </c>
      <c r="W258" s="49"/>
      <c r="X258" s="7">
        <f t="shared" ca="1" si="94"/>
        <v>0</v>
      </c>
      <c r="Y258">
        <f t="shared" ca="1" si="95"/>
        <v>-500</v>
      </c>
      <c r="Z258" s="8">
        <f t="shared" ca="1" si="99"/>
        <v>-35500</v>
      </c>
    </row>
    <row r="259" spans="1:26" x14ac:dyDescent="0.25">
      <c r="A259" s="27">
        <f t="shared" si="96"/>
        <v>243</v>
      </c>
      <c r="B259" s="7">
        <f t="shared" si="78"/>
        <v>1</v>
      </c>
      <c r="C259" s="3">
        <f t="shared" ca="1" si="79"/>
        <v>-1</v>
      </c>
      <c r="D259" s="3">
        <f t="shared" ca="1" si="80"/>
        <v>-1</v>
      </c>
      <c r="E259" s="22">
        <f t="shared" ca="1" si="81"/>
        <v>0</v>
      </c>
      <c r="F259" s="25">
        <f t="shared" ca="1" si="77"/>
        <v>0</v>
      </c>
      <c r="G259" s="35">
        <f t="shared" ca="1" si="82"/>
        <v>0.60754041213265531</v>
      </c>
      <c r="H259" s="33">
        <f t="shared" ca="1" si="83"/>
        <v>0.20328544505431678</v>
      </c>
      <c r="I259" s="33">
        <f t="shared" ca="1" si="84"/>
        <v>0.41016122338789363</v>
      </c>
      <c r="J259" s="33">
        <f t="shared" ca="1" si="100"/>
        <v>-0.37536826743373108</v>
      </c>
      <c r="K259" s="34">
        <f t="shared" ca="1" si="85"/>
        <v>69.369475988494031</v>
      </c>
      <c r="L259" s="3">
        <f t="shared" ca="1" si="86"/>
        <v>-1</v>
      </c>
      <c r="M259" s="15">
        <f t="shared" ca="1" si="87"/>
        <v>69.369475988494031</v>
      </c>
      <c r="N259" s="33">
        <f t="shared" ca="1" si="88"/>
        <v>2.97490392903048</v>
      </c>
      <c r="O259" s="32">
        <f t="shared" ca="1" si="101"/>
        <v>72.344379917524506</v>
      </c>
      <c r="P259" s="16">
        <f t="shared" ca="1" si="97"/>
        <v>72.344379917524506</v>
      </c>
      <c r="Q259" s="17">
        <f t="shared" ca="1" si="89"/>
        <v>108.51656987628675</v>
      </c>
      <c r="R259" s="17">
        <f t="shared" ca="1" si="98"/>
        <v>34128.962910006325</v>
      </c>
      <c r="S259" s="17">
        <f t="shared" ca="1" si="90"/>
        <v>140.44840703706296</v>
      </c>
      <c r="T259" s="17">
        <f t="shared" ca="1" si="91"/>
        <v>1627.6556200824755</v>
      </c>
      <c r="U259" s="17">
        <f t="shared" ca="1" si="92"/>
        <v>9.5744448240145612</v>
      </c>
      <c r="V259" s="49">
        <f t="shared" ca="1" si="93"/>
        <v>0.95744448240145619</v>
      </c>
      <c r="W259" s="49"/>
      <c r="X259" s="7">
        <f t="shared" ca="1" si="94"/>
        <v>0</v>
      </c>
      <c r="Y259">
        <f t="shared" si="95"/>
        <v>0</v>
      </c>
      <c r="Z259" s="8">
        <f t="shared" ca="1" si="99"/>
        <v>-35500</v>
      </c>
    </row>
    <row r="260" spans="1:26" x14ac:dyDescent="0.25">
      <c r="A260" s="27">
        <f t="shared" si="96"/>
        <v>244</v>
      </c>
      <c r="B260" s="7">
        <f t="shared" si="78"/>
        <v>0</v>
      </c>
      <c r="C260" s="3">
        <f t="shared" ca="1" si="79"/>
        <v>0.44228186802948077</v>
      </c>
      <c r="D260" s="3">
        <f t="shared" ca="1" si="80"/>
        <v>0</v>
      </c>
      <c r="E260" s="22">
        <f t="shared" ca="1" si="81"/>
        <v>2</v>
      </c>
      <c r="F260" s="25">
        <f t="shared" ca="1" si="77"/>
        <v>340</v>
      </c>
      <c r="G260" s="35">
        <f t="shared" ca="1" si="82"/>
        <v>3.8557983428724074E-2</v>
      </c>
      <c r="H260" s="33">
        <f t="shared" ca="1" si="83"/>
        <v>-1</v>
      </c>
      <c r="I260" s="33">
        <f t="shared" ca="1" si="84"/>
        <v>-1</v>
      </c>
      <c r="J260" s="33">
        <f t="shared" ca="1" si="100"/>
        <v>-1</v>
      </c>
      <c r="K260" s="34">
        <f t="shared" ca="1" si="85"/>
        <v>-1</v>
      </c>
      <c r="L260" s="3">
        <f t="shared" ca="1" si="86"/>
        <v>50</v>
      </c>
      <c r="M260" s="15">
        <f t="shared" ca="1" si="87"/>
        <v>50</v>
      </c>
      <c r="N260" s="33">
        <f t="shared" ca="1" si="88"/>
        <v>63.689978694470284</v>
      </c>
      <c r="O260" s="32">
        <f t="shared" ca="1" si="101"/>
        <v>113.68997869447028</v>
      </c>
      <c r="P260" s="16">
        <f t="shared" ca="1" si="97"/>
        <v>113.68997869447028</v>
      </c>
      <c r="Q260" s="17">
        <f t="shared" ca="1" si="89"/>
        <v>170.53496804170544</v>
      </c>
      <c r="R260" s="17">
        <f t="shared" ca="1" si="98"/>
        <v>34299.497878048031</v>
      </c>
      <c r="S260" s="17">
        <f t="shared" ca="1" si="90"/>
        <v>140.57171261495085</v>
      </c>
      <c r="T260" s="17">
        <f t="shared" ca="1" si="91"/>
        <v>1700</v>
      </c>
      <c r="U260" s="17">
        <f t="shared" ca="1" si="92"/>
        <v>10</v>
      </c>
      <c r="V260" s="49">
        <f t="shared" ca="1" si="93"/>
        <v>1</v>
      </c>
      <c r="W260" s="49"/>
      <c r="X260" s="7">
        <f t="shared" ca="1" si="94"/>
        <v>0</v>
      </c>
      <c r="Y260">
        <f t="shared" ca="1" si="95"/>
        <v>-500</v>
      </c>
      <c r="Z260" s="8">
        <f t="shared" ca="1" si="99"/>
        <v>-36000</v>
      </c>
    </row>
    <row r="261" spans="1:26" x14ac:dyDescent="0.25">
      <c r="A261" s="27">
        <f t="shared" si="96"/>
        <v>245</v>
      </c>
      <c r="B261" s="7">
        <f t="shared" si="78"/>
        <v>1</v>
      </c>
      <c r="C261" s="3">
        <f t="shared" ca="1" si="79"/>
        <v>-1</v>
      </c>
      <c r="D261" s="3">
        <f t="shared" ca="1" si="80"/>
        <v>-1</v>
      </c>
      <c r="E261" s="22">
        <f t="shared" ca="1" si="81"/>
        <v>0</v>
      </c>
      <c r="F261" s="25">
        <f t="shared" ca="1" si="77"/>
        <v>0</v>
      </c>
      <c r="G261" s="35">
        <f t="shared" ca="1" si="82"/>
        <v>0.91061112019174628</v>
      </c>
      <c r="H261" s="33">
        <f t="shared" ca="1" si="83"/>
        <v>0.66589603141291376</v>
      </c>
      <c r="I261" s="33">
        <f t="shared" ca="1" si="84"/>
        <v>0.62464272045595481</v>
      </c>
      <c r="J261" s="33">
        <f t="shared" ca="1" si="100"/>
        <v>-0.69156054724554006</v>
      </c>
      <c r="K261" s="34">
        <f t="shared" ca="1" si="85"/>
        <v>64.626591791316898</v>
      </c>
      <c r="L261" s="3">
        <f t="shared" ca="1" si="86"/>
        <v>-1</v>
      </c>
      <c r="M261" s="15">
        <f t="shared" ca="1" si="87"/>
        <v>64.626591791316898</v>
      </c>
      <c r="N261" s="33">
        <f t="shared" ca="1" si="88"/>
        <v>55.319185253865896</v>
      </c>
      <c r="O261" s="32">
        <f t="shared" ca="1" si="101"/>
        <v>119.94577704518279</v>
      </c>
      <c r="P261" s="16">
        <f t="shared" ca="1" si="97"/>
        <v>119.94577704518279</v>
      </c>
      <c r="Q261" s="17">
        <f t="shared" ca="1" si="89"/>
        <v>179.91866556777418</v>
      </c>
      <c r="R261" s="17">
        <f t="shared" ca="1" si="98"/>
        <v>34479.416543615807</v>
      </c>
      <c r="S261" s="17">
        <f t="shared" ca="1" si="90"/>
        <v>140.73231242292158</v>
      </c>
      <c r="T261" s="17">
        <f t="shared" ca="1" si="91"/>
        <v>1580.0542229548173</v>
      </c>
      <c r="U261" s="17">
        <f t="shared" ca="1" si="92"/>
        <v>9.294436605616573</v>
      </c>
      <c r="V261" s="49">
        <f t="shared" ca="1" si="93"/>
        <v>0.92944366056165728</v>
      </c>
      <c r="W261" s="49"/>
      <c r="X261" s="7">
        <f t="shared" ca="1" si="94"/>
        <v>0</v>
      </c>
      <c r="Y261">
        <f t="shared" si="95"/>
        <v>0</v>
      </c>
      <c r="Z261" s="8">
        <f t="shared" ca="1" si="99"/>
        <v>-36000</v>
      </c>
    </row>
    <row r="262" spans="1:26" x14ac:dyDescent="0.25">
      <c r="A262" s="27">
        <f t="shared" si="96"/>
        <v>246</v>
      </c>
      <c r="B262" s="7">
        <f t="shared" si="78"/>
        <v>0</v>
      </c>
      <c r="C262" s="3">
        <f t="shared" ca="1" si="79"/>
        <v>0.70180857233181093</v>
      </c>
      <c r="D262" s="3">
        <f t="shared" ca="1" si="80"/>
        <v>1</v>
      </c>
      <c r="E262" s="22">
        <f t="shared" ca="1" si="81"/>
        <v>0</v>
      </c>
      <c r="F262" s="25">
        <f t="shared" ca="1" si="77"/>
        <v>0</v>
      </c>
      <c r="G262" s="35">
        <f t="shared" ca="1" si="82"/>
        <v>0.86135474093770859</v>
      </c>
      <c r="H262" s="33">
        <f t="shared" ca="1" si="83"/>
        <v>0.69128983182540449</v>
      </c>
      <c r="I262" s="33">
        <f t="shared" ca="1" si="84"/>
        <v>0.68682042966076162</v>
      </c>
      <c r="J262" s="33">
        <f t="shared" ca="1" si="100"/>
        <v>-0.39064375296601594</v>
      </c>
      <c r="K262" s="34">
        <f t="shared" ca="1" si="85"/>
        <v>69.140343705509764</v>
      </c>
      <c r="L262" s="3">
        <f t="shared" ca="1" si="86"/>
        <v>-1</v>
      </c>
      <c r="M262" s="15">
        <f t="shared" ca="1" si="87"/>
        <v>69.140343705509764</v>
      </c>
      <c r="N262" s="33">
        <f t="shared" ca="1" si="88"/>
        <v>21.148410313067536</v>
      </c>
      <c r="O262" s="32">
        <f t="shared" ca="1" si="101"/>
        <v>90.288754018577293</v>
      </c>
      <c r="P262" s="16">
        <f t="shared" ca="1" si="97"/>
        <v>90.288754018577293</v>
      </c>
      <c r="Q262" s="17">
        <f t="shared" ca="1" si="89"/>
        <v>135.43313102786595</v>
      </c>
      <c r="R262" s="17">
        <f t="shared" ca="1" si="98"/>
        <v>34614.849674643672</v>
      </c>
      <c r="S262" s="17">
        <f t="shared" ca="1" si="90"/>
        <v>140.71077103513682</v>
      </c>
      <c r="T262" s="17">
        <f t="shared" ca="1" si="91"/>
        <v>1489.76546893624</v>
      </c>
      <c r="U262" s="17">
        <f t="shared" ca="1" si="92"/>
        <v>8.7633262878602363</v>
      </c>
      <c r="V262" s="49">
        <f t="shared" ca="1" si="93"/>
        <v>0.87633262878602358</v>
      </c>
      <c r="W262" s="49"/>
      <c r="X262" s="7">
        <f t="shared" ca="1" si="94"/>
        <v>0</v>
      </c>
      <c r="Y262">
        <f t="shared" ca="1" si="95"/>
        <v>0</v>
      </c>
      <c r="Z262" s="8">
        <f t="shared" ca="1" si="99"/>
        <v>-36000</v>
      </c>
    </row>
    <row r="263" spans="1:26" x14ac:dyDescent="0.25">
      <c r="A263" s="27">
        <f t="shared" si="96"/>
        <v>247</v>
      </c>
      <c r="B263" s="7">
        <f t="shared" si="78"/>
        <v>1</v>
      </c>
      <c r="C263" s="3">
        <f t="shared" ca="1" si="79"/>
        <v>-1</v>
      </c>
      <c r="D263" s="3">
        <f t="shared" ca="1" si="80"/>
        <v>0</v>
      </c>
      <c r="E263" s="22">
        <f t="shared" ca="1" si="81"/>
        <v>2</v>
      </c>
      <c r="F263" s="25">
        <f t="shared" ca="1" si="77"/>
        <v>340</v>
      </c>
      <c r="G263" s="35">
        <f t="shared" ca="1" si="82"/>
        <v>0.86677099769087529</v>
      </c>
      <c r="H263" s="33">
        <f t="shared" ca="1" si="83"/>
        <v>0.87915374532621848</v>
      </c>
      <c r="I263" s="33">
        <f t="shared" ca="1" si="84"/>
        <v>0.19887206324055196</v>
      </c>
      <c r="J263" s="33">
        <f t="shared" ca="1" si="100"/>
        <v>0.42778311100182237</v>
      </c>
      <c r="K263" s="34">
        <f t="shared" ca="1" si="85"/>
        <v>81.416746665027333</v>
      </c>
      <c r="L263" s="3">
        <f t="shared" ca="1" si="86"/>
        <v>-1</v>
      </c>
      <c r="M263" s="15">
        <f t="shared" ca="1" si="87"/>
        <v>81.416746665027333</v>
      </c>
      <c r="N263" s="33">
        <f t="shared" ca="1" si="88"/>
        <v>109.22387210209537</v>
      </c>
      <c r="O263" s="32">
        <f t="shared" ca="1" si="101"/>
        <v>190.6406187671227</v>
      </c>
      <c r="P263" s="16">
        <f t="shared" ca="1" si="97"/>
        <v>190.6406187671227</v>
      </c>
      <c r="Q263" s="17">
        <f t="shared" ca="1" si="89"/>
        <v>285.96092815068403</v>
      </c>
      <c r="R263" s="17">
        <f t="shared" ca="1" si="98"/>
        <v>34900.810602794358</v>
      </c>
      <c r="S263" s="17">
        <f t="shared" ca="1" si="90"/>
        <v>141.29882835139409</v>
      </c>
      <c r="T263" s="17">
        <f t="shared" ca="1" si="91"/>
        <v>1639.1248501691173</v>
      </c>
      <c r="U263" s="17">
        <f t="shared" ca="1" si="92"/>
        <v>9.641910883347748</v>
      </c>
      <c r="V263" s="49">
        <f t="shared" ca="1" si="93"/>
        <v>0.96419108833477485</v>
      </c>
      <c r="W263" s="49"/>
      <c r="X263" s="7">
        <f t="shared" ca="1" si="94"/>
        <v>0</v>
      </c>
      <c r="Y263">
        <f t="shared" si="95"/>
        <v>0</v>
      </c>
      <c r="Z263" s="8">
        <f t="shared" ca="1" si="99"/>
        <v>-36000</v>
      </c>
    </row>
    <row r="264" spans="1:26" x14ac:dyDescent="0.25">
      <c r="A264" s="27">
        <f t="shared" si="96"/>
        <v>248</v>
      </c>
      <c r="B264" s="7">
        <f t="shared" si="78"/>
        <v>0</v>
      </c>
      <c r="C264" s="3">
        <f t="shared" ca="1" si="79"/>
        <v>0.43368961359529734</v>
      </c>
      <c r="D264" s="3">
        <f t="shared" ca="1" si="80"/>
        <v>0</v>
      </c>
      <c r="E264" s="22">
        <f t="shared" ca="1" si="81"/>
        <v>2</v>
      </c>
      <c r="F264" s="25">
        <f t="shared" ca="1" si="77"/>
        <v>340</v>
      </c>
      <c r="G264" s="35">
        <f t="shared" ca="1" si="82"/>
        <v>0.95230947619145534</v>
      </c>
      <c r="H264" s="33">
        <f t="shared" ca="1" si="83"/>
        <v>0.29645639222955544</v>
      </c>
      <c r="I264" s="33">
        <f t="shared" ca="1" si="84"/>
        <v>0.71430583230914502</v>
      </c>
      <c r="J264" s="33">
        <f t="shared" ca="1" si="100"/>
        <v>-0.12290726875767717</v>
      </c>
      <c r="K264" s="34">
        <f t="shared" ca="1" si="85"/>
        <v>73.156390968634838</v>
      </c>
      <c r="L264" s="3">
        <f t="shared" ca="1" si="86"/>
        <v>-1</v>
      </c>
      <c r="M264" s="15">
        <f t="shared" ca="1" si="87"/>
        <v>73.156390968634838</v>
      </c>
      <c r="N264" s="33">
        <f t="shared" ca="1" si="88"/>
        <v>13.817286241609196</v>
      </c>
      <c r="O264" s="32">
        <f t="shared" ca="1" si="101"/>
        <v>86.973677210244034</v>
      </c>
      <c r="P264" s="16">
        <f t="shared" ca="1" si="97"/>
        <v>86.973677210244034</v>
      </c>
      <c r="Q264" s="17">
        <f t="shared" ca="1" si="89"/>
        <v>130.46051581536605</v>
      </c>
      <c r="R264" s="17">
        <f t="shared" ca="1" si="98"/>
        <v>35031.271118609722</v>
      </c>
      <c r="S264" s="17">
        <f t="shared" ca="1" si="90"/>
        <v>141.25512547826494</v>
      </c>
      <c r="T264" s="17">
        <f t="shared" ca="1" si="91"/>
        <v>1700</v>
      </c>
      <c r="U264" s="17">
        <f t="shared" ca="1" si="92"/>
        <v>10</v>
      </c>
      <c r="V264" s="49">
        <f t="shared" ca="1" si="93"/>
        <v>1</v>
      </c>
      <c r="W264" s="49"/>
      <c r="X264" s="7">
        <f t="shared" ca="1" si="94"/>
        <v>0</v>
      </c>
      <c r="Y264">
        <f t="shared" ca="1" si="95"/>
        <v>-500</v>
      </c>
      <c r="Z264" s="8">
        <f t="shared" ca="1" si="99"/>
        <v>-36500</v>
      </c>
    </row>
    <row r="265" spans="1:26" x14ac:dyDescent="0.25">
      <c r="A265" s="27">
        <f t="shared" si="96"/>
        <v>249</v>
      </c>
      <c r="B265" s="7">
        <f t="shared" si="78"/>
        <v>1</v>
      </c>
      <c r="C265" s="3">
        <f t="shared" ca="1" si="79"/>
        <v>-1</v>
      </c>
      <c r="D265" s="3">
        <f t="shared" ca="1" si="80"/>
        <v>-1</v>
      </c>
      <c r="E265" s="22">
        <f t="shared" ca="1" si="81"/>
        <v>0</v>
      </c>
      <c r="F265" s="25">
        <f t="shared" ca="1" si="77"/>
        <v>0</v>
      </c>
      <c r="G265" s="35">
        <f t="shared" ca="1" si="82"/>
        <v>5.0831142529684903E-2</v>
      </c>
      <c r="H265" s="33">
        <f t="shared" ca="1" si="83"/>
        <v>-1</v>
      </c>
      <c r="I265" s="33">
        <f t="shared" ca="1" si="84"/>
        <v>-1</v>
      </c>
      <c r="J265" s="33">
        <f t="shared" ca="1" si="100"/>
        <v>-1</v>
      </c>
      <c r="K265" s="34">
        <f t="shared" ca="1" si="85"/>
        <v>-1</v>
      </c>
      <c r="L265" s="3">
        <f t="shared" ca="1" si="86"/>
        <v>50</v>
      </c>
      <c r="M265" s="15">
        <f t="shared" ca="1" si="87"/>
        <v>50</v>
      </c>
      <c r="N265" s="33">
        <f t="shared" ca="1" si="88"/>
        <v>19.493625149524803</v>
      </c>
      <c r="O265" s="32">
        <f t="shared" ca="1" si="101"/>
        <v>69.493625149524803</v>
      </c>
      <c r="P265" s="16">
        <f t="shared" ca="1" si="97"/>
        <v>69.493625149524803</v>
      </c>
      <c r="Q265" s="17">
        <f t="shared" ca="1" si="89"/>
        <v>104.2404377242872</v>
      </c>
      <c r="R265" s="17">
        <f t="shared" ca="1" si="98"/>
        <v>35135.511556334008</v>
      </c>
      <c r="S265" s="17">
        <f t="shared" ca="1" si="90"/>
        <v>141.10647211379111</v>
      </c>
      <c r="T265" s="17">
        <f t="shared" ca="1" si="91"/>
        <v>1630.5063748504751</v>
      </c>
      <c r="U265" s="17">
        <f t="shared" ca="1" si="92"/>
        <v>9.5912139697086776</v>
      </c>
      <c r="V265" s="49">
        <f t="shared" ca="1" si="93"/>
        <v>0.95912139697086773</v>
      </c>
      <c r="W265" s="49"/>
      <c r="X265" s="7">
        <f t="shared" ca="1" si="94"/>
        <v>0</v>
      </c>
      <c r="Y265">
        <f t="shared" si="95"/>
        <v>0</v>
      </c>
      <c r="Z265" s="8">
        <f t="shared" ca="1" si="99"/>
        <v>-36500</v>
      </c>
    </row>
    <row r="266" spans="1:26" x14ac:dyDescent="0.25">
      <c r="A266" s="27">
        <f t="shared" si="96"/>
        <v>250</v>
      </c>
      <c r="B266" s="7">
        <f t="shared" si="78"/>
        <v>0</v>
      </c>
      <c r="C266" s="3">
        <f t="shared" ca="1" si="79"/>
        <v>0.72600982405857617</v>
      </c>
      <c r="D266" s="3">
        <f t="shared" ca="1" si="80"/>
        <v>1</v>
      </c>
      <c r="E266" s="22">
        <f t="shared" ca="1" si="81"/>
        <v>0</v>
      </c>
      <c r="F266" s="25">
        <f t="shared" ca="1" si="77"/>
        <v>0</v>
      </c>
      <c r="G266" s="35">
        <f t="shared" ca="1" si="82"/>
        <v>0.31369480119665238</v>
      </c>
      <c r="H266" s="33">
        <f t="shared" ca="1" si="83"/>
        <v>-1</v>
      </c>
      <c r="I266" s="33">
        <f t="shared" ca="1" si="84"/>
        <v>-1</v>
      </c>
      <c r="J266" s="33">
        <f t="shared" ca="1" si="100"/>
        <v>-1</v>
      </c>
      <c r="K266" s="34">
        <f t="shared" ca="1" si="85"/>
        <v>-1</v>
      </c>
      <c r="L266" s="3">
        <f t="shared" ca="1" si="86"/>
        <v>50</v>
      </c>
      <c r="M266" s="15">
        <f t="shared" ca="1" si="87"/>
        <v>50</v>
      </c>
      <c r="N266" s="33">
        <f t="shared" ca="1" si="88"/>
        <v>69.652800116739868</v>
      </c>
      <c r="O266" s="32">
        <f t="shared" ca="1" si="101"/>
        <v>119.65280011673987</v>
      </c>
      <c r="P266" s="16">
        <f t="shared" ca="1" si="97"/>
        <v>119.65280011673987</v>
      </c>
      <c r="Q266" s="17">
        <f t="shared" ca="1" si="89"/>
        <v>179.47920017510981</v>
      </c>
      <c r="R266" s="17">
        <f t="shared" ca="1" si="98"/>
        <v>35314.99075650912</v>
      </c>
      <c r="S266" s="17">
        <f t="shared" ca="1" si="90"/>
        <v>141.25996302603639</v>
      </c>
      <c r="T266" s="17">
        <f t="shared" ca="1" si="91"/>
        <v>1510.8535747337353</v>
      </c>
      <c r="U266" s="17">
        <f t="shared" ca="1" si="92"/>
        <v>8.8873739690219722</v>
      </c>
      <c r="V266" s="49">
        <f t="shared" ca="1" si="93"/>
        <v>0.88873739690219722</v>
      </c>
      <c r="W266" s="49"/>
      <c r="X266" s="7">
        <f t="shared" ca="1" si="94"/>
        <v>0</v>
      </c>
      <c r="Y266">
        <f t="shared" ca="1" si="95"/>
        <v>0</v>
      </c>
      <c r="Z266" s="8">
        <f t="shared" ca="1" si="99"/>
        <v>-36500</v>
      </c>
    </row>
    <row r="267" spans="1:26" x14ac:dyDescent="0.25">
      <c r="A267" s="27">
        <f t="shared" si="96"/>
        <v>251</v>
      </c>
      <c r="B267" s="7">
        <f t="shared" si="78"/>
        <v>1</v>
      </c>
      <c r="C267" s="3">
        <f t="shared" ca="1" si="79"/>
        <v>-1</v>
      </c>
      <c r="D267" s="3">
        <f t="shared" ca="1" si="80"/>
        <v>0</v>
      </c>
      <c r="E267" s="22">
        <f t="shared" ca="1" si="81"/>
        <v>2</v>
      </c>
      <c r="F267" s="25">
        <f t="shared" ca="1" si="77"/>
        <v>340</v>
      </c>
      <c r="G267" s="35">
        <f t="shared" ca="1" si="82"/>
        <v>0.31849581896524504</v>
      </c>
      <c r="H267" s="33">
        <f t="shared" ca="1" si="83"/>
        <v>-1</v>
      </c>
      <c r="I267" s="33">
        <f t="shared" ca="1" si="84"/>
        <v>-1</v>
      </c>
      <c r="J267" s="33">
        <f t="shared" ca="1" si="100"/>
        <v>-1</v>
      </c>
      <c r="K267" s="34">
        <f t="shared" ca="1" si="85"/>
        <v>-1</v>
      </c>
      <c r="L267" s="3">
        <f t="shared" ca="1" si="86"/>
        <v>50</v>
      </c>
      <c r="M267" s="15">
        <f t="shared" ca="1" si="87"/>
        <v>50</v>
      </c>
      <c r="N267" s="33">
        <f t="shared" ca="1" si="88"/>
        <v>8.6706479247986152</v>
      </c>
      <c r="O267" s="32">
        <f t="shared" ca="1" si="101"/>
        <v>58.670647924798615</v>
      </c>
      <c r="P267" s="16">
        <f t="shared" ca="1" si="97"/>
        <v>58.670647924798615</v>
      </c>
      <c r="Q267" s="17">
        <f t="shared" ca="1" si="89"/>
        <v>88.005971887197916</v>
      </c>
      <c r="R267" s="17">
        <f t="shared" ca="1" si="98"/>
        <v>35402.99672839632</v>
      </c>
      <c r="S267" s="17">
        <f t="shared" ca="1" si="90"/>
        <v>141.04779573066253</v>
      </c>
      <c r="T267" s="17">
        <f t="shared" ca="1" si="91"/>
        <v>1700</v>
      </c>
      <c r="U267" s="17">
        <f t="shared" ca="1" si="92"/>
        <v>10</v>
      </c>
      <c r="V267" s="49">
        <f t="shared" ca="1" si="93"/>
        <v>1</v>
      </c>
      <c r="W267" s="49"/>
      <c r="X267" s="7">
        <f t="shared" ca="1" si="94"/>
        <v>0</v>
      </c>
      <c r="Y267">
        <f t="shared" si="95"/>
        <v>0</v>
      </c>
      <c r="Z267" s="8">
        <f t="shared" ca="1" si="99"/>
        <v>-36500</v>
      </c>
    </row>
    <row r="268" spans="1:26" x14ac:dyDescent="0.25">
      <c r="A268" s="27">
        <f t="shared" si="96"/>
        <v>252</v>
      </c>
      <c r="B268" s="7">
        <f t="shared" si="78"/>
        <v>0</v>
      </c>
      <c r="C268" s="3">
        <f t="shared" ca="1" si="79"/>
        <v>0.30125274783682876</v>
      </c>
      <c r="D268" s="3">
        <f t="shared" ca="1" si="80"/>
        <v>0</v>
      </c>
      <c r="E268" s="22">
        <f t="shared" ca="1" si="81"/>
        <v>2</v>
      </c>
      <c r="F268" s="25">
        <f t="shared" ca="1" si="77"/>
        <v>340</v>
      </c>
      <c r="G268" s="35">
        <f t="shared" ca="1" si="82"/>
        <v>0.16939602850569779</v>
      </c>
      <c r="H268" s="33">
        <f t="shared" ca="1" si="83"/>
        <v>-1</v>
      </c>
      <c r="I268" s="33">
        <f t="shared" ca="1" si="84"/>
        <v>-1</v>
      </c>
      <c r="J268" s="33">
        <f t="shared" ca="1" si="100"/>
        <v>-1</v>
      </c>
      <c r="K268" s="34">
        <f t="shared" ca="1" si="85"/>
        <v>-1</v>
      </c>
      <c r="L268" s="3">
        <f t="shared" ca="1" si="86"/>
        <v>50</v>
      </c>
      <c r="M268" s="15">
        <f t="shared" ca="1" si="87"/>
        <v>50</v>
      </c>
      <c r="N268" s="33">
        <f t="shared" ca="1" si="88"/>
        <v>8.3478205462018362</v>
      </c>
      <c r="O268" s="32">
        <f t="shared" ca="1" si="101"/>
        <v>58.347820546201838</v>
      </c>
      <c r="P268" s="16">
        <f t="shared" ca="1" si="97"/>
        <v>58.347820546201838</v>
      </c>
      <c r="Q268" s="17">
        <f t="shared" ca="1" si="89"/>
        <v>87.521730819302761</v>
      </c>
      <c r="R268" s="17">
        <f t="shared" ca="1" si="98"/>
        <v>35490.518459215622</v>
      </c>
      <c r="S268" s="17">
        <f t="shared" ca="1" si="90"/>
        <v>140.83539071117301</v>
      </c>
      <c r="T268" s="17">
        <f t="shared" ca="1" si="91"/>
        <v>1700</v>
      </c>
      <c r="U268" s="17">
        <f t="shared" ca="1" si="92"/>
        <v>10</v>
      </c>
      <c r="V268" s="49">
        <f t="shared" ca="1" si="93"/>
        <v>1</v>
      </c>
      <c r="W268" s="49"/>
      <c r="X268" s="7">
        <f t="shared" ca="1" si="94"/>
        <v>0</v>
      </c>
      <c r="Y268">
        <f t="shared" ca="1" si="95"/>
        <v>-500</v>
      </c>
      <c r="Z268" s="8">
        <f t="shared" ca="1" si="99"/>
        <v>-37000</v>
      </c>
    </row>
    <row r="269" spans="1:26" x14ac:dyDescent="0.25">
      <c r="A269" s="27">
        <f t="shared" si="96"/>
        <v>253</v>
      </c>
      <c r="B269" s="7">
        <f t="shared" si="78"/>
        <v>1</v>
      </c>
      <c r="C269" s="3">
        <f t="shared" ca="1" si="79"/>
        <v>-1</v>
      </c>
      <c r="D269" s="3">
        <f t="shared" ca="1" si="80"/>
        <v>-1</v>
      </c>
      <c r="E269" s="22">
        <f t="shared" ca="1" si="81"/>
        <v>0</v>
      </c>
      <c r="F269" s="25">
        <f t="shared" ca="1" si="77"/>
        <v>0</v>
      </c>
      <c r="G269" s="35">
        <f t="shared" ca="1" si="82"/>
        <v>0.86068589684715013</v>
      </c>
      <c r="H269" s="33">
        <f t="shared" ca="1" si="83"/>
        <v>0.18494795899917627</v>
      </c>
      <c r="I269" s="33">
        <f t="shared" ca="1" si="84"/>
        <v>0.46472355760874162</v>
      </c>
      <c r="J269" s="33">
        <f t="shared" ca="1" si="100"/>
        <v>-0.41115048039066171</v>
      </c>
      <c r="K269" s="34">
        <f t="shared" ca="1" si="85"/>
        <v>68.832742794140074</v>
      </c>
      <c r="L269" s="3">
        <f t="shared" ca="1" si="86"/>
        <v>-1</v>
      </c>
      <c r="M269" s="15">
        <f t="shared" ca="1" si="87"/>
        <v>68.832742794140074</v>
      </c>
      <c r="N269" s="33">
        <f t="shared" ca="1" si="88"/>
        <v>42.487786636505149</v>
      </c>
      <c r="O269" s="32">
        <f t="shared" ca="1" si="101"/>
        <v>111.32052943064522</v>
      </c>
      <c r="P269" s="16">
        <f t="shared" ca="1" si="97"/>
        <v>111.32052943064522</v>
      </c>
      <c r="Q269" s="17">
        <f t="shared" ca="1" si="89"/>
        <v>166.98079414596782</v>
      </c>
      <c r="R269" s="17">
        <f t="shared" ca="1" si="98"/>
        <v>35657.499253361588</v>
      </c>
      <c r="S269" s="17">
        <f t="shared" ca="1" si="90"/>
        <v>140.93873222672553</v>
      </c>
      <c r="T269" s="17">
        <f t="shared" ca="1" si="91"/>
        <v>1588.6794705693549</v>
      </c>
      <c r="U269" s="17">
        <f t="shared" ca="1" si="92"/>
        <v>9.3451733562903225</v>
      </c>
      <c r="V269" s="49">
        <f t="shared" ca="1" si="93"/>
        <v>0.93451733562903228</v>
      </c>
      <c r="W269" s="49"/>
      <c r="X269" s="7">
        <f t="shared" ca="1" si="94"/>
        <v>0</v>
      </c>
      <c r="Y269">
        <f t="shared" si="95"/>
        <v>0</v>
      </c>
      <c r="Z269" s="8">
        <f t="shared" ca="1" si="99"/>
        <v>-37000</v>
      </c>
    </row>
    <row r="270" spans="1:26" x14ac:dyDescent="0.25">
      <c r="A270" s="27">
        <f t="shared" si="96"/>
        <v>254</v>
      </c>
      <c r="B270" s="7">
        <f t="shared" si="78"/>
        <v>0</v>
      </c>
      <c r="C270" s="3">
        <f t="shared" ca="1" si="79"/>
        <v>0.38509304039630432</v>
      </c>
      <c r="D270" s="3">
        <f t="shared" ca="1" si="80"/>
        <v>0</v>
      </c>
      <c r="E270" s="22">
        <f t="shared" ca="1" si="81"/>
        <v>2</v>
      </c>
      <c r="F270" s="25">
        <f t="shared" ca="1" si="77"/>
        <v>340</v>
      </c>
      <c r="G270" s="35">
        <f t="shared" ca="1" si="82"/>
        <v>0.88931448440496164</v>
      </c>
      <c r="H270" s="33">
        <f t="shared" ca="1" si="83"/>
        <v>0.76985391885653598</v>
      </c>
      <c r="I270" s="33">
        <f t="shared" ca="1" si="84"/>
        <v>0.9167613472273084</v>
      </c>
      <c r="J270" s="33">
        <f t="shared" ca="1" si="100"/>
        <v>0.97859684360395471</v>
      </c>
      <c r="K270" s="34">
        <f t="shared" ca="1" si="85"/>
        <v>89.678952654059316</v>
      </c>
      <c r="L270" s="3">
        <f t="shared" ca="1" si="86"/>
        <v>-1</v>
      </c>
      <c r="M270" s="15">
        <f t="shared" ca="1" si="87"/>
        <v>89.678952654059316</v>
      </c>
      <c r="N270" s="33">
        <f t="shared" ca="1" si="88"/>
        <v>55.963396333040109</v>
      </c>
      <c r="O270" s="32">
        <f t="shared" ca="1" si="101"/>
        <v>145.64234898709941</v>
      </c>
      <c r="P270" s="16">
        <f t="shared" ca="1" si="97"/>
        <v>145.64234898709941</v>
      </c>
      <c r="Q270" s="17">
        <f t="shared" ca="1" si="89"/>
        <v>218.46352348064912</v>
      </c>
      <c r="R270" s="17">
        <f t="shared" ca="1" si="98"/>
        <v>35875.962776842236</v>
      </c>
      <c r="S270" s="17">
        <f t="shared" ca="1" si="90"/>
        <v>141.24394794032364</v>
      </c>
      <c r="T270" s="17">
        <f t="shared" ca="1" si="91"/>
        <v>1700</v>
      </c>
      <c r="U270" s="17">
        <f t="shared" ca="1" si="92"/>
        <v>10</v>
      </c>
      <c r="V270" s="49">
        <f t="shared" ca="1" si="93"/>
        <v>1</v>
      </c>
      <c r="W270" s="49"/>
      <c r="X270" s="7">
        <f t="shared" ca="1" si="94"/>
        <v>0</v>
      </c>
      <c r="Y270">
        <f t="shared" ca="1" si="95"/>
        <v>-500</v>
      </c>
      <c r="Z270" s="8">
        <f t="shared" ca="1" si="99"/>
        <v>-37500</v>
      </c>
    </row>
    <row r="271" spans="1:26" x14ac:dyDescent="0.25">
      <c r="A271" s="27">
        <f t="shared" si="96"/>
        <v>255</v>
      </c>
      <c r="B271" s="7">
        <f t="shared" si="78"/>
        <v>1</v>
      </c>
      <c r="C271" s="3">
        <f t="shared" ca="1" si="79"/>
        <v>-1</v>
      </c>
      <c r="D271" s="3">
        <f t="shared" ca="1" si="80"/>
        <v>-1</v>
      </c>
      <c r="E271" s="22">
        <f t="shared" ca="1" si="81"/>
        <v>0</v>
      </c>
      <c r="F271" s="25">
        <f t="shared" ca="1" si="77"/>
        <v>0</v>
      </c>
      <c r="G271" s="35">
        <f t="shared" ca="1" si="82"/>
        <v>0.66028648164603643</v>
      </c>
      <c r="H271" s="33">
        <f t="shared" ca="1" si="83"/>
        <v>0.70957606163231046</v>
      </c>
      <c r="I271" s="33">
        <f t="shared" ca="1" si="84"/>
        <v>8.0696693999395164E-2</v>
      </c>
      <c r="J271" s="33">
        <f t="shared" ca="1" si="100"/>
        <v>0.90592988764170923</v>
      </c>
      <c r="K271" s="34">
        <f t="shared" ca="1" si="85"/>
        <v>88.58894831462564</v>
      </c>
      <c r="L271" s="3">
        <f t="shared" ca="1" si="86"/>
        <v>-1</v>
      </c>
      <c r="M271" s="15">
        <f t="shared" ca="1" si="87"/>
        <v>88.58894831462564</v>
      </c>
      <c r="N271" s="33">
        <f t="shared" ca="1" si="88"/>
        <v>23.879640875277723</v>
      </c>
      <c r="O271" s="32">
        <f t="shared" ca="1" si="101"/>
        <v>112.46858918990335</v>
      </c>
      <c r="P271" s="16">
        <f t="shared" ca="1" si="97"/>
        <v>112.46858918990335</v>
      </c>
      <c r="Q271" s="17">
        <f t="shared" ca="1" si="89"/>
        <v>168.70288378485503</v>
      </c>
      <c r="R271" s="17">
        <f t="shared" ca="1" si="98"/>
        <v>36044.665660627092</v>
      </c>
      <c r="S271" s="17">
        <f t="shared" ca="1" si="90"/>
        <v>141.35163004167475</v>
      </c>
      <c r="T271" s="17">
        <f t="shared" ca="1" si="91"/>
        <v>1587.5314108100965</v>
      </c>
      <c r="U271" s="17">
        <f t="shared" ca="1" si="92"/>
        <v>9.3384200635888028</v>
      </c>
      <c r="V271" s="49">
        <f t="shared" ca="1" si="93"/>
        <v>0.93384200635888026</v>
      </c>
      <c r="W271" s="49"/>
      <c r="X271" s="7">
        <f t="shared" ca="1" si="94"/>
        <v>0</v>
      </c>
      <c r="Y271">
        <f t="shared" si="95"/>
        <v>0</v>
      </c>
      <c r="Z271" s="8">
        <f t="shared" ca="1" si="99"/>
        <v>-37500</v>
      </c>
    </row>
    <row r="272" spans="1:26" x14ac:dyDescent="0.25">
      <c r="A272" s="27">
        <f t="shared" si="96"/>
        <v>256</v>
      </c>
      <c r="B272" s="7">
        <f t="shared" si="78"/>
        <v>0</v>
      </c>
      <c r="C272" s="3">
        <f t="shared" ca="1" si="79"/>
        <v>0.17265057700265951</v>
      </c>
      <c r="D272" s="3">
        <f t="shared" ca="1" si="80"/>
        <v>0</v>
      </c>
      <c r="E272" s="22">
        <f t="shared" ca="1" si="81"/>
        <v>2</v>
      </c>
      <c r="F272" s="25">
        <f t="shared" ref="F272:F335" ca="1" si="102">E272*_GramosXFrasco</f>
        <v>340</v>
      </c>
      <c r="G272" s="35">
        <f t="shared" ca="1" si="82"/>
        <v>0.23642955165103008</v>
      </c>
      <c r="H272" s="33">
        <f t="shared" ca="1" si="83"/>
        <v>-1</v>
      </c>
      <c r="I272" s="33">
        <f t="shared" ca="1" si="84"/>
        <v>-1</v>
      </c>
      <c r="J272" s="33">
        <f t="shared" ca="1" si="100"/>
        <v>-1</v>
      </c>
      <c r="K272" s="34">
        <f t="shared" ca="1" si="85"/>
        <v>-1</v>
      </c>
      <c r="L272" s="3">
        <f t="shared" ca="1" si="86"/>
        <v>50</v>
      </c>
      <c r="M272" s="15">
        <f t="shared" ca="1" si="87"/>
        <v>50</v>
      </c>
      <c r="N272" s="33">
        <f t="shared" ca="1" si="88"/>
        <v>47.680574976345262</v>
      </c>
      <c r="O272" s="32">
        <f t="shared" ca="1" si="101"/>
        <v>97.68057497634527</v>
      </c>
      <c r="P272" s="16">
        <f t="shared" ca="1" si="97"/>
        <v>97.68057497634527</v>
      </c>
      <c r="Q272" s="17">
        <f t="shared" ca="1" si="89"/>
        <v>146.5208624645179</v>
      </c>
      <c r="R272" s="17">
        <f t="shared" ca="1" si="98"/>
        <v>36191.186523091608</v>
      </c>
      <c r="S272" s="17">
        <f t="shared" ca="1" si="90"/>
        <v>141.37182235582648</v>
      </c>
      <c r="T272" s="17">
        <f t="shared" ca="1" si="91"/>
        <v>1700</v>
      </c>
      <c r="U272" s="17">
        <f t="shared" ca="1" si="92"/>
        <v>10</v>
      </c>
      <c r="V272" s="49">
        <f t="shared" ca="1" si="93"/>
        <v>1</v>
      </c>
      <c r="W272" s="49"/>
      <c r="X272" s="7">
        <f t="shared" ca="1" si="94"/>
        <v>0</v>
      </c>
      <c r="Y272">
        <f t="shared" ca="1" si="95"/>
        <v>-500</v>
      </c>
      <c r="Z272" s="8">
        <f t="shared" ca="1" si="99"/>
        <v>-38000</v>
      </c>
    </row>
    <row r="273" spans="1:26" x14ac:dyDescent="0.25">
      <c r="A273" s="27">
        <f t="shared" si="96"/>
        <v>257</v>
      </c>
      <c r="B273" s="7">
        <f t="shared" ref="B273:B336" si="103">IF(B272=0,_Proxima_Compra,B272-1)</f>
        <v>1</v>
      </c>
      <c r="C273" s="3">
        <f t="shared" ref="C273:C336" ca="1" si="104">IF(B273=0,RAND(),-1)</f>
        <v>-1</v>
      </c>
      <c r="D273" s="3">
        <f t="shared" ref="D273:D336" ca="1" si="105">IF(D272&gt;0,D272-1,IF(C273&gt;0,LOOKUP(C273,$S$3:$S$5,$P$3:$P$5),-1))</f>
        <v>-1</v>
      </c>
      <c r="E273" s="22">
        <f t="shared" ref="E273:E336" ca="1" si="106">IF(D273=0,2,)</f>
        <v>0</v>
      </c>
      <c r="F273" s="25">
        <f t="shared" ca="1" si="102"/>
        <v>0</v>
      </c>
      <c r="G273" s="35">
        <f t="shared" ref="G273:G336" ca="1" si="107">RAND()</f>
        <v>0.14901373551426711</v>
      </c>
      <c r="H273" s="33">
        <f t="shared" ref="H273:H336" ca="1" si="108">IF(G273&gt;0.5,RAND(),-1)</f>
        <v>-1</v>
      </c>
      <c r="I273" s="33">
        <f t="shared" ref="I273:I336" ca="1" si="109">IF(G273&gt;0.5,RAND(),-1)</f>
        <v>-1</v>
      </c>
      <c r="J273" s="33">
        <f t="shared" ca="1" si="100"/>
        <v>-1</v>
      </c>
      <c r="K273" s="34">
        <f t="shared" ref="K273:K336" ca="1" si="110">IF(J273&lt;&gt;-1,_Media_M + J273*_Sigma,-1)</f>
        <v>-1</v>
      </c>
      <c r="L273" s="3">
        <f t="shared" ref="L273:L336" ca="1" si="111">IF(K273=-1,50,-1)</f>
        <v>50</v>
      </c>
      <c r="M273" s="15">
        <f t="shared" ref="M273:M336" ca="1" si="112">IF(LOOKUP(G273,$H$3:$H$4,$E$3:$E$4)=1,50,_Media_M + J273*_Sigma)</f>
        <v>50</v>
      </c>
      <c r="N273" s="33">
        <f t="shared" ref="N273:N336" ca="1" si="113">(-1/(1/70)*(LOG(1-RAND())))</f>
        <v>14.266847988781501</v>
      </c>
      <c r="O273" s="32">
        <f t="shared" ca="1" si="101"/>
        <v>64.266847988781507</v>
      </c>
      <c r="P273" s="16">
        <f t="shared" ca="1" si="97"/>
        <v>64.266847988781507</v>
      </c>
      <c r="Q273" s="17">
        <f t="shared" ref="Q273:Q336" ca="1" si="114" xml:space="preserve"> P273*_Precio_cafe</f>
        <v>96.40027198317226</v>
      </c>
      <c r="R273" s="17">
        <f t="shared" ca="1" si="98"/>
        <v>36287.586795074778</v>
      </c>
      <c r="S273" s="17">
        <f t="shared" ref="S273:S336" ca="1" si="115">(1/A273)*((A273-1)*S272 +Q273)</f>
        <v>141.19683577850097</v>
      </c>
      <c r="T273" s="17">
        <f t="shared" ref="T273:T336" ca="1" si="116">IF((T272-P273+F273)&gt;_Max_Stock_Gramos,_Max_Stock_Gramos,T272-P273+F273)</f>
        <v>1635.7331520112184</v>
      </c>
      <c r="U273" s="17">
        <f t="shared" ref="U273:U336" ca="1" si="117">T273/_GramosXFrasco</f>
        <v>9.6219597177130503</v>
      </c>
      <c r="V273" s="49">
        <f t="shared" ref="V273:V336" ca="1" si="118">(T273/_Max_Stock_Gramos)</f>
        <v>0.96219597177130489</v>
      </c>
      <c r="W273" s="49"/>
      <c r="X273" s="7">
        <f t="shared" ref="X273:X336" ca="1" si="119">IF((T272-O273)&lt;0,(T272-O273)*_Costo_Faltante,0)</f>
        <v>0</v>
      </c>
      <c r="Y273">
        <f t="shared" ref="Y273:Y336" si="120">IF(B273=0,E273*_Costo_Frasco,0)</f>
        <v>0</v>
      </c>
      <c r="Z273" s="8">
        <f t="shared" ca="1" si="99"/>
        <v>-38000</v>
      </c>
    </row>
    <row r="274" spans="1:26" x14ac:dyDescent="0.25">
      <c r="A274" s="27">
        <f t="shared" ref="A274:A337" si="121">A273+1</f>
        <v>258</v>
      </c>
      <c r="B274" s="7">
        <f t="shared" si="103"/>
        <v>0</v>
      </c>
      <c r="C274" s="3">
        <f t="shared" ca="1" si="104"/>
        <v>9.8832827062437012E-2</v>
      </c>
      <c r="D274" s="3">
        <f t="shared" ca="1" si="105"/>
        <v>0</v>
      </c>
      <c r="E274" s="22">
        <f t="shared" ca="1" si="106"/>
        <v>2</v>
      </c>
      <c r="F274" s="25">
        <f t="shared" ca="1" si="102"/>
        <v>340</v>
      </c>
      <c r="G274" s="35">
        <f t="shared" ca="1" si="107"/>
        <v>2.9103151824148465E-2</v>
      </c>
      <c r="H274" s="33">
        <f t="shared" ca="1" si="108"/>
        <v>-1</v>
      </c>
      <c r="I274" s="33">
        <f t="shared" ca="1" si="109"/>
        <v>-1</v>
      </c>
      <c r="J274" s="33">
        <f t="shared" ca="1" si="100"/>
        <v>-1</v>
      </c>
      <c r="K274" s="34">
        <f t="shared" ca="1" si="110"/>
        <v>-1</v>
      </c>
      <c r="L274" s="3">
        <f t="shared" ca="1" si="111"/>
        <v>50</v>
      </c>
      <c r="M274" s="15">
        <f t="shared" ca="1" si="112"/>
        <v>50</v>
      </c>
      <c r="N274" s="33">
        <f t="shared" ca="1" si="113"/>
        <v>68.972082904041812</v>
      </c>
      <c r="O274" s="32">
        <f t="shared" ca="1" si="101"/>
        <v>118.97208290404181</v>
      </c>
      <c r="P274" s="16">
        <f t="shared" ref="P274:P337" ca="1" si="122">IF(O274&lt;T273,O274,T273)</f>
        <v>118.97208290404181</v>
      </c>
      <c r="Q274" s="17">
        <f t="shared" ca="1" si="114"/>
        <v>178.45812435606271</v>
      </c>
      <c r="R274" s="17">
        <f t="shared" ref="R274:R337" ca="1" si="123">Q274+R273</f>
        <v>36466.044919430838</v>
      </c>
      <c r="S274" s="17">
        <f t="shared" ca="1" si="115"/>
        <v>141.34125937763881</v>
      </c>
      <c r="T274" s="17">
        <f t="shared" ca="1" si="116"/>
        <v>1700</v>
      </c>
      <c r="U274" s="17">
        <f t="shared" ca="1" si="117"/>
        <v>10</v>
      </c>
      <c r="V274" s="49">
        <f t="shared" ca="1" si="118"/>
        <v>1</v>
      </c>
      <c r="W274" s="49"/>
      <c r="X274" s="7">
        <f t="shared" ca="1" si="119"/>
        <v>0</v>
      </c>
      <c r="Y274">
        <f t="shared" ca="1" si="120"/>
        <v>-500</v>
      </c>
      <c r="Z274" s="8">
        <f t="shared" ref="Z274:Z337" ca="1" si="124">X274+Y274+Z273</f>
        <v>-38500</v>
      </c>
    </row>
    <row r="275" spans="1:26" x14ac:dyDescent="0.25">
      <c r="A275" s="27">
        <f t="shared" si="121"/>
        <v>259</v>
      </c>
      <c r="B275" s="7">
        <f t="shared" si="103"/>
        <v>1</v>
      </c>
      <c r="C275" s="3">
        <f t="shared" ca="1" si="104"/>
        <v>-1</v>
      </c>
      <c r="D275" s="3">
        <f t="shared" ca="1" si="105"/>
        <v>-1</v>
      </c>
      <c r="E275" s="22">
        <f t="shared" ca="1" si="106"/>
        <v>0</v>
      </c>
      <c r="F275" s="25">
        <f t="shared" ca="1" si="102"/>
        <v>0</v>
      </c>
      <c r="G275" s="35">
        <f t="shared" ca="1" si="107"/>
        <v>0.25517521020553124</v>
      </c>
      <c r="H275" s="33">
        <f t="shared" ca="1" si="108"/>
        <v>-1</v>
      </c>
      <c r="I275" s="33">
        <f t="shared" ca="1" si="109"/>
        <v>-1</v>
      </c>
      <c r="J275" s="33">
        <f t="shared" ca="1" si="100"/>
        <v>-1</v>
      </c>
      <c r="K275" s="34">
        <f t="shared" ca="1" si="110"/>
        <v>-1</v>
      </c>
      <c r="L275" s="3">
        <f t="shared" ca="1" si="111"/>
        <v>50</v>
      </c>
      <c r="M275" s="15">
        <f t="shared" ca="1" si="112"/>
        <v>50</v>
      </c>
      <c r="N275" s="33">
        <f t="shared" ca="1" si="113"/>
        <v>10.606417951445415</v>
      </c>
      <c r="O275" s="32">
        <f t="shared" ca="1" si="101"/>
        <v>60.606417951445415</v>
      </c>
      <c r="P275" s="16">
        <f t="shared" ca="1" si="122"/>
        <v>60.606417951445415</v>
      </c>
      <c r="Q275" s="17">
        <f t="shared" ca="1" si="114"/>
        <v>90.909626927168119</v>
      </c>
      <c r="R275" s="17">
        <f t="shared" ca="1" si="123"/>
        <v>36556.954546358007</v>
      </c>
      <c r="S275" s="17">
        <f t="shared" ca="1" si="115"/>
        <v>141.1465426500308</v>
      </c>
      <c r="T275" s="17">
        <f t="shared" ca="1" si="116"/>
        <v>1639.3935820485547</v>
      </c>
      <c r="U275" s="17">
        <f t="shared" ca="1" si="117"/>
        <v>9.6434916591091451</v>
      </c>
      <c r="V275" s="49">
        <f t="shared" ca="1" si="118"/>
        <v>0.96434916591091446</v>
      </c>
      <c r="W275" s="49"/>
      <c r="X275" s="7">
        <f t="shared" ca="1" si="119"/>
        <v>0</v>
      </c>
      <c r="Y275">
        <f t="shared" si="120"/>
        <v>0</v>
      </c>
      <c r="Z275" s="8">
        <f t="shared" ca="1" si="124"/>
        <v>-38500</v>
      </c>
    </row>
    <row r="276" spans="1:26" x14ac:dyDescent="0.25">
      <c r="A276" s="27">
        <f t="shared" si="121"/>
        <v>260</v>
      </c>
      <c r="B276" s="7">
        <f t="shared" si="103"/>
        <v>0</v>
      </c>
      <c r="C276" s="3">
        <f t="shared" ca="1" si="104"/>
        <v>0.65879535268911604</v>
      </c>
      <c r="D276" s="3">
        <f t="shared" ca="1" si="105"/>
        <v>1</v>
      </c>
      <c r="E276" s="22">
        <f t="shared" ca="1" si="106"/>
        <v>0</v>
      </c>
      <c r="F276" s="25">
        <f t="shared" ca="1" si="102"/>
        <v>0</v>
      </c>
      <c r="G276" s="35">
        <f t="shared" ca="1" si="107"/>
        <v>0.91677625676948149</v>
      </c>
      <c r="H276" s="33">
        <f t="shared" ca="1" si="108"/>
        <v>0.30128203304340717</v>
      </c>
      <c r="I276" s="33">
        <f t="shared" ca="1" si="109"/>
        <v>0.47093941722136667</v>
      </c>
      <c r="J276" s="33">
        <f t="shared" ca="1" si="100"/>
        <v>-0.54875224916885768</v>
      </c>
      <c r="K276" s="34">
        <f t="shared" ca="1" si="110"/>
        <v>66.768716262467137</v>
      </c>
      <c r="L276" s="3">
        <f t="shared" ca="1" si="111"/>
        <v>-1</v>
      </c>
      <c r="M276" s="15">
        <f t="shared" ca="1" si="112"/>
        <v>66.768716262467137</v>
      </c>
      <c r="N276" s="33">
        <f t="shared" ca="1" si="113"/>
        <v>14.623159122813499</v>
      </c>
      <c r="O276" s="32">
        <f t="shared" ca="1" si="101"/>
        <v>81.391875385280642</v>
      </c>
      <c r="P276" s="16">
        <f t="shared" ca="1" si="122"/>
        <v>81.391875385280642</v>
      </c>
      <c r="Q276" s="17">
        <f t="shared" ca="1" si="114"/>
        <v>122.08781307792097</v>
      </c>
      <c r="R276" s="17">
        <f t="shared" ca="1" si="123"/>
        <v>36679.042359435931</v>
      </c>
      <c r="S276" s="17">
        <f t="shared" ca="1" si="115"/>
        <v>141.07323984398425</v>
      </c>
      <c r="T276" s="17">
        <f t="shared" ca="1" si="116"/>
        <v>1558.001706663274</v>
      </c>
      <c r="U276" s="17">
        <f t="shared" ca="1" si="117"/>
        <v>9.1647159215486713</v>
      </c>
      <c r="V276" s="49">
        <f t="shared" ca="1" si="118"/>
        <v>0.91647159215486707</v>
      </c>
      <c r="W276" s="49"/>
      <c r="X276" s="7">
        <f t="shared" ca="1" si="119"/>
        <v>0</v>
      </c>
      <c r="Y276">
        <f t="shared" ca="1" si="120"/>
        <v>0</v>
      </c>
      <c r="Z276" s="8">
        <f t="shared" ca="1" si="124"/>
        <v>-38500</v>
      </c>
    </row>
    <row r="277" spans="1:26" x14ac:dyDescent="0.25">
      <c r="A277" s="27">
        <f t="shared" si="121"/>
        <v>261</v>
      </c>
      <c r="B277" s="7">
        <f t="shared" si="103"/>
        <v>1</v>
      </c>
      <c r="C277" s="3">
        <f t="shared" ca="1" si="104"/>
        <v>-1</v>
      </c>
      <c r="D277" s="3">
        <f t="shared" ca="1" si="105"/>
        <v>0</v>
      </c>
      <c r="E277" s="22">
        <f t="shared" ca="1" si="106"/>
        <v>2</v>
      </c>
      <c r="F277" s="25">
        <f t="shared" ca="1" si="102"/>
        <v>340</v>
      </c>
      <c r="G277" s="35">
        <f t="shared" ca="1" si="107"/>
        <v>0.98748214319579097</v>
      </c>
      <c r="H277" s="33">
        <f t="shared" ca="1" si="108"/>
        <v>5.7634341893075813E-4</v>
      </c>
      <c r="I277" s="33">
        <f t="shared" ca="1" si="109"/>
        <v>0.64986371757245753</v>
      </c>
      <c r="J277" s="33">
        <f t="shared" ca="1" si="100"/>
        <v>-1.3168626760380216E-2</v>
      </c>
      <c r="K277" s="34">
        <f t="shared" ca="1" si="110"/>
        <v>74.802470598594297</v>
      </c>
      <c r="L277" s="3">
        <f t="shared" ca="1" si="111"/>
        <v>-1</v>
      </c>
      <c r="M277" s="15">
        <f t="shared" ca="1" si="112"/>
        <v>74.802470598594297</v>
      </c>
      <c r="N277" s="33">
        <f t="shared" ca="1" si="113"/>
        <v>28.96333857692219</v>
      </c>
      <c r="O277" s="32">
        <f t="shared" ca="1" si="101"/>
        <v>103.76580917551649</v>
      </c>
      <c r="P277" s="16">
        <f t="shared" ca="1" si="122"/>
        <v>103.76580917551649</v>
      </c>
      <c r="Q277" s="17">
        <f t="shared" ca="1" si="114"/>
        <v>155.64871376327474</v>
      </c>
      <c r="R277" s="17">
        <f t="shared" ca="1" si="123"/>
        <v>36834.691073199203</v>
      </c>
      <c r="S277" s="17">
        <f t="shared" ca="1" si="115"/>
        <v>141.12908457164437</v>
      </c>
      <c r="T277" s="17">
        <f t="shared" ca="1" si="116"/>
        <v>1700</v>
      </c>
      <c r="U277" s="17">
        <f t="shared" ca="1" si="117"/>
        <v>10</v>
      </c>
      <c r="V277" s="49">
        <f t="shared" ca="1" si="118"/>
        <v>1</v>
      </c>
      <c r="W277" s="49"/>
      <c r="X277" s="7">
        <f t="shared" ca="1" si="119"/>
        <v>0</v>
      </c>
      <c r="Y277">
        <f t="shared" si="120"/>
        <v>0</v>
      </c>
      <c r="Z277" s="8">
        <f t="shared" ca="1" si="124"/>
        <v>-38500</v>
      </c>
    </row>
    <row r="278" spans="1:26" x14ac:dyDescent="0.25">
      <c r="A278" s="27">
        <f t="shared" si="121"/>
        <v>262</v>
      </c>
      <c r="B278" s="7">
        <f t="shared" si="103"/>
        <v>0</v>
      </c>
      <c r="C278" s="3">
        <f t="shared" ca="1" si="104"/>
        <v>0.18206961092996421</v>
      </c>
      <c r="D278" s="3">
        <f t="shared" ca="1" si="105"/>
        <v>0</v>
      </c>
      <c r="E278" s="22">
        <f t="shared" ca="1" si="106"/>
        <v>2</v>
      </c>
      <c r="F278" s="25">
        <f t="shared" ca="1" si="102"/>
        <v>340</v>
      </c>
      <c r="G278" s="35">
        <f t="shared" ca="1" si="107"/>
        <v>0.41629167123985034</v>
      </c>
      <c r="H278" s="33">
        <f t="shared" ca="1" si="108"/>
        <v>-1</v>
      </c>
      <c r="I278" s="33">
        <f t="shared" ca="1" si="109"/>
        <v>-1</v>
      </c>
      <c r="J278" s="33">
        <f t="shared" ca="1" si="100"/>
        <v>-1</v>
      </c>
      <c r="K278" s="34">
        <f t="shared" ca="1" si="110"/>
        <v>-1</v>
      </c>
      <c r="L278" s="3">
        <f t="shared" ca="1" si="111"/>
        <v>50</v>
      </c>
      <c r="M278" s="15">
        <f t="shared" ca="1" si="112"/>
        <v>50</v>
      </c>
      <c r="N278" s="33">
        <f t="shared" ca="1" si="113"/>
        <v>16.25008410527364</v>
      </c>
      <c r="O278" s="32">
        <f t="shared" ca="1" si="101"/>
        <v>66.250084105273643</v>
      </c>
      <c r="P278" s="16">
        <f t="shared" ca="1" si="122"/>
        <v>66.250084105273643</v>
      </c>
      <c r="Q278" s="17">
        <f t="shared" ca="1" si="114"/>
        <v>99.375126157910472</v>
      </c>
      <c r="R278" s="17">
        <f t="shared" ca="1" si="123"/>
        <v>36934.066199357112</v>
      </c>
      <c r="S278" s="17">
        <f t="shared" ca="1" si="115"/>
        <v>140.96971831815682</v>
      </c>
      <c r="T278" s="17">
        <f t="shared" ca="1" si="116"/>
        <v>1700</v>
      </c>
      <c r="U278" s="17">
        <f t="shared" ca="1" si="117"/>
        <v>10</v>
      </c>
      <c r="V278" s="49">
        <f t="shared" ca="1" si="118"/>
        <v>1</v>
      </c>
      <c r="W278" s="49"/>
      <c r="X278" s="7">
        <f t="shared" ca="1" si="119"/>
        <v>0</v>
      </c>
      <c r="Y278">
        <f t="shared" ca="1" si="120"/>
        <v>-500</v>
      </c>
      <c r="Z278" s="8">
        <f t="shared" ca="1" si="124"/>
        <v>-39000</v>
      </c>
    </row>
    <row r="279" spans="1:26" x14ac:dyDescent="0.25">
      <c r="A279" s="27">
        <f t="shared" si="121"/>
        <v>263</v>
      </c>
      <c r="B279" s="7">
        <f t="shared" si="103"/>
        <v>1</v>
      </c>
      <c r="C279" s="3">
        <f t="shared" ca="1" si="104"/>
        <v>-1</v>
      </c>
      <c r="D279" s="3">
        <f t="shared" ca="1" si="105"/>
        <v>-1</v>
      </c>
      <c r="E279" s="22">
        <f t="shared" ca="1" si="106"/>
        <v>0</v>
      </c>
      <c r="F279" s="25">
        <f t="shared" ca="1" si="102"/>
        <v>0</v>
      </c>
      <c r="G279" s="35">
        <f t="shared" ca="1" si="107"/>
        <v>0.77099118893929675</v>
      </c>
      <c r="H279" s="33">
        <f t="shared" ca="1" si="108"/>
        <v>0.66819279744446924</v>
      </c>
      <c r="I279" s="33">
        <f t="shared" ca="1" si="109"/>
        <v>0.46386477343922528</v>
      </c>
      <c r="J279" s="33">
        <f t="shared" ca="1" si="100"/>
        <v>-0.95376910481543675</v>
      </c>
      <c r="K279" s="34">
        <f t="shared" ca="1" si="110"/>
        <v>60.693463427768449</v>
      </c>
      <c r="L279" s="3">
        <f t="shared" ca="1" si="111"/>
        <v>-1</v>
      </c>
      <c r="M279" s="15">
        <f t="shared" ca="1" si="112"/>
        <v>60.693463427768449</v>
      </c>
      <c r="N279" s="33">
        <f t="shared" ca="1" si="113"/>
        <v>8.988404078917414</v>
      </c>
      <c r="O279" s="32">
        <f t="shared" ca="1" si="101"/>
        <v>69.681867506685862</v>
      </c>
      <c r="P279" s="16">
        <f t="shared" ca="1" si="122"/>
        <v>69.681867506685862</v>
      </c>
      <c r="Q279" s="17">
        <f t="shared" ca="1" si="114"/>
        <v>104.52280126002879</v>
      </c>
      <c r="R279" s="17">
        <f t="shared" ca="1" si="123"/>
        <v>37038.589000617139</v>
      </c>
      <c r="S279" s="17">
        <f t="shared" ca="1" si="115"/>
        <v>140.83113688447574</v>
      </c>
      <c r="T279" s="17">
        <f t="shared" ca="1" si="116"/>
        <v>1630.3181324933141</v>
      </c>
      <c r="U279" s="17">
        <f t="shared" ca="1" si="117"/>
        <v>9.5901066617253772</v>
      </c>
      <c r="V279" s="49">
        <f t="shared" ca="1" si="118"/>
        <v>0.95901066617253772</v>
      </c>
      <c r="W279" s="49"/>
      <c r="X279" s="7">
        <f t="shared" ca="1" si="119"/>
        <v>0</v>
      </c>
      <c r="Y279">
        <f t="shared" si="120"/>
        <v>0</v>
      </c>
      <c r="Z279" s="8">
        <f t="shared" ca="1" si="124"/>
        <v>-39000</v>
      </c>
    </row>
    <row r="280" spans="1:26" x14ac:dyDescent="0.25">
      <c r="A280" s="27">
        <f t="shared" si="121"/>
        <v>264</v>
      </c>
      <c r="B280" s="7">
        <f t="shared" si="103"/>
        <v>0</v>
      </c>
      <c r="C280" s="3">
        <f t="shared" ca="1" si="104"/>
        <v>0.76800166374940437</v>
      </c>
      <c r="D280" s="3">
        <f t="shared" ca="1" si="105"/>
        <v>2</v>
      </c>
      <c r="E280" s="22">
        <f t="shared" ca="1" si="106"/>
        <v>0</v>
      </c>
      <c r="F280" s="25">
        <f t="shared" ca="1" si="102"/>
        <v>0</v>
      </c>
      <c r="G280" s="35">
        <f t="shared" ca="1" si="107"/>
        <v>0.43470930058476076</v>
      </c>
      <c r="H280" s="33">
        <f t="shared" ca="1" si="108"/>
        <v>-1</v>
      </c>
      <c r="I280" s="33">
        <f t="shared" ca="1" si="109"/>
        <v>-1</v>
      </c>
      <c r="J280" s="33">
        <f t="shared" ca="1" si="100"/>
        <v>-1</v>
      </c>
      <c r="K280" s="34">
        <f t="shared" ca="1" si="110"/>
        <v>-1</v>
      </c>
      <c r="L280" s="3">
        <f t="shared" ca="1" si="111"/>
        <v>50</v>
      </c>
      <c r="M280" s="15">
        <f t="shared" ca="1" si="112"/>
        <v>50</v>
      </c>
      <c r="N280" s="33">
        <f t="shared" ca="1" si="113"/>
        <v>18.013516059062926</v>
      </c>
      <c r="O280" s="32">
        <f t="shared" ca="1" si="101"/>
        <v>68.013516059062923</v>
      </c>
      <c r="P280" s="16">
        <f t="shared" ca="1" si="122"/>
        <v>68.013516059062923</v>
      </c>
      <c r="Q280" s="17">
        <f t="shared" ca="1" si="114"/>
        <v>102.02027408859439</v>
      </c>
      <c r="R280" s="17">
        <f t="shared" ca="1" si="123"/>
        <v>37140.609274705734</v>
      </c>
      <c r="S280" s="17">
        <f t="shared" ca="1" si="115"/>
        <v>140.68412604055194</v>
      </c>
      <c r="T280" s="17">
        <f t="shared" ca="1" si="116"/>
        <v>1562.3046164342511</v>
      </c>
      <c r="U280" s="17">
        <f t="shared" ca="1" si="117"/>
        <v>9.1900271554955939</v>
      </c>
      <c r="V280" s="49">
        <f t="shared" ca="1" si="118"/>
        <v>0.91900271554955948</v>
      </c>
      <c r="W280" s="49"/>
      <c r="X280" s="7">
        <f t="shared" ca="1" si="119"/>
        <v>0</v>
      </c>
      <c r="Y280">
        <f t="shared" ca="1" si="120"/>
        <v>0</v>
      </c>
      <c r="Z280" s="8">
        <f t="shared" ca="1" si="124"/>
        <v>-39000</v>
      </c>
    </row>
    <row r="281" spans="1:26" x14ac:dyDescent="0.25">
      <c r="A281" s="27">
        <f t="shared" si="121"/>
        <v>265</v>
      </c>
      <c r="B281" s="7">
        <f t="shared" si="103"/>
        <v>1</v>
      </c>
      <c r="C281" s="3">
        <f t="shared" ca="1" si="104"/>
        <v>-1</v>
      </c>
      <c r="D281" s="3">
        <f t="shared" ca="1" si="105"/>
        <v>1</v>
      </c>
      <c r="E281" s="22">
        <f t="shared" ca="1" si="106"/>
        <v>0</v>
      </c>
      <c r="F281" s="25">
        <f t="shared" ca="1" si="102"/>
        <v>0</v>
      </c>
      <c r="G281" s="35">
        <f t="shared" ca="1" si="107"/>
        <v>0.15391263506638053</v>
      </c>
      <c r="H281" s="33">
        <f t="shared" ca="1" si="108"/>
        <v>-1</v>
      </c>
      <c r="I281" s="33">
        <f t="shared" ca="1" si="109"/>
        <v>-1</v>
      </c>
      <c r="J281" s="33">
        <f t="shared" ca="1" si="100"/>
        <v>-1</v>
      </c>
      <c r="K281" s="34">
        <f t="shared" ca="1" si="110"/>
        <v>-1</v>
      </c>
      <c r="L281" s="3">
        <f t="shared" ca="1" si="111"/>
        <v>50</v>
      </c>
      <c r="M281" s="15">
        <f t="shared" ca="1" si="112"/>
        <v>50</v>
      </c>
      <c r="N281" s="33">
        <f t="shared" ca="1" si="113"/>
        <v>13.029491191797669</v>
      </c>
      <c r="O281" s="32">
        <f t="shared" ca="1" si="101"/>
        <v>63.029491191797668</v>
      </c>
      <c r="P281" s="16">
        <f t="shared" ca="1" si="122"/>
        <v>63.029491191797668</v>
      </c>
      <c r="Q281" s="17">
        <f t="shared" ca="1" si="114"/>
        <v>94.544236787696505</v>
      </c>
      <c r="R281" s="17">
        <f t="shared" ca="1" si="123"/>
        <v>37235.15351149343</v>
      </c>
      <c r="S281" s="17">
        <f t="shared" ca="1" si="115"/>
        <v>140.51001325091852</v>
      </c>
      <c r="T281" s="17">
        <f t="shared" ca="1" si="116"/>
        <v>1499.2751252424534</v>
      </c>
      <c r="U281" s="17">
        <f t="shared" ca="1" si="117"/>
        <v>8.8192654426026671</v>
      </c>
      <c r="V281" s="49">
        <f t="shared" ca="1" si="118"/>
        <v>0.88192654426026673</v>
      </c>
      <c r="W281" s="49"/>
      <c r="X281" s="7">
        <f t="shared" ca="1" si="119"/>
        <v>0</v>
      </c>
      <c r="Y281">
        <f t="shared" si="120"/>
        <v>0</v>
      </c>
      <c r="Z281" s="8">
        <f t="shared" ca="1" si="124"/>
        <v>-39000</v>
      </c>
    </row>
    <row r="282" spans="1:26" x14ac:dyDescent="0.25">
      <c r="A282" s="27">
        <f t="shared" si="121"/>
        <v>266</v>
      </c>
      <c r="B282" s="7">
        <f t="shared" si="103"/>
        <v>0</v>
      </c>
      <c r="C282" s="3">
        <f t="shared" ca="1" si="104"/>
        <v>0.14793445001941619</v>
      </c>
      <c r="D282" s="3">
        <f t="shared" ca="1" si="105"/>
        <v>0</v>
      </c>
      <c r="E282" s="22">
        <f t="shared" ca="1" si="106"/>
        <v>2</v>
      </c>
      <c r="F282" s="25">
        <f t="shared" ca="1" si="102"/>
        <v>340</v>
      </c>
      <c r="G282" s="35">
        <f t="shared" ca="1" si="107"/>
        <v>0.5019554941449782</v>
      </c>
      <c r="H282" s="33">
        <f t="shared" ca="1" si="108"/>
        <v>0.61397799602797487</v>
      </c>
      <c r="I282" s="33">
        <f t="shared" ca="1" si="109"/>
        <v>0.84878404112988548</v>
      </c>
      <c r="J282" s="33">
        <f t="shared" ca="1" si="100"/>
        <v>0.52882104692193632</v>
      </c>
      <c r="K282" s="34">
        <f t="shared" ca="1" si="110"/>
        <v>82.932315703829047</v>
      </c>
      <c r="L282" s="3">
        <f t="shared" ca="1" si="111"/>
        <v>-1</v>
      </c>
      <c r="M282" s="15">
        <f t="shared" ca="1" si="112"/>
        <v>82.932315703829047</v>
      </c>
      <c r="N282" s="33">
        <f t="shared" ca="1" si="113"/>
        <v>36.710551571524469</v>
      </c>
      <c r="O282" s="32">
        <f t="shared" ca="1" si="101"/>
        <v>119.64286727535352</v>
      </c>
      <c r="P282" s="16">
        <f t="shared" ca="1" si="122"/>
        <v>119.64286727535352</v>
      </c>
      <c r="Q282" s="17">
        <f t="shared" ca="1" si="114"/>
        <v>179.46430091303029</v>
      </c>
      <c r="R282" s="17">
        <f t="shared" ca="1" si="123"/>
        <v>37414.617812406461</v>
      </c>
      <c r="S282" s="17">
        <f t="shared" ca="1" si="115"/>
        <v>140.6564579413776</v>
      </c>
      <c r="T282" s="17">
        <f t="shared" ca="1" si="116"/>
        <v>1700</v>
      </c>
      <c r="U282" s="17">
        <f t="shared" ca="1" si="117"/>
        <v>10</v>
      </c>
      <c r="V282" s="49">
        <f t="shared" ca="1" si="118"/>
        <v>1</v>
      </c>
      <c r="W282" s="49"/>
      <c r="X282" s="7">
        <f t="shared" ca="1" si="119"/>
        <v>0</v>
      </c>
      <c r="Y282">
        <f t="shared" ca="1" si="120"/>
        <v>-500</v>
      </c>
      <c r="Z282" s="8">
        <f t="shared" ca="1" si="124"/>
        <v>-39500</v>
      </c>
    </row>
    <row r="283" spans="1:26" x14ac:dyDescent="0.25">
      <c r="A283" s="27">
        <f t="shared" si="121"/>
        <v>267</v>
      </c>
      <c r="B283" s="7">
        <f t="shared" si="103"/>
        <v>1</v>
      </c>
      <c r="C283" s="3">
        <f t="shared" ca="1" si="104"/>
        <v>-1</v>
      </c>
      <c r="D283" s="3">
        <f t="shared" ca="1" si="105"/>
        <v>-1</v>
      </c>
      <c r="E283" s="22">
        <f t="shared" ca="1" si="106"/>
        <v>0</v>
      </c>
      <c r="F283" s="25">
        <f t="shared" ca="1" si="102"/>
        <v>0</v>
      </c>
      <c r="G283" s="35">
        <f t="shared" ca="1" si="107"/>
        <v>0.89759734473848307</v>
      </c>
      <c r="H283" s="33">
        <f t="shared" ca="1" si="108"/>
        <v>0.52821831547622455</v>
      </c>
      <c r="I283" s="33">
        <f t="shared" ca="1" si="109"/>
        <v>0.81595616668796556</v>
      </c>
      <c r="J283" s="33">
        <f t="shared" ca="1" si="100"/>
        <v>0.32525845428016281</v>
      </c>
      <c r="K283" s="34">
        <f t="shared" ca="1" si="110"/>
        <v>79.878876814202442</v>
      </c>
      <c r="L283" s="3">
        <f t="shared" ca="1" si="111"/>
        <v>-1</v>
      </c>
      <c r="M283" s="15">
        <f t="shared" ca="1" si="112"/>
        <v>79.878876814202442</v>
      </c>
      <c r="N283" s="33">
        <f t="shared" ca="1" si="113"/>
        <v>22.985776088493044</v>
      </c>
      <c r="O283" s="32">
        <f t="shared" ca="1" si="101"/>
        <v>102.86465290269548</v>
      </c>
      <c r="P283" s="16">
        <f t="shared" ca="1" si="122"/>
        <v>102.86465290269548</v>
      </c>
      <c r="Q283" s="17">
        <f t="shared" ca="1" si="114"/>
        <v>154.29697935404323</v>
      </c>
      <c r="R283" s="17">
        <f t="shared" ca="1" si="123"/>
        <v>37568.914791760501</v>
      </c>
      <c r="S283" s="17">
        <f t="shared" ca="1" si="115"/>
        <v>140.7075460365561</v>
      </c>
      <c r="T283" s="17">
        <f t="shared" ca="1" si="116"/>
        <v>1597.1353470973045</v>
      </c>
      <c r="U283" s="17">
        <f t="shared" ca="1" si="117"/>
        <v>9.3949138064547331</v>
      </c>
      <c r="V283" s="49">
        <f t="shared" ca="1" si="118"/>
        <v>0.93949138064547322</v>
      </c>
      <c r="W283" s="49"/>
      <c r="X283" s="7">
        <f t="shared" ca="1" si="119"/>
        <v>0</v>
      </c>
      <c r="Y283">
        <f t="shared" si="120"/>
        <v>0</v>
      </c>
      <c r="Z283" s="8">
        <f t="shared" ca="1" si="124"/>
        <v>-39500</v>
      </c>
    </row>
    <row r="284" spans="1:26" x14ac:dyDescent="0.25">
      <c r="A284" s="27">
        <f t="shared" si="121"/>
        <v>268</v>
      </c>
      <c r="B284" s="7">
        <f t="shared" si="103"/>
        <v>0</v>
      </c>
      <c r="C284" s="3">
        <f t="shared" ca="1" si="104"/>
        <v>0.89654270507617928</v>
      </c>
      <c r="D284" s="3">
        <f t="shared" ca="1" si="105"/>
        <v>2</v>
      </c>
      <c r="E284" s="22">
        <f t="shared" ca="1" si="106"/>
        <v>0</v>
      </c>
      <c r="F284" s="25">
        <f t="shared" ca="1" si="102"/>
        <v>0</v>
      </c>
      <c r="G284" s="35">
        <f t="shared" ca="1" si="107"/>
        <v>0.68648785897146714</v>
      </c>
      <c r="H284" s="33">
        <f t="shared" ca="1" si="108"/>
        <v>1.9365583939169206E-2</v>
      </c>
      <c r="I284" s="33">
        <f t="shared" ca="1" si="109"/>
        <v>0.68461140986032809</v>
      </c>
      <c r="J284" s="33">
        <f t="shared" ca="1" si="100"/>
        <v>-5.2051908194274625E-2</v>
      </c>
      <c r="K284" s="34">
        <f t="shared" ca="1" si="110"/>
        <v>74.219221377085887</v>
      </c>
      <c r="L284" s="3">
        <f t="shared" ca="1" si="111"/>
        <v>-1</v>
      </c>
      <c r="M284" s="15">
        <f t="shared" ca="1" si="112"/>
        <v>74.219221377085887</v>
      </c>
      <c r="N284" s="33">
        <f t="shared" ca="1" si="113"/>
        <v>55.186270313769271</v>
      </c>
      <c r="O284" s="32">
        <f t="shared" ca="1" si="101"/>
        <v>129.40549169085517</v>
      </c>
      <c r="P284" s="16">
        <f t="shared" ca="1" si="122"/>
        <v>129.40549169085517</v>
      </c>
      <c r="Q284" s="17">
        <f t="shared" ca="1" si="114"/>
        <v>194.10823753628276</v>
      </c>
      <c r="R284" s="17">
        <f t="shared" ca="1" si="123"/>
        <v>37763.023029296783</v>
      </c>
      <c r="S284" s="17">
        <f t="shared" ca="1" si="115"/>
        <v>140.90680234812223</v>
      </c>
      <c r="T284" s="17">
        <f t="shared" ca="1" si="116"/>
        <v>1467.7298554064494</v>
      </c>
      <c r="U284" s="17">
        <f t="shared" ca="1" si="117"/>
        <v>8.6337050318026431</v>
      </c>
      <c r="V284" s="49">
        <f t="shared" ca="1" si="118"/>
        <v>0.86337050318026431</v>
      </c>
      <c r="W284" s="49"/>
      <c r="X284" s="7">
        <f t="shared" ca="1" si="119"/>
        <v>0</v>
      </c>
      <c r="Y284">
        <f t="shared" ca="1" si="120"/>
        <v>0</v>
      </c>
      <c r="Z284" s="8">
        <f t="shared" ca="1" si="124"/>
        <v>-39500</v>
      </c>
    </row>
    <row r="285" spans="1:26" x14ac:dyDescent="0.25">
      <c r="A285" s="27">
        <f t="shared" si="121"/>
        <v>269</v>
      </c>
      <c r="B285" s="7">
        <f t="shared" si="103"/>
        <v>1</v>
      </c>
      <c r="C285" s="3">
        <f t="shared" ca="1" si="104"/>
        <v>-1</v>
      </c>
      <c r="D285" s="3">
        <f t="shared" ca="1" si="105"/>
        <v>1</v>
      </c>
      <c r="E285" s="22">
        <f t="shared" ca="1" si="106"/>
        <v>0</v>
      </c>
      <c r="F285" s="25">
        <f t="shared" ca="1" si="102"/>
        <v>0</v>
      </c>
      <c r="G285" s="35">
        <f t="shared" ca="1" si="107"/>
        <v>0.97477457793003286</v>
      </c>
      <c r="H285" s="33">
        <f t="shared" ca="1" si="108"/>
        <v>0.35764270087804506</v>
      </c>
      <c r="I285" s="33">
        <f t="shared" ca="1" si="109"/>
        <v>0.75104131906277838</v>
      </c>
      <c r="J285" s="33">
        <f t="shared" ca="1" si="100"/>
        <v>4.0567537116033316E-3</v>
      </c>
      <c r="K285" s="34">
        <f t="shared" ca="1" si="110"/>
        <v>75.060851305674049</v>
      </c>
      <c r="L285" s="3">
        <f t="shared" ca="1" si="111"/>
        <v>-1</v>
      </c>
      <c r="M285" s="15">
        <f t="shared" ca="1" si="112"/>
        <v>75.060851305674049</v>
      </c>
      <c r="N285" s="33">
        <f t="shared" ca="1" si="113"/>
        <v>57.162032242790396</v>
      </c>
      <c r="O285" s="32">
        <f t="shared" ca="1" si="101"/>
        <v>132.22288354846444</v>
      </c>
      <c r="P285" s="16">
        <f t="shared" ca="1" si="122"/>
        <v>132.22288354846444</v>
      </c>
      <c r="Q285" s="17">
        <f t="shared" ca="1" si="114"/>
        <v>198.33432532269666</v>
      </c>
      <c r="R285" s="17">
        <f t="shared" ca="1" si="123"/>
        <v>37961.357354619482</v>
      </c>
      <c r="S285" s="17">
        <f t="shared" ca="1" si="115"/>
        <v>141.12028756364109</v>
      </c>
      <c r="T285" s="17">
        <f t="shared" ca="1" si="116"/>
        <v>1335.5069718579848</v>
      </c>
      <c r="U285" s="17">
        <f t="shared" ca="1" si="117"/>
        <v>7.8559233638704988</v>
      </c>
      <c r="V285" s="49">
        <f t="shared" ca="1" si="118"/>
        <v>0.78559233638704984</v>
      </c>
      <c r="W285" s="49"/>
      <c r="X285" s="7">
        <f t="shared" ca="1" si="119"/>
        <v>0</v>
      </c>
      <c r="Y285">
        <f t="shared" si="120"/>
        <v>0</v>
      </c>
      <c r="Z285" s="8">
        <f t="shared" ca="1" si="124"/>
        <v>-39500</v>
      </c>
    </row>
    <row r="286" spans="1:26" x14ac:dyDescent="0.25">
      <c r="A286" s="27">
        <f t="shared" si="121"/>
        <v>270</v>
      </c>
      <c r="B286" s="7">
        <f t="shared" si="103"/>
        <v>0</v>
      </c>
      <c r="C286" s="3">
        <f t="shared" ca="1" si="104"/>
        <v>0.94754137226174329</v>
      </c>
      <c r="D286" s="3">
        <f t="shared" ca="1" si="105"/>
        <v>0</v>
      </c>
      <c r="E286" s="22">
        <f t="shared" ca="1" si="106"/>
        <v>2</v>
      </c>
      <c r="F286" s="25">
        <f t="shared" ca="1" si="102"/>
        <v>340</v>
      </c>
      <c r="G286" s="35">
        <f t="shared" ca="1" si="107"/>
        <v>0.38268196825472311</v>
      </c>
      <c r="H286" s="33">
        <f t="shared" ca="1" si="108"/>
        <v>-1</v>
      </c>
      <c r="I286" s="33">
        <f t="shared" ca="1" si="109"/>
        <v>-1</v>
      </c>
      <c r="J286" s="33">
        <f t="shared" ca="1" si="100"/>
        <v>-1</v>
      </c>
      <c r="K286" s="34">
        <f t="shared" ca="1" si="110"/>
        <v>-1</v>
      </c>
      <c r="L286" s="3">
        <f t="shared" ca="1" si="111"/>
        <v>50</v>
      </c>
      <c r="M286" s="15">
        <f t="shared" ca="1" si="112"/>
        <v>50</v>
      </c>
      <c r="N286" s="33">
        <f t="shared" ca="1" si="113"/>
        <v>53.688043967042425</v>
      </c>
      <c r="O286" s="32">
        <f t="shared" ca="1" si="101"/>
        <v>103.68804396704243</v>
      </c>
      <c r="P286" s="16">
        <f t="shared" ca="1" si="122"/>
        <v>103.68804396704243</v>
      </c>
      <c r="Q286" s="17">
        <f t="shared" ca="1" si="114"/>
        <v>155.53206595056366</v>
      </c>
      <c r="R286" s="17">
        <f t="shared" ca="1" si="123"/>
        <v>38116.889420570049</v>
      </c>
      <c r="S286" s="17">
        <f t="shared" ca="1" si="115"/>
        <v>141.1736645206297</v>
      </c>
      <c r="T286" s="17">
        <f t="shared" ca="1" si="116"/>
        <v>1571.8189278909424</v>
      </c>
      <c r="U286" s="17">
        <f t="shared" ca="1" si="117"/>
        <v>9.245993693476132</v>
      </c>
      <c r="V286" s="49">
        <f t="shared" ca="1" si="118"/>
        <v>0.92459936934761322</v>
      </c>
      <c r="W286" s="49"/>
      <c r="X286" s="7">
        <f t="shared" ca="1" si="119"/>
        <v>0</v>
      </c>
      <c r="Y286">
        <f t="shared" ca="1" si="120"/>
        <v>-500</v>
      </c>
      <c r="Z286" s="8">
        <f t="shared" ca="1" si="124"/>
        <v>-40000</v>
      </c>
    </row>
    <row r="287" spans="1:26" x14ac:dyDescent="0.25">
      <c r="A287" s="27">
        <f t="shared" si="121"/>
        <v>271</v>
      </c>
      <c r="B287" s="7">
        <f t="shared" si="103"/>
        <v>1</v>
      </c>
      <c r="C287" s="3">
        <f t="shared" ca="1" si="104"/>
        <v>-1</v>
      </c>
      <c r="D287" s="3">
        <f t="shared" ca="1" si="105"/>
        <v>-1</v>
      </c>
      <c r="E287" s="22">
        <f t="shared" ca="1" si="106"/>
        <v>0</v>
      </c>
      <c r="F287" s="25">
        <f t="shared" ca="1" si="102"/>
        <v>0</v>
      </c>
      <c r="G287" s="35">
        <f t="shared" ca="1" si="107"/>
        <v>3.1363404953498319E-2</v>
      </c>
      <c r="H287" s="33">
        <f t="shared" ca="1" si="108"/>
        <v>-1</v>
      </c>
      <c r="I287" s="33">
        <f t="shared" ca="1" si="109"/>
        <v>-1</v>
      </c>
      <c r="J287" s="33">
        <f t="shared" ca="1" si="100"/>
        <v>-1</v>
      </c>
      <c r="K287" s="34">
        <f t="shared" ca="1" si="110"/>
        <v>-1</v>
      </c>
      <c r="L287" s="3">
        <f t="shared" ca="1" si="111"/>
        <v>50</v>
      </c>
      <c r="M287" s="15">
        <f t="shared" ca="1" si="112"/>
        <v>50</v>
      </c>
      <c r="N287" s="33">
        <f t="shared" ca="1" si="113"/>
        <v>78.358329076360718</v>
      </c>
      <c r="O287" s="32">
        <f t="shared" ca="1" si="101"/>
        <v>128.35832907636072</v>
      </c>
      <c r="P287" s="16">
        <f t="shared" ca="1" si="122"/>
        <v>128.35832907636072</v>
      </c>
      <c r="Q287" s="17">
        <f t="shared" ca="1" si="114"/>
        <v>192.53749361454106</v>
      </c>
      <c r="R287" s="17">
        <f t="shared" ca="1" si="123"/>
        <v>38309.426914184587</v>
      </c>
      <c r="S287" s="17">
        <f t="shared" ca="1" si="115"/>
        <v>141.36319894533048</v>
      </c>
      <c r="T287" s="17">
        <f t="shared" ca="1" si="116"/>
        <v>1443.4605988145818</v>
      </c>
      <c r="U287" s="17">
        <f t="shared" ca="1" si="117"/>
        <v>8.4909446989093045</v>
      </c>
      <c r="V287" s="49">
        <f t="shared" ca="1" si="118"/>
        <v>0.8490944698909304</v>
      </c>
      <c r="W287" s="49"/>
      <c r="X287" s="7">
        <f t="shared" ca="1" si="119"/>
        <v>0</v>
      </c>
      <c r="Y287">
        <f t="shared" si="120"/>
        <v>0</v>
      </c>
      <c r="Z287" s="8">
        <f t="shared" ca="1" si="124"/>
        <v>-40000</v>
      </c>
    </row>
    <row r="288" spans="1:26" x14ac:dyDescent="0.25">
      <c r="A288" s="27">
        <f t="shared" si="121"/>
        <v>272</v>
      </c>
      <c r="B288" s="7">
        <f t="shared" si="103"/>
        <v>0</v>
      </c>
      <c r="C288" s="3">
        <f t="shared" ca="1" si="104"/>
        <v>0.66801454318788656</v>
      </c>
      <c r="D288" s="3">
        <f t="shared" ca="1" si="105"/>
        <v>1</v>
      </c>
      <c r="E288" s="22">
        <f t="shared" ca="1" si="106"/>
        <v>0</v>
      </c>
      <c r="F288" s="25">
        <f t="shared" ca="1" si="102"/>
        <v>0</v>
      </c>
      <c r="G288" s="35">
        <f t="shared" ca="1" si="107"/>
        <v>0.95127076579494418</v>
      </c>
      <c r="H288" s="33">
        <f t="shared" ca="1" si="108"/>
        <v>9.7095905348507094E-2</v>
      </c>
      <c r="I288" s="33">
        <f t="shared" ca="1" si="109"/>
        <v>0.90159113908368893</v>
      </c>
      <c r="J288" s="33">
        <f t="shared" ca="1" si="100"/>
        <v>0.24270682452316919</v>
      </c>
      <c r="K288" s="34">
        <f t="shared" ca="1" si="110"/>
        <v>78.640602367847535</v>
      </c>
      <c r="L288" s="3">
        <f t="shared" ca="1" si="111"/>
        <v>-1</v>
      </c>
      <c r="M288" s="15">
        <f t="shared" ca="1" si="112"/>
        <v>78.640602367847535</v>
      </c>
      <c r="N288" s="33">
        <f t="shared" ca="1" si="113"/>
        <v>45.176844051247137</v>
      </c>
      <c r="O288" s="32">
        <f t="shared" ca="1" si="101"/>
        <v>123.81744641909467</v>
      </c>
      <c r="P288" s="16">
        <f t="shared" ca="1" si="122"/>
        <v>123.81744641909467</v>
      </c>
      <c r="Q288" s="17">
        <f t="shared" ca="1" si="114"/>
        <v>185.726169628642</v>
      </c>
      <c r="R288" s="17">
        <f t="shared" ca="1" si="123"/>
        <v>38495.153083813231</v>
      </c>
      <c r="S288" s="17">
        <f t="shared" ca="1" si="115"/>
        <v>141.52629810225443</v>
      </c>
      <c r="T288" s="17">
        <f t="shared" ca="1" si="116"/>
        <v>1319.643152395487</v>
      </c>
      <c r="U288" s="17">
        <f t="shared" ca="1" si="117"/>
        <v>7.7626067787969824</v>
      </c>
      <c r="V288" s="49">
        <f t="shared" ca="1" si="118"/>
        <v>0.77626067787969821</v>
      </c>
      <c r="W288" s="49"/>
      <c r="X288" s="7">
        <f t="shared" ca="1" si="119"/>
        <v>0</v>
      </c>
      <c r="Y288">
        <f t="shared" ca="1" si="120"/>
        <v>0</v>
      </c>
      <c r="Z288" s="8">
        <f t="shared" ca="1" si="124"/>
        <v>-40000</v>
      </c>
    </row>
    <row r="289" spans="1:26" x14ac:dyDescent="0.25">
      <c r="A289" s="27">
        <f t="shared" si="121"/>
        <v>273</v>
      </c>
      <c r="B289" s="7">
        <f t="shared" si="103"/>
        <v>1</v>
      </c>
      <c r="C289" s="3">
        <f t="shared" ca="1" si="104"/>
        <v>-1</v>
      </c>
      <c r="D289" s="3">
        <f t="shared" ca="1" si="105"/>
        <v>0</v>
      </c>
      <c r="E289" s="22">
        <f t="shared" ca="1" si="106"/>
        <v>2</v>
      </c>
      <c r="F289" s="25">
        <f t="shared" ca="1" si="102"/>
        <v>340</v>
      </c>
      <c r="G289" s="35">
        <f t="shared" ca="1" si="107"/>
        <v>0.300404064715595</v>
      </c>
      <c r="H289" s="33">
        <f t="shared" ca="1" si="108"/>
        <v>-1</v>
      </c>
      <c r="I289" s="33">
        <f t="shared" ca="1" si="109"/>
        <v>-1</v>
      </c>
      <c r="J289" s="33">
        <f t="shared" ca="1" si="100"/>
        <v>-1</v>
      </c>
      <c r="K289" s="34">
        <f t="shared" ca="1" si="110"/>
        <v>-1</v>
      </c>
      <c r="L289" s="3">
        <f t="shared" ca="1" si="111"/>
        <v>50</v>
      </c>
      <c r="M289" s="15">
        <f t="shared" ca="1" si="112"/>
        <v>50</v>
      </c>
      <c r="N289" s="33">
        <f t="shared" ca="1" si="113"/>
        <v>73.435714276708012</v>
      </c>
      <c r="O289" s="32">
        <f t="shared" ca="1" si="101"/>
        <v>123.43571427670801</v>
      </c>
      <c r="P289" s="16">
        <f t="shared" ca="1" si="122"/>
        <v>123.43571427670801</v>
      </c>
      <c r="Q289" s="17">
        <f t="shared" ca="1" si="114"/>
        <v>185.153571415062</v>
      </c>
      <c r="R289" s="17">
        <f t="shared" ca="1" si="123"/>
        <v>38680.306655228291</v>
      </c>
      <c r="S289" s="17">
        <f t="shared" ca="1" si="115"/>
        <v>141.68610496420609</v>
      </c>
      <c r="T289" s="17">
        <f t="shared" ca="1" si="116"/>
        <v>1536.207438118779</v>
      </c>
      <c r="U289" s="17">
        <f t="shared" ca="1" si="117"/>
        <v>9.0365143418751703</v>
      </c>
      <c r="V289" s="49">
        <f t="shared" ca="1" si="118"/>
        <v>0.90365143418751703</v>
      </c>
      <c r="W289" s="49"/>
      <c r="X289" s="7">
        <f t="shared" ca="1" si="119"/>
        <v>0</v>
      </c>
      <c r="Y289">
        <f t="shared" si="120"/>
        <v>0</v>
      </c>
      <c r="Z289" s="8">
        <f t="shared" ca="1" si="124"/>
        <v>-40000</v>
      </c>
    </row>
    <row r="290" spans="1:26" x14ac:dyDescent="0.25">
      <c r="A290" s="27">
        <f t="shared" si="121"/>
        <v>274</v>
      </c>
      <c r="B290" s="7">
        <f t="shared" si="103"/>
        <v>0</v>
      </c>
      <c r="C290" s="3">
        <f t="shared" ca="1" si="104"/>
        <v>0.27701189530236392</v>
      </c>
      <c r="D290" s="3">
        <f t="shared" ca="1" si="105"/>
        <v>0</v>
      </c>
      <c r="E290" s="22">
        <f t="shared" ca="1" si="106"/>
        <v>2</v>
      </c>
      <c r="F290" s="25">
        <f t="shared" ca="1" si="102"/>
        <v>340</v>
      </c>
      <c r="G290" s="35">
        <f t="shared" ca="1" si="107"/>
        <v>0.11239122303667037</v>
      </c>
      <c r="H290" s="33">
        <f t="shared" ca="1" si="108"/>
        <v>-1</v>
      </c>
      <c r="I290" s="33">
        <f t="shared" ca="1" si="109"/>
        <v>-1</v>
      </c>
      <c r="J290" s="33">
        <f t="shared" ca="1" si="100"/>
        <v>-1</v>
      </c>
      <c r="K290" s="34">
        <f t="shared" ca="1" si="110"/>
        <v>-1</v>
      </c>
      <c r="L290" s="3">
        <f t="shared" ca="1" si="111"/>
        <v>50</v>
      </c>
      <c r="M290" s="15">
        <f t="shared" ca="1" si="112"/>
        <v>50</v>
      </c>
      <c r="N290" s="33">
        <f t="shared" ca="1" si="113"/>
        <v>56.620772502358072</v>
      </c>
      <c r="O290" s="32">
        <f t="shared" ca="1" si="101"/>
        <v>106.62077250235808</v>
      </c>
      <c r="P290" s="16">
        <f t="shared" ca="1" si="122"/>
        <v>106.62077250235808</v>
      </c>
      <c r="Q290" s="17">
        <f t="shared" ca="1" si="114"/>
        <v>159.93115875353712</v>
      </c>
      <c r="R290" s="17">
        <f t="shared" ca="1" si="123"/>
        <v>38840.237813981825</v>
      </c>
      <c r="S290" s="17">
        <f t="shared" ca="1" si="115"/>
        <v>141.75269275175836</v>
      </c>
      <c r="T290" s="17">
        <f t="shared" ca="1" si="116"/>
        <v>1700</v>
      </c>
      <c r="U290" s="17">
        <f t="shared" ca="1" si="117"/>
        <v>10</v>
      </c>
      <c r="V290" s="49">
        <f t="shared" ca="1" si="118"/>
        <v>1</v>
      </c>
      <c r="W290" s="49"/>
      <c r="X290" s="7">
        <f t="shared" ca="1" si="119"/>
        <v>0</v>
      </c>
      <c r="Y290">
        <f t="shared" ca="1" si="120"/>
        <v>-500</v>
      </c>
      <c r="Z290" s="8">
        <f t="shared" ca="1" si="124"/>
        <v>-40500</v>
      </c>
    </row>
    <row r="291" spans="1:26" x14ac:dyDescent="0.25">
      <c r="A291" s="27">
        <f t="shared" si="121"/>
        <v>275</v>
      </c>
      <c r="B291" s="7">
        <f t="shared" si="103"/>
        <v>1</v>
      </c>
      <c r="C291" s="3">
        <f t="shared" ca="1" si="104"/>
        <v>-1</v>
      </c>
      <c r="D291" s="3">
        <f t="shared" ca="1" si="105"/>
        <v>-1</v>
      </c>
      <c r="E291" s="22">
        <f t="shared" ca="1" si="106"/>
        <v>0</v>
      </c>
      <c r="F291" s="25">
        <f t="shared" ca="1" si="102"/>
        <v>0</v>
      </c>
      <c r="G291" s="35">
        <f t="shared" ca="1" si="107"/>
        <v>0.48259435083337276</v>
      </c>
      <c r="H291" s="33">
        <f t="shared" ca="1" si="108"/>
        <v>-1</v>
      </c>
      <c r="I291" s="33">
        <f t="shared" ca="1" si="109"/>
        <v>-1</v>
      </c>
      <c r="J291" s="33">
        <f t="shared" ca="1" si="100"/>
        <v>-1</v>
      </c>
      <c r="K291" s="34">
        <f t="shared" ca="1" si="110"/>
        <v>-1</v>
      </c>
      <c r="L291" s="3">
        <f t="shared" ca="1" si="111"/>
        <v>50</v>
      </c>
      <c r="M291" s="15">
        <f t="shared" ca="1" si="112"/>
        <v>50</v>
      </c>
      <c r="N291" s="33">
        <f t="shared" ca="1" si="113"/>
        <v>39.208308484189573</v>
      </c>
      <c r="O291" s="32">
        <f t="shared" ca="1" si="101"/>
        <v>89.208308484189573</v>
      </c>
      <c r="P291" s="16">
        <f t="shared" ca="1" si="122"/>
        <v>89.208308484189573</v>
      </c>
      <c r="Q291" s="17">
        <f t="shared" ca="1" si="114"/>
        <v>133.81246272628437</v>
      </c>
      <c r="R291" s="17">
        <f t="shared" ca="1" si="123"/>
        <v>38974.050276708113</v>
      </c>
      <c r="S291" s="17">
        <f t="shared" ca="1" si="115"/>
        <v>141.72381918802938</v>
      </c>
      <c r="T291" s="17">
        <f t="shared" ca="1" si="116"/>
        <v>1610.7916915158105</v>
      </c>
      <c r="U291" s="17">
        <f t="shared" ca="1" si="117"/>
        <v>9.4752452442106492</v>
      </c>
      <c r="V291" s="49">
        <f t="shared" ca="1" si="118"/>
        <v>0.94752452442106505</v>
      </c>
      <c r="W291" s="49"/>
      <c r="X291" s="7">
        <f t="shared" ca="1" si="119"/>
        <v>0</v>
      </c>
      <c r="Y291">
        <f t="shared" si="120"/>
        <v>0</v>
      </c>
      <c r="Z291" s="8">
        <f t="shared" ca="1" si="124"/>
        <v>-40500</v>
      </c>
    </row>
    <row r="292" spans="1:26" x14ac:dyDescent="0.25">
      <c r="A292" s="27">
        <f t="shared" si="121"/>
        <v>276</v>
      </c>
      <c r="B292" s="7">
        <f t="shared" si="103"/>
        <v>0</v>
      </c>
      <c r="C292" s="3">
        <f t="shared" ca="1" si="104"/>
        <v>0.1809525103481312</v>
      </c>
      <c r="D292" s="3">
        <f t="shared" ca="1" si="105"/>
        <v>0</v>
      </c>
      <c r="E292" s="22">
        <f t="shared" ca="1" si="106"/>
        <v>2</v>
      </c>
      <c r="F292" s="25">
        <f t="shared" ca="1" si="102"/>
        <v>340</v>
      </c>
      <c r="G292" s="35">
        <f t="shared" ca="1" si="107"/>
        <v>0.67026177783894236</v>
      </c>
      <c r="H292" s="33">
        <f t="shared" ca="1" si="108"/>
        <v>0.38379478366037367</v>
      </c>
      <c r="I292" s="33">
        <f t="shared" ca="1" si="109"/>
        <v>0.81892970032435408</v>
      </c>
      <c r="J292" s="33">
        <f t="shared" ref="J292:J355" ca="1" si="125">IF(I292&gt;0,SQRT(-2*LOG(1-H292)) * COS(2*PI()*I292),-1)</f>
        <v>0.27216465500280584</v>
      </c>
      <c r="K292" s="34">
        <f t="shared" ca="1" si="110"/>
        <v>79.082469825042082</v>
      </c>
      <c r="L292" s="3">
        <f t="shared" ca="1" si="111"/>
        <v>-1</v>
      </c>
      <c r="M292" s="15">
        <f t="shared" ca="1" si="112"/>
        <v>79.082469825042082</v>
      </c>
      <c r="N292" s="33">
        <f t="shared" ca="1" si="113"/>
        <v>14.013938226928937</v>
      </c>
      <c r="O292" s="32">
        <f t="shared" ref="O292:O355" ca="1" si="126">M292+N292</f>
        <v>93.096408051971025</v>
      </c>
      <c r="P292" s="16">
        <f t="shared" ca="1" si="122"/>
        <v>93.096408051971025</v>
      </c>
      <c r="Q292" s="17">
        <f t="shared" ca="1" si="114"/>
        <v>139.64461207795654</v>
      </c>
      <c r="R292" s="17">
        <f t="shared" ca="1" si="123"/>
        <v>39113.694888786071</v>
      </c>
      <c r="S292" s="17">
        <f t="shared" ca="1" si="115"/>
        <v>141.71628582893493</v>
      </c>
      <c r="T292" s="17">
        <f t="shared" ca="1" si="116"/>
        <v>1700</v>
      </c>
      <c r="U292" s="17">
        <f t="shared" ca="1" si="117"/>
        <v>10</v>
      </c>
      <c r="V292" s="49">
        <f t="shared" ca="1" si="118"/>
        <v>1</v>
      </c>
      <c r="W292" s="49"/>
      <c r="X292" s="7">
        <f t="shared" ca="1" si="119"/>
        <v>0</v>
      </c>
      <c r="Y292">
        <f t="shared" ca="1" si="120"/>
        <v>-500</v>
      </c>
      <c r="Z292" s="8">
        <f t="shared" ca="1" si="124"/>
        <v>-41000</v>
      </c>
    </row>
    <row r="293" spans="1:26" x14ac:dyDescent="0.25">
      <c r="A293" s="27">
        <f t="shared" si="121"/>
        <v>277</v>
      </c>
      <c r="B293" s="7">
        <f t="shared" si="103"/>
        <v>1</v>
      </c>
      <c r="C293" s="3">
        <f t="shared" ca="1" si="104"/>
        <v>-1</v>
      </c>
      <c r="D293" s="3">
        <f t="shared" ca="1" si="105"/>
        <v>-1</v>
      </c>
      <c r="E293" s="22">
        <f t="shared" ca="1" si="106"/>
        <v>0</v>
      </c>
      <c r="F293" s="25">
        <f t="shared" ca="1" si="102"/>
        <v>0</v>
      </c>
      <c r="G293" s="35">
        <f t="shared" ca="1" si="107"/>
        <v>0.60923979903924008</v>
      </c>
      <c r="H293" s="33">
        <f t="shared" ca="1" si="108"/>
        <v>0.97753863897527027</v>
      </c>
      <c r="I293" s="33">
        <f t="shared" ca="1" si="109"/>
        <v>0.41532822134129788</v>
      </c>
      <c r="J293" s="33">
        <f t="shared" ca="1" si="125"/>
        <v>-1.5648378232275886</v>
      </c>
      <c r="K293" s="34">
        <f t="shared" ca="1" si="110"/>
        <v>51.527432651586167</v>
      </c>
      <c r="L293" s="3">
        <f t="shared" ca="1" si="111"/>
        <v>-1</v>
      </c>
      <c r="M293" s="15">
        <f t="shared" ca="1" si="112"/>
        <v>51.527432651586167</v>
      </c>
      <c r="N293" s="33">
        <f t="shared" ca="1" si="113"/>
        <v>28.525672182976102</v>
      </c>
      <c r="O293" s="32">
        <f t="shared" ca="1" si="126"/>
        <v>80.053104834562276</v>
      </c>
      <c r="P293" s="16">
        <f t="shared" ca="1" si="122"/>
        <v>80.053104834562276</v>
      </c>
      <c r="Q293" s="17">
        <f t="shared" ca="1" si="114"/>
        <v>120.07965725184341</v>
      </c>
      <c r="R293" s="17">
        <f t="shared" ca="1" si="123"/>
        <v>39233.774546037916</v>
      </c>
      <c r="S293" s="17">
        <f t="shared" ca="1" si="115"/>
        <v>141.63817525645447</v>
      </c>
      <c r="T293" s="17">
        <f t="shared" ca="1" si="116"/>
        <v>1619.9468951654378</v>
      </c>
      <c r="U293" s="17">
        <f t="shared" ca="1" si="117"/>
        <v>9.5290993833261055</v>
      </c>
      <c r="V293" s="49">
        <f t="shared" ca="1" si="118"/>
        <v>0.95290993833261051</v>
      </c>
      <c r="W293" s="49"/>
      <c r="X293" s="7">
        <f t="shared" ca="1" si="119"/>
        <v>0</v>
      </c>
      <c r="Y293">
        <f t="shared" si="120"/>
        <v>0</v>
      </c>
      <c r="Z293" s="8">
        <f t="shared" ca="1" si="124"/>
        <v>-41000</v>
      </c>
    </row>
    <row r="294" spans="1:26" x14ac:dyDescent="0.25">
      <c r="A294" s="27">
        <f t="shared" si="121"/>
        <v>278</v>
      </c>
      <c r="B294" s="7">
        <f t="shared" si="103"/>
        <v>0</v>
      </c>
      <c r="C294" s="3">
        <f t="shared" ca="1" si="104"/>
        <v>0.86625859187060839</v>
      </c>
      <c r="D294" s="3">
        <f t="shared" ca="1" si="105"/>
        <v>2</v>
      </c>
      <c r="E294" s="22">
        <f t="shared" ca="1" si="106"/>
        <v>0</v>
      </c>
      <c r="F294" s="25">
        <f t="shared" ca="1" si="102"/>
        <v>0</v>
      </c>
      <c r="G294" s="35">
        <f t="shared" ca="1" si="107"/>
        <v>0.27917002057008056</v>
      </c>
      <c r="H294" s="33">
        <f t="shared" ca="1" si="108"/>
        <v>-1</v>
      </c>
      <c r="I294" s="33">
        <f t="shared" ca="1" si="109"/>
        <v>-1</v>
      </c>
      <c r="J294" s="33">
        <f t="shared" ca="1" si="125"/>
        <v>-1</v>
      </c>
      <c r="K294" s="34">
        <f t="shared" ca="1" si="110"/>
        <v>-1</v>
      </c>
      <c r="L294" s="3">
        <f t="shared" ca="1" si="111"/>
        <v>50</v>
      </c>
      <c r="M294" s="15">
        <f t="shared" ca="1" si="112"/>
        <v>50</v>
      </c>
      <c r="N294" s="33">
        <f t="shared" ca="1" si="113"/>
        <v>69.312337370759849</v>
      </c>
      <c r="O294" s="32">
        <f t="shared" ca="1" si="126"/>
        <v>119.31233737075985</v>
      </c>
      <c r="P294" s="16">
        <f t="shared" ca="1" si="122"/>
        <v>119.31233737075985</v>
      </c>
      <c r="Q294" s="17">
        <f t="shared" ca="1" si="114"/>
        <v>178.96850605613977</v>
      </c>
      <c r="R294" s="17">
        <f t="shared" ca="1" si="123"/>
        <v>39412.743052094054</v>
      </c>
      <c r="S294" s="17">
        <f t="shared" ca="1" si="115"/>
        <v>141.77245702192096</v>
      </c>
      <c r="T294" s="17">
        <f t="shared" ca="1" si="116"/>
        <v>1500.6345577946779</v>
      </c>
      <c r="U294" s="17">
        <f t="shared" ca="1" si="117"/>
        <v>8.8272621046745758</v>
      </c>
      <c r="V294" s="49">
        <f t="shared" ca="1" si="118"/>
        <v>0.88272621046745758</v>
      </c>
      <c r="W294" s="49"/>
      <c r="X294" s="7">
        <f t="shared" ca="1" si="119"/>
        <v>0</v>
      </c>
      <c r="Y294">
        <f t="shared" ca="1" si="120"/>
        <v>0</v>
      </c>
      <c r="Z294" s="8">
        <f t="shared" ca="1" si="124"/>
        <v>-41000</v>
      </c>
    </row>
    <row r="295" spans="1:26" x14ac:dyDescent="0.25">
      <c r="A295" s="27">
        <f t="shared" si="121"/>
        <v>279</v>
      </c>
      <c r="B295" s="7">
        <f t="shared" si="103"/>
        <v>1</v>
      </c>
      <c r="C295" s="3">
        <f t="shared" ca="1" si="104"/>
        <v>-1</v>
      </c>
      <c r="D295" s="3">
        <f t="shared" ca="1" si="105"/>
        <v>1</v>
      </c>
      <c r="E295" s="22">
        <f t="shared" ca="1" si="106"/>
        <v>0</v>
      </c>
      <c r="F295" s="25">
        <f t="shared" ca="1" si="102"/>
        <v>0</v>
      </c>
      <c r="G295" s="35">
        <f t="shared" ca="1" si="107"/>
        <v>0.92018061359097225</v>
      </c>
      <c r="H295" s="33">
        <f t="shared" ca="1" si="108"/>
        <v>4.5338844829187708E-2</v>
      </c>
      <c r="I295" s="33">
        <f t="shared" ca="1" si="109"/>
        <v>0.59220317913358911</v>
      </c>
      <c r="J295" s="33">
        <f t="shared" ca="1" si="125"/>
        <v>-0.16799553435897391</v>
      </c>
      <c r="K295" s="34">
        <f t="shared" ca="1" si="110"/>
        <v>72.480066984615391</v>
      </c>
      <c r="L295" s="3">
        <f t="shared" ca="1" si="111"/>
        <v>-1</v>
      </c>
      <c r="M295" s="15">
        <f t="shared" ca="1" si="112"/>
        <v>72.480066984615391</v>
      </c>
      <c r="N295" s="33">
        <f t="shared" ca="1" si="113"/>
        <v>10.716792227885538</v>
      </c>
      <c r="O295" s="32">
        <f t="shared" ca="1" si="126"/>
        <v>83.196859212500925</v>
      </c>
      <c r="P295" s="16">
        <f t="shared" ca="1" si="122"/>
        <v>83.196859212500925</v>
      </c>
      <c r="Q295" s="17">
        <f t="shared" ca="1" si="114"/>
        <v>124.79528881875139</v>
      </c>
      <c r="R295" s="17">
        <f t="shared" ca="1" si="123"/>
        <v>39537.538340912804</v>
      </c>
      <c r="S295" s="17">
        <f t="shared" ca="1" si="115"/>
        <v>141.7116069566766</v>
      </c>
      <c r="T295" s="17">
        <f t="shared" ca="1" si="116"/>
        <v>1417.4376985821771</v>
      </c>
      <c r="U295" s="17">
        <f t="shared" ca="1" si="117"/>
        <v>8.3378688151892764</v>
      </c>
      <c r="V295" s="49">
        <f t="shared" ca="1" si="118"/>
        <v>0.83378688151892766</v>
      </c>
      <c r="W295" s="49"/>
      <c r="X295" s="7">
        <f t="shared" ca="1" si="119"/>
        <v>0</v>
      </c>
      <c r="Y295">
        <f t="shared" si="120"/>
        <v>0</v>
      </c>
      <c r="Z295" s="8">
        <f t="shared" ca="1" si="124"/>
        <v>-41000</v>
      </c>
    </row>
    <row r="296" spans="1:26" x14ac:dyDescent="0.25">
      <c r="A296" s="27">
        <f t="shared" si="121"/>
        <v>280</v>
      </c>
      <c r="B296" s="7">
        <f t="shared" si="103"/>
        <v>0</v>
      </c>
      <c r="C296" s="3">
        <f t="shared" ca="1" si="104"/>
        <v>0.46212763995049133</v>
      </c>
      <c r="D296" s="3">
        <f t="shared" ca="1" si="105"/>
        <v>0</v>
      </c>
      <c r="E296" s="22">
        <f t="shared" ca="1" si="106"/>
        <v>2</v>
      </c>
      <c r="F296" s="25">
        <f t="shared" ca="1" si="102"/>
        <v>340</v>
      </c>
      <c r="G296" s="35">
        <f t="shared" ca="1" si="107"/>
        <v>0.31214501713855336</v>
      </c>
      <c r="H296" s="33">
        <f t="shared" ca="1" si="108"/>
        <v>-1</v>
      </c>
      <c r="I296" s="33">
        <f t="shared" ca="1" si="109"/>
        <v>-1</v>
      </c>
      <c r="J296" s="33">
        <f t="shared" ca="1" si="125"/>
        <v>-1</v>
      </c>
      <c r="K296" s="34">
        <f t="shared" ca="1" si="110"/>
        <v>-1</v>
      </c>
      <c r="L296" s="3">
        <f t="shared" ca="1" si="111"/>
        <v>50</v>
      </c>
      <c r="M296" s="15">
        <f t="shared" ca="1" si="112"/>
        <v>50</v>
      </c>
      <c r="N296" s="33">
        <f t="shared" ca="1" si="113"/>
        <v>1.7312224869253519</v>
      </c>
      <c r="O296" s="32">
        <f t="shared" ca="1" si="126"/>
        <v>51.731222486925354</v>
      </c>
      <c r="P296" s="16">
        <f t="shared" ca="1" si="122"/>
        <v>51.731222486925354</v>
      </c>
      <c r="Q296" s="17">
        <f t="shared" ca="1" si="114"/>
        <v>77.596833730388028</v>
      </c>
      <c r="R296" s="17">
        <f t="shared" ca="1" si="123"/>
        <v>39615.13517464319</v>
      </c>
      <c r="S296" s="17">
        <f t="shared" ca="1" si="115"/>
        <v>141.48262562372557</v>
      </c>
      <c r="T296" s="17">
        <f t="shared" ca="1" si="116"/>
        <v>1700</v>
      </c>
      <c r="U296" s="17">
        <f t="shared" ca="1" si="117"/>
        <v>10</v>
      </c>
      <c r="V296" s="49">
        <f t="shared" ca="1" si="118"/>
        <v>1</v>
      </c>
      <c r="W296" s="49"/>
      <c r="X296" s="7">
        <f t="shared" ca="1" si="119"/>
        <v>0</v>
      </c>
      <c r="Y296">
        <f t="shared" ca="1" si="120"/>
        <v>-500</v>
      </c>
      <c r="Z296" s="8">
        <f t="shared" ca="1" si="124"/>
        <v>-41500</v>
      </c>
    </row>
    <row r="297" spans="1:26" x14ac:dyDescent="0.25">
      <c r="A297" s="27">
        <f t="shared" si="121"/>
        <v>281</v>
      </c>
      <c r="B297" s="7">
        <f t="shared" si="103"/>
        <v>1</v>
      </c>
      <c r="C297" s="3">
        <f t="shared" ca="1" si="104"/>
        <v>-1</v>
      </c>
      <c r="D297" s="3">
        <f t="shared" ca="1" si="105"/>
        <v>-1</v>
      </c>
      <c r="E297" s="22">
        <f t="shared" ca="1" si="106"/>
        <v>0</v>
      </c>
      <c r="F297" s="25">
        <f t="shared" ca="1" si="102"/>
        <v>0</v>
      </c>
      <c r="G297" s="35">
        <f t="shared" ca="1" si="107"/>
        <v>0.49350829455568623</v>
      </c>
      <c r="H297" s="33">
        <f t="shared" ca="1" si="108"/>
        <v>-1</v>
      </c>
      <c r="I297" s="33">
        <f t="shared" ca="1" si="109"/>
        <v>-1</v>
      </c>
      <c r="J297" s="33">
        <f t="shared" ca="1" si="125"/>
        <v>-1</v>
      </c>
      <c r="K297" s="34">
        <f t="shared" ca="1" si="110"/>
        <v>-1</v>
      </c>
      <c r="L297" s="3">
        <f t="shared" ca="1" si="111"/>
        <v>50</v>
      </c>
      <c r="M297" s="15">
        <f t="shared" ca="1" si="112"/>
        <v>50</v>
      </c>
      <c r="N297" s="33">
        <f t="shared" ca="1" si="113"/>
        <v>130.69058205152538</v>
      </c>
      <c r="O297" s="32">
        <f t="shared" ca="1" si="126"/>
        <v>180.69058205152538</v>
      </c>
      <c r="P297" s="16">
        <f t="shared" ca="1" si="122"/>
        <v>180.69058205152538</v>
      </c>
      <c r="Q297" s="17">
        <f t="shared" ca="1" si="114"/>
        <v>271.0358730772881</v>
      </c>
      <c r="R297" s="17">
        <f t="shared" ca="1" si="123"/>
        <v>39886.171047720476</v>
      </c>
      <c r="S297" s="17">
        <f t="shared" ca="1" si="115"/>
        <v>141.94366920896957</v>
      </c>
      <c r="T297" s="17">
        <f t="shared" ca="1" si="116"/>
        <v>1519.3094179484747</v>
      </c>
      <c r="U297" s="17">
        <f t="shared" ca="1" si="117"/>
        <v>8.9371142232263221</v>
      </c>
      <c r="V297" s="49">
        <f t="shared" ca="1" si="118"/>
        <v>0.89371142232263212</v>
      </c>
      <c r="W297" s="49"/>
      <c r="X297" s="7">
        <f t="shared" ca="1" si="119"/>
        <v>0</v>
      </c>
      <c r="Y297">
        <f t="shared" si="120"/>
        <v>0</v>
      </c>
      <c r="Z297" s="8">
        <f t="shared" ca="1" si="124"/>
        <v>-41500</v>
      </c>
    </row>
    <row r="298" spans="1:26" x14ac:dyDescent="0.25">
      <c r="A298" s="27">
        <f t="shared" si="121"/>
        <v>282</v>
      </c>
      <c r="B298" s="7">
        <f t="shared" si="103"/>
        <v>0</v>
      </c>
      <c r="C298" s="3">
        <f t="shared" ca="1" si="104"/>
        <v>0.30148815125220663</v>
      </c>
      <c r="D298" s="3">
        <f t="shared" ca="1" si="105"/>
        <v>0</v>
      </c>
      <c r="E298" s="22">
        <f t="shared" ca="1" si="106"/>
        <v>2</v>
      </c>
      <c r="F298" s="25">
        <f t="shared" ca="1" si="102"/>
        <v>340</v>
      </c>
      <c r="G298" s="35">
        <f t="shared" ca="1" si="107"/>
        <v>0.30306478899677658</v>
      </c>
      <c r="H298" s="33">
        <f t="shared" ca="1" si="108"/>
        <v>-1</v>
      </c>
      <c r="I298" s="33">
        <f t="shared" ca="1" si="109"/>
        <v>-1</v>
      </c>
      <c r="J298" s="33">
        <f t="shared" ca="1" si="125"/>
        <v>-1</v>
      </c>
      <c r="K298" s="34">
        <f t="shared" ca="1" si="110"/>
        <v>-1</v>
      </c>
      <c r="L298" s="3">
        <f t="shared" ca="1" si="111"/>
        <v>50</v>
      </c>
      <c r="M298" s="15">
        <f t="shared" ca="1" si="112"/>
        <v>50</v>
      </c>
      <c r="N298" s="33">
        <f t="shared" ca="1" si="113"/>
        <v>2.598576967216681</v>
      </c>
      <c r="O298" s="32">
        <f t="shared" ca="1" si="126"/>
        <v>52.59857696721668</v>
      </c>
      <c r="P298" s="16">
        <f t="shared" ca="1" si="122"/>
        <v>52.59857696721668</v>
      </c>
      <c r="Q298" s="17">
        <f t="shared" ca="1" si="114"/>
        <v>78.897865450825023</v>
      </c>
      <c r="R298" s="17">
        <f t="shared" ca="1" si="123"/>
        <v>39965.068913171301</v>
      </c>
      <c r="S298" s="17">
        <f t="shared" ca="1" si="115"/>
        <v>141.72010252897613</v>
      </c>
      <c r="T298" s="17">
        <f t="shared" ca="1" si="116"/>
        <v>1700</v>
      </c>
      <c r="U298" s="17">
        <f t="shared" ca="1" si="117"/>
        <v>10</v>
      </c>
      <c r="V298" s="49">
        <f t="shared" ca="1" si="118"/>
        <v>1</v>
      </c>
      <c r="W298" s="49"/>
      <c r="X298" s="7">
        <f t="shared" ca="1" si="119"/>
        <v>0</v>
      </c>
      <c r="Y298">
        <f t="shared" ca="1" si="120"/>
        <v>-500</v>
      </c>
      <c r="Z298" s="8">
        <f t="shared" ca="1" si="124"/>
        <v>-42000</v>
      </c>
    </row>
    <row r="299" spans="1:26" x14ac:dyDescent="0.25">
      <c r="A299" s="27">
        <f t="shared" si="121"/>
        <v>283</v>
      </c>
      <c r="B299" s="7">
        <f t="shared" si="103"/>
        <v>1</v>
      </c>
      <c r="C299" s="3">
        <f t="shared" ca="1" si="104"/>
        <v>-1</v>
      </c>
      <c r="D299" s="3">
        <f t="shared" ca="1" si="105"/>
        <v>-1</v>
      </c>
      <c r="E299" s="22">
        <f t="shared" ca="1" si="106"/>
        <v>0</v>
      </c>
      <c r="F299" s="25">
        <f t="shared" ca="1" si="102"/>
        <v>0</v>
      </c>
      <c r="G299" s="35">
        <f t="shared" ca="1" si="107"/>
        <v>0.76235954436428</v>
      </c>
      <c r="H299" s="33">
        <f t="shared" ca="1" si="108"/>
        <v>0.26283529806766959</v>
      </c>
      <c r="I299" s="33">
        <f t="shared" ca="1" si="109"/>
        <v>0.9666134407477851</v>
      </c>
      <c r="J299" s="33">
        <f t="shared" ca="1" si="125"/>
        <v>0.50337385041933902</v>
      </c>
      <c r="K299" s="34">
        <f t="shared" ca="1" si="110"/>
        <v>82.550607756290091</v>
      </c>
      <c r="L299" s="3">
        <f t="shared" ca="1" si="111"/>
        <v>-1</v>
      </c>
      <c r="M299" s="15">
        <f t="shared" ca="1" si="112"/>
        <v>82.550607756290091</v>
      </c>
      <c r="N299" s="33">
        <f t="shared" ca="1" si="113"/>
        <v>1.9733623312977198</v>
      </c>
      <c r="O299" s="32">
        <f t="shared" ca="1" si="126"/>
        <v>84.523970087587813</v>
      </c>
      <c r="P299" s="16">
        <f t="shared" ca="1" si="122"/>
        <v>84.523970087587813</v>
      </c>
      <c r="Q299" s="17">
        <f t="shared" ca="1" si="114"/>
        <v>126.78595513138171</v>
      </c>
      <c r="R299" s="17">
        <f t="shared" ca="1" si="123"/>
        <v>40091.854868302682</v>
      </c>
      <c r="S299" s="17">
        <f t="shared" ca="1" si="115"/>
        <v>141.66733169011539</v>
      </c>
      <c r="T299" s="17">
        <f t="shared" ca="1" si="116"/>
        <v>1615.4760299124123</v>
      </c>
      <c r="U299" s="17">
        <f t="shared" ca="1" si="117"/>
        <v>9.5028001759553664</v>
      </c>
      <c r="V299" s="49">
        <f t="shared" ca="1" si="118"/>
        <v>0.9502800175955366</v>
      </c>
      <c r="W299" s="49"/>
      <c r="X299" s="7">
        <f t="shared" ca="1" si="119"/>
        <v>0</v>
      </c>
      <c r="Y299">
        <f t="shared" si="120"/>
        <v>0</v>
      </c>
      <c r="Z299" s="8">
        <f t="shared" ca="1" si="124"/>
        <v>-42000</v>
      </c>
    </row>
    <row r="300" spans="1:26" x14ac:dyDescent="0.25">
      <c r="A300" s="27">
        <f t="shared" si="121"/>
        <v>284</v>
      </c>
      <c r="B300" s="7">
        <f t="shared" si="103"/>
        <v>0</v>
      </c>
      <c r="C300" s="3">
        <f t="shared" ca="1" si="104"/>
        <v>0.35862672874607626</v>
      </c>
      <c r="D300" s="3">
        <f t="shared" ca="1" si="105"/>
        <v>0</v>
      </c>
      <c r="E300" s="22">
        <f t="shared" ca="1" si="106"/>
        <v>2</v>
      </c>
      <c r="F300" s="25">
        <f t="shared" ca="1" si="102"/>
        <v>340</v>
      </c>
      <c r="G300" s="35">
        <f t="shared" ca="1" si="107"/>
        <v>0.94340981487766373</v>
      </c>
      <c r="H300" s="33">
        <f t="shared" ca="1" si="108"/>
        <v>0.99223082710537269</v>
      </c>
      <c r="I300" s="33">
        <f t="shared" ca="1" si="109"/>
        <v>0.46210814684887525</v>
      </c>
      <c r="J300" s="33">
        <f t="shared" ca="1" si="125"/>
        <v>-1.9961403127577018</v>
      </c>
      <c r="K300" s="34">
        <f t="shared" ca="1" si="110"/>
        <v>45.057895308634471</v>
      </c>
      <c r="L300" s="3">
        <f t="shared" ca="1" si="111"/>
        <v>-1</v>
      </c>
      <c r="M300" s="15">
        <f t="shared" ca="1" si="112"/>
        <v>45.057895308634471</v>
      </c>
      <c r="N300" s="33">
        <f t="shared" ca="1" si="113"/>
        <v>77.143830833576786</v>
      </c>
      <c r="O300" s="32">
        <f t="shared" ca="1" si="126"/>
        <v>122.20172614221126</v>
      </c>
      <c r="P300" s="16">
        <f t="shared" ca="1" si="122"/>
        <v>122.20172614221126</v>
      </c>
      <c r="Q300" s="17">
        <f t="shared" ca="1" si="114"/>
        <v>183.30258921331688</v>
      </c>
      <c r="R300" s="17">
        <f t="shared" ca="1" si="123"/>
        <v>40275.157457515998</v>
      </c>
      <c r="S300" s="17">
        <f t="shared" ca="1" si="115"/>
        <v>141.81393470956328</v>
      </c>
      <c r="T300" s="17">
        <f t="shared" ca="1" si="116"/>
        <v>1700</v>
      </c>
      <c r="U300" s="17">
        <f t="shared" ca="1" si="117"/>
        <v>10</v>
      </c>
      <c r="V300" s="49">
        <f t="shared" ca="1" si="118"/>
        <v>1</v>
      </c>
      <c r="W300" s="49"/>
      <c r="X300" s="7">
        <f t="shared" ca="1" si="119"/>
        <v>0</v>
      </c>
      <c r="Y300">
        <f t="shared" ca="1" si="120"/>
        <v>-500</v>
      </c>
      <c r="Z300" s="8">
        <f t="shared" ca="1" si="124"/>
        <v>-42500</v>
      </c>
    </row>
    <row r="301" spans="1:26" x14ac:dyDescent="0.25">
      <c r="A301" s="27">
        <f t="shared" si="121"/>
        <v>285</v>
      </c>
      <c r="B301" s="7">
        <f t="shared" si="103"/>
        <v>1</v>
      </c>
      <c r="C301" s="3">
        <f t="shared" ca="1" si="104"/>
        <v>-1</v>
      </c>
      <c r="D301" s="3">
        <f t="shared" ca="1" si="105"/>
        <v>-1</v>
      </c>
      <c r="E301" s="22">
        <f t="shared" ca="1" si="106"/>
        <v>0</v>
      </c>
      <c r="F301" s="25">
        <f t="shared" ca="1" si="102"/>
        <v>0</v>
      </c>
      <c r="G301" s="35">
        <f t="shared" ca="1" si="107"/>
        <v>0.55717454399432442</v>
      </c>
      <c r="H301" s="33">
        <f t="shared" ca="1" si="108"/>
        <v>0.99339491199820407</v>
      </c>
      <c r="I301" s="33">
        <f t="shared" ca="1" si="109"/>
        <v>0.29306149869929332</v>
      </c>
      <c r="J301" s="33">
        <f t="shared" ca="1" si="125"/>
        <v>-0.55810078543626063</v>
      </c>
      <c r="K301" s="34">
        <f t="shared" ca="1" si="110"/>
        <v>66.628488218456084</v>
      </c>
      <c r="L301" s="3">
        <f t="shared" ca="1" si="111"/>
        <v>-1</v>
      </c>
      <c r="M301" s="15">
        <f t="shared" ca="1" si="112"/>
        <v>66.628488218456084</v>
      </c>
      <c r="N301" s="33">
        <f t="shared" ca="1" si="113"/>
        <v>65.938357043447382</v>
      </c>
      <c r="O301" s="32">
        <f t="shared" ca="1" si="126"/>
        <v>132.56684526190347</v>
      </c>
      <c r="P301" s="16">
        <f t="shared" ca="1" si="122"/>
        <v>132.56684526190347</v>
      </c>
      <c r="Q301" s="17">
        <f t="shared" ca="1" si="114"/>
        <v>198.85026789285519</v>
      </c>
      <c r="R301" s="17">
        <f t="shared" ca="1" si="123"/>
        <v>40474.007725408854</v>
      </c>
      <c r="S301" s="17">
        <f t="shared" ca="1" si="115"/>
        <v>142.01406219441697</v>
      </c>
      <c r="T301" s="17">
        <f t="shared" ca="1" si="116"/>
        <v>1567.4331547380966</v>
      </c>
      <c r="U301" s="17">
        <f t="shared" ca="1" si="117"/>
        <v>9.2201950278711564</v>
      </c>
      <c r="V301" s="49">
        <f t="shared" ca="1" si="118"/>
        <v>0.92201950278711564</v>
      </c>
      <c r="W301" s="49"/>
      <c r="X301" s="7">
        <f t="shared" ca="1" si="119"/>
        <v>0</v>
      </c>
      <c r="Y301">
        <f t="shared" si="120"/>
        <v>0</v>
      </c>
      <c r="Z301" s="8">
        <f t="shared" ca="1" si="124"/>
        <v>-42500</v>
      </c>
    </row>
    <row r="302" spans="1:26" x14ac:dyDescent="0.25">
      <c r="A302" s="27">
        <f t="shared" si="121"/>
        <v>286</v>
      </c>
      <c r="B302" s="7">
        <f t="shared" si="103"/>
        <v>0</v>
      </c>
      <c r="C302" s="3">
        <f t="shared" ca="1" si="104"/>
        <v>0.1756636057448886</v>
      </c>
      <c r="D302" s="3">
        <f t="shared" ca="1" si="105"/>
        <v>0</v>
      </c>
      <c r="E302" s="22">
        <f t="shared" ca="1" si="106"/>
        <v>2</v>
      </c>
      <c r="F302" s="25">
        <f t="shared" ca="1" si="102"/>
        <v>340</v>
      </c>
      <c r="G302" s="35">
        <f t="shared" ca="1" si="107"/>
        <v>0.1561862415748132</v>
      </c>
      <c r="H302" s="33">
        <f t="shared" ca="1" si="108"/>
        <v>-1</v>
      </c>
      <c r="I302" s="33">
        <f t="shared" ca="1" si="109"/>
        <v>-1</v>
      </c>
      <c r="J302" s="33">
        <f t="shared" ca="1" si="125"/>
        <v>-1</v>
      </c>
      <c r="K302" s="34">
        <f t="shared" ca="1" si="110"/>
        <v>-1</v>
      </c>
      <c r="L302" s="3">
        <f t="shared" ca="1" si="111"/>
        <v>50</v>
      </c>
      <c r="M302" s="15">
        <f t="shared" ca="1" si="112"/>
        <v>50</v>
      </c>
      <c r="N302" s="33">
        <f t="shared" ca="1" si="113"/>
        <v>15.890704660846003</v>
      </c>
      <c r="O302" s="32">
        <f t="shared" ca="1" si="126"/>
        <v>65.890704660845998</v>
      </c>
      <c r="P302" s="16">
        <f t="shared" ca="1" si="122"/>
        <v>65.890704660845998</v>
      </c>
      <c r="Q302" s="17">
        <f t="shared" ca="1" si="114"/>
        <v>98.836056991269004</v>
      </c>
      <c r="R302" s="17">
        <f t="shared" ca="1" si="123"/>
        <v>40572.843782400123</v>
      </c>
      <c r="S302" s="17">
        <f t="shared" ca="1" si="115"/>
        <v>141.8630901482521</v>
      </c>
      <c r="T302" s="17">
        <f t="shared" ca="1" si="116"/>
        <v>1700</v>
      </c>
      <c r="U302" s="17">
        <f t="shared" ca="1" si="117"/>
        <v>10</v>
      </c>
      <c r="V302" s="49">
        <f t="shared" ca="1" si="118"/>
        <v>1</v>
      </c>
      <c r="W302" s="49"/>
      <c r="X302" s="7">
        <f t="shared" ca="1" si="119"/>
        <v>0</v>
      </c>
      <c r="Y302">
        <f t="shared" ca="1" si="120"/>
        <v>-500</v>
      </c>
      <c r="Z302" s="8">
        <f t="shared" ca="1" si="124"/>
        <v>-43000</v>
      </c>
    </row>
    <row r="303" spans="1:26" x14ac:dyDescent="0.25">
      <c r="A303" s="27">
        <f t="shared" si="121"/>
        <v>287</v>
      </c>
      <c r="B303" s="7">
        <f t="shared" si="103"/>
        <v>1</v>
      </c>
      <c r="C303" s="3">
        <f t="shared" ca="1" si="104"/>
        <v>-1</v>
      </c>
      <c r="D303" s="3">
        <f t="shared" ca="1" si="105"/>
        <v>-1</v>
      </c>
      <c r="E303" s="22">
        <f t="shared" ca="1" si="106"/>
        <v>0</v>
      </c>
      <c r="F303" s="25">
        <f t="shared" ca="1" si="102"/>
        <v>0</v>
      </c>
      <c r="G303" s="35">
        <f t="shared" ca="1" si="107"/>
        <v>0.28491692970038884</v>
      </c>
      <c r="H303" s="33">
        <f t="shared" ca="1" si="108"/>
        <v>-1</v>
      </c>
      <c r="I303" s="33">
        <f t="shared" ca="1" si="109"/>
        <v>-1</v>
      </c>
      <c r="J303" s="33">
        <f t="shared" ca="1" si="125"/>
        <v>-1</v>
      </c>
      <c r="K303" s="34">
        <f t="shared" ca="1" si="110"/>
        <v>-1</v>
      </c>
      <c r="L303" s="3">
        <f t="shared" ca="1" si="111"/>
        <v>50</v>
      </c>
      <c r="M303" s="15">
        <f t="shared" ca="1" si="112"/>
        <v>50</v>
      </c>
      <c r="N303" s="33">
        <f t="shared" ca="1" si="113"/>
        <v>69.422389169889357</v>
      </c>
      <c r="O303" s="32">
        <f t="shared" ca="1" si="126"/>
        <v>119.42238916988936</v>
      </c>
      <c r="P303" s="16">
        <f t="shared" ca="1" si="122"/>
        <v>119.42238916988936</v>
      </c>
      <c r="Q303" s="17">
        <f t="shared" ca="1" si="114"/>
        <v>179.13358375483404</v>
      </c>
      <c r="R303" s="17">
        <f t="shared" ca="1" si="123"/>
        <v>40751.977366154955</v>
      </c>
      <c r="S303" s="17">
        <f t="shared" ca="1" si="115"/>
        <v>141.99295249531335</v>
      </c>
      <c r="T303" s="17">
        <f t="shared" ca="1" si="116"/>
        <v>1580.5776108301106</v>
      </c>
      <c r="U303" s="17">
        <f t="shared" ca="1" si="117"/>
        <v>9.2975153578241798</v>
      </c>
      <c r="V303" s="49">
        <f t="shared" ca="1" si="118"/>
        <v>0.92975153578241798</v>
      </c>
      <c r="W303" s="49"/>
      <c r="X303" s="7">
        <f t="shared" ca="1" si="119"/>
        <v>0</v>
      </c>
      <c r="Y303">
        <f t="shared" si="120"/>
        <v>0</v>
      </c>
      <c r="Z303" s="8">
        <f t="shared" ca="1" si="124"/>
        <v>-43000</v>
      </c>
    </row>
    <row r="304" spans="1:26" x14ac:dyDescent="0.25">
      <c r="A304" s="27">
        <f t="shared" si="121"/>
        <v>288</v>
      </c>
      <c r="B304" s="7">
        <f t="shared" si="103"/>
        <v>0</v>
      </c>
      <c r="C304" s="3">
        <f t="shared" ca="1" si="104"/>
        <v>0.49343982601324377</v>
      </c>
      <c r="D304" s="3">
        <f t="shared" ca="1" si="105"/>
        <v>0</v>
      </c>
      <c r="E304" s="22">
        <f t="shared" ca="1" si="106"/>
        <v>2</v>
      </c>
      <c r="F304" s="25">
        <f t="shared" ca="1" si="102"/>
        <v>340</v>
      </c>
      <c r="G304" s="35">
        <f t="shared" ca="1" si="107"/>
        <v>0.1388394478510826</v>
      </c>
      <c r="H304" s="33">
        <f t="shared" ca="1" si="108"/>
        <v>-1</v>
      </c>
      <c r="I304" s="33">
        <f t="shared" ca="1" si="109"/>
        <v>-1</v>
      </c>
      <c r="J304" s="33">
        <f t="shared" ca="1" si="125"/>
        <v>-1</v>
      </c>
      <c r="K304" s="34">
        <f t="shared" ca="1" si="110"/>
        <v>-1</v>
      </c>
      <c r="L304" s="3">
        <f t="shared" ca="1" si="111"/>
        <v>50</v>
      </c>
      <c r="M304" s="15">
        <f t="shared" ca="1" si="112"/>
        <v>50</v>
      </c>
      <c r="N304" s="33">
        <f t="shared" ca="1" si="113"/>
        <v>3.5197827716149828</v>
      </c>
      <c r="O304" s="32">
        <f t="shared" ca="1" si="126"/>
        <v>53.519782771614985</v>
      </c>
      <c r="P304" s="16">
        <f t="shared" ca="1" si="122"/>
        <v>53.519782771614985</v>
      </c>
      <c r="Q304" s="17">
        <f t="shared" ca="1" si="114"/>
        <v>80.279674157422477</v>
      </c>
      <c r="R304" s="17">
        <f t="shared" ca="1" si="123"/>
        <v>40832.257040312375</v>
      </c>
      <c r="S304" s="17">
        <f t="shared" ca="1" si="115"/>
        <v>141.77867027886234</v>
      </c>
      <c r="T304" s="17">
        <f t="shared" ca="1" si="116"/>
        <v>1700</v>
      </c>
      <c r="U304" s="17">
        <f t="shared" ca="1" si="117"/>
        <v>10</v>
      </c>
      <c r="V304" s="49">
        <f t="shared" ca="1" si="118"/>
        <v>1</v>
      </c>
      <c r="W304" s="49"/>
      <c r="X304" s="7">
        <f t="shared" ca="1" si="119"/>
        <v>0</v>
      </c>
      <c r="Y304">
        <f t="shared" ca="1" si="120"/>
        <v>-500</v>
      </c>
      <c r="Z304" s="8">
        <f t="shared" ca="1" si="124"/>
        <v>-43500</v>
      </c>
    </row>
    <row r="305" spans="1:26" x14ac:dyDescent="0.25">
      <c r="A305" s="27">
        <f t="shared" si="121"/>
        <v>289</v>
      </c>
      <c r="B305" s="7">
        <f t="shared" si="103"/>
        <v>1</v>
      </c>
      <c r="C305" s="3">
        <f t="shared" ca="1" si="104"/>
        <v>-1</v>
      </c>
      <c r="D305" s="3">
        <f t="shared" ca="1" si="105"/>
        <v>-1</v>
      </c>
      <c r="E305" s="22">
        <f t="shared" ca="1" si="106"/>
        <v>0</v>
      </c>
      <c r="F305" s="25">
        <f t="shared" ca="1" si="102"/>
        <v>0</v>
      </c>
      <c r="G305" s="35">
        <f t="shared" ca="1" si="107"/>
        <v>3.6973901284119592E-2</v>
      </c>
      <c r="H305" s="33">
        <f t="shared" ca="1" si="108"/>
        <v>-1</v>
      </c>
      <c r="I305" s="33">
        <f t="shared" ca="1" si="109"/>
        <v>-1</v>
      </c>
      <c r="J305" s="33">
        <f t="shared" ca="1" si="125"/>
        <v>-1</v>
      </c>
      <c r="K305" s="34">
        <f t="shared" ca="1" si="110"/>
        <v>-1</v>
      </c>
      <c r="L305" s="3">
        <f t="shared" ca="1" si="111"/>
        <v>50</v>
      </c>
      <c r="M305" s="15">
        <f t="shared" ca="1" si="112"/>
        <v>50</v>
      </c>
      <c r="N305" s="33">
        <f t="shared" ca="1" si="113"/>
        <v>16.04457866028806</v>
      </c>
      <c r="O305" s="32">
        <f t="shared" ca="1" si="126"/>
        <v>66.044578660288067</v>
      </c>
      <c r="P305" s="16">
        <f t="shared" ca="1" si="122"/>
        <v>66.044578660288067</v>
      </c>
      <c r="Q305" s="17">
        <f t="shared" ca="1" si="114"/>
        <v>99.066867990432101</v>
      </c>
      <c r="R305" s="17">
        <f t="shared" ca="1" si="123"/>
        <v>40931.323908302809</v>
      </c>
      <c r="S305" s="17">
        <f t="shared" ca="1" si="115"/>
        <v>141.63087857544218</v>
      </c>
      <c r="T305" s="17">
        <f t="shared" ca="1" si="116"/>
        <v>1633.9554213397118</v>
      </c>
      <c r="U305" s="17">
        <f t="shared" ca="1" si="117"/>
        <v>9.6115024784688927</v>
      </c>
      <c r="V305" s="49">
        <f t="shared" ca="1" si="118"/>
        <v>0.96115024784688929</v>
      </c>
      <c r="W305" s="49"/>
      <c r="X305" s="7">
        <f t="shared" ca="1" si="119"/>
        <v>0</v>
      </c>
      <c r="Y305">
        <f t="shared" si="120"/>
        <v>0</v>
      </c>
      <c r="Z305" s="8">
        <f t="shared" ca="1" si="124"/>
        <v>-43500</v>
      </c>
    </row>
    <row r="306" spans="1:26" x14ac:dyDescent="0.25">
      <c r="A306" s="27">
        <f t="shared" si="121"/>
        <v>290</v>
      </c>
      <c r="B306" s="7">
        <f t="shared" si="103"/>
        <v>0</v>
      </c>
      <c r="C306" s="3">
        <f t="shared" ca="1" si="104"/>
        <v>0.21621923955598799</v>
      </c>
      <c r="D306" s="3">
        <f t="shared" ca="1" si="105"/>
        <v>0</v>
      </c>
      <c r="E306" s="22">
        <f t="shared" ca="1" si="106"/>
        <v>2</v>
      </c>
      <c r="F306" s="25">
        <f t="shared" ca="1" si="102"/>
        <v>340</v>
      </c>
      <c r="G306" s="35">
        <f t="shared" ca="1" si="107"/>
        <v>0.15878086265446767</v>
      </c>
      <c r="H306" s="33">
        <f t="shared" ca="1" si="108"/>
        <v>-1</v>
      </c>
      <c r="I306" s="33">
        <f t="shared" ca="1" si="109"/>
        <v>-1</v>
      </c>
      <c r="J306" s="33">
        <f t="shared" ca="1" si="125"/>
        <v>-1</v>
      </c>
      <c r="K306" s="34">
        <f t="shared" ca="1" si="110"/>
        <v>-1</v>
      </c>
      <c r="L306" s="3">
        <f t="shared" ca="1" si="111"/>
        <v>50</v>
      </c>
      <c r="M306" s="15">
        <f t="shared" ca="1" si="112"/>
        <v>50</v>
      </c>
      <c r="N306" s="33">
        <f t="shared" ca="1" si="113"/>
        <v>12.082058257475822</v>
      </c>
      <c r="O306" s="32">
        <f t="shared" ca="1" si="126"/>
        <v>62.082058257475822</v>
      </c>
      <c r="P306" s="16">
        <f t="shared" ca="1" si="122"/>
        <v>62.082058257475822</v>
      </c>
      <c r="Q306" s="17">
        <f t="shared" ca="1" si="114"/>
        <v>93.12308738621374</v>
      </c>
      <c r="R306" s="17">
        <f t="shared" ca="1" si="123"/>
        <v>41024.446995689024</v>
      </c>
      <c r="S306" s="17">
        <f t="shared" ca="1" si="115"/>
        <v>141.46361032996208</v>
      </c>
      <c r="T306" s="17">
        <f t="shared" ca="1" si="116"/>
        <v>1700</v>
      </c>
      <c r="U306" s="17">
        <f t="shared" ca="1" si="117"/>
        <v>10</v>
      </c>
      <c r="V306" s="49">
        <f t="shared" ca="1" si="118"/>
        <v>1</v>
      </c>
      <c r="W306" s="49"/>
      <c r="X306" s="7">
        <f t="shared" ca="1" si="119"/>
        <v>0</v>
      </c>
      <c r="Y306">
        <f t="shared" ca="1" si="120"/>
        <v>-500</v>
      </c>
      <c r="Z306" s="8">
        <f t="shared" ca="1" si="124"/>
        <v>-44000</v>
      </c>
    </row>
    <row r="307" spans="1:26" x14ac:dyDescent="0.25">
      <c r="A307" s="27">
        <f t="shared" si="121"/>
        <v>291</v>
      </c>
      <c r="B307" s="7">
        <f t="shared" si="103"/>
        <v>1</v>
      </c>
      <c r="C307" s="3">
        <f t="shared" ca="1" si="104"/>
        <v>-1</v>
      </c>
      <c r="D307" s="3">
        <f t="shared" ca="1" si="105"/>
        <v>-1</v>
      </c>
      <c r="E307" s="22">
        <f t="shared" ca="1" si="106"/>
        <v>0</v>
      </c>
      <c r="F307" s="25">
        <f t="shared" ca="1" si="102"/>
        <v>0</v>
      </c>
      <c r="G307" s="35">
        <f t="shared" ca="1" si="107"/>
        <v>0.72740055195817888</v>
      </c>
      <c r="H307" s="33">
        <f t="shared" ca="1" si="108"/>
        <v>0.42617109566187317</v>
      </c>
      <c r="I307" s="33">
        <f t="shared" ca="1" si="109"/>
        <v>0.80590446221194112</v>
      </c>
      <c r="J307" s="33">
        <f t="shared" ca="1" si="125"/>
        <v>0.23898909949641281</v>
      </c>
      <c r="K307" s="34">
        <f t="shared" ca="1" si="110"/>
        <v>78.584836492446186</v>
      </c>
      <c r="L307" s="3">
        <f t="shared" ca="1" si="111"/>
        <v>-1</v>
      </c>
      <c r="M307" s="15">
        <f t="shared" ca="1" si="112"/>
        <v>78.584836492446186</v>
      </c>
      <c r="N307" s="33">
        <f t="shared" ca="1" si="113"/>
        <v>0.39995154830191215</v>
      </c>
      <c r="O307" s="32">
        <f t="shared" ca="1" si="126"/>
        <v>78.9847880407481</v>
      </c>
      <c r="P307" s="16">
        <f t="shared" ca="1" si="122"/>
        <v>78.9847880407481</v>
      </c>
      <c r="Q307" s="17">
        <f t="shared" ca="1" si="114"/>
        <v>118.47718206112215</v>
      </c>
      <c r="R307" s="17">
        <f t="shared" ca="1" si="123"/>
        <v>41142.924177750145</v>
      </c>
      <c r="S307" s="17">
        <f t="shared" ca="1" si="115"/>
        <v>141.38461916752618</v>
      </c>
      <c r="T307" s="17">
        <f t="shared" ca="1" si="116"/>
        <v>1621.0152119592519</v>
      </c>
      <c r="U307" s="17">
        <f t="shared" ca="1" si="117"/>
        <v>9.5353835997603049</v>
      </c>
      <c r="V307" s="49">
        <f t="shared" ca="1" si="118"/>
        <v>0.95353835997603054</v>
      </c>
      <c r="W307" s="49"/>
      <c r="X307" s="7">
        <f t="shared" ca="1" si="119"/>
        <v>0</v>
      </c>
      <c r="Y307">
        <f t="shared" si="120"/>
        <v>0</v>
      </c>
      <c r="Z307" s="8">
        <f t="shared" ca="1" si="124"/>
        <v>-44000</v>
      </c>
    </row>
    <row r="308" spans="1:26" x14ac:dyDescent="0.25">
      <c r="A308" s="27">
        <f t="shared" si="121"/>
        <v>292</v>
      </c>
      <c r="B308" s="7">
        <f t="shared" si="103"/>
        <v>0</v>
      </c>
      <c r="C308" s="3">
        <f t="shared" ca="1" si="104"/>
        <v>0.31430028371123009</v>
      </c>
      <c r="D308" s="3">
        <f t="shared" ca="1" si="105"/>
        <v>0</v>
      </c>
      <c r="E308" s="22">
        <f t="shared" ca="1" si="106"/>
        <v>2</v>
      </c>
      <c r="F308" s="25">
        <f t="shared" ca="1" si="102"/>
        <v>340</v>
      </c>
      <c r="G308" s="35">
        <f t="shared" ca="1" si="107"/>
        <v>0.93376328815582454</v>
      </c>
      <c r="H308" s="33">
        <f t="shared" ca="1" si="108"/>
        <v>0.97780159791075383</v>
      </c>
      <c r="I308" s="33">
        <f t="shared" ca="1" si="109"/>
        <v>0.53917441707382585</v>
      </c>
      <c r="J308" s="33">
        <f t="shared" ca="1" si="125"/>
        <v>-1.7638011659751671</v>
      </c>
      <c r="K308" s="34">
        <f t="shared" ca="1" si="110"/>
        <v>48.542982510372497</v>
      </c>
      <c r="L308" s="3">
        <f t="shared" ca="1" si="111"/>
        <v>-1</v>
      </c>
      <c r="M308" s="15">
        <f t="shared" ca="1" si="112"/>
        <v>48.542982510372497</v>
      </c>
      <c r="N308" s="33">
        <f t="shared" ca="1" si="113"/>
        <v>14.233843047357041</v>
      </c>
      <c r="O308" s="32">
        <f t="shared" ca="1" si="126"/>
        <v>62.776825557729538</v>
      </c>
      <c r="P308" s="16">
        <f t="shared" ca="1" si="122"/>
        <v>62.776825557729538</v>
      </c>
      <c r="Q308" s="17">
        <f t="shared" ca="1" si="114"/>
        <v>94.165238336594314</v>
      </c>
      <c r="R308" s="17">
        <f t="shared" ca="1" si="123"/>
        <v>41237.089416086739</v>
      </c>
      <c r="S308" s="17">
        <f t="shared" ca="1" si="115"/>
        <v>141.22290895920105</v>
      </c>
      <c r="T308" s="17">
        <f t="shared" ca="1" si="116"/>
        <v>1700</v>
      </c>
      <c r="U308" s="17">
        <f t="shared" ca="1" si="117"/>
        <v>10</v>
      </c>
      <c r="V308" s="49">
        <f t="shared" ca="1" si="118"/>
        <v>1</v>
      </c>
      <c r="W308" s="49"/>
      <c r="X308" s="7">
        <f t="shared" ca="1" si="119"/>
        <v>0</v>
      </c>
      <c r="Y308">
        <f t="shared" ca="1" si="120"/>
        <v>-500</v>
      </c>
      <c r="Z308" s="8">
        <f t="shared" ca="1" si="124"/>
        <v>-44500</v>
      </c>
    </row>
    <row r="309" spans="1:26" x14ac:dyDescent="0.25">
      <c r="A309" s="27">
        <f t="shared" si="121"/>
        <v>293</v>
      </c>
      <c r="B309" s="7">
        <f t="shared" si="103"/>
        <v>1</v>
      </c>
      <c r="C309" s="3">
        <f t="shared" ca="1" si="104"/>
        <v>-1</v>
      </c>
      <c r="D309" s="3">
        <f t="shared" ca="1" si="105"/>
        <v>-1</v>
      </c>
      <c r="E309" s="22">
        <f t="shared" ca="1" si="106"/>
        <v>0</v>
      </c>
      <c r="F309" s="25">
        <f t="shared" ca="1" si="102"/>
        <v>0</v>
      </c>
      <c r="G309" s="35">
        <f t="shared" ca="1" si="107"/>
        <v>0.53078540209593061</v>
      </c>
      <c r="H309" s="33">
        <f t="shared" ca="1" si="108"/>
        <v>0.38211932299797802</v>
      </c>
      <c r="I309" s="33">
        <f t="shared" ca="1" si="109"/>
        <v>0.49238423973197132</v>
      </c>
      <c r="J309" s="33">
        <f t="shared" ca="1" si="125"/>
        <v>-0.64593649442036816</v>
      </c>
      <c r="K309" s="34">
        <f t="shared" ca="1" si="110"/>
        <v>65.310952583694473</v>
      </c>
      <c r="L309" s="3">
        <f t="shared" ca="1" si="111"/>
        <v>-1</v>
      </c>
      <c r="M309" s="15">
        <f t="shared" ca="1" si="112"/>
        <v>65.310952583694473</v>
      </c>
      <c r="N309" s="33">
        <f t="shared" ca="1" si="113"/>
        <v>1.1657815062522379</v>
      </c>
      <c r="O309" s="32">
        <f t="shared" ca="1" si="126"/>
        <v>66.476734089946717</v>
      </c>
      <c r="P309" s="16">
        <f t="shared" ca="1" si="122"/>
        <v>66.476734089946717</v>
      </c>
      <c r="Q309" s="17">
        <f t="shared" ca="1" si="114"/>
        <v>99.715101134920076</v>
      </c>
      <c r="R309" s="17">
        <f t="shared" ca="1" si="123"/>
        <v>41336.804517221659</v>
      </c>
      <c r="S309" s="17">
        <f t="shared" ca="1" si="115"/>
        <v>141.08124408608063</v>
      </c>
      <c r="T309" s="17">
        <f t="shared" ca="1" si="116"/>
        <v>1633.5232659100534</v>
      </c>
      <c r="U309" s="17">
        <f t="shared" ca="1" si="117"/>
        <v>9.6089603877061958</v>
      </c>
      <c r="V309" s="49">
        <f t="shared" ca="1" si="118"/>
        <v>0.96089603877061969</v>
      </c>
      <c r="W309" s="49"/>
      <c r="X309" s="7">
        <f t="shared" ca="1" si="119"/>
        <v>0</v>
      </c>
      <c r="Y309">
        <f t="shared" si="120"/>
        <v>0</v>
      </c>
      <c r="Z309" s="8">
        <f t="shared" ca="1" si="124"/>
        <v>-44500</v>
      </c>
    </row>
    <row r="310" spans="1:26" x14ac:dyDescent="0.25">
      <c r="A310" s="27">
        <f t="shared" si="121"/>
        <v>294</v>
      </c>
      <c r="B310" s="7">
        <f t="shared" si="103"/>
        <v>0</v>
      </c>
      <c r="C310" s="3">
        <f t="shared" ca="1" si="104"/>
        <v>1.6998995765238889E-2</v>
      </c>
      <c r="D310" s="3">
        <f t="shared" ca="1" si="105"/>
        <v>0</v>
      </c>
      <c r="E310" s="22">
        <f t="shared" ca="1" si="106"/>
        <v>2</v>
      </c>
      <c r="F310" s="25">
        <f t="shared" ca="1" si="102"/>
        <v>340</v>
      </c>
      <c r="G310" s="35">
        <f t="shared" ca="1" si="107"/>
        <v>0.87062280119587865</v>
      </c>
      <c r="H310" s="33">
        <f t="shared" ca="1" si="108"/>
        <v>0.92140362838327505</v>
      </c>
      <c r="I310" s="33">
        <f t="shared" ca="1" si="109"/>
        <v>6.7834313661333523E-3</v>
      </c>
      <c r="J310" s="33">
        <f t="shared" ca="1" si="125"/>
        <v>1.4849862684870276</v>
      </c>
      <c r="K310" s="34">
        <f t="shared" ca="1" si="110"/>
        <v>97.274794027305418</v>
      </c>
      <c r="L310" s="3">
        <f t="shared" ca="1" si="111"/>
        <v>-1</v>
      </c>
      <c r="M310" s="15">
        <f t="shared" ca="1" si="112"/>
        <v>97.274794027305418</v>
      </c>
      <c r="N310" s="33">
        <f t="shared" ca="1" si="113"/>
        <v>10.361399228388873</v>
      </c>
      <c r="O310" s="32">
        <f t="shared" ca="1" si="126"/>
        <v>107.63619325569429</v>
      </c>
      <c r="P310" s="16">
        <f t="shared" ca="1" si="122"/>
        <v>107.63619325569429</v>
      </c>
      <c r="Q310" s="17">
        <f t="shared" ca="1" si="114"/>
        <v>161.45428988354143</v>
      </c>
      <c r="R310" s="17">
        <f t="shared" ca="1" si="123"/>
        <v>41498.258807105201</v>
      </c>
      <c r="S310" s="17">
        <f t="shared" ca="1" si="115"/>
        <v>141.15054016022165</v>
      </c>
      <c r="T310" s="17">
        <f t="shared" ca="1" si="116"/>
        <v>1700</v>
      </c>
      <c r="U310" s="17">
        <f t="shared" ca="1" si="117"/>
        <v>10</v>
      </c>
      <c r="V310" s="49">
        <f t="shared" ca="1" si="118"/>
        <v>1</v>
      </c>
      <c r="W310" s="49"/>
      <c r="X310" s="7">
        <f t="shared" ca="1" si="119"/>
        <v>0</v>
      </c>
      <c r="Y310">
        <f t="shared" ca="1" si="120"/>
        <v>-500</v>
      </c>
      <c r="Z310" s="8">
        <f t="shared" ca="1" si="124"/>
        <v>-45000</v>
      </c>
    </row>
    <row r="311" spans="1:26" x14ac:dyDescent="0.25">
      <c r="A311" s="27">
        <f t="shared" si="121"/>
        <v>295</v>
      </c>
      <c r="B311" s="7">
        <f t="shared" si="103"/>
        <v>1</v>
      </c>
      <c r="C311" s="3">
        <f t="shared" ca="1" si="104"/>
        <v>-1</v>
      </c>
      <c r="D311" s="3">
        <f t="shared" ca="1" si="105"/>
        <v>-1</v>
      </c>
      <c r="E311" s="22">
        <f t="shared" ca="1" si="106"/>
        <v>0</v>
      </c>
      <c r="F311" s="25">
        <f t="shared" ca="1" si="102"/>
        <v>0</v>
      </c>
      <c r="G311" s="35">
        <f t="shared" ca="1" si="107"/>
        <v>0.73922444081723726</v>
      </c>
      <c r="H311" s="33">
        <f t="shared" ca="1" si="108"/>
        <v>0.9900990481386831</v>
      </c>
      <c r="I311" s="33">
        <f t="shared" ca="1" si="109"/>
        <v>0.90039299518456639</v>
      </c>
      <c r="J311" s="33">
        <f t="shared" ca="1" si="125"/>
        <v>1.6226827412204397</v>
      </c>
      <c r="K311" s="34">
        <f t="shared" ca="1" si="110"/>
        <v>99.340241118306594</v>
      </c>
      <c r="L311" s="3">
        <f t="shared" ca="1" si="111"/>
        <v>-1</v>
      </c>
      <c r="M311" s="15">
        <f t="shared" ca="1" si="112"/>
        <v>99.340241118306594</v>
      </c>
      <c r="N311" s="33">
        <f t="shared" ca="1" si="113"/>
        <v>34.40922042146903</v>
      </c>
      <c r="O311" s="32">
        <f t="shared" ca="1" si="126"/>
        <v>133.74946153977561</v>
      </c>
      <c r="P311" s="16">
        <f t="shared" ca="1" si="122"/>
        <v>133.74946153977561</v>
      </c>
      <c r="Q311" s="17">
        <f t="shared" ca="1" si="114"/>
        <v>200.62419230966341</v>
      </c>
      <c r="R311" s="17">
        <f t="shared" ca="1" si="123"/>
        <v>41698.882999414862</v>
      </c>
      <c r="S311" s="17">
        <f t="shared" ca="1" si="115"/>
        <v>141.35214576072821</v>
      </c>
      <c r="T311" s="17">
        <f t="shared" ca="1" si="116"/>
        <v>1566.2505384602243</v>
      </c>
      <c r="U311" s="17">
        <f t="shared" ca="1" si="117"/>
        <v>9.2132384615307306</v>
      </c>
      <c r="V311" s="49">
        <f t="shared" ca="1" si="118"/>
        <v>0.92132384615307317</v>
      </c>
      <c r="W311" s="49"/>
      <c r="X311" s="7">
        <f t="shared" ca="1" si="119"/>
        <v>0</v>
      </c>
      <c r="Y311">
        <f t="shared" si="120"/>
        <v>0</v>
      </c>
      <c r="Z311" s="8">
        <f t="shared" ca="1" si="124"/>
        <v>-45000</v>
      </c>
    </row>
    <row r="312" spans="1:26" x14ac:dyDescent="0.25">
      <c r="A312" s="27">
        <f t="shared" si="121"/>
        <v>296</v>
      </c>
      <c r="B312" s="7">
        <f t="shared" si="103"/>
        <v>0</v>
      </c>
      <c r="C312" s="3">
        <f t="shared" ca="1" si="104"/>
        <v>0.78673705742146594</v>
      </c>
      <c r="D312" s="3">
        <f t="shared" ca="1" si="105"/>
        <v>2</v>
      </c>
      <c r="E312" s="22">
        <f t="shared" ca="1" si="106"/>
        <v>0</v>
      </c>
      <c r="F312" s="25">
        <f t="shared" ca="1" si="102"/>
        <v>0</v>
      </c>
      <c r="G312" s="35">
        <f t="shared" ca="1" si="107"/>
        <v>0.12647461204191024</v>
      </c>
      <c r="H312" s="33">
        <f t="shared" ca="1" si="108"/>
        <v>-1</v>
      </c>
      <c r="I312" s="33">
        <f t="shared" ca="1" si="109"/>
        <v>-1</v>
      </c>
      <c r="J312" s="33">
        <f t="shared" ca="1" si="125"/>
        <v>-1</v>
      </c>
      <c r="K312" s="34">
        <f t="shared" ca="1" si="110"/>
        <v>-1</v>
      </c>
      <c r="L312" s="3">
        <f t="shared" ca="1" si="111"/>
        <v>50</v>
      </c>
      <c r="M312" s="15">
        <f t="shared" ca="1" si="112"/>
        <v>50</v>
      </c>
      <c r="N312" s="33">
        <f t="shared" ca="1" si="113"/>
        <v>70.926531166660354</v>
      </c>
      <c r="O312" s="32">
        <f t="shared" ca="1" si="126"/>
        <v>120.92653116666035</v>
      </c>
      <c r="P312" s="16">
        <f t="shared" ca="1" si="122"/>
        <v>120.92653116666035</v>
      </c>
      <c r="Q312" s="17">
        <f t="shared" ca="1" si="114"/>
        <v>181.38979674999052</v>
      </c>
      <c r="R312" s="17">
        <f t="shared" ca="1" si="123"/>
        <v>41880.272796164849</v>
      </c>
      <c r="S312" s="17">
        <f t="shared" ca="1" si="115"/>
        <v>141.48740809515138</v>
      </c>
      <c r="T312" s="17">
        <f t="shared" ca="1" si="116"/>
        <v>1445.3240072935639</v>
      </c>
      <c r="U312" s="17">
        <f t="shared" ca="1" si="117"/>
        <v>8.5019059252562581</v>
      </c>
      <c r="V312" s="49">
        <f t="shared" ca="1" si="118"/>
        <v>0.85019059252562579</v>
      </c>
      <c r="W312" s="49"/>
      <c r="X312" s="7">
        <f t="shared" ca="1" si="119"/>
        <v>0</v>
      </c>
      <c r="Y312">
        <f t="shared" ca="1" si="120"/>
        <v>0</v>
      </c>
      <c r="Z312" s="8">
        <f t="shared" ca="1" si="124"/>
        <v>-45000</v>
      </c>
    </row>
    <row r="313" spans="1:26" x14ac:dyDescent="0.25">
      <c r="A313" s="27">
        <f t="shared" si="121"/>
        <v>297</v>
      </c>
      <c r="B313" s="7">
        <f t="shared" si="103"/>
        <v>1</v>
      </c>
      <c r="C313" s="3">
        <f t="shared" ca="1" si="104"/>
        <v>-1</v>
      </c>
      <c r="D313" s="3">
        <f t="shared" ca="1" si="105"/>
        <v>1</v>
      </c>
      <c r="E313" s="22">
        <f t="shared" ca="1" si="106"/>
        <v>0</v>
      </c>
      <c r="F313" s="25">
        <f t="shared" ca="1" si="102"/>
        <v>0</v>
      </c>
      <c r="G313" s="35">
        <f t="shared" ca="1" si="107"/>
        <v>0.36479771652666171</v>
      </c>
      <c r="H313" s="33">
        <f t="shared" ca="1" si="108"/>
        <v>-1</v>
      </c>
      <c r="I313" s="33">
        <f t="shared" ca="1" si="109"/>
        <v>-1</v>
      </c>
      <c r="J313" s="33">
        <f t="shared" ca="1" si="125"/>
        <v>-1</v>
      </c>
      <c r="K313" s="34">
        <f t="shared" ca="1" si="110"/>
        <v>-1</v>
      </c>
      <c r="L313" s="3">
        <f t="shared" ca="1" si="111"/>
        <v>50</v>
      </c>
      <c r="M313" s="15">
        <f t="shared" ca="1" si="112"/>
        <v>50</v>
      </c>
      <c r="N313" s="33">
        <f t="shared" ca="1" si="113"/>
        <v>25.041612370182651</v>
      </c>
      <c r="O313" s="32">
        <f t="shared" ca="1" si="126"/>
        <v>75.041612370182648</v>
      </c>
      <c r="P313" s="16">
        <f t="shared" ca="1" si="122"/>
        <v>75.041612370182648</v>
      </c>
      <c r="Q313" s="17">
        <f t="shared" ca="1" si="114"/>
        <v>112.56241855527398</v>
      </c>
      <c r="R313" s="17">
        <f t="shared" ca="1" si="123"/>
        <v>41992.835214720122</v>
      </c>
      <c r="S313" s="17">
        <f t="shared" ca="1" si="115"/>
        <v>141.39001755798006</v>
      </c>
      <c r="T313" s="17">
        <f t="shared" ca="1" si="116"/>
        <v>1370.2823949233812</v>
      </c>
      <c r="U313" s="17">
        <f t="shared" ca="1" si="117"/>
        <v>8.0604846760198896</v>
      </c>
      <c r="V313" s="49">
        <f t="shared" ca="1" si="118"/>
        <v>0.80604846760198889</v>
      </c>
      <c r="W313" s="49"/>
      <c r="X313" s="7">
        <f t="shared" ca="1" si="119"/>
        <v>0</v>
      </c>
      <c r="Y313">
        <f t="shared" si="120"/>
        <v>0</v>
      </c>
      <c r="Z313" s="8">
        <f t="shared" ca="1" si="124"/>
        <v>-45000</v>
      </c>
    </row>
    <row r="314" spans="1:26" x14ac:dyDescent="0.25">
      <c r="A314" s="27">
        <f t="shared" si="121"/>
        <v>298</v>
      </c>
      <c r="B314" s="7">
        <f t="shared" si="103"/>
        <v>0</v>
      </c>
      <c r="C314" s="3">
        <f t="shared" ca="1" si="104"/>
        <v>0.17937132427452374</v>
      </c>
      <c r="D314" s="3">
        <f t="shared" ca="1" si="105"/>
        <v>0</v>
      </c>
      <c r="E314" s="22">
        <f t="shared" ca="1" si="106"/>
        <v>2</v>
      </c>
      <c r="F314" s="25">
        <f t="shared" ca="1" si="102"/>
        <v>340</v>
      </c>
      <c r="G314" s="35">
        <f t="shared" ca="1" si="107"/>
        <v>0.23305541685989961</v>
      </c>
      <c r="H314" s="33">
        <f t="shared" ca="1" si="108"/>
        <v>-1</v>
      </c>
      <c r="I314" s="33">
        <f t="shared" ca="1" si="109"/>
        <v>-1</v>
      </c>
      <c r="J314" s="33">
        <f t="shared" ca="1" si="125"/>
        <v>-1</v>
      </c>
      <c r="K314" s="34">
        <f t="shared" ca="1" si="110"/>
        <v>-1</v>
      </c>
      <c r="L314" s="3">
        <f t="shared" ca="1" si="111"/>
        <v>50</v>
      </c>
      <c r="M314" s="15">
        <f t="shared" ca="1" si="112"/>
        <v>50</v>
      </c>
      <c r="N314" s="33">
        <f t="shared" ca="1" si="113"/>
        <v>4.0694917497025891</v>
      </c>
      <c r="O314" s="32">
        <f t="shared" ca="1" si="126"/>
        <v>54.069491749702593</v>
      </c>
      <c r="P314" s="16">
        <f t="shared" ca="1" si="122"/>
        <v>54.069491749702593</v>
      </c>
      <c r="Q314" s="17">
        <f t="shared" ca="1" si="114"/>
        <v>81.104237624553889</v>
      </c>
      <c r="R314" s="17">
        <f t="shared" ca="1" si="123"/>
        <v>42073.939452344675</v>
      </c>
      <c r="S314" s="17">
        <f t="shared" ca="1" si="115"/>
        <v>141.18771628303568</v>
      </c>
      <c r="T314" s="17">
        <f t="shared" ca="1" si="116"/>
        <v>1656.2129031736786</v>
      </c>
      <c r="U314" s="17">
        <f t="shared" ca="1" si="117"/>
        <v>9.7424288421981089</v>
      </c>
      <c r="V314" s="49">
        <f t="shared" ca="1" si="118"/>
        <v>0.97424288421981098</v>
      </c>
      <c r="W314" s="49"/>
      <c r="X314" s="7">
        <f t="shared" ca="1" si="119"/>
        <v>0</v>
      </c>
      <c r="Y314">
        <f t="shared" ca="1" si="120"/>
        <v>-500</v>
      </c>
      <c r="Z314" s="8">
        <f t="shared" ca="1" si="124"/>
        <v>-45500</v>
      </c>
    </row>
    <row r="315" spans="1:26" x14ac:dyDescent="0.25">
      <c r="A315" s="27">
        <f t="shared" si="121"/>
        <v>299</v>
      </c>
      <c r="B315" s="7">
        <f t="shared" si="103"/>
        <v>1</v>
      </c>
      <c r="C315" s="3">
        <f t="shared" ca="1" si="104"/>
        <v>-1</v>
      </c>
      <c r="D315" s="3">
        <f t="shared" ca="1" si="105"/>
        <v>-1</v>
      </c>
      <c r="E315" s="22">
        <f t="shared" ca="1" si="106"/>
        <v>0</v>
      </c>
      <c r="F315" s="25">
        <f t="shared" ca="1" si="102"/>
        <v>0</v>
      </c>
      <c r="G315" s="35">
        <f t="shared" ca="1" si="107"/>
        <v>0.64723943726416799</v>
      </c>
      <c r="H315" s="33">
        <f t="shared" ca="1" si="108"/>
        <v>0.62348786939937184</v>
      </c>
      <c r="I315" s="33">
        <f t="shared" ca="1" si="109"/>
        <v>0.57764583710639084</v>
      </c>
      <c r="J315" s="33">
        <f t="shared" ca="1" si="125"/>
        <v>-0.81364931294058818</v>
      </c>
      <c r="K315" s="34">
        <f t="shared" ca="1" si="110"/>
        <v>62.795260305891176</v>
      </c>
      <c r="L315" s="3">
        <f t="shared" ca="1" si="111"/>
        <v>-1</v>
      </c>
      <c r="M315" s="15">
        <f t="shared" ca="1" si="112"/>
        <v>62.795260305891176</v>
      </c>
      <c r="N315" s="33">
        <f t="shared" ca="1" si="113"/>
        <v>13.123610226223303</v>
      </c>
      <c r="O315" s="32">
        <f t="shared" ca="1" si="126"/>
        <v>75.918870532114482</v>
      </c>
      <c r="P315" s="16">
        <f t="shared" ca="1" si="122"/>
        <v>75.918870532114482</v>
      </c>
      <c r="Q315" s="17">
        <f t="shared" ca="1" si="114"/>
        <v>113.87830579817172</v>
      </c>
      <c r="R315" s="17">
        <f t="shared" ca="1" si="123"/>
        <v>42187.817758142846</v>
      </c>
      <c r="S315" s="17">
        <f t="shared" ca="1" si="115"/>
        <v>141.09638046201607</v>
      </c>
      <c r="T315" s="17">
        <f t="shared" ca="1" si="116"/>
        <v>1580.2940326415642</v>
      </c>
      <c r="U315" s="17">
        <f t="shared" ca="1" si="117"/>
        <v>9.2958472508327308</v>
      </c>
      <c r="V315" s="49">
        <f t="shared" ca="1" si="118"/>
        <v>0.92958472508327306</v>
      </c>
      <c r="W315" s="49"/>
      <c r="X315" s="7">
        <f t="shared" ca="1" si="119"/>
        <v>0</v>
      </c>
      <c r="Y315">
        <f t="shared" si="120"/>
        <v>0</v>
      </c>
      <c r="Z315" s="8">
        <f t="shared" ca="1" si="124"/>
        <v>-45500</v>
      </c>
    </row>
    <row r="316" spans="1:26" x14ac:dyDescent="0.25">
      <c r="A316" s="27">
        <f t="shared" si="121"/>
        <v>300</v>
      </c>
      <c r="B316" s="7">
        <f t="shared" si="103"/>
        <v>0</v>
      </c>
      <c r="C316" s="3">
        <f t="shared" ca="1" si="104"/>
        <v>0.66844357905101248</v>
      </c>
      <c r="D316" s="3">
        <f t="shared" ca="1" si="105"/>
        <v>1</v>
      </c>
      <c r="E316" s="22">
        <f t="shared" ca="1" si="106"/>
        <v>0</v>
      </c>
      <c r="F316" s="25">
        <f t="shared" ca="1" si="102"/>
        <v>0</v>
      </c>
      <c r="G316" s="35">
        <f t="shared" ca="1" si="107"/>
        <v>0.65069820523536781</v>
      </c>
      <c r="H316" s="33">
        <f t="shared" ca="1" si="108"/>
        <v>0.49758749530519275</v>
      </c>
      <c r="I316" s="33">
        <f t="shared" ca="1" si="109"/>
        <v>0.64152319128482449</v>
      </c>
      <c r="J316" s="33">
        <f t="shared" ca="1" si="125"/>
        <v>-0.48714867422911978</v>
      </c>
      <c r="K316" s="34">
        <f t="shared" ca="1" si="110"/>
        <v>67.692769886563198</v>
      </c>
      <c r="L316" s="3">
        <f t="shared" ca="1" si="111"/>
        <v>-1</v>
      </c>
      <c r="M316" s="15">
        <f t="shared" ca="1" si="112"/>
        <v>67.692769886563198</v>
      </c>
      <c r="N316" s="33">
        <f t="shared" ca="1" si="113"/>
        <v>10.919230999177488</v>
      </c>
      <c r="O316" s="32">
        <f t="shared" ca="1" si="126"/>
        <v>78.612000885740684</v>
      </c>
      <c r="P316" s="16">
        <f t="shared" ca="1" si="122"/>
        <v>78.612000885740684</v>
      </c>
      <c r="Q316" s="17">
        <f t="shared" ca="1" si="114"/>
        <v>117.91800132861103</v>
      </c>
      <c r="R316" s="17">
        <f t="shared" ca="1" si="123"/>
        <v>42305.735759471456</v>
      </c>
      <c r="S316" s="17">
        <f t="shared" ca="1" si="115"/>
        <v>141.01911919823806</v>
      </c>
      <c r="T316" s="17">
        <f t="shared" ca="1" si="116"/>
        <v>1501.6820317558236</v>
      </c>
      <c r="U316" s="17">
        <f t="shared" ca="1" si="117"/>
        <v>8.8334237162107261</v>
      </c>
      <c r="V316" s="49">
        <f t="shared" ca="1" si="118"/>
        <v>0.88334237162107265</v>
      </c>
      <c r="W316" s="49"/>
      <c r="X316" s="7">
        <f t="shared" ca="1" si="119"/>
        <v>0</v>
      </c>
      <c r="Y316">
        <f t="shared" ca="1" si="120"/>
        <v>0</v>
      </c>
      <c r="Z316" s="8">
        <f t="shared" ca="1" si="124"/>
        <v>-45500</v>
      </c>
    </row>
    <row r="317" spans="1:26" x14ac:dyDescent="0.25">
      <c r="A317" s="27">
        <f t="shared" si="121"/>
        <v>301</v>
      </c>
      <c r="B317" s="7">
        <f t="shared" si="103"/>
        <v>1</v>
      </c>
      <c r="C317" s="3">
        <f t="shared" ca="1" si="104"/>
        <v>-1</v>
      </c>
      <c r="D317" s="3">
        <f t="shared" ca="1" si="105"/>
        <v>0</v>
      </c>
      <c r="E317" s="22">
        <f t="shared" ca="1" si="106"/>
        <v>2</v>
      </c>
      <c r="F317" s="25">
        <f t="shared" ca="1" si="102"/>
        <v>340</v>
      </c>
      <c r="G317" s="35">
        <f t="shared" ca="1" si="107"/>
        <v>0.71737481840297501</v>
      </c>
      <c r="H317" s="33">
        <f t="shared" ca="1" si="108"/>
        <v>0.83929974233015514</v>
      </c>
      <c r="I317" s="33">
        <f t="shared" ca="1" si="109"/>
        <v>0.10010036440224257</v>
      </c>
      <c r="J317" s="33">
        <f t="shared" ca="1" si="125"/>
        <v>1.0190118893288787</v>
      </c>
      <c r="K317" s="34">
        <f t="shared" ca="1" si="110"/>
        <v>90.285178339933182</v>
      </c>
      <c r="L317" s="3">
        <f t="shared" ca="1" si="111"/>
        <v>-1</v>
      </c>
      <c r="M317" s="15">
        <f t="shared" ca="1" si="112"/>
        <v>90.285178339933182</v>
      </c>
      <c r="N317" s="33">
        <f t="shared" ca="1" si="113"/>
        <v>11.219516896299334</v>
      </c>
      <c r="O317" s="32">
        <f t="shared" ca="1" si="126"/>
        <v>101.50469523623252</v>
      </c>
      <c r="P317" s="16">
        <f t="shared" ca="1" si="122"/>
        <v>101.50469523623252</v>
      </c>
      <c r="Q317" s="17">
        <f t="shared" ca="1" si="114"/>
        <v>152.25704285434878</v>
      </c>
      <c r="R317" s="17">
        <f t="shared" ca="1" si="123"/>
        <v>42457.992802325803</v>
      </c>
      <c r="S317" s="17">
        <f t="shared" ca="1" si="115"/>
        <v>141.05645449277665</v>
      </c>
      <c r="T317" s="17">
        <f t="shared" ca="1" si="116"/>
        <v>1700</v>
      </c>
      <c r="U317" s="17">
        <f t="shared" ca="1" si="117"/>
        <v>10</v>
      </c>
      <c r="V317" s="49">
        <f t="shared" ca="1" si="118"/>
        <v>1</v>
      </c>
      <c r="W317" s="49"/>
      <c r="X317" s="7">
        <f t="shared" ca="1" si="119"/>
        <v>0</v>
      </c>
      <c r="Y317">
        <f t="shared" si="120"/>
        <v>0</v>
      </c>
      <c r="Z317" s="8">
        <f t="shared" ca="1" si="124"/>
        <v>-45500</v>
      </c>
    </row>
    <row r="318" spans="1:26" x14ac:dyDescent="0.25">
      <c r="A318" s="27">
        <f t="shared" si="121"/>
        <v>302</v>
      </c>
      <c r="B318" s="7">
        <f t="shared" si="103"/>
        <v>0</v>
      </c>
      <c r="C318" s="3">
        <f t="shared" ca="1" si="104"/>
        <v>6.4661309489397523E-2</v>
      </c>
      <c r="D318" s="3">
        <f t="shared" ca="1" si="105"/>
        <v>0</v>
      </c>
      <c r="E318" s="22">
        <f t="shared" ca="1" si="106"/>
        <v>2</v>
      </c>
      <c r="F318" s="25">
        <f t="shared" ca="1" si="102"/>
        <v>340</v>
      </c>
      <c r="G318" s="35">
        <f t="shared" ca="1" si="107"/>
        <v>0.8982948616559373</v>
      </c>
      <c r="H318" s="33">
        <f t="shared" ca="1" si="108"/>
        <v>0.20852491104377446</v>
      </c>
      <c r="I318" s="33">
        <f t="shared" ca="1" si="109"/>
        <v>0.45750649161107659</v>
      </c>
      <c r="J318" s="33">
        <f t="shared" ca="1" si="125"/>
        <v>-0.43472553849985329</v>
      </c>
      <c r="K318" s="34">
        <f t="shared" ca="1" si="110"/>
        <v>68.4791169225022</v>
      </c>
      <c r="L318" s="3">
        <f t="shared" ca="1" si="111"/>
        <v>-1</v>
      </c>
      <c r="M318" s="15">
        <f t="shared" ca="1" si="112"/>
        <v>68.4791169225022</v>
      </c>
      <c r="N318" s="33">
        <f t="shared" ca="1" si="113"/>
        <v>5.9394574591751077</v>
      </c>
      <c r="O318" s="32">
        <f t="shared" ca="1" si="126"/>
        <v>74.418574381677303</v>
      </c>
      <c r="P318" s="16">
        <f t="shared" ca="1" si="122"/>
        <v>74.418574381677303</v>
      </c>
      <c r="Q318" s="17">
        <f t="shared" ca="1" si="114"/>
        <v>111.62786157251595</v>
      </c>
      <c r="R318" s="17">
        <f t="shared" ca="1" si="123"/>
        <v>42569.62066389832</v>
      </c>
      <c r="S318" s="17">
        <f t="shared" ca="1" si="115"/>
        <v>140.95900882085527</v>
      </c>
      <c r="T318" s="17">
        <f t="shared" ca="1" si="116"/>
        <v>1700</v>
      </c>
      <c r="U318" s="17">
        <f t="shared" ca="1" si="117"/>
        <v>10</v>
      </c>
      <c r="V318" s="49">
        <f t="shared" ca="1" si="118"/>
        <v>1</v>
      </c>
      <c r="W318" s="49"/>
      <c r="X318" s="7">
        <f t="shared" ca="1" si="119"/>
        <v>0</v>
      </c>
      <c r="Y318">
        <f t="shared" ca="1" si="120"/>
        <v>-500</v>
      </c>
      <c r="Z318" s="8">
        <f t="shared" ca="1" si="124"/>
        <v>-46000</v>
      </c>
    </row>
    <row r="319" spans="1:26" x14ac:dyDescent="0.25">
      <c r="A319" s="27">
        <f t="shared" si="121"/>
        <v>303</v>
      </c>
      <c r="B319" s="7">
        <f t="shared" si="103"/>
        <v>1</v>
      </c>
      <c r="C319" s="3">
        <f t="shared" ca="1" si="104"/>
        <v>-1</v>
      </c>
      <c r="D319" s="3">
        <f t="shared" ca="1" si="105"/>
        <v>-1</v>
      </c>
      <c r="E319" s="22">
        <f t="shared" ca="1" si="106"/>
        <v>0</v>
      </c>
      <c r="F319" s="25">
        <f t="shared" ca="1" si="102"/>
        <v>0</v>
      </c>
      <c r="G319" s="35">
        <f t="shared" ca="1" si="107"/>
        <v>0.39695525036218138</v>
      </c>
      <c r="H319" s="33">
        <f t="shared" ca="1" si="108"/>
        <v>-1</v>
      </c>
      <c r="I319" s="33">
        <f t="shared" ca="1" si="109"/>
        <v>-1</v>
      </c>
      <c r="J319" s="33">
        <f t="shared" ca="1" si="125"/>
        <v>-1</v>
      </c>
      <c r="K319" s="34">
        <f t="shared" ca="1" si="110"/>
        <v>-1</v>
      </c>
      <c r="L319" s="3">
        <f t="shared" ca="1" si="111"/>
        <v>50</v>
      </c>
      <c r="M319" s="15">
        <f t="shared" ca="1" si="112"/>
        <v>50</v>
      </c>
      <c r="N319" s="33">
        <f t="shared" ca="1" si="113"/>
        <v>11.63675393548815</v>
      </c>
      <c r="O319" s="32">
        <f t="shared" ca="1" si="126"/>
        <v>61.636753935488152</v>
      </c>
      <c r="P319" s="16">
        <f t="shared" ca="1" si="122"/>
        <v>61.636753935488152</v>
      </c>
      <c r="Q319" s="17">
        <f t="shared" ca="1" si="114"/>
        <v>92.455130903232231</v>
      </c>
      <c r="R319" s="17">
        <f t="shared" ca="1" si="123"/>
        <v>42662.075794801553</v>
      </c>
      <c r="S319" s="17">
        <f t="shared" ca="1" si="115"/>
        <v>140.79893001584662</v>
      </c>
      <c r="T319" s="17">
        <f t="shared" ca="1" si="116"/>
        <v>1638.3632460645119</v>
      </c>
      <c r="U319" s="17">
        <f t="shared" ca="1" si="117"/>
        <v>9.6374308592030111</v>
      </c>
      <c r="V319" s="49">
        <f t="shared" ca="1" si="118"/>
        <v>0.96374308592030111</v>
      </c>
      <c r="W319" s="49"/>
      <c r="X319" s="7">
        <f t="shared" ca="1" si="119"/>
        <v>0</v>
      </c>
      <c r="Y319">
        <f t="shared" si="120"/>
        <v>0</v>
      </c>
      <c r="Z319" s="8">
        <f t="shared" ca="1" si="124"/>
        <v>-46000</v>
      </c>
    </row>
    <row r="320" spans="1:26" x14ac:dyDescent="0.25">
      <c r="A320" s="27">
        <f t="shared" si="121"/>
        <v>304</v>
      </c>
      <c r="B320" s="7">
        <f t="shared" si="103"/>
        <v>0</v>
      </c>
      <c r="C320" s="3">
        <f t="shared" ca="1" si="104"/>
        <v>0.12286454920860168</v>
      </c>
      <c r="D320" s="3">
        <f t="shared" ca="1" si="105"/>
        <v>0</v>
      </c>
      <c r="E320" s="22">
        <f t="shared" ca="1" si="106"/>
        <v>2</v>
      </c>
      <c r="F320" s="25">
        <f t="shared" ca="1" si="102"/>
        <v>340</v>
      </c>
      <c r="G320" s="35">
        <f t="shared" ca="1" si="107"/>
        <v>0.51307720136260393</v>
      </c>
      <c r="H320" s="33">
        <f t="shared" ca="1" si="108"/>
        <v>0.69827072856619399</v>
      </c>
      <c r="I320" s="33">
        <f t="shared" ca="1" si="109"/>
        <v>0.82426070848095023</v>
      </c>
      <c r="J320" s="33">
        <f t="shared" ca="1" si="125"/>
        <v>0.45892423818220268</v>
      </c>
      <c r="K320" s="34">
        <f t="shared" ca="1" si="110"/>
        <v>81.883863572733034</v>
      </c>
      <c r="L320" s="3">
        <f t="shared" ca="1" si="111"/>
        <v>-1</v>
      </c>
      <c r="M320" s="15">
        <f t="shared" ca="1" si="112"/>
        <v>81.883863572733034</v>
      </c>
      <c r="N320" s="33">
        <f t="shared" ca="1" si="113"/>
        <v>5.9638599560334926</v>
      </c>
      <c r="O320" s="32">
        <f t="shared" ca="1" si="126"/>
        <v>87.847723528766522</v>
      </c>
      <c r="P320" s="16">
        <f t="shared" ca="1" si="122"/>
        <v>87.847723528766522</v>
      </c>
      <c r="Q320" s="17">
        <f t="shared" ca="1" si="114"/>
        <v>131.77158529314977</v>
      </c>
      <c r="R320" s="17">
        <f t="shared" ca="1" si="123"/>
        <v>42793.847380094703</v>
      </c>
      <c r="S320" s="17">
        <f t="shared" ca="1" si="115"/>
        <v>140.769234802943</v>
      </c>
      <c r="T320" s="17">
        <f t="shared" ca="1" si="116"/>
        <v>1700</v>
      </c>
      <c r="U320" s="17">
        <f t="shared" ca="1" si="117"/>
        <v>10</v>
      </c>
      <c r="V320" s="49">
        <f t="shared" ca="1" si="118"/>
        <v>1</v>
      </c>
      <c r="W320" s="49"/>
      <c r="X320" s="7">
        <f t="shared" ca="1" si="119"/>
        <v>0</v>
      </c>
      <c r="Y320">
        <f t="shared" ca="1" si="120"/>
        <v>-500</v>
      </c>
      <c r="Z320" s="8">
        <f t="shared" ca="1" si="124"/>
        <v>-46500</v>
      </c>
    </row>
    <row r="321" spans="1:26" x14ac:dyDescent="0.25">
      <c r="A321" s="27">
        <f t="shared" si="121"/>
        <v>305</v>
      </c>
      <c r="B321" s="7">
        <f t="shared" si="103"/>
        <v>1</v>
      </c>
      <c r="C321" s="3">
        <f t="shared" ca="1" si="104"/>
        <v>-1</v>
      </c>
      <c r="D321" s="3">
        <f t="shared" ca="1" si="105"/>
        <v>-1</v>
      </c>
      <c r="E321" s="22">
        <f t="shared" ca="1" si="106"/>
        <v>0</v>
      </c>
      <c r="F321" s="25">
        <f t="shared" ca="1" si="102"/>
        <v>0</v>
      </c>
      <c r="G321" s="35">
        <f t="shared" ca="1" si="107"/>
        <v>0.80413712605189003</v>
      </c>
      <c r="H321" s="33">
        <f t="shared" ca="1" si="108"/>
        <v>0.32169166842354502</v>
      </c>
      <c r="I321" s="33">
        <f t="shared" ca="1" si="109"/>
        <v>0.12614733185653537</v>
      </c>
      <c r="J321" s="33">
        <f t="shared" ca="1" si="125"/>
        <v>0.40760579431092692</v>
      </c>
      <c r="K321" s="34">
        <f t="shared" ca="1" si="110"/>
        <v>81.114086914663901</v>
      </c>
      <c r="L321" s="3">
        <f t="shared" ca="1" si="111"/>
        <v>-1</v>
      </c>
      <c r="M321" s="15">
        <f t="shared" ca="1" si="112"/>
        <v>81.114086914663901</v>
      </c>
      <c r="N321" s="33">
        <f t="shared" ca="1" si="113"/>
        <v>19.113387990732797</v>
      </c>
      <c r="O321" s="32">
        <f t="shared" ca="1" si="126"/>
        <v>100.22747490539669</v>
      </c>
      <c r="P321" s="16">
        <f t="shared" ca="1" si="122"/>
        <v>100.22747490539669</v>
      </c>
      <c r="Q321" s="17">
        <f t="shared" ca="1" si="114"/>
        <v>150.34121235809505</v>
      </c>
      <c r="R321" s="17">
        <f t="shared" ca="1" si="123"/>
        <v>42944.188592452796</v>
      </c>
      <c r="S321" s="17">
        <f t="shared" ca="1" si="115"/>
        <v>140.80061833591071</v>
      </c>
      <c r="T321" s="17">
        <f t="shared" ca="1" si="116"/>
        <v>1599.7725250946032</v>
      </c>
      <c r="U321" s="17">
        <f t="shared" ca="1" si="117"/>
        <v>9.4104266182035481</v>
      </c>
      <c r="V321" s="49">
        <f t="shared" ca="1" si="118"/>
        <v>0.94104266182035479</v>
      </c>
      <c r="W321" s="49"/>
      <c r="X321" s="7">
        <f t="shared" ca="1" si="119"/>
        <v>0</v>
      </c>
      <c r="Y321">
        <f t="shared" si="120"/>
        <v>0</v>
      </c>
      <c r="Z321" s="8">
        <f t="shared" ca="1" si="124"/>
        <v>-46500</v>
      </c>
    </row>
    <row r="322" spans="1:26" x14ac:dyDescent="0.25">
      <c r="A322" s="27">
        <f t="shared" si="121"/>
        <v>306</v>
      </c>
      <c r="B322" s="7">
        <f t="shared" si="103"/>
        <v>0</v>
      </c>
      <c r="C322" s="3">
        <f t="shared" ca="1" si="104"/>
        <v>0.46973277740355235</v>
      </c>
      <c r="D322" s="3">
        <f t="shared" ca="1" si="105"/>
        <v>0</v>
      </c>
      <c r="E322" s="22">
        <f t="shared" ca="1" si="106"/>
        <v>2</v>
      </c>
      <c r="F322" s="25">
        <f t="shared" ca="1" si="102"/>
        <v>340</v>
      </c>
      <c r="G322" s="35">
        <f t="shared" ca="1" si="107"/>
        <v>0.17163421445523697</v>
      </c>
      <c r="H322" s="33">
        <f t="shared" ca="1" si="108"/>
        <v>-1</v>
      </c>
      <c r="I322" s="33">
        <f t="shared" ca="1" si="109"/>
        <v>-1</v>
      </c>
      <c r="J322" s="33">
        <f t="shared" ca="1" si="125"/>
        <v>-1</v>
      </c>
      <c r="K322" s="34">
        <f t="shared" ca="1" si="110"/>
        <v>-1</v>
      </c>
      <c r="L322" s="3">
        <f t="shared" ca="1" si="111"/>
        <v>50</v>
      </c>
      <c r="M322" s="15">
        <f t="shared" ca="1" si="112"/>
        <v>50</v>
      </c>
      <c r="N322" s="33">
        <f t="shared" ca="1" si="113"/>
        <v>21.128823056341894</v>
      </c>
      <c r="O322" s="32">
        <f t="shared" ca="1" si="126"/>
        <v>71.128823056341901</v>
      </c>
      <c r="P322" s="16">
        <f t="shared" ca="1" si="122"/>
        <v>71.128823056341901</v>
      </c>
      <c r="Q322" s="17">
        <f t="shared" ca="1" si="114"/>
        <v>106.69323458451285</v>
      </c>
      <c r="R322" s="17">
        <f t="shared" ca="1" si="123"/>
        <v>43050.881827037309</v>
      </c>
      <c r="S322" s="17">
        <f t="shared" ca="1" si="115"/>
        <v>140.68915629750745</v>
      </c>
      <c r="T322" s="17">
        <f t="shared" ca="1" si="116"/>
        <v>1700</v>
      </c>
      <c r="U322" s="17">
        <f t="shared" ca="1" si="117"/>
        <v>10</v>
      </c>
      <c r="V322" s="49">
        <f t="shared" ca="1" si="118"/>
        <v>1</v>
      </c>
      <c r="W322" s="49"/>
      <c r="X322" s="7">
        <f t="shared" ca="1" si="119"/>
        <v>0</v>
      </c>
      <c r="Y322">
        <f t="shared" ca="1" si="120"/>
        <v>-500</v>
      </c>
      <c r="Z322" s="8">
        <f t="shared" ca="1" si="124"/>
        <v>-47000</v>
      </c>
    </row>
    <row r="323" spans="1:26" x14ac:dyDescent="0.25">
      <c r="A323" s="27">
        <f t="shared" si="121"/>
        <v>307</v>
      </c>
      <c r="B323" s="7">
        <f t="shared" si="103"/>
        <v>1</v>
      </c>
      <c r="C323" s="3">
        <f t="shared" ca="1" si="104"/>
        <v>-1</v>
      </c>
      <c r="D323" s="3">
        <f t="shared" ca="1" si="105"/>
        <v>-1</v>
      </c>
      <c r="E323" s="22">
        <f t="shared" ca="1" si="106"/>
        <v>0</v>
      </c>
      <c r="F323" s="25">
        <f t="shared" ca="1" si="102"/>
        <v>0</v>
      </c>
      <c r="G323" s="35">
        <f t="shared" ca="1" si="107"/>
        <v>0.17489919234402562</v>
      </c>
      <c r="H323" s="33">
        <f t="shared" ca="1" si="108"/>
        <v>-1</v>
      </c>
      <c r="I323" s="33">
        <f t="shared" ca="1" si="109"/>
        <v>-1</v>
      </c>
      <c r="J323" s="33">
        <f t="shared" ca="1" si="125"/>
        <v>-1</v>
      </c>
      <c r="K323" s="34">
        <f t="shared" ca="1" si="110"/>
        <v>-1</v>
      </c>
      <c r="L323" s="3">
        <f t="shared" ca="1" si="111"/>
        <v>50</v>
      </c>
      <c r="M323" s="15">
        <f t="shared" ca="1" si="112"/>
        <v>50</v>
      </c>
      <c r="N323" s="33">
        <f t="shared" ca="1" si="113"/>
        <v>14.616580326390276</v>
      </c>
      <c r="O323" s="32">
        <f t="shared" ca="1" si="126"/>
        <v>64.616580326390277</v>
      </c>
      <c r="P323" s="16">
        <f t="shared" ca="1" si="122"/>
        <v>64.616580326390277</v>
      </c>
      <c r="Q323" s="17">
        <f t="shared" ca="1" si="114"/>
        <v>96.924870489585416</v>
      </c>
      <c r="R323" s="17">
        <f t="shared" ca="1" si="123"/>
        <v>43147.806697526896</v>
      </c>
      <c r="S323" s="17">
        <f t="shared" ca="1" si="115"/>
        <v>140.5466016206087</v>
      </c>
      <c r="T323" s="17">
        <f t="shared" ca="1" si="116"/>
        <v>1635.3834196736098</v>
      </c>
      <c r="U323" s="17">
        <f t="shared" ca="1" si="117"/>
        <v>9.6199024686682932</v>
      </c>
      <c r="V323" s="49">
        <f t="shared" ca="1" si="118"/>
        <v>0.96199024686682921</v>
      </c>
      <c r="W323" s="49"/>
      <c r="X323" s="7">
        <f t="shared" ca="1" si="119"/>
        <v>0</v>
      </c>
      <c r="Y323">
        <f t="shared" si="120"/>
        <v>0</v>
      </c>
      <c r="Z323" s="8">
        <f t="shared" ca="1" si="124"/>
        <v>-47000</v>
      </c>
    </row>
    <row r="324" spans="1:26" x14ac:dyDescent="0.25">
      <c r="A324" s="27">
        <f t="shared" si="121"/>
        <v>308</v>
      </c>
      <c r="B324" s="7">
        <f t="shared" si="103"/>
        <v>0</v>
      </c>
      <c r="C324" s="3">
        <f t="shared" ca="1" si="104"/>
        <v>2.3797754777697522E-2</v>
      </c>
      <c r="D324" s="3">
        <f t="shared" ca="1" si="105"/>
        <v>0</v>
      </c>
      <c r="E324" s="22">
        <f t="shared" ca="1" si="106"/>
        <v>2</v>
      </c>
      <c r="F324" s="25">
        <f t="shared" ca="1" si="102"/>
        <v>340</v>
      </c>
      <c r="G324" s="35">
        <f t="shared" ca="1" si="107"/>
        <v>0.49244888066010928</v>
      </c>
      <c r="H324" s="33">
        <f t="shared" ca="1" si="108"/>
        <v>-1</v>
      </c>
      <c r="I324" s="33">
        <f t="shared" ca="1" si="109"/>
        <v>-1</v>
      </c>
      <c r="J324" s="33">
        <f t="shared" ca="1" si="125"/>
        <v>-1</v>
      </c>
      <c r="K324" s="34">
        <f t="shared" ca="1" si="110"/>
        <v>-1</v>
      </c>
      <c r="L324" s="3">
        <f t="shared" ca="1" si="111"/>
        <v>50</v>
      </c>
      <c r="M324" s="15">
        <f t="shared" ca="1" si="112"/>
        <v>50</v>
      </c>
      <c r="N324" s="33">
        <f t="shared" ca="1" si="113"/>
        <v>47.044688628114883</v>
      </c>
      <c r="O324" s="32">
        <f t="shared" ca="1" si="126"/>
        <v>97.044688628114883</v>
      </c>
      <c r="P324" s="16">
        <f t="shared" ca="1" si="122"/>
        <v>97.044688628114883</v>
      </c>
      <c r="Q324" s="17">
        <f t="shared" ca="1" si="114"/>
        <v>145.56703294217232</v>
      </c>
      <c r="R324" s="17">
        <f t="shared" ca="1" si="123"/>
        <v>43293.373730469066</v>
      </c>
      <c r="S324" s="17">
        <f t="shared" ca="1" si="115"/>
        <v>140.56290172230209</v>
      </c>
      <c r="T324" s="17">
        <f t="shared" ca="1" si="116"/>
        <v>1700</v>
      </c>
      <c r="U324" s="17">
        <f t="shared" ca="1" si="117"/>
        <v>10</v>
      </c>
      <c r="V324" s="49">
        <f t="shared" ca="1" si="118"/>
        <v>1</v>
      </c>
      <c r="W324" s="49"/>
      <c r="X324" s="7">
        <f t="shared" ca="1" si="119"/>
        <v>0</v>
      </c>
      <c r="Y324">
        <f t="shared" ca="1" si="120"/>
        <v>-500</v>
      </c>
      <c r="Z324" s="8">
        <f t="shared" ca="1" si="124"/>
        <v>-47500</v>
      </c>
    </row>
    <row r="325" spans="1:26" x14ac:dyDescent="0.25">
      <c r="A325" s="27">
        <f t="shared" si="121"/>
        <v>309</v>
      </c>
      <c r="B325" s="7">
        <f t="shared" si="103"/>
        <v>1</v>
      </c>
      <c r="C325" s="3">
        <f t="shared" ca="1" si="104"/>
        <v>-1</v>
      </c>
      <c r="D325" s="3">
        <f t="shared" ca="1" si="105"/>
        <v>-1</v>
      </c>
      <c r="E325" s="22">
        <f t="shared" ca="1" si="106"/>
        <v>0</v>
      </c>
      <c r="F325" s="25">
        <f t="shared" ca="1" si="102"/>
        <v>0</v>
      </c>
      <c r="G325" s="35">
        <f t="shared" ca="1" si="107"/>
        <v>0.57995163080470136</v>
      </c>
      <c r="H325" s="33">
        <f t="shared" ca="1" si="108"/>
        <v>0.34700692246229736</v>
      </c>
      <c r="I325" s="33">
        <f t="shared" ca="1" si="109"/>
        <v>0.5639566096662616</v>
      </c>
      <c r="J325" s="33">
        <f t="shared" ca="1" si="125"/>
        <v>-0.55995837027694939</v>
      </c>
      <c r="K325" s="34">
        <f t="shared" ca="1" si="110"/>
        <v>66.600624445845753</v>
      </c>
      <c r="L325" s="3">
        <f t="shared" ca="1" si="111"/>
        <v>-1</v>
      </c>
      <c r="M325" s="15">
        <f t="shared" ca="1" si="112"/>
        <v>66.600624445845753</v>
      </c>
      <c r="N325" s="33">
        <f t="shared" ca="1" si="113"/>
        <v>2.4568260657662684</v>
      </c>
      <c r="O325" s="32">
        <f t="shared" ca="1" si="126"/>
        <v>69.057450511612018</v>
      </c>
      <c r="P325" s="16">
        <f t="shared" ca="1" si="122"/>
        <v>69.057450511612018</v>
      </c>
      <c r="Q325" s="17">
        <f t="shared" ca="1" si="114"/>
        <v>103.58617576741803</v>
      </c>
      <c r="R325" s="17">
        <f t="shared" ca="1" si="123"/>
        <v>43396.959906236487</v>
      </c>
      <c r="S325" s="17">
        <f t="shared" ca="1" si="115"/>
        <v>140.44323594251284</v>
      </c>
      <c r="T325" s="17">
        <f t="shared" ca="1" si="116"/>
        <v>1630.9425494883881</v>
      </c>
      <c r="U325" s="17">
        <f t="shared" ca="1" si="117"/>
        <v>9.5937797028728706</v>
      </c>
      <c r="V325" s="49">
        <f t="shared" ca="1" si="118"/>
        <v>0.95937797028728711</v>
      </c>
      <c r="W325" s="49"/>
      <c r="X325" s="7">
        <f t="shared" ca="1" si="119"/>
        <v>0</v>
      </c>
      <c r="Y325">
        <f t="shared" si="120"/>
        <v>0</v>
      </c>
      <c r="Z325" s="8">
        <f t="shared" ca="1" si="124"/>
        <v>-47500</v>
      </c>
    </row>
    <row r="326" spans="1:26" x14ac:dyDescent="0.25">
      <c r="A326" s="27">
        <f t="shared" si="121"/>
        <v>310</v>
      </c>
      <c r="B326" s="7">
        <f t="shared" si="103"/>
        <v>0</v>
      </c>
      <c r="C326" s="3">
        <f t="shared" ca="1" si="104"/>
        <v>0.82164122739472734</v>
      </c>
      <c r="D326" s="3">
        <f t="shared" ca="1" si="105"/>
        <v>2</v>
      </c>
      <c r="E326" s="22">
        <f t="shared" ca="1" si="106"/>
        <v>0</v>
      </c>
      <c r="F326" s="25">
        <f t="shared" ca="1" si="102"/>
        <v>0</v>
      </c>
      <c r="G326" s="35">
        <f t="shared" ca="1" si="107"/>
        <v>0.56422968904175075</v>
      </c>
      <c r="H326" s="33">
        <f t="shared" ca="1" si="108"/>
        <v>7.7494765871925941E-2</v>
      </c>
      <c r="I326" s="33">
        <f t="shared" ca="1" si="109"/>
        <v>0.28468128308296803</v>
      </c>
      <c r="J326" s="33">
        <f t="shared" ca="1" si="125"/>
        <v>-5.7223550878699757E-2</v>
      </c>
      <c r="K326" s="34">
        <f t="shared" ca="1" si="110"/>
        <v>74.14164673681951</v>
      </c>
      <c r="L326" s="3">
        <f t="shared" ca="1" si="111"/>
        <v>-1</v>
      </c>
      <c r="M326" s="15">
        <f t="shared" ca="1" si="112"/>
        <v>74.14164673681951</v>
      </c>
      <c r="N326" s="33">
        <f t="shared" ca="1" si="113"/>
        <v>30.999946404440664</v>
      </c>
      <c r="O326" s="32">
        <f t="shared" ca="1" si="126"/>
        <v>105.14159314126017</v>
      </c>
      <c r="P326" s="16">
        <f t="shared" ca="1" si="122"/>
        <v>105.14159314126017</v>
      </c>
      <c r="Q326" s="17">
        <f t="shared" ca="1" si="114"/>
        <v>157.71238971189027</v>
      </c>
      <c r="R326" s="17">
        <f t="shared" ca="1" si="123"/>
        <v>43554.672295948374</v>
      </c>
      <c r="S326" s="17">
        <f t="shared" ca="1" si="115"/>
        <v>140.49894289015597</v>
      </c>
      <c r="T326" s="17">
        <f t="shared" ca="1" si="116"/>
        <v>1525.8009563471278</v>
      </c>
      <c r="U326" s="17">
        <f t="shared" ca="1" si="117"/>
        <v>8.9752997432183985</v>
      </c>
      <c r="V326" s="49">
        <f t="shared" ca="1" si="118"/>
        <v>0.8975299743218399</v>
      </c>
      <c r="W326" s="49"/>
      <c r="X326" s="7">
        <f t="shared" ca="1" si="119"/>
        <v>0</v>
      </c>
      <c r="Y326">
        <f t="shared" ca="1" si="120"/>
        <v>0</v>
      </c>
      <c r="Z326" s="8">
        <f t="shared" ca="1" si="124"/>
        <v>-47500</v>
      </c>
    </row>
    <row r="327" spans="1:26" x14ac:dyDescent="0.25">
      <c r="A327" s="27">
        <f t="shared" si="121"/>
        <v>311</v>
      </c>
      <c r="B327" s="7">
        <f t="shared" si="103"/>
        <v>1</v>
      </c>
      <c r="C327" s="3">
        <f t="shared" ca="1" si="104"/>
        <v>-1</v>
      </c>
      <c r="D327" s="3">
        <f t="shared" ca="1" si="105"/>
        <v>1</v>
      </c>
      <c r="E327" s="22">
        <f t="shared" ca="1" si="106"/>
        <v>0</v>
      </c>
      <c r="F327" s="25">
        <f t="shared" ca="1" si="102"/>
        <v>0</v>
      </c>
      <c r="G327" s="35">
        <f t="shared" ca="1" si="107"/>
        <v>0.58444001552498526</v>
      </c>
      <c r="H327" s="33">
        <f t="shared" ca="1" si="108"/>
        <v>0.87817491076035947</v>
      </c>
      <c r="I327" s="33">
        <f t="shared" ca="1" si="109"/>
        <v>0.24873433983740556</v>
      </c>
      <c r="J327" s="33">
        <f t="shared" ca="1" si="125"/>
        <v>1.075333148499436E-2</v>
      </c>
      <c r="K327" s="34">
        <f t="shared" ca="1" si="110"/>
        <v>75.161299972274918</v>
      </c>
      <c r="L327" s="3">
        <f t="shared" ca="1" si="111"/>
        <v>-1</v>
      </c>
      <c r="M327" s="15">
        <f t="shared" ca="1" si="112"/>
        <v>75.161299972274918</v>
      </c>
      <c r="N327" s="33">
        <f t="shared" ca="1" si="113"/>
        <v>19.107612695641155</v>
      </c>
      <c r="O327" s="32">
        <f t="shared" ca="1" si="126"/>
        <v>94.268912667916069</v>
      </c>
      <c r="P327" s="16">
        <f t="shared" ca="1" si="122"/>
        <v>94.268912667916069</v>
      </c>
      <c r="Q327" s="17">
        <f t="shared" ca="1" si="114"/>
        <v>141.4033690018741</v>
      </c>
      <c r="R327" s="17">
        <f t="shared" ca="1" si="123"/>
        <v>43696.075664950251</v>
      </c>
      <c r="S327" s="17">
        <f t="shared" ca="1" si="115"/>
        <v>140.50185101270171</v>
      </c>
      <c r="T327" s="17">
        <f t="shared" ca="1" si="116"/>
        <v>1431.5320436792117</v>
      </c>
      <c r="U327" s="17">
        <f t="shared" ca="1" si="117"/>
        <v>8.4207767275247747</v>
      </c>
      <c r="V327" s="49">
        <f t="shared" ca="1" si="118"/>
        <v>0.84207767275247747</v>
      </c>
      <c r="W327" s="49"/>
      <c r="X327" s="7">
        <f t="shared" ca="1" si="119"/>
        <v>0</v>
      </c>
      <c r="Y327">
        <f t="shared" si="120"/>
        <v>0</v>
      </c>
      <c r="Z327" s="8">
        <f t="shared" ca="1" si="124"/>
        <v>-47500</v>
      </c>
    </row>
    <row r="328" spans="1:26" x14ac:dyDescent="0.25">
      <c r="A328" s="27">
        <f t="shared" si="121"/>
        <v>312</v>
      </c>
      <c r="B328" s="7">
        <f t="shared" si="103"/>
        <v>0</v>
      </c>
      <c r="C328" s="3">
        <f t="shared" ca="1" si="104"/>
        <v>9.5763326745741173E-2</v>
      </c>
      <c r="D328" s="3">
        <f t="shared" ca="1" si="105"/>
        <v>0</v>
      </c>
      <c r="E328" s="22">
        <f t="shared" ca="1" si="106"/>
        <v>2</v>
      </c>
      <c r="F328" s="25">
        <f t="shared" ca="1" si="102"/>
        <v>340</v>
      </c>
      <c r="G328" s="35">
        <f t="shared" ca="1" si="107"/>
        <v>0.66980319614466743</v>
      </c>
      <c r="H328" s="33">
        <f t="shared" ca="1" si="108"/>
        <v>0.65158621313100784</v>
      </c>
      <c r="I328" s="33">
        <f t="shared" ca="1" si="109"/>
        <v>0.68336510453622834</v>
      </c>
      <c r="J328" s="33">
        <f t="shared" ca="1" si="125"/>
        <v>-0.38906401037976851</v>
      </c>
      <c r="K328" s="34">
        <f t="shared" ca="1" si="110"/>
        <v>69.164039844303474</v>
      </c>
      <c r="L328" s="3">
        <f t="shared" ca="1" si="111"/>
        <v>-1</v>
      </c>
      <c r="M328" s="15">
        <f t="shared" ca="1" si="112"/>
        <v>69.164039844303474</v>
      </c>
      <c r="N328" s="33">
        <f t="shared" ca="1" si="113"/>
        <v>16.08956270111333</v>
      </c>
      <c r="O328" s="32">
        <f t="shared" ca="1" si="126"/>
        <v>85.253602545416811</v>
      </c>
      <c r="P328" s="16">
        <f t="shared" ca="1" si="122"/>
        <v>85.253602545416811</v>
      </c>
      <c r="Q328" s="17">
        <f t="shared" ca="1" si="114"/>
        <v>127.88040381812522</v>
      </c>
      <c r="R328" s="17">
        <f t="shared" ca="1" si="123"/>
        <v>43823.956068768377</v>
      </c>
      <c r="S328" s="17">
        <f t="shared" ca="1" si="115"/>
        <v>140.46139765630883</v>
      </c>
      <c r="T328" s="17">
        <f t="shared" ca="1" si="116"/>
        <v>1686.2784411337948</v>
      </c>
      <c r="U328" s="17">
        <f t="shared" ca="1" si="117"/>
        <v>9.9192849478458509</v>
      </c>
      <c r="V328" s="49">
        <f t="shared" ca="1" si="118"/>
        <v>0.99192849478458511</v>
      </c>
      <c r="W328" s="49"/>
      <c r="X328" s="7">
        <f t="shared" ca="1" si="119"/>
        <v>0</v>
      </c>
      <c r="Y328">
        <f t="shared" ca="1" si="120"/>
        <v>-500</v>
      </c>
      <c r="Z328" s="8">
        <f t="shared" ca="1" si="124"/>
        <v>-48000</v>
      </c>
    </row>
    <row r="329" spans="1:26" x14ac:dyDescent="0.25">
      <c r="A329" s="27">
        <f t="shared" si="121"/>
        <v>313</v>
      </c>
      <c r="B329" s="7">
        <f t="shared" si="103"/>
        <v>1</v>
      </c>
      <c r="C329" s="3">
        <f t="shared" ca="1" si="104"/>
        <v>-1</v>
      </c>
      <c r="D329" s="3">
        <f t="shared" ca="1" si="105"/>
        <v>-1</v>
      </c>
      <c r="E329" s="22">
        <f t="shared" ca="1" si="106"/>
        <v>0</v>
      </c>
      <c r="F329" s="25">
        <f t="shared" ca="1" si="102"/>
        <v>0</v>
      </c>
      <c r="G329" s="35">
        <f t="shared" ca="1" si="107"/>
        <v>0.49500746932884176</v>
      </c>
      <c r="H329" s="33">
        <f t="shared" ca="1" si="108"/>
        <v>-1</v>
      </c>
      <c r="I329" s="33">
        <f t="shared" ca="1" si="109"/>
        <v>-1</v>
      </c>
      <c r="J329" s="33">
        <f t="shared" ca="1" si="125"/>
        <v>-1</v>
      </c>
      <c r="K329" s="34">
        <f t="shared" ca="1" si="110"/>
        <v>-1</v>
      </c>
      <c r="L329" s="3">
        <f t="shared" ca="1" si="111"/>
        <v>50</v>
      </c>
      <c r="M329" s="15">
        <f t="shared" ca="1" si="112"/>
        <v>50</v>
      </c>
      <c r="N329" s="33">
        <f t="shared" ca="1" si="113"/>
        <v>30.646580124748187</v>
      </c>
      <c r="O329" s="32">
        <f t="shared" ca="1" si="126"/>
        <v>80.646580124748183</v>
      </c>
      <c r="P329" s="16">
        <f t="shared" ca="1" si="122"/>
        <v>80.646580124748183</v>
      </c>
      <c r="Q329" s="17">
        <f t="shared" ca="1" si="114"/>
        <v>120.96987018712227</v>
      </c>
      <c r="R329" s="17">
        <f t="shared" ca="1" si="123"/>
        <v>43944.925938955501</v>
      </c>
      <c r="S329" s="17">
        <f t="shared" ca="1" si="115"/>
        <v>140.39912440560855</v>
      </c>
      <c r="T329" s="17">
        <f t="shared" ca="1" si="116"/>
        <v>1605.6318610090466</v>
      </c>
      <c r="U329" s="17">
        <f t="shared" ca="1" si="117"/>
        <v>9.4448933000532147</v>
      </c>
      <c r="V329" s="49">
        <f t="shared" ca="1" si="118"/>
        <v>0.94448933000532154</v>
      </c>
      <c r="W329" s="49"/>
      <c r="X329" s="7">
        <f t="shared" ca="1" si="119"/>
        <v>0</v>
      </c>
      <c r="Y329">
        <f t="shared" si="120"/>
        <v>0</v>
      </c>
      <c r="Z329" s="8">
        <f t="shared" ca="1" si="124"/>
        <v>-48000</v>
      </c>
    </row>
    <row r="330" spans="1:26" x14ac:dyDescent="0.25">
      <c r="A330" s="27">
        <f t="shared" si="121"/>
        <v>314</v>
      </c>
      <c r="B330" s="7">
        <f t="shared" si="103"/>
        <v>0</v>
      </c>
      <c r="C330" s="3">
        <f t="shared" ca="1" si="104"/>
        <v>0.8464621052622433</v>
      </c>
      <c r="D330" s="3">
        <f t="shared" ca="1" si="105"/>
        <v>2</v>
      </c>
      <c r="E330" s="22">
        <f t="shared" ca="1" si="106"/>
        <v>0</v>
      </c>
      <c r="F330" s="25">
        <f t="shared" ca="1" si="102"/>
        <v>0</v>
      </c>
      <c r="G330" s="35">
        <f t="shared" ca="1" si="107"/>
        <v>5.1024247400016209E-2</v>
      </c>
      <c r="H330" s="33">
        <f t="shared" ca="1" si="108"/>
        <v>-1</v>
      </c>
      <c r="I330" s="33">
        <f t="shared" ca="1" si="109"/>
        <v>-1</v>
      </c>
      <c r="J330" s="33">
        <f t="shared" ca="1" si="125"/>
        <v>-1</v>
      </c>
      <c r="K330" s="34">
        <f t="shared" ca="1" si="110"/>
        <v>-1</v>
      </c>
      <c r="L330" s="3">
        <f t="shared" ca="1" si="111"/>
        <v>50</v>
      </c>
      <c r="M330" s="15">
        <f t="shared" ca="1" si="112"/>
        <v>50</v>
      </c>
      <c r="N330" s="33">
        <f t="shared" ca="1" si="113"/>
        <v>3.9198932803053008</v>
      </c>
      <c r="O330" s="32">
        <f t="shared" ca="1" si="126"/>
        <v>53.919893280305303</v>
      </c>
      <c r="P330" s="16">
        <f t="shared" ca="1" si="122"/>
        <v>53.919893280305303</v>
      </c>
      <c r="Q330" s="17">
        <f t="shared" ca="1" si="114"/>
        <v>80.879839920457954</v>
      </c>
      <c r="R330" s="17">
        <f t="shared" ca="1" si="123"/>
        <v>44025.805778875962</v>
      </c>
      <c r="S330" s="17">
        <f t="shared" ca="1" si="115"/>
        <v>140.20957254419088</v>
      </c>
      <c r="T330" s="17">
        <f t="shared" ca="1" si="116"/>
        <v>1551.7119677287412</v>
      </c>
      <c r="U330" s="17">
        <f t="shared" ca="1" si="117"/>
        <v>9.1277174572278899</v>
      </c>
      <c r="V330" s="49">
        <f t="shared" ca="1" si="118"/>
        <v>0.91277174572278896</v>
      </c>
      <c r="W330" s="49"/>
      <c r="X330" s="7">
        <f t="shared" ca="1" si="119"/>
        <v>0</v>
      </c>
      <c r="Y330">
        <f t="shared" ca="1" si="120"/>
        <v>0</v>
      </c>
      <c r="Z330" s="8">
        <f t="shared" ca="1" si="124"/>
        <v>-48000</v>
      </c>
    </row>
    <row r="331" spans="1:26" x14ac:dyDescent="0.25">
      <c r="A331" s="27">
        <f t="shared" si="121"/>
        <v>315</v>
      </c>
      <c r="B331" s="7">
        <f t="shared" si="103"/>
        <v>1</v>
      </c>
      <c r="C331" s="3">
        <f t="shared" ca="1" si="104"/>
        <v>-1</v>
      </c>
      <c r="D331" s="3">
        <f t="shared" ca="1" si="105"/>
        <v>1</v>
      </c>
      <c r="E331" s="22">
        <f t="shared" ca="1" si="106"/>
        <v>0</v>
      </c>
      <c r="F331" s="25">
        <f t="shared" ca="1" si="102"/>
        <v>0</v>
      </c>
      <c r="G331" s="35">
        <f t="shared" ca="1" si="107"/>
        <v>0.43840186747184984</v>
      </c>
      <c r="H331" s="33">
        <f t="shared" ca="1" si="108"/>
        <v>-1</v>
      </c>
      <c r="I331" s="33">
        <f t="shared" ca="1" si="109"/>
        <v>-1</v>
      </c>
      <c r="J331" s="33">
        <f t="shared" ca="1" si="125"/>
        <v>-1</v>
      </c>
      <c r="K331" s="34">
        <f t="shared" ca="1" si="110"/>
        <v>-1</v>
      </c>
      <c r="L331" s="3">
        <f t="shared" ca="1" si="111"/>
        <v>50</v>
      </c>
      <c r="M331" s="15">
        <f t="shared" ca="1" si="112"/>
        <v>50</v>
      </c>
      <c r="N331" s="33">
        <f t="shared" ca="1" si="113"/>
        <v>104.40568708095823</v>
      </c>
      <c r="O331" s="32">
        <f t="shared" ca="1" si="126"/>
        <v>154.40568708095822</v>
      </c>
      <c r="P331" s="16">
        <f t="shared" ca="1" si="122"/>
        <v>154.40568708095822</v>
      </c>
      <c r="Q331" s="17">
        <f t="shared" ca="1" si="114"/>
        <v>231.60853062143732</v>
      </c>
      <c r="R331" s="17">
        <f t="shared" ca="1" si="123"/>
        <v>44257.414309497399</v>
      </c>
      <c r="S331" s="17">
        <f t="shared" ca="1" si="115"/>
        <v>140.49972796665833</v>
      </c>
      <c r="T331" s="17">
        <f t="shared" ca="1" si="116"/>
        <v>1397.3062806477831</v>
      </c>
      <c r="U331" s="17">
        <f t="shared" ca="1" si="117"/>
        <v>8.2194487096928412</v>
      </c>
      <c r="V331" s="49">
        <f t="shared" ca="1" si="118"/>
        <v>0.82194487096928415</v>
      </c>
      <c r="W331" s="49"/>
      <c r="X331" s="7">
        <f t="shared" ca="1" si="119"/>
        <v>0</v>
      </c>
      <c r="Y331">
        <f t="shared" si="120"/>
        <v>0</v>
      </c>
      <c r="Z331" s="8">
        <f t="shared" ca="1" si="124"/>
        <v>-48000</v>
      </c>
    </row>
    <row r="332" spans="1:26" x14ac:dyDescent="0.25">
      <c r="A332" s="27">
        <f t="shared" si="121"/>
        <v>316</v>
      </c>
      <c r="B332" s="7">
        <f t="shared" si="103"/>
        <v>0</v>
      </c>
      <c r="C332" s="3">
        <f t="shared" ca="1" si="104"/>
        <v>0.55812819932309721</v>
      </c>
      <c r="D332" s="3">
        <f t="shared" ca="1" si="105"/>
        <v>0</v>
      </c>
      <c r="E332" s="22">
        <f t="shared" ca="1" si="106"/>
        <v>2</v>
      </c>
      <c r="F332" s="25">
        <f t="shared" ca="1" si="102"/>
        <v>340</v>
      </c>
      <c r="G332" s="35">
        <f t="shared" ca="1" si="107"/>
        <v>0.46733375783133135</v>
      </c>
      <c r="H332" s="33">
        <f t="shared" ca="1" si="108"/>
        <v>-1</v>
      </c>
      <c r="I332" s="33">
        <f t="shared" ca="1" si="109"/>
        <v>-1</v>
      </c>
      <c r="J332" s="33">
        <f t="shared" ca="1" si="125"/>
        <v>-1</v>
      </c>
      <c r="K332" s="34">
        <f t="shared" ca="1" si="110"/>
        <v>-1</v>
      </c>
      <c r="L332" s="3">
        <f t="shared" ca="1" si="111"/>
        <v>50</v>
      </c>
      <c r="M332" s="15">
        <f t="shared" ca="1" si="112"/>
        <v>50</v>
      </c>
      <c r="N332" s="33">
        <f t="shared" ca="1" si="113"/>
        <v>87.769801577274208</v>
      </c>
      <c r="O332" s="32">
        <f t="shared" ca="1" si="126"/>
        <v>137.76980157727422</v>
      </c>
      <c r="P332" s="16">
        <f t="shared" ca="1" si="122"/>
        <v>137.76980157727422</v>
      </c>
      <c r="Q332" s="17">
        <f t="shared" ca="1" si="114"/>
        <v>206.65470236591133</v>
      </c>
      <c r="R332" s="17">
        <f t="shared" ca="1" si="123"/>
        <v>44464.069011863307</v>
      </c>
      <c r="S332" s="17">
        <f t="shared" ca="1" si="115"/>
        <v>140.70907915146606</v>
      </c>
      <c r="T332" s="17">
        <f t="shared" ca="1" si="116"/>
        <v>1599.5364790705089</v>
      </c>
      <c r="U332" s="17">
        <f t="shared" ca="1" si="117"/>
        <v>9.4090381121794646</v>
      </c>
      <c r="V332" s="49">
        <f t="shared" ca="1" si="118"/>
        <v>0.94090381121794642</v>
      </c>
      <c r="W332" s="49"/>
      <c r="X332" s="7">
        <f t="shared" ca="1" si="119"/>
        <v>0</v>
      </c>
      <c r="Y332">
        <f t="shared" ca="1" si="120"/>
        <v>-500</v>
      </c>
      <c r="Z332" s="8">
        <f t="shared" ca="1" si="124"/>
        <v>-48500</v>
      </c>
    </row>
    <row r="333" spans="1:26" x14ac:dyDescent="0.25">
      <c r="A333" s="27">
        <f t="shared" si="121"/>
        <v>317</v>
      </c>
      <c r="B333" s="7">
        <f t="shared" si="103"/>
        <v>1</v>
      </c>
      <c r="C333" s="3">
        <f t="shared" ca="1" si="104"/>
        <v>-1</v>
      </c>
      <c r="D333" s="3">
        <f t="shared" ca="1" si="105"/>
        <v>-1</v>
      </c>
      <c r="E333" s="22">
        <f t="shared" ca="1" si="106"/>
        <v>0</v>
      </c>
      <c r="F333" s="25">
        <f t="shared" ca="1" si="102"/>
        <v>0</v>
      </c>
      <c r="G333" s="35">
        <f t="shared" ca="1" si="107"/>
        <v>0.43571563651189604</v>
      </c>
      <c r="H333" s="33">
        <f t="shared" ca="1" si="108"/>
        <v>-1</v>
      </c>
      <c r="I333" s="33">
        <f t="shared" ca="1" si="109"/>
        <v>-1</v>
      </c>
      <c r="J333" s="33">
        <f t="shared" ca="1" si="125"/>
        <v>-1</v>
      </c>
      <c r="K333" s="34">
        <f t="shared" ca="1" si="110"/>
        <v>-1</v>
      </c>
      <c r="L333" s="3">
        <f t="shared" ca="1" si="111"/>
        <v>50</v>
      </c>
      <c r="M333" s="15">
        <f t="shared" ca="1" si="112"/>
        <v>50</v>
      </c>
      <c r="N333" s="33">
        <f t="shared" ca="1" si="113"/>
        <v>27.090082773956279</v>
      </c>
      <c r="O333" s="32">
        <f t="shared" ca="1" si="126"/>
        <v>77.090082773956283</v>
      </c>
      <c r="P333" s="16">
        <f t="shared" ca="1" si="122"/>
        <v>77.090082773956283</v>
      </c>
      <c r="Q333" s="17">
        <f t="shared" ca="1" si="114"/>
        <v>115.63512416093442</v>
      </c>
      <c r="R333" s="17">
        <f t="shared" ca="1" si="123"/>
        <v>44579.704136024244</v>
      </c>
      <c r="S333" s="17">
        <f t="shared" ca="1" si="115"/>
        <v>140.62998150165367</v>
      </c>
      <c r="T333" s="17">
        <f t="shared" ca="1" si="116"/>
        <v>1522.4463962965526</v>
      </c>
      <c r="U333" s="17">
        <f t="shared" ca="1" si="117"/>
        <v>8.955567037038545</v>
      </c>
      <c r="V333" s="49">
        <f t="shared" ca="1" si="118"/>
        <v>0.89555670370385443</v>
      </c>
      <c r="W333" s="49"/>
      <c r="X333" s="7">
        <f t="shared" ca="1" si="119"/>
        <v>0</v>
      </c>
      <c r="Y333">
        <f t="shared" si="120"/>
        <v>0</v>
      </c>
      <c r="Z333" s="8">
        <f t="shared" ca="1" si="124"/>
        <v>-48500</v>
      </c>
    </row>
    <row r="334" spans="1:26" x14ac:dyDescent="0.25">
      <c r="A334" s="27">
        <f t="shared" si="121"/>
        <v>318</v>
      </c>
      <c r="B334" s="7">
        <f t="shared" si="103"/>
        <v>0</v>
      </c>
      <c r="C334" s="3">
        <f t="shared" ca="1" si="104"/>
        <v>0.45630943420471914</v>
      </c>
      <c r="D334" s="3">
        <f t="shared" ca="1" si="105"/>
        <v>0</v>
      </c>
      <c r="E334" s="22">
        <f t="shared" ca="1" si="106"/>
        <v>2</v>
      </c>
      <c r="F334" s="25">
        <f t="shared" ca="1" si="102"/>
        <v>340</v>
      </c>
      <c r="G334" s="35">
        <f t="shared" ca="1" si="107"/>
        <v>0.80402026834004181</v>
      </c>
      <c r="H334" s="33">
        <f t="shared" ca="1" si="108"/>
        <v>9.6331466887270012E-2</v>
      </c>
      <c r="I334" s="33">
        <f t="shared" ca="1" si="109"/>
        <v>7.9368299548197796E-2</v>
      </c>
      <c r="J334" s="33">
        <f t="shared" ca="1" si="125"/>
        <v>0.2604926308501514</v>
      </c>
      <c r="K334" s="34">
        <f t="shared" ca="1" si="110"/>
        <v>78.907389462752278</v>
      </c>
      <c r="L334" s="3">
        <f t="shared" ca="1" si="111"/>
        <v>-1</v>
      </c>
      <c r="M334" s="15">
        <f t="shared" ca="1" si="112"/>
        <v>78.907389462752278</v>
      </c>
      <c r="N334" s="33">
        <f t="shared" ca="1" si="113"/>
        <v>12.423243144344442</v>
      </c>
      <c r="O334" s="32">
        <f t="shared" ca="1" si="126"/>
        <v>91.330632607096717</v>
      </c>
      <c r="P334" s="16">
        <f t="shared" ca="1" si="122"/>
        <v>91.330632607096717</v>
      </c>
      <c r="Q334" s="17">
        <f t="shared" ca="1" si="114"/>
        <v>136.99594891064507</v>
      </c>
      <c r="R334" s="17">
        <f t="shared" ca="1" si="123"/>
        <v>44716.700084934891</v>
      </c>
      <c r="S334" s="17">
        <f t="shared" ca="1" si="115"/>
        <v>140.61855372621028</v>
      </c>
      <c r="T334" s="17">
        <f t="shared" ca="1" si="116"/>
        <v>1700</v>
      </c>
      <c r="U334" s="17">
        <f t="shared" ca="1" si="117"/>
        <v>10</v>
      </c>
      <c r="V334" s="49">
        <f t="shared" ca="1" si="118"/>
        <v>1</v>
      </c>
      <c r="W334" s="49"/>
      <c r="X334" s="7">
        <f t="shared" ca="1" si="119"/>
        <v>0</v>
      </c>
      <c r="Y334">
        <f t="shared" ca="1" si="120"/>
        <v>-500</v>
      </c>
      <c r="Z334" s="8">
        <f t="shared" ca="1" si="124"/>
        <v>-49000</v>
      </c>
    </row>
    <row r="335" spans="1:26" x14ac:dyDescent="0.25">
      <c r="A335" s="27">
        <f t="shared" si="121"/>
        <v>319</v>
      </c>
      <c r="B335" s="7">
        <f t="shared" si="103"/>
        <v>1</v>
      </c>
      <c r="C335" s="3">
        <f t="shared" ca="1" si="104"/>
        <v>-1</v>
      </c>
      <c r="D335" s="3">
        <f t="shared" ca="1" si="105"/>
        <v>-1</v>
      </c>
      <c r="E335" s="22">
        <f t="shared" ca="1" si="106"/>
        <v>0</v>
      </c>
      <c r="F335" s="25">
        <f t="shared" ca="1" si="102"/>
        <v>0</v>
      </c>
      <c r="G335" s="35">
        <f t="shared" ca="1" si="107"/>
        <v>0.21010762577550124</v>
      </c>
      <c r="H335" s="33">
        <f t="shared" ca="1" si="108"/>
        <v>-1</v>
      </c>
      <c r="I335" s="33">
        <f t="shared" ca="1" si="109"/>
        <v>-1</v>
      </c>
      <c r="J335" s="33">
        <f t="shared" ca="1" si="125"/>
        <v>-1</v>
      </c>
      <c r="K335" s="34">
        <f t="shared" ca="1" si="110"/>
        <v>-1</v>
      </c>
      <c r="L335" s="3">
        <f t="shared" ca="1" si="111"/>
        <v>50</v>
      </c>
      <c r="M335" s="15">
        <f t="shared" ca="1" si="112"/>
        <v>50</v>
      </c>
      <c r="N335" s="33">
        <f t="shared" ca="1" si="113"/>
        <v>1.1277396599639564</v>
      </c>
      <c r="O335" s="32">
        <f t="shared" ca="1" si="126"/>
        <v>51.127739659963957</v>
      </c>
      <c r="P335" s="16">
        <f t="shared" ca="1" si="122"/>
        <v>51.127739659963957</v>
      </c>
      <c r="Q335" s="17">
        <f t="shared" ca="1" si="114"/>
        <v>76.691609489945932</v>
      </c>
      <c r="R335" s="17">
        <f t="shared" ca="1" si="123"/>
        <v>44793.391694424834</v>
      </c>
      <c r="S335" s="17">
        <f t="shared" ca="1" si="115"/>
        <v>140.41815578189596</v>
      </c>
      <c r="T335" s="17">
        <f t="shared" ca="1" si="116"/>
        <v>1648.8722603400361</v>
      </c>
      <c r="U335" s="17">
        <f t="shared" ca="1" si="117"/>
        <v>9.6992485902355057</v>
      </c>
      <c r="V335" s="49">
        <f t="shared" ca="1" si="118"/>
        <v>0.96992485902355063</v>
      </c>
      <c r="W335" s="49"/>
      <c r="X335" s="7">
        <f t="shared" ca="1" si="119"/>
        <v>0</v>
      </c>
      <c r="Y335">
        <f t="shared" si="120"/>
        <v>0</v>
      </c>
      <c r="Z335" s="8">
        <f t="shared" ca="1" si="124"/>
        <v>-49000</v>
      </c>
    </row>
    <row r="336" spans="1:26" x14ac:dyDescent="0.25">
      <c r="A336" s="27">
        <f t="shared" si="121"/>
        <v>320</v>
      </c>
      <c r="B336" s="7">
        <f t="shared" si="103"/>
        <v>0</v>
      </c>
      <c r="C336" s="3">
        <f t="shared" ca="1" si="104"/>
        <v>0.41801552603365899</v>
      </c>
      <c r="D336" s="3">
        <f t="shared" ca="1" si="105"/>
        <v>0</v>
      </c>
      <c r="E336" s="22">
        <f t="shared" ca="1" si="106"/>
        <v>2</v>
      </c>
      <c r="F336" s="25">
        <f t="shared" ref="F336:F399" ca="1" si="127">E336*_GramosXFrasco</f>
        <v>340</v>
      </c>
      <c r="G336" s="35">
        <f t="shared" ca="1" si="107"/>
        <v>0.4674913028305081</v>
      </c>
      <c r="H336" s="33">
        <f t="shared" ca="1" si="108"/>
        <v>-1</v>
      </c>
      <c r="I336" s="33">
        <f t="shared" ca="1" si="109"/>
        <v>-1</v>
      </c>
      <c r="J336" s="33">
        <f t="shared" ca="1" si="125"/>
        <v>-1</v>
      </c>
      <c r="K336" s="34">
        <f t="shared" ca="1" si="110"/>
        <v>-1</v>
      </c>
      <c r="L336" s="3">
        <f t="shared" ca="1" si="111"/>
        <v>50</v>
      </c>
      <c r="M336" s="15">
        <f t="shared" ca="1" si="112"/>
        <v>50</v>
      </c>
      <c r="N336" s="33">
        <f t="shared" ca="1" si="113"/>
        <v>61.527585620323116</v>
      </c>
      <c r="O336" s="32">
        <f t="shared" ca="1" si="126"/>
        <v>111.52758562032312</v>
      </c>
      <c r="P336" s="16">
        <f t="shared" ca="1" si="122"/>
        <v>111.52758562032312</v>
      </c>
      <c r="Q336" s="17">
        <f t="shared" ca="1" si="114"/>
        <v>167.29137843048468</v>
      </c>
      <c r="R336" s="17">
        <f t="shared" ca="1" si="123"/>
        <v>44960.683072855318</v>
      </c>
      <c r="S336" s="17">
        <f t="shared" ca="1" si="115"/>
        <v>140.50213460267281</v>
      </c>
      <c r="T336" s="17">
        <f t="shared" ca="1" si="116"/>
        <v>1700</v>
      </c>
      <c r="U336" s="17">
        <f t="shared" ca="1" si="117"/>
        <v>10</v>
      </c>
      <c r="V336" s="49">
        <f t="shared" ca="1" si="118"/>
        <v>1</v>
      </c>
      <c r="W336" s="49"/>
      <c r="X336" s="7">
        <f t="shared" ca="1" si="119"/>
        <v>0</v>
      </c>
      <c r="Y336">
        <f t="shared" ca="1" si="120"/>
        <v>-500</v>
      </c>
      <c r="Z336" s="8">
        <f t="shared" ca="1" si="124"/>
        <v>-49500</v>
      </c>
    </row>
    <row r="337" spans="1:26" x14ac:dyDescent="0.25">
      <c r="A337" s="27">
        <f t="shared" si="121"/>
        <v>321</v>
      </c>
      <c r="B337" s="7">
        <f t="shared" ref="B337:B400" si="128">IF(B336=0,_Proxima_Compra,B336-1)</f>
        <v>1</v>
      </c>
      <c r="C337" s="3">
        <f t="shared" ref="C337:C400" ca="1" si="129">IF(B337=0,RAND(),-1)</f>
        <v>-1</v>
      </c>
      <c r="D337" s="3">
        <f t="shared" ref="D337:D400" ca="1" si="130">IF(D336&gt;0,D336-1,IF(C337&gt;0,LOOKUP(C337,$S$3:$S$5,$P$3:$P$5),-1))</f>
        <v>-1</v>
      </c>
      <c r="E337" s="22">
        <f t="shared" ref="E337:E400" ca="1" si="131">IF(D337=0,2,)</f>
        <v>0</v>
      </c>
      <c r="F337" s="25">
        <f t="shared" ca="1" si="127"/>
        <v>0</v>
      </c>
      <c r="G337" s="35">
        <f t="shared" ref="G337:G400" ca="1" si="132">RAND()</f>
        <v>0.68967626890491307</v>
      </c>
      <c r="H337" s="33">
        <f t="shared" ref="H337:H400" ca="1" si="133">IF(G337&gt;0.5,RAND(),-1)</f>
        <v>0.89330327819662725</v>
      </c>
      <c r="I337" s="33">
        <f t="shared" ref="I337:I400" ca="1" si="134">IF(G337&gt;0.5,RAND(),-1)</f>
        <v>0.31240296321302263</v>
      </c>
      <c r="J337" s="33">
        <f t="shared" ca="1" si="125"/>
        <v>-0.53273867665686636</v>
      </c>
      <c r="K337" s="34">
        <f t="shared" ref="K337:K400" ca="1" si="135">IF(J337&lt;&gt;-1,_Media_M + J337*_Sigma,-1)</f>
        <v>67.008919850147009</v>
      </c>
      <c r="L337" s="3">
        <f t="shared" ref="L337:L400" ca="1" si="136">IF(K337=-1,50,-1)</f>
        <v>-1</v>
      </c>
      <c r="M337" s="15">
        <f t="shared" ref="M337:M400" ca="1" si="137">IF(LOOKUP(G337,$H$3:$H$4,$E$3:$E$4)=1,50,_Media_M + J337*_Sigma)</f>
        <v>67.008919850147009</v>
      </c>
      <c r="N337" s="33">
        <f t="shared" ref="N337:N400" ca="1" si="138">(-1/(1/70)*(LOG(1-RAND())))</f>
        <v>30.031926278393144</v>
      </c>
      <c r="O337" s="32">
        <f t="shared" ca="1" si="126"/>
        <v>97.040846128540153</v>
      </c>
      <c r="P337" s="16">
        <f t="shared" ca="1" si="122"/>
        <v>97.040846128540153</v>
      </c>
      <c r="Q337" s="17">
        <f t="shared" ref="Q337:Q400" ca="1" si="139" xml:space="preserve"> P337*_Precio_cafe</f>
        <v>145.56126919281024</v>
      </c>
      <c r="R337" s="17">
        <f t="shared" ca="1" si="123"/>
        <v>45106.244342048129</v>
      </c>
      <c r="S337" s="17">
        <f t="shared" ref="S337:S400" ca="1" si="140">(1/A337)*((A337-1)*S336 +Q337)</f>
        <v>140.51789514656733</v>
      </c>
      <c r="T337" s="17">
        <f t="shared" ref="T337:T400" ca="1" si="141">IF((T336-P337+F337)&gt;_Max_Stock_Gramos,_Max_Stock_Gramos,T336-P337+F337)</f>
        <v>1602.9591538714599</v>
      </c>
      <c r="U337" s="17">
        <f t="shared" ref="U337:U400" ca="1" si="142">T337/_GramosXFrasco</f>
        <v>9.4291714933615278</v>
      </c>
      <c r="V337" s="49">
        <f t="shared" ref="V337:V400" ca="1" si="143">(T337/_Max_Stock_Gramos)</f>
        <v>0.94291714933615289</v>
      </c>
      <c r="W337" s="49"/>
      <c r="X337" s="7">
        <f t="shared" ref="X337:X400" ca="1" si="144">IF((T336-O337)&lt;0,(T336-O337)*_Costo_Faltante,0)</f>
        <v>0</v>
      </c>
      <c r="Y337">
        <f t="shared" ref="Y337:Y400" si="145">IF(B337=0,E337*_Costo_Frasco,0)</f>
        <v>0</v>
      </c>
      <c r="Z337" s="8">
        <f t="shared" ca="1" si="124"/>
        <v>-49500</v>
      </c>
    </row>
    <row r="338" spans="1:26" x14ac:dyDescent="0.25">
      <c r="A338" s="27">
        <f t="shared" ref="A338:A401" si="146">A337+1</f>
        <v>322</v>
      </c>
      <c r="B338" s="7">
        <f t="shared" si="128"/>
        <v>0</v>
      </c>
      <c r="C338" s="3">
        <f t="shared" ca="1" si="129"/>
        <v>0.84216124725096997</v>
      </c>
      <c r="D338" s="3">
        <f t="shared" ca="1" si="130"/>
        <v>2</v>
      </c>
      <c r="E338" s="22">
        <f t="shared" ca="1" si="131"/>
        <v>0</v>
      </c>
      <c r="F338" s="25">
        <f t="shared" ca="1" si="127"/>
        <v>0</v>
      </c>
      <c r="G338" s="35">
        <f t="shared" ca="1" si="132"/>
        <v>3.0111295765947621E-2</v>
      </c>
      <c r="H338" s="33">
        <f t="shared" ca="1" si="133"/>
        <v>-1</v>
      </c>
      <c r="I338" s="33">
        <f t="shared" ca="1" si="134"/>
        <v>-1</v>
      </c>
      <c r="J338" s="33">
        <f t="shared" ca="1" si="125"/>
        <v>-1</v>
      </c>
      <c r="K338" s="34">
        <f t="shared" ca="1" si="135"/>
        <v>-1</v>
      </c>
      <c r="L338" s="3">
        <f t="shared" ca="1" si="136"/>
        <v>50</v>
      </c>
      <c r="M338" s="15">
        <f t="shared" ca="1" si="137"/>
        <v>50</v>
      </c>
      <c r="N338" s="33">
        <f t="shared" ca="1" si="138"/>
        <v>29.109973006466369</v>
      </c>
      <c r="O338" s="32">
        <f t="shared" ca="1" si="126"/>
        <v>79.109973006466362</v>
      </c>
      <c r="P338" s="16">
        <f t="shared" ref="P338:P401" ca="1" si="147">IF(O338&lt;T337,O338,T337)</f>
        <v>79.109973006466362</v>
      </c>
      <c r="Q338" s="17">
        <f t="shared" ca="1" si="139"/>
        <v>118.66495950969954</v>
      </c>
      <c r="R338" s="17">
        <f t="shared" ref="R338:R401" ca="1" si="148">Q338+R337</f>
        <v>45224.909301557826</v>
      </c>
      <c r="S338" s="17">
        <f t="shared" ca="1" si="140"/>
        <v>140.45002888682549</v>
      </c>
      <c r="T338" s="17">
        <f t="shared" ca="1" si="141"/>
        <v>1523.8491808649935</v>
      </c>
      <c r="U338" s="17">
        <f t="shared" ca="1" si="142"/>
        <v>8.9638187109705498</v>
      </c>
      <c r="V338" s="49">
        <f t="shared" ca="1" si="143"/>
        <v>0.89638187109705503</v>
      </c>
      <c r="W338" s="49"/>
      <c r="X338" s="7">
        <f t="shared" ca="1" si="144"/>
        <v>0</v>
      </c>
      <c r="Y338">
        <f t="shared" ca="1" si="145"/>
        <v>0</v>
      </c>
      <c r="Z338" s="8">
        <f t="shared" ref="Z338:Z401" ca="1" si="149">X338+Y338+Z337</f>
        <v>-49500</v>
      </c>
    </row>
    <row r="339" spans="1:26" x14ac:dyDescent="0.25">
      <c r="A339" s="27">
        <f t="shared" si="146"/>
        <v>323</v>
      </c>
      <c r="B339" s="7">
        <f t="shared" si="128"/>
        <v>1</v>
      </c>
      <c r="C339" s="3">
        <f t="shared" ca="1" si="129"/>
        <v>-1</v>
      </c>
      <c r="D339" s="3">
        <f t="shared" ca="1" si="130"/>
        <v>1</v>
      </c>
      <c r="E339" s="22">
        <f t="shared" ca="1" si="131"/>
        <v>0</v>
      </c>
      <c r="F339" s="25">
        <f t="shared" ca="1" si="127"/>
        <v>0</v>
      </c>
      <c r="G339" s="35">
        <f t="shared" ca="1" si="132"/>
        <v>0.68568610625733017</v>
      </c>
      <c r="H339" s="33">
        <f t="shared" ca="1" si="133"/>
        <v>0.77955983553708286</v>
      </c>
      <c r="I339" s="33">
        <f t="shared" ca="1" si="134"/>
        <v>0.80438094050888231</v>
      </c>
      <c r="J339" s="33">
        <f t="shared" ca="1" si="125"/>
        <v>0.38401169271164531</v>
      </c>
      <c r="K339" s="34">
        <f t="shared" ca="1" si="135"/>
        <v>80.760175390674675</v>
      </c>
      <c r="L339" s="3">
        <f t="shared" ca="1" si="136"/>
        <v>-1</v>
      </c>
      <c r="M339" s="15">
        <f t="shared" ca="1" si="137"/>
        <v>80.760175390674675</v>
      </c>
      <c r="N339" s="33">
        <f t="shared" ca="1" si="138"/>
        <v>18.427921975604779</v>
      </c>
      <c r="O339" s="32">
        <f t="shared" ca="1" si="126"/>
        <v>99.18809736627945</v>
      </c>
      <c r="P339" s="16">
        <f t="shared" ca="1" si="147"/>
        <v>99.18809736627945</v>
      </c>
      <c r="Q339" s="17">
        <f t="shared" ca="1" si="139"/>
        <v>148.78214604941917</v>
      </c>
      <c r="R339" s="17">
        <f t="shared" ca="1" si="148"/>
        <v>45373.691447607242</v>
      </c>
      <c r="S339" s="17">
        <f t="shared" ca="1" si="140"/>
        <v>140.47582491519267</v>
      </c>
      <c r="T339" s="17">
        <f t="shared" ca="1" si="141"/>
        <v>1424.6610834987141</v>
      </c>
      <c r="U339" s="17">
        <f t="shared" ca="1" si="142"/>
        <v>8.3803593146983175</v>
      </c>
      <c r="V339" s="49">
        <f t="shared" ca="1" si="143"/>
        <v>0.8380359314698318</v>
      </c>
      <c r="W339" s="49"/>
      <c r="X339" s="7">
        <f t="shared" ca="1" si="144"/>
        <v>0</v>
      </c>
      <c r="Y339">
        <f t="shared" si="145"/>
        <v>0</v>
      </c>
      <c r="Z339" s="8">
        <f t="shared" ca="1" si="149"/>
        <v>-49500</v>
      </c>
    </row>
    <row r="340" spans="1:26" x14ac:dyDescent="0.25">
      <c r="A340" s="27">
        <f t="shared" si="146"/>
        <v>324</v>
      </c>
      <c r="B340" s="7">
        <f t="shared" si="128"/>
        <v>0</v>
      </c>
      <c r="C340" s="3">
        <f t="shared" ca="1" si="129"/>
        <v>9.616841641346463E-2</v>
      </c>
      <c r="D340" s="3">
        <f t="shared" ca="1" si="130"/>
        <v>0</v>
      </c>
      <c r="E340" s="22">
        <f t="shared" ca="1" si="131"/>
        <v>2</v>
      </c>
      <c r="F340" s="25">
        <f t="shared" ca="1" si="127"/>
        <v>340</v>
      </c>
      <c r="G340" s="35">
        <f t="shared" ca="1" si="132"/>
        <v>0.86049236212396474</v>
      </c>
      <c r="H340" s="33">
        <f t="shared" ca="1" si="133"/>
        <v>0.44749526941052475</v>
      </c>
      <c r="I340" s="33">
        <f t="shared" ca="1" si="134"/>
        <v>0.24278449050714102</v>
      </c>
      <c r="J340" s="33">
        <f t="shared" ca="1" si="125"/>
        <v>3.253418680918381E-2</v>
      </c>
      <c r="K340" s="34">
        <f t="shared" ca="1" si="135"/>
        <v>75.48801280213776</v>
      </c>
      <c r="L340" s="3">
        <f t="shared" ca="1" si="136"/>
        <v>-1</v>
      </c>
      <c r="M340" s="15">
        <f t="shared" ca="1" si="137"/>
        <v>75.48801280213776</v>
      </c>
      <c r="N340" s="33">
        <f t="shared" ca="1" si="138"/>
        <v>18.205867524346655</v>
      </c>
      <c r="O340" s="32">
        <f t="shared" ca="1" si="126"/>
        <v>93.693880326484418</v>
      </c>
      <c r="P340" s="16">
        <f t="shared" ca="1" si="147"/>
        <v>93.693880326484418</v>
      </c>
      <c r="Q340" s="17">
        <f t="shared" ca="1" si="139"/>
        <v>140.54082048972663</v>
      </c>
      <c r="R340" s="17">
        <f t="shared" ca="1" si="148"/>
        <v>45514.232268096966</v>
      </c>
      <c r="S340" s="17">
        <f t="shared" ca="1" si="140"/>
        <v>140.47602551881778</v>
      </c>
      <c r="T340" s="17">
        <f t="shared" ca="1" si="141"/>
        <v>1670.9672031722298</v>
      </c>
      <c r="U340" s="17">
        <f t="shared" ca="1" si="142"/>
        <v>9.8292188421895865</v>
      </c>
      <c r="V340" s="49">
        <f t="shared" ca="1" si="143"/>
        <v>0.98292188421895865</v>
      </c>
      <c r="W340" s="49"/>
      <c r="X340" s="7">
        <f t="shared" ca="1" si="144"/>
        <v>0</v>
      </c>
      <c r="Y340">
        <f t="shared" ca="1" si="145"/>
        <v>-500</v>
      </c>
      <c r="Z340" s="8">
        <f t="shared" ca="1" si="149"/>
        <v>-50000</v>
      </c>
    </row>
    <row r="341" spans="1:26" x14ac:dyDescent="0.25">
      <c r="A341" s="27">
        <f t="shared" si="146"/>
        <v>325</v>
      </c>
      <c r="B341" s="7">
        <f t="shared" si="128"/>
        <v>1</v>
      </c>
      <c r="C341" s="3">
        <f t="shared" ca="1" si="129"/>
        <v>-1</v>
      </c>
      <c r="D341" s="3">
        <f t="shared" ca="1" si="130"/>
        <v>-1</v>
      </c>
      <c r="E341" s="22">
        <f t="shared" ca="1" si="131"/>
        <v>0</v>
      </c>
      <c r="F341" s="25">
        <f t="shared" ca="1" si="127"/>
        <v>0</v>
      </c>
      <c r="G341" s="35">
        <f t="shared" ca="1" si="132"/>
        <v>0.48620551925335831</v>
      </c>
      <c r="H341" s="33">
        <f t="shared" ca="1" si="133"/>
        <v>-1</v>
      </c>
      <c r="I341" s="33">
        <f t="shared" ca="1" si="134"/>
        <v>-1</v>
      </c>
      <c r="J341" s="33">
        <f t="shared" ca="1" si="125"/>
        <v>-1</v>
      </c>
      <c r="K341" s="34">
        <f t="shared" ca="1" si="135"/>
        <v>-1</v>
      </c>
      <c r="L341" s="3">
        <f t="shared" ca="1" si="136"/>
        <v>50</v>
      </c>
      <c r="M341" s="15">
        <f t="shared" ca="1" si="137"/>
        <v>50</v>
      </c>
      <c r="N341" s="33">
        <f t="shared" ca="1" si="138"/>
        <v>30.977432593201616</v>
      </c>
      <c r="O341" s="32">
        <f t="shared" ca="1" si="126"/>
        <v>80.977432593201613</v>
      </c>
      <c r="P341" s="16">
        <f t="shared" ca="1" si="147"/>
        <v>80.977432593201613</v>
      </c>
      <c r="Q341" s="17">
        <f t="shared" ca="1" si="139"/>
        <v>121.46614888980241</v>
      </c>
      <c r="R341" s="17">
        <f t="shared" ca="1" si="148"/>
        <v>45635.698416986772</v>
      </c>
      <c r="S341" s="17">
        <f t="shared" ca="1" si="140"/>
        <v>140.41753359072851</v>
      </c>
      <c r="T341" s="17">
        <f t="shared" ca="1" si="141"/>
        <v>1589.9897705790281</v>
      </c>
      <c r="U341" s="17">
        <f t="shared" ca="1" si="142"/>
        <v>9.352881003406047</v>
      </c>
      <c r="V341" s="49">
        <f t="shared" ca="1" si="143"/>
        <v>0.93528810034060472</v>
      </c>
      <c r="W341" s="49"/>
      <c r="X341" s="7">
        <f t="shared" ca="1" si="144"/>
        <v>0</v>
      </c>
      <c r="Y341">
        <f t="shared" si="145"/>
        <v>0</v>
      </c>
      <c r="Z341" s="8">
        <f t="shared" ca="1" si="149"/>
        <v>-50000</v>
      </c>
    </row>
    <row r="342" spans="1:26" x14ac:dyDescent="0.25">
      <c r="A342" s="27">
        <f t="shared" si="146"/>
        <v>326</v>
      </c>
      <c r="B342" s="7">
        <f t="shared" si="128"/>
        <v>0</v>
      </c>
      <c r="C342" s="3">
        <f t="shared" ca="1" si="129"/>
        <v>0.26544778207253816</v>
      </c>
      <c r="D342" s="3">
        <f t="shared" ca="1" si="130"/>
        <v>0</v>
      </c>
      <c r="E342" s="22">
        <f t="shared" ca="1" si="131"/>
        <v>2</v>
      </c>
      <c r="F342" s="25">
        <f t="shared" ca="1" si="127"/>
        <v>340</v>
      </c>
      <c r="G342" s="35">
        <f t="shared" ca="1" si="132"/>
        <v>0.44439983713541309</v>
      </c>
      <c r="H342" s="33">
        <f t="shared" ca="1" si="133"/>
        <v>-1</v>
      </c>
      <c r="I342" s="33">
        <f t="shared" ca="1" si="134"/>
        <v>-1</v>
      </c>
      <c r="J342" s="33">
        <f t="shared" ca="1" si="125"/>
        <v>-1</v>
      </c>
      <c r="K342" s="34">
        <f t="shared" ca="1" si="135"/>
        <v>-1</v>
      </c>
      <c r="L342" s="3">
        <f t="shared" ca="1" si="136"/>
        <v>50</v>
      </c>
      <c r="M342" s="15">
        <f t="shared" ca="1" si="137"/>
        <v>50</v>
      </c>
      <c r="N342" s="33">
        <f t="shared" ca="1" si="138"/>
        <v>35.413770737693746</v>
      </c>
      <c r="O342" s="32">
        <f t="shared" ca="1" si="126"/>
        <v>85.413770737693739</v>
      </c>
      <c r="P342" s="16">
        <f t="shared" ca="1" si="147"/>
        <v>85.413770737693739</v>
      </c>
      <c r="Q342" s="17">
        <f t="shared" ca="1" si="139"/>
        <v>128.12065610654059</v>
      </c>
      <c r="R342" s="17">
        <f t="shared" ca="1" si="148"/>
        <v>45763.819073093313</v>
      </c>
      <c r="S342" s="17">
        <f t="shared" ca="1" si="140"/>
        <v>140.37981310764818</v>
      </c>
      <c r="T342" s="17">
        <f t="shared" ca="1" si="141"/>
        <v>1700</v>
      </c>
      <c r="U342" s="17">
        <f t="shared" ca="1" si="142"/>
        <v>10</v>
      </c>
      <c r="V342" s="49">
        <f t="shared" ca="1" si="143"/>
        <v>1</v>
      </c>
      <c r="W342" s="49"/>
      <c r="X342" s="7">
        <f t="shared" ca="1" si="144"/>
        <v>0</v>
      </c>
      <c r="Y342">
        <f t="shared" ca="1" si="145"/>
        <v>-500</v>
      </c>
      <c r="Z342" s="8">
        <f t="shared" ca="1" si="149"/>
        <v>-50500</v>
      </c>
    </row>
    <row r="343" spans="1:26" x14ac:dyDescent="0.25">
      <c r="A343" s="27">
        <f t="shared" si="146"/>
        <v>327</v>
      </c>
      <c r="B343" s="7">
        <f t="shared" si="128"/>
        <v>1</v>
      </c>
      <c r="C343" s="3">
        <f t="shared" ca="1" si="129"/>
        <v>-1</v>
      </c>
      <c r="D343" s="3">
        <f t="shared" ca="1" si="130"/>
        <v>-1</v>
      </c>
      <c r="E343" s="22">
        <f t="shared" ca="1" si="131"/>
        <v>0</v>
      </c>
      <c r="F343" s="25">
        <f t="shared" ca="1" si="127"/>
        <v>0</v>
      </c>
      <c r="G343" s="35">
        <f t="shared" ca="1" si="132"/>
        <v>0.12078894969112197</v>
      </c>
      <c r="H343" s="33">
        <f t="shared" ca="1" si="133"/>
        <v>-1</v>
      </c>
      <c r="I343" s="33">
        <f t="shared" ca="1" si="134"/>
        <v>-1</v>
      </c>
      <c r="J343" s="33">
        <f t="shared" ca="1" si="125"/>
        <v>-1</v>
      </c>
      <c r="K343" s="34">
        <f t="shared" ca="1" si="135"/>
        <v>-1</v>
      </c>
      <c r="L343" s="3">
        <f t="shared" ca="1" si="136"/>
        <v>50</v>
      </c>
      <c r="M343" s="15">
        <f t="shared" ca="1" si="137"/>
        <v>50</v>
      </c>
      <c r="N343" s="33">
        <f t="shared" ca="1" si="138"/>
        <v>22.307413300762903</v>
      </c>
      <c r="O343" s="32">
        <f t="shared" ca="1" si="126"/>
        <v>72.307413300762903</v>
      </c>
      <c r="P343" s="16">
        <f t="shared" ca="1" si="147"/>
        <v>72.307413300762903</v>
      </c>
      <c r="Q343" s="17">
        <f t="shared" ca="1" si="139"/>
        <v>108.46111995114435</v>
      </c>
      <c r="R343" s="17">
        <f t="shared" ca="1" si="148"/>
        <v>45872.280193044455</v>
      </c>
      <c r="S343" s="17">
        <f t="shared" ca="1" si="140"/>
        <v>140.28220242521238</v>
      </c>
      <c r="T343" s="17">
        <f t="shared" ca="1" si="141"/>
        <v>1627.6925866992372</v>
      </c>
      <c r="U343" s="17">
        <f t="shared" ca="1" si="142"/>
        <v>9.5746622747013959</v>
      </c>
      <c r="V343" s="49">
        <f t="shared" ca="1" si="143"/>
        <v>0.95746622747013954</v>
      </c>
      <c r="W343" s="49"/>
      <c r="X343" s="7">
        <f t="shared" ca="1" si="144"/>
        <v>0</v>
      </c>
      <c r="Y343">
        <f t="shared" si="145"/>
        <v>0</v>
      </c>
      <c r="Z343" s="8">
        <f t="shared" ca="1" si="149"/>
        <v>-50500</v>
      </c>
    </row>
    <row r="344" spans="1:26" x14ac:dyDescent="0.25">
      <c r="A344" s="27">
        <f t="shared" si="146"/>
        <v>328</v>
      </c>
      <c r="B344" s="7">
        <f t="shared" si="128"/>
        <v>0</v>
      </c>
      <c r="C344" s="3">
        <f t="shared" ca="1" si="129"/>
        <v>9.8826628249260695E-2</v>
      </c>
      <c r="D344" s="3">
        <f t="shared" ca="1" si="130"/>
        <v>0</v>
      </c>
      <c r="E344" s="22">
        <f t="shared" ca="1" si="131"/>
        <v>2</v>
      </c>
      <c r="F344" s="25">
        <f t="shared" ca="1" si="127"/>
        <v>340</v>
      </c>
      <c r="G344" s="35">
        <f t="shared" ca="1" si="132"/>
        <v>0.89479386827749896</v>
      </c>
      <c r="H344" s="33">
        <f t="shared" ca="1" si="133"/>
        <v>0.3101352453421482</v>
      </c>
      <c r="I344" s="33">
        <f t="shared" ca="1" si="134"/>
        <v>0.42414432313385253</v>
      </c>
      <c r="J344" s="33">
        <f t="shared" ca="1" si="125"/>
        <v>-0.50457917205224079</v>
      </c>
      <c r="K344" s="34">
        <f t="shared" ca="1" si="135"/>
        <v>67.431312419216383</v>
      </c>
      <c r="L344" s="3">
        <f t="shared" ca="1" si="136"/>
        <v>-1</v>
      </c>
      <c r="M344" s="15">
        <f t="shared" ca="1" si="137"/>
        <v>67.431312419216383</v>
      </c>
      <c r="N344" s="33">
        <f t="shared" ca="1" si="138"/>
        <v>1.9756273001885105</v>
      </c>
      <c r="O344" s="32">
        <f t="shared" ca="1" si="126"/>
        <v>69.406939719404889</v>
      </c>
      <c r="P344" s="16">
        <f t="shared" ca="1" si="147"/>
        <v>69.406939719404889</v>
      </c>
      <c r="Q344" s="17">
        <f t="shared" ca="1" si="139"/>
        <v>104.11040957910734</v>
      </c>
      <c r="R344" s="17">
        <f t="shared" ca="1" si="148"/>
        <v>45976.390602623564</v>
      </c>
      <c r="S344" s="17">
        <f t="shared" ca="1" si="140"/>
        <v>140.17192256897425</v>
      </c>
      <c r="T344" s="17">
        <f t="shared" ca="1" si="141"/>
        <v>1700</v>
      </c>
      <c r="U344" s="17">
        <f t="shared" ca="1" si="142"/>
        <v>10</v>
      </c>
      <c r="V344" s="49">
        <f t="shared" ca="1" si="143"/>
        <v>1</v>
      </c>
      <c r="W344" s="49"/>
      <c r="X344" s="7">
        <f t="shared" ca="1" si="144"/>
        <v>0</v>
      </c>
      <c r="Y344">
        <f t="shared" ca="1" si="145"/>
        <v>-500</v>
      </c>
      <c r="Z344" s="8">
        <f t="shared" ca="1" si="149"/>
        <v>-51000</v>
      </c>
    </row>
    <row r="345" spans="1:26" x14ac:dyDescent="0.25">
      <c r="A345" s="27">
        <f t="shared" si="146"/>
        <v>329</v>
      </c>
      <c r="B345" s="7">
        <f t="shared" si="128"/>
        <v>1</v>
      </c>
      <c r="C345" s="3">
        <f t="shared" ca="1" si="129"/>
        <v>-1</v>
      </c>
      <c r="D345" s="3">
        <f t="shared" ca="1" si="130"/>
        <v>-1</v>
      </c>
      <c r="E345" s="22">
        <f t="shared" ca="1" si="131"/>
        <v>0</v>
      </c>
      <c r="F345" s="25">
        <f t="shared" ca="1" si="127"/>
        <v>0</v>
      </c>
      <c r="G345" s="35">
        <f t="shared" ca="1" si="132"/>
        <v>0.75179991431873106</v>
      </c>
      <c r="H345" s="33">
        <f t="shared" ca="1" si="133"/>
        <v>0.63288190444076453</v>
      </c>
      <c r="I345" s="33">
        <f t="shared" ca="1" si="134"/>
        <v>0.37329078372203583</v>
      </c>
      <c r="J345" s="33">
        <f t="shared" ca="1" si="125"/>
        <v>-0.65256995404677054</v>
      </c>
      <c r="K345" s="34">
        <f t="shared" ca="1" si="135"/>
        <v>65.211450689298445</v>
      </c>
      <c r="L345" s="3">
        <f t="shared" ca="1" si="136"/>
        <v>-1</v>
      </c>
      <c r="M345" s="15">
        <f t="shared" ca="1" si="137"/>
        <v>65.211450689298445</v>
      </c>
      <c r="N345" s="33">
        <f t="shared" ca="1" si="138"/>
        <v>29.773288183631063</v>
      </c>
      <c r="O345" s="32">
        <f t="shared" ca="1" si="126"/>
        <v>94.984738872929512</v>
      </c>
      <c r="P345" s="16">
        <f t="shared" ca="1" si="147"/>
        <v>94.984738872929512</v>
      </c>
      <c r="Q345" s="17">
        <f t="shared" ca="1" si="139"/>
        <v>142.47710830939428</v>
      </c>
      <c r="R345" s="17">
        <f t="shared" ca="1" si="148"/>
        <v>46118.867710932958</v>
      </c>
      <c r="S345" s="17">
        <f t="shared" ca="1" si="140"/>
        <v>140.17892921256217</v>
      </c>
      <c r="T345" s="17">
        <f t="shared" ca="1" si="141"/>
        <v>1605.0152611270705</v>
      </c>
      <c r="U345" s="17">
        <f t="shared" ca="1" si="142"/>
        <v>9.4412662419239446</v>
      </c>
      <c r="V345" s="49">
        <f t="shared" ca="1" si="143"/>
        <v>0.94412662419239446</v>
      </c>
      <c r="W345" s="49"/>
      <c r="X345" s="7">
        <f t="shared" ca="1" si="144"/>
        <v>0</v>
      </c>
      <c r="Y345">
        <f t="shared" si="145"/>
        <v>0</v>
      </c>
      <c r="Z345" s="8">
        <f t="shared" ca="1" si="149"/>
        <v>-51000</v>
      </c>
    </row>
    <row r="346" spans="1:26" x14ac:dyDescent="0.25">
      <c r="A346" s="27">
        <f t="shared" si="146"/>
        <v>330</v>
      </c>
      <c r="B346" s="7">
        <f t="shared" si="128"/>
        <v>0</v>
      </c>
      <c r="C346" s="3">
        <f t="shared" ca="1" si="129"/>
        <v>0.36919565862451931</v>
      </c>
      <c r="D346" s="3">
        <f t="shared" ca="1" si="130"/>
        <v>0</v>
      </c>
      <c r="E346" s="22">
        <f t="shared" ca="1" si="131"/>
        <v>2</v>
      </c>
      <c r="F346" s="25">
        <f t="shared" ca="1" si="127"/>
        <v>340</v>
      </c>
      <c r="G346" s="35">
        <f t="shared" ca="1" si="132"/>
        <v>0.7675527006632763</v>
      </c>
      <c r="H346" s="33">
        <f t="shared" ca="1" si="133"/>
        <v>7.1103687236583335E-3</v>
      </c>
      <c r="I346" s="33">
        <f t="shared" ca="1" si="134"/>
        <v>0.15640935317422722</v>
      </c>
      <c r="J346" s="33">
        <f t="shared" ca="1" si="125"/>
        <v>4.3673198104261644E-2</v>
      </c>
      <c r="K346" s="34">
        <f t="shared" ca="1" si="135"/>
        <v>75.655097971563919</v>
      </c>
      <c r="L346" s="3">
        <f t="shared" ca="1" si="136"/>
        <v>-1</v>
      </c>
      <c r="M346" s="15">
        <f t="shared" ca="1" si="137"/>
        <v>75.655097971563919</v>
      </c>
      <c r="N346" s="33">
        <f t="shared" ca="1" si="138"/>
        <v>4.2523985944989349</v>
      </c>
      <c r="O346" s="32">
        <f t="shared" ca="1" si="126"/>
        <v>79.907496566062861</v>
      </c>
      <c r="P346" s="16">
        <f t="shared" ca="1" si="147"/>
        <v>79.907496566062861</v>
      </c>
      <c r="Q346" s="17">
        <f t="shared" ca="1" si="139"/>
        <v>119.86124484909429</v>
      </c>
      <c r="R346" s="17">
        <f t="shared" ca="1" si="148"/>
        <v>46238.728955782055</v>
      </c>
      <c r="S346" s="17">
        <f t="shared" ca="1" si="140"/>
        <v>140.11736047206682</v>
      </c>
      <c r="T346" s="17">
        <f t="shared" ca="1" si="141"/>
        <v>1700</v>
      </c>
      <c r="U346" s="17">
        <f t="shared" ca="1" si="142"/>
        <v>10</v>
      </c>
      <c r="V346" s="49">
        <f t="shared" ca="1" si="143"/>
        <v>1</v>
      </c>
      <c r="W346" s="49"/>
      <c r="X346" s="7">
        <f t="shared" ca="1" si="144"/>
        <v>0</v>
      </c>
      <c r="Y346">
        <f t="shared" ca="1" si="145"/>
        <v>-500</v>
      </c>
      <c r="Z346" s="8">
        <f t="shared" ca="1" si="149"/>
        <v>-51500</v>
      </c>
    </row>
    <row r="347" spans="1:26" x14ac:dyDescent="0.25">
      <c r="A347" s="27">
        <f t="shared" si="146"/>
        <v>331</v>
      </c>
      <c r="B347" s="7">
        <f t="shared" si="128"/>
        <v>1</v>
      </c>
      <c r="C347" s="3">
        <f t="shared" ca="1" si="129"/>
        <v>-1</v>
      </c>
      <c r="D347" s="3">
        <f t="shared" ca="1" si="130"/>
        <v>-1</v>
      </c>
      <c r="E347" s="22">
        <f t="shared" ca="1" si="131"/>
        <v>0</v>
      </c>
      <c r="F347" s="25">
        <f t="shared" ca="1" si="127"/>
        <v>0</v>
      </c>
      <c r="G347" s="35">
        <f t="shared" ca="1" si="132"/>
        <v>0.31611574491440875</v>
      </c>
      <c r="H347" s="33">
        <f t="shared" ca="1" si="133"/>
        <v>-1</v>
      </c>
      <c r="I347" s="33">
        <f t="shared" ca="1" si="134"/>
        <v>-1</v>
      </c>
      <c r="J347" s="33">
        <f t="shared" ca="1" si="125"/>
        <v>-1</v>
      </c>
      <c r="K347" s="34">
        <f t="shared" ca="1" si="135"/>
        <v>-1</v>
      </c>
      <c r="L347" s="3">
        <f t="shared" ca="1" si="136"/>
        <v>50</v>
      </c>
      <c r="M347" s="15">
        <f t="shared" ca="1" si="137"/>
        <v>50</v>
      </c>
      <c r="N347" s="33">
        <f t="shared" ca="1" si="138"/>
        <v>20.953346630215318</v>
      </c>
      <c r="O347" s="32">
        <f t="shared" ca="1" si="126"/>
        <v>70.953346630215322</v>
      </c>
      <c r="P347" s="16">
        <f t="shared" ca="1" si="147"/>
        <v>70.953346630215322</v>
      </c>
      <c r="Q347" s="17">
        <f t="shared" ca="1" si="139"/>
        <v>106.43001994532298</v>
      </c>
      <c r="R347" s="17">
        <f t="shared" ca="1" si="148"/>
        <v>46345.158975727376</v>
      </c>
      <c r="S347" s="17">
        <f t="shared" ca="1" si="140"/>
        <v>140.01558602938783</v>
      </c>
      <c r="T347" s="17">
        <f t="shared" ca="1" si="141"/>
        <v>1629.0466533697847</v>
      </c>
      <c r="U347" s="17">
        <f t="shared" ca="1" si="142"/>
        <v>9.5826273727634401</v>
      </c>
      <c r="V347" s="49">
        <f t="shared" ca="1" si="143"/>
        <v>0.95826273727634392</v>
      </c>
      <c r="W347" s="49"/>
      <c r="X347" s="7">
        <f t="shared" ca="1" si="144"/>
        <v>0</v>
      </c>
      <c r="Y347">
        <f t="shared" si="145"/>
        <v>0</v>
      </c>
      <c r="Z347" s="8">
        <f t="shared" ca="1" si="149"/>
        <v>-51500</v>
      </c>
    </row>
    <row r="348" spans="1:26" x14ac:dyDescent="0.25">
      <c r="A348" s="27">
        <f t="shared" si="146"/>
        <v>332</v>
      </c>
      <c r="B348" s="7">
        <f t="shared" si="128"/>
        <v>0</v>
      </c>
      <c r="C348" s="3">
        <f t="shared" ca="1" si="129"/>
        <v>0.28509018735248171</v>
      </c>
      <c r="D348" s="3">
        <f t="shared" ca="1" si="130"/>
        <v>0</v>
      </c>
      <c r="E348" s="22">
        <f t="shared" ca="1" si="131"/>
        <v>2</v>
      </c>
      <c r="F348" s="25">
        <f t="shared" ca="1" si="127"/>
        <v>340</v>
      </c>
      <c r="G348" s="35">
        <f t="shared" ca="1" si="132"/>
        <v>0.12541587244187191</v>
      </c>
      <c r="H348" s="33">
        <f t="shared" ca="1" si="133"/>
        <v>-1</v>
      </c>
      <c r="I348" s="33">
        <f t="shared" ca="1" si="134"/>
        <v>-1</v>
      </c>
      <c r="J348" s="33">
        <f t="shared" ca="1" si="125"/>
        <v>-1</v>
      </c>
      <c r="K348" s="34">
        <f t="shared" ca="1" si="135"/>
        <v>-1</v>
      </c>
      <c r="L348" s="3">
        <f t="shared" ca="1" si="136"/>
        <v>50</v>
      </c>
      <c r="M348" s="15">
        <f t="shared" ca="1" si="137"/>
        <v>50</v>
      </c>
      <c r="N348" s="33">
        <f t="shared" ca="1" si="138"/>
        <v>37.529714000159053</v>
      </c>
      <c r="O348" s="32">
        <f t="shared" ca="1" si="126"/>
        <v>87.529714000159061</v>
      </c>
      <c r="P348" s="16">
        <f t="shared" ca="1" si="147"/>
        <v>87.529714000159061</v>
      </c>
      <c r="Q348" s="17">
        <f t="shared" ca="1" si="139"/>
        <v>131.29457100023859</v>
      </c>
      <c r="R348" s="17">
        <f t="shared" ca="1" si="148"/>
        <v>46476.453546727615</v>
      </c>
      <c r="S348" s="17">
        <f t="shared" ca="1" si="140"/>
        <v>139.98931791183017</v>
      </c>
      <c r="T348" s="17">
        <f t="shared" ca="1" si="141"/>
        <v>1700</v>
      </c>
      <c r="U348" s="17">
        <f t="shared" ca="1" si="142"/>
        <v>10</v>
      </c>
      <c r="V348" s="49">
        <f t="shared" ca="1" si="143"/>
        <v>1</v>
      </c>
      <c r="W348" s="49"/>
      <c r="X348" s="7">
        <f t="shared" ca="1" si="144"/>
        <v>0</v>
      </c>
      <c r="Y348">
        <f t="shared" ca="1" si="145"/>
        <v>-500</v>
      </c>
      <c r="Z348" s="8">
        <f t="shared" ca="1" si="149"/>
        <v>-52000</v>
      </c>
    </row>
    <row r="349" spans="1:26" x14ac:dyDescent="0.25">
      <c r="A349" s="27">
        <f t="shared" si="146"/>
        <v>333</v>
      </c>
      <c r="B349" s="7">
        <f t="shared" si="128"/>
        <v>1</v>
      </c>
      <c r="C349" s="3">
        <f t="shared" ca="1" si="129"/>
        <v>-1</v>
      </c>
      <c r="D349" s="3">
        <f t="shared" ca="1" si="130"/>
        <v>-1</v>
      </c>
      <c r="E349" s="22">
        <f t="shared" ca="1" si="131"/>
        <v>0</v>
      </c>
      <c r="F349" s="25">
        <f t="shared" ca="1" si="127"/>
        <v>0</v>
      </c>
      <c r="G349" s="35">
        <f t="shared" ca="1" si="132"/>
        <v>0.26270824858717567</v>
      </c>
      <c r="H349" s="33">
        <f t="shared" ca="1" si="133"/>
        <v>-1</v>
      </c>
      <c r="I349" s="33">
        <f t="shared" ca="1" si="134"/>
        <v>-1</v>
      </c>
      <c r="J349" s="33">
        <f t="shared" ca="1" si="125"/>
        <v>-1</v>
      </c>
      <c r="K349" s="34">
        <f t="shared" ca="1" si="135"/>
        <v>-1</v>
      </c>
      <c r="L349" s="3">
        <f t="shared" ca="1" si="136"/>
        <v>50</v>
      </c>
      <c r="M349" s="15">
        <f t="shared" ca="1" si="137"/>
        <v>50</v>
      </c>
      <c r="N349" s="33">
        <f t="shared" ca="1" si="138"/>
        <v>16.8476891390657</v>
      </c>
      <c r="O349" s="32">
        <f t="shared" ca="1" si="126"/>
        <v>66.847689139065693</v>
      </c>
      <c r="P349" s="16">
        <f t="shared" ca="1" si="147"/>
        <v>66.847689139065693</v>
      </c>
      <c r="Q349" s="17">
        <f t="shared" ca="1" si="139"/>
        <v>100.27153370859854</v>
      </c>
      <c r="R349" s="17">
        <f t="shared" ca="1" si="148"/>
        <v>46576.725080436212</v>
      </c>
      <c r="S349" s="17">
        <f t="shared" ca="1" si="140"/>
        <v>139.87004528659523</v>
      </c>
      <c r="T349" s="17">
        <f t="shared" ca="1" si="141"/>
        <v>1633.1523108609342</v>
      </c>
      <c r="U349" s="17">
        <f t="shared" ca="1" si="142"/>
        <v>9.6067782991819666</v>
      </c>
      <c r="V349" s="49">
        <f t="shared" ca="1" si="143"/>
        <v>0.96067782991819661</v>
      </c>
      <c r="W349" s="49"/>
      <c r="X349" s="7">
        <f t="shared" ca="1" si="144"/>
        <v>0</v>
      </c>
      <c r="Y349">
        <f t="shared" si="145"/>
        <v>0</v>
      </c>
      <c r="Z349" s="8">
        <f t="shared" ca="1" si="149"/>
        <v>-52000</v>
      </c>
    </row>
    <row r="350" spans="1:26" x14ac:dyDescent="0.25">
      <c r="A350" s="27">
        <f t="shared" si="146"/>
        <v>334</v>
      </c>
      <c r="B350" s="7">
        <f t="shared" si="128"/>
        <v>0</v>
      </c>
      <c r="C350" s="3">
        <f t="shared" ca="1" si="129"/>
        <v>0.24751504068623598</v>
      </c>
      <c r="D350" s="3">
        <f t="shared" ca="1" si="130"/>
        <v>0</v>
      </c>
      <c r="E350" s="22">
        <f t="shared" ca="1" si="131"/>
        <v>2</v>
      </c>
      <c r="F350" s="25">
        <f t="shared" ca="1" si="127"/>
        <v>340</v>
      </c>
      <c r="G350" s="35">
        <f t="shared" ca="1" si="132"/>
        <v>0.65399111297865653</v>
      </c>
      <c r="H350" s="33">
        <f t="shared" ca="1" si="133"/>
        <v>0.13833043910339371</v>
      </c>
      <c r="I350" s="33">
        <f t="shared" ca="1" si="134"/>
        <v>0.19190307516002336</v>
      </c>
      <c r="J350" s="33">
        <f t="shared" ca="1" si="125"/>
        <v>0.12837344681667784</v>
      </c>
      <c r="K350" s="34">
        <f t="shared" ca="1" si="135"/>
        <v>76.925601702250162</v>
      </c>
      <c r="L350" s="3">
        <f t="shared" ca="1" si="136"/>
        <v>-1</v>
      </c>
      <c r="M350" s="15">
        <f t="shared" ca="1" si="137"/>
        <v>76.925601702250162</v>
      </c>
      <c r="N350" s="33">
        <f t="shared" ca="1" si="138"/>
        <v>38.631253027791651</v>
      </c>
      <c r="O350" s="32">
        <f t="shared" ca="1" si="126"/>
        <v>115.55685473004181</v>
      </c>
      <c r="P350" s="16">
        <f t="shared" ca="1" si="147"/>
        <v>115.55685473004181</v>
      </c>
      <c r="Q350" s="17">
        <f t="shared" ca="1" si="139"/>
        <v>173.33528209506272</v>
      </c>
      <c r="R350" s="17">
        <f t="shared" ca="1" si="148"/>
        <v>46750.060362531272</v>
      </c>
      <c r="S350" s="17">
        <f t="shared" ca="1" si="140"/>
        <v>139.97024060638105</v>
      </c>
      <c r="T350" s="17">
        <f t="shared" ca="1" si="141"/>
        <v>1700</v>
      </c>
      <c r="U350" s="17">
        <f t="shared" ca="1" si="142"/>
        <v>10</v>
      </c>
      <c r="V350" s="49">
        <f t="shared" ca="1" si="143"/>
        <v>1</v>
      </c>
      <c r="W350" s="49"/>
      <c r="X350" s="7">
        <f t="shared" ca="1" si="144"/>
        <v>0</v>
      </c>
      <c r="Y350">
        <f t="shared" ca="1" si="145"/>
        <v>-500</v>
      </c>
      <c r="Z350" s="8">
        <f t="shared" ca="1" si="149"/>
        <v>-52500</v>
      </c>
    </row>
    <row r="351" spans="1:26" x14ac:dyDescent="0.25">
      <c r="A351" s="27">
        <f t="shared" si="146"/>
        <v>335</v>
      </c>
      <c r="B351" s="7">
        <f t="shared" si="128"/>
        <v>1</v>
      </c>
      <c r="C351" s="3">
        <f t="shared" ca="1" si="129"/>
        <v>-1</v>
      </c>
      <c r="D351" s="3">
        <f t="shared" ca="1" si="130"/>
        <v>-1</v>
      </c>
      <c r="E351" s="22">
        <f t="shared" ca="1" si="131"/>
        <v>0</v>
      </c>
      <c r="F351" s="25">
        <f t="shared" ca="1" si="127"/>
        <v>0</v>
      </c>
      <c r="G351" s="35">
        <f t="shared" ca="1" si="132"/>
        <v>4.1847386899067751E-2</v>
      </c>
      <c r="H351" s="33">
        <f t="shared" ca="1" si="133"/>
        <v>-1</v>
      </c>
      <c r="I351" s="33">
        <f t="shared" ca="1" si="134"/>
        <v>-1</v>
      </c>
      <c r="J351" s="33">
        <f t="shared" ca="1" si="125"/>
        <v>-1</v>
      </c>
      <c r="K351" s="34">
        <f t="shared" ca="1" si="135"/>
        <v>-1</v>
      </c>
      <c r="L351" s="3">
        <f t="shared" ca="1" si="136"/>
        <v>50</v>
      </c>
      <c r="M351" s="15">
        <f t="shared" ca="1" si="137"/>
        <v>50</v>
      </c>
      <c r="N351" s="33">
        <f t="shared" ca="1" si="138"/>
        <v>68.475558730793949</v>
      </c>
      <c r="O351" s="32">
        <f t="shared" ca="1" si="126"/>
        <v>118.47555873079395</v>
      </c>
      <c r="P351" s="16">
        <f t="shared" ca="1" si="147"/>
        <v>118.47555873079395</v>
      </c>
      <c r="Q351" s="17">
        <f t="shared" ca="1" si="139"/>
        <v>177.71333809619091</v>
      </c>
      <c r="R351" s="17">
        <f t="shared" ca="1" si="148"/>
        <v>46927.773700627462</v>
      </c>
      <c r="S351" s="17">
        <f t="shared" ca="1" si="140"/>
        <v>140.08290656903719</v>
      </c>
      <c r="T351" s="17">
        <f t="shared" ca="1" si="141"/>
        <v>1581.5244412692061</v>
      </c>
      <c r="U351" s="17">
        <f t="shared" ca="1" si="142"/>
        <v>9.3030849486423897</v>
      </c>
      <c r="V351" s="49">
        <f t="shared" ca="1" si="143"/>
        <v>0.93030849486423894</v>
      </c>
      <c r="W351" s="49"/>
      <c r="X351" s="7">
        <f t="shared" ca="1" si="144"/>
        <v>0</v>
      </c>
      <c r="Y351">
        <f t="shared" si="145"/>
        <v>0</v>
      </c>
      <c r="Z351" s="8">
        <f t="shared" ca="1" si="149"/>
        <v>-52500</v>
      </c>
    </row>
    <row r="352" spans="1:26" x14ac:dyDescent="0.25">
      <c r="A352" s="27">
        <f t="shared" si="146"/>
        <v>336</v>
      </c>
      <c r="B352" s="7">
        <f t="shared" si="128"/>
        <v>0</v>
      </c>
      <c r="C352" s="3">
        <f t="shared" ca="1" si="129"/>
        <v>0.14248122601244795</v>
      </c>
      <c r="D352" s="3">
        <f t="shared" ca="1" si="130"/>
        <v>0</v>
      </c>
      <c r="E352" s="22">
        <f t="shared" ca="1" si="131"/>
        <v>2</v>
      </c>
      <c r="F352" s="25">
        <f t="shared" ca="1" si="127"/>
        <v>340</v>
      </c>
      <c r="G352" s="35">
        <f t="shared" ca="1" si="132"/>
        <v>0.1072749280177393</v>
      </c>
      <c r="H352" s="33">
        <f t="shared" ca="1" si="133"/>
        <v>-1</v>
      </c>
      <c r="I352" s="33">
        <f t="shared" ca="1" si="134"/>
        <v>-1</v>
      </c>
      <c r="J352" s="33">
        <f t="shared" ca="1" si="125"/>
        <v>-1</v>
      </c>
      <c r="K352" s="34">
        <f t="shared" ca="1" si="135"/>
        <v>-1</v>
      </c>
      <c r="L352" s="3">
        <f t="shared" ca="1" si="136"/>
        <v>50</v>
      </c>
      <c r="M352" s="15">
        <f t="shared" ca="1" si="137"/>
        <v>50</v>
      </c>
      <c r="N352" s="33">
        <f t="shared" ca="1" si="138"/>
        <v>12.803597120303023</v>
      </c>
      <c r="O352" s="32">
        <f t="shared" ca="1" si="126"/>
        <v>62.803597120303024</v>
      </c>
      <c r="P352" s="16">
        <f t="shared" ca="1" si="147"/>
        <v>62.803597120303024</v>
      </c>
      <c r="Q352" s="17">
        <f t="shared" ca="1" si="139"/>
        <v>94.205395680454529</v>
      </c>
      <c r="R352" s="17">
        <f t="shared" ca="1" si="148"/>
        <v>47021.979096307914</v>
      </c>
      <c r="S352" s="17">
        <f t="shared" ca="1" si="140"/>
        <v>139.94636635805927</v>
      </c>
      <c r="T352" s="17">
        <f t="shared" ca="1" si="141"/>
        <v>1700</v>
      </c>
      <c r="U352" s="17">
        <f t="shared" ca="1" si="142"/>
        <v>10</v>
      </c>
      <c r="V352" s="49">
        <f t="shared" ca="1" si="143"/>
        <v>1</v>
      </c>
      <c r="W352" s="49"/>
      <c r="X352" s="7">
        <f t="shared" ca="1" si="144"/>
        <v>0</v>
      </c>
      <c r="Y352">
        <f t="shared" ca="1" si="145"/>
        <v>-500</v>
      </c>
      <c r="Z352" s="8">
        <f t="shared" ca="1" si="149"/>
        <v>-53000</v>
      </c>
    </row>
    <row r="353" spans="1:26" x14ac:dyDescent="0.25">
      <c r="A353" s="27">
        <f t="shared" si="146"/>
        <v>337</v>
      </c>
      <c r="B353" s="7">
        <f t="shared" si="128"/>
        <v>1</v>
      </c>
      <c r="C353" s="3">
        <f t="shared" ca="1" si="129"/>
        <v>-1</v>
      </c>
      <c r="D353" s="3">
        <f t="shared" ca="1" si="130"/>
        <v>-1</v>
      </c>
      <c r="E353" s="22">
        <f t="shared" ca="1" si="131"/>
        <v>0</v>
      </c>
      <c r="F353" s="25">
        <f t="shared" ca="1" si="127"/>
        <v>0</v>
      </c>
      <c r="G353" s="35">
        <f t="shared" ca="1" si="132"/>
        <v>0.66371675822896281</v>
      </c>
      <c r="H353" s="33">
        <f t="shared" ca="1" si="133"/>
        <v>0.36182921133578927</v>
      </c>
      <c r="I353" s="33">
        <f t="shared" ca="1" si="134"/>
        <v>0.16845651727681055</v>
      </c>
      <c r="J353" s="33">
        <f t="shared" ca="1" si="125"/>
        <v>0.30619761109178645</v>
      </c>
      <c r="K353" s="34">
        <f t="shared" ca="1" si="135"/>
        <v>79.592964166376802</v>
      </c>
      <c r="L353" s="3">
        <f t="shared" ca="1" si="136"/>
        <v>-1</v>
      </c>
      <c r="M353" s="15">
        <f t="shared" ca="1" si="137"/>
        <v>79.592964166376802</v>
      </c>
      <c r="N353" s="33">
        <f t="shared" ca="1" si="138"/>
        <v>16.167080380661684</v>
      </c>
      <c r="O353" s="32">
        <f t="shared" ca="1" si="126"/>
        <v>95.76004454703849</v>
      </c>
      <c r="P353" s="16">
        <f t="shared" ca="1" si="147"/>
        <v>95.76004454703849</v>
      </c>
      <c r="Q353" s="17">
        <f t="shared" ca="1" si="139"/>
        <v>143.64006682055773</v>
      </c>
      <c r="R353" s="17">
        <f t="shared" ca="1" si="148"/>
        <v>47165.619163128475</v>
      </c>
      <c r="S353" s="17">
        <f t="shared" ca="1" si="140"/>
        <v>139.95732689355631</v>
      </c>
      <c r="T353" s="17">
        <f t="shared" ca="1" si="141"/>
        <v>1604.2399554529616</v>
      </c>
      <c r="U353" s="17">
        <f t="shared" ca="1" si="142"/>
        <v>9.4367056203115389</v>
      </c>
      <c r="V353" s="49">
        <f t="shared" ca="1" si="143"/>
        <v>0.94367056203115385</v>
      </c>
      <c r="W353" s="49"/>
      <c r="X353" s="7">
        <f t="shared" ca="1" si="144"/>
        <v>0</v>
      </c>
      <c r="Y353">
        <f t="shared" si="145"/>
        <v>0</v>
      </c>
      <c r="Z353" s="8">
        <f t="shared" ca="1" si="149"/>
        <v>-53000</v>
      </c>
    </row>
    <row r="354" spans="1:26" x14ac:dyDescent="0.25">
      <c r="A354" s="27">
        <f t="shared" si="146"/>
        <v>338</v>
      </c>
      <c r="B354" s="7">
        <f t="shared" si="128"/>
        <v>0</v>
      </c>
      <c r="C354" s="3">
        <f t="shared" ca="1" si="129"/>
        <v>0.62846079715565339</v>
      </c>
      <c r="D354" s="3">
        <f t="shared" ca="1" si="130"/>
        <v>1</v>
      </c>
      <c r="E354" s="22">
        <f t="shared" ca="1" si="131"/>
        <v>0</v>
      </c>
      <c r="F354" s="25">
        <f t="shared" ca="1" si="127"/>
        <v>0</v>
      </c>
      <c r="G354" s="35">
        <f t="shared" ca="1" si="132"/>
        <v>0.29675684356302334</v>
      </c>
      <c r="H354" s="33">
        <f t="shared" ca="1" si="133"/>
        <v>-1</v>
      </c>
      <c r="I354" s="33">
        <f t="shared" ca="1" si="134"/>
        <v>-1</v>
      </c>
      <c r="J354" s="33">
        <f t="shared" ca="1" si="125"/>
        <v>-1</v>
      </c>
      <c r="K354" s="34">
        <f t="shared" ca="1" si="135"/>
        <v>-1</v>
      </c>
      <c r="L354" s="3">
        <f t="shared" ca="1" si="136"/>
        <v>50</v>
      </c>
      <c r="M354" s="15">
        <f t="shared" ca="1" si="137"/>
        <v>50</v>
      </c>
      <c r="N354" s="33">
        <f t="shared" ca="1" si="138"/>
        <v>78.925274412636298</v>
      </c>
      <c r="O354" s="32">
        <f t="shared" ca="1" si="126"/>
        <v>128.9252744126363</v>
      </c>
      <c r="P354" s="16">
        <f t="shared" ca="1" si="147"/>
        <v>128.9252744126363</v>
      </c>
      <c r="Q354" s="17">
        <f t="shared" ca="1" si="139"/>
        <v>193.38791161895443</v>
      </c>
      <c r="R354" s="17">
        <f t="shared" ca="1" si="148"/>
        <v>47359.007074747431</v>
      </c>
      <c r="S354" s="17">
        <f t="shared" ca="1" si="140"/>
        <v>140.11540554659004</v>
      </c>
      <c r="T354" s="17">
        <f t="shared" ca="1" si="141"/>
        <v>1475.3146810403252</v>
      </c>
      <c r="U354" s="17">
        <f t="shared" ca="1" si="142"/>
        <v>8.6783216531783829</v>
      </c>
      <c r="V354" s="49">
        <f t="shared" ca="1" si="143"/>
        <v>0.86783216531783836</v>
      </c>
      <c r="W354" s="49"/>
      <c r="X354" s="7">
        <f t="shared" ca="1" si="144"/>
        <v>0</v>
      </c>
      <c r="Y354">
        <f t="shared" ca="1" si="145"/>
        <v>0</v>
      </c>
      <c r="Z354" s="8">
        <f t="shared" ca="1" si="149"/>
        <v>-53000</v>
      </c>
    </row>
    <row r="355" spans="1:26" x14ac:dyDescent="0.25">
      <c r="A355" s="27">
        <f t="shared" si="146"/>
        <v>339</v>
      </c>
      <c r="B355" s="7">
        <f t="shared" si="128"/>
        <v>1</v>
      </c>
      <c r="C355" s="3">
        <f t="shared" ca="1" si="129"/>
        <v>-1</v>
      </c>
      <c r="D355" s="3">
        <f t="shared" ca="1" si="130"/>
        <v>0</v>
      </c>
      <c r="E355" s="22">
        <f t="shared" ca="1" si="131"/>
        <v>2</v>
      </c>
      <c r="F355" s="25">
        <f t="shared" ca="1" si="127"/>
        <v>340</v>
      </c>
      <c r="G355" s="35">
        <f t="shared" ca="1" si="132"/>
        <v>0.71453400822183954</v>
      </c>
      <c r="H355" s="33">
        <f t="shared" ca="1" si="133"/>
        <v>0.49320102526372001</v>
      </c>
      <c r="I355" s="33">
        <f t="shared" ca="1" si="134"/>
        <v>0.67328109708221351</v>
      </c>
      <c r="J355" s="33">
        <f t="shared" ca="1" si="125"/>
        <v>-0.35618696329107652</v>
      </c>
      <c r="K355" s="34">
        <f t="shared" ca="1" si="135"/>
        <v>69.657195550633858</v>
      </c>
      <c r="L355" s="3">
        <f t="shared" ca="1" si="136"/>
        <v>-1</v>
      </c>
      <c r="M355" s="15">
        <f t="shared" ca="1" si="137"/>
        <v>69.657195550633858</v>
      </c>
      <c r="N355" s="33">
        <f t="shared" ca="1" si="138"/>
        <v>0.5823475500791051</v>
      </c>
      <c r="O355" s="32">
        <f t="shared" ca="1" si="126"/>
        <v>70.239543100712964</v>
      </c>
      <c r="P355" s="16">
        <f t="shared" ca="1" si="147"/>
        <v>70.239543100712964</v>
      </c>
      <c r="Q355" s="17">
        <f t="shared" ca="1" si="139"/>
        <v>105.35931465106944</v>
      </c>
      <c r="R355" s="17">
        <f t="shared" ca="1" si="148"/>
        <v>47464.366389398499</v>
      </c>
      <c r="S355" s="17">
        <f t="shared" ca="1" si="140"/>
        <v>140.01288020471534</v>
      </c>
      <c r="T355" s="17">
        <f t="shared" ca="1" si="141"/>
        <v>1700</v>
      </c>
      <c r="U355" s="17">
        <f t="shared" ca="1" si="142"/>
        <v>10</v>
      </c>
      <c r="V355" s="49">
        <f t="shared" ca="1" si="143"/>
        <v>1</v>
      </c>
      <c r="W355" s="49"/>
      <c r="X355" s="7">
        <f t="shared" ca="1" si="144"/>
        <v>0</v>
      </c>
      <c r="Y355">
        <f t="shared" si="145"/>
        <v>0</v>
      </c>
      <c r="Z355" s="8">
        <f t="shared" ca="1" si="149"/>
        <v>-53000</v>
      </c>
    </row>
    <row r="356" spans="1:26" x14ac:dyDescent="0.25">
      <c r="A356" s="27">
        <f t="shared" si="146"/>
        <v>340</v>
      </c>
      <c r="B356" s="7">
        <f t="shared" si="128"/>
        <v>0</v>
      </c>
      <c r="C356" s="3">
        <f t="shared" ca="1" si="129"/>
        <v>0.98640832342220053</v>
      </c>
      <c r="D356" s="3">
        <f t="shared" ca="1" si="130"/>
        <v>2</v>
      </c>
      <c r="E356" s="22">
        <f t="shared" ca="1" si="131"/>
        <v>0</v>
      </c>
      <c r="F356" s="25">
        <f t="shared" ca="1" si="127"/>
        <v>0</v>
      </c>
      <c r="G356" s="35">
        <f t="shared" ca="1" si="132"/>
        <v>0.68393052676823396</v>
      </c>
      <c r="H356" s="33">
        <f t="shared" ca="1" si="133"/>
        <v>0.76606279583542447</v>
      </c>
      <c r="I356" s="33">
        <f t="shared" ca="1" si="134"/>
        <v>1.4252249509518533E-2</v>
      </c>
      <c r="J356" s="33">
        <f t="shared" ref="J356:J419" ca="1" si="150">IF(I356&gt;0,SQRT(-2*LOG(1-H356)) * COS(2*PI()*I356),-1)</f>
        <v>1.1187984153632602</v>
      </c>
      <c r="K356" s="34">
        <f t="shared" ca="1" si="135"/>
        <v>91.781976230448905</v>
      </c>
      <c r="L356" s="3">
        <f t="shared" ca="1" si="136"/>
        <v>-1</v>
      </c>
      <c r="M356" s="15">
        <f t="shared" ca="1" si="137"/>
        <v>91.781976230448905</v>
      </c>
      <c r="N356" s="33">
        <f t="shared" ca="1" si="138"/>
        <v>6.0225101044181644</v>
      </c>
      <c r="O356" s="32">
        <f t="shared" ref="O356:O419" ca="1" si="151">M356+N356</f>
        <v>97.804486334867065</v>
      </c>
      <c r="P356" s="16">
        <f t="shared" ca="1" si="147"/>
        <v>97.804486334867065</v>
      </c>
      <c r="Q356" s="17">
        <f t="shared" ca="1" si="139"/>
        <v>146.70672950230059</v>
      </c>
      <c r="R356" s="17">
        <f t="shared" ca="1" si="148"/>
        <v>47611.0731189008</v>
      </c>
      <c r="S356" s="17">
        <f t="shared" ca="1" si="140"/>
        <v>140.03256799676706</v>
      </c>
      <c r="T356" s="17">
        <f t="shared" ca="1" si="141"/>
        <v>1602.1955136651329</v>
      </c>
      <c r="U356" s="17">
        <f t="shared" ca="1" si="142"/>
        <v>9.4246794921478401</v>
      </c>
      <c r="V356" s="49">
        <f t="shared" ca="1" si="143"/>
        <v>0.94246794921478405</v>
      </c>
      <c r="W356" s="49"/>
      <c r="X356" s="7">
        <f t="shared" ca="1" si="144"/>
        <v>0</v>
      </c>
      <c r="Y356">
        <f t="shared" ca="1" si="145"/>
        <v>0</v>
      </c>
      <c r="Z356" s="8">
        <f t="shared" ca="1" si="149"/>
        <v>-53000</v>
      </c>
    </row>
    <row r="357" spans="1:26" x14ac:dyDescent="0.25">
      <c r="A357" s="27">
        <f t="shared" si="146"/>
        <v>341</v>
      </c>
      <c r="B357" s="7">
        <f t="shared" si="128"/>
        <v>1</v>
      </c>
      <c r="C357" s="3">
        <f t="shared" ca="1" si="129"/>
        <v>-1</v>
      </c>
      <c r="D357" s="3">
        <f t="shared" ca="1" si="130"/>
        <v>1</v>
      </c>
      <c r="E357" s="22">
        <f t="shared" ca="1" si="131"/>
        <v>0</v>
      </c>
      <c r="F357" s="25">
        <f t="shared" ca="1" si="127"/>
        <v>0</v>
      </c>
      <c r="G357" s="35">
        <f t="shared" ca="1" si="132"/>
        <v>0.15107144568807829</v>
      </c>
      <c r="H357" s="33">
        <f t="shared" ca="1" si="133"/>
        <v>-1</v>
      </c>
      <c r="I357" s="33">
        <f t="shared" ca="1" si="134"/>
        <v>-1</v>
      </c>
      <c r="J357" s="33">
        <f t="shared" ca="1" si="150"/>
        <v>-1</v>
      </c>
      <c r="K357" s="34">
        <f t="shared" ca="1" si="135"/>
        <v>-1</v>
      </c>
      <c r="L357" s="3">
        <f t="shared" ca="1" si="136"/>
        <v>50</v>
      </c>
      <c r="M357" s="15">
        <f t="shared" ca="1" si="137"/>
        <v>50</v>
      </c>
      <c r="N357" s="33">
        <f t="shared" ca="1" si="138"/>
        <v>21.642505252136012</v>
      </c>
      <c r="O357" s="32">
        <f t="shared" ca="1" si="151"/>
        <v>71.642505252136004</v>
      </c>
      <c r="P357" s="16">
        <f t="shared" ca="1" si="147"/>
        <v>71.642505252136004</v>
      </c>
      <c r="Q357" s="17">
        <f t="shared" ca="1" si="139"/>
        <v>107.46375787820401</v>
      </c>
      <c r="R357" s="17">
        <f t="shared" ca="1" si="148"/>
        <v>47718.536876779006</v>
      </c>
      <c r="S357" s="17">
        <f t="shared" ca="1" si="140"/>
        <v>139.9370582896745</v>
      </c>
      <c r="T357" s="17">
        <f t="shared" ca="1" si="141"/>
        <v>1530.5530084129969</v>
      </c>
      <c r="U357" s="17">
        <f t="shared" ca="1" si="142"/>
        <v>9.0032529906646879</v>
      </c>
      <c r="V357" s="49">
        <f t="shared" ca="1" si="143"/>
        <v>0.90032529906646874</v>
      </c>
      <c r="W357" s="49"/>
      <c r="X357" s="7">
        <f t="shared" ca="1" si="144"/>
        <v>0</v>
      </c>
      <c r="Y357">
        <f t="shared" si="145"/>
        <v>0</v>
      </c>
      <c r="Z357" s="8">
        <f t="shared" ca="1" si="149"/>
        <v>-53000</v>
      </c>
    </row>
    <row r="358" spans="1:26" x14ac:dyDescent="0.25">
      <c r="A358" s="27">
        <f t="shared" si="146"/>
        <v>342</v>
      </c>
      <c r="B358" s="7">
        <f t="shared" si="128"/>
        <v>0</v>
      </c>
      <c r="C358" s="3">
        <f t="shared" ca="1" si="129"/>
        <v>0.79734403481069804</v>
      </c>
      <c r="D358" s="3">
        <f t="shared" ca="1" si="130"/>
        <v>0</v>
      </c>
      <c r="E358" s="22">
        <f t="shared" ca="1" si="131"/>
        <v>2</v>
      </c>
      <c r="F358" s="25">
        <f t="shared" ca="1" si="127"/>
        <v>340</v>
      </c>
      <c r="G358" s="35">
        <f t="shared" ca="1" si="132"/>
        <v>6.9356947854430806E-2</v>
      </c>
      <c r="H358" s="33">
        <f t="shared" ca="1" si="133"/>
        <v>-1</v>
      </c>
      <c r="I358" s="33">
        <f t="shared" ca="1" si="134"/>
        <v>-1</v>
      </c>
      <c r="J358" s="33">
        <f t="shared" ca="1" si="150"/>
        <v>-1</v>
      </c>
      <c r="K358" s="34">
        <f t="shared" ca="1" si="135"/>
        <v>-1</v>
      </c>
      <c r="L358" s="3">
        <f t="shared" ca="1" si="136"/>
        <v>50</v>
      </c>
      <c r="M358" s="15">
        <f t="shared" ca="1" si="137"/>
        <v>50</v>
      </c>
      <c r="N358" s="33">
        <f t="shared" ca="1" si="138"/>
        <v>10.544005395528616</v>
      </c>
      <c r="O358" s="32">
        <f t="shared" ca="1" si="151"/>
        <v>60.544005395528615</v>
      </c>
      <c r="P358" s="16">
        <f t="shared" ca="1" si="147"/>
        <v>60.544005395528615</v>
      </c>
      <c r="Q358" s="17">
        <f t="shared" ca="1" si="139"/>
        <v>90.816008093292922</v>
      </c>
      <c r="R358" s="17">
        <f t="shared" ca="1" si="148"/>
        <v>47809.3528848723</v>
      </c>
      <c r="S358" s="17">
        <f t="shared" ca="1" si="140"/>
        <v>139.79342948793069</v>
      </c>
      <c r="T358" s="17">
        <f t="shared" ca="1" si="141"/>
        <v>1700</v>
      </c>
      <c r="U358" s="17">
        <f t="shared" ca="1" si="142"/>
        <v>10</v>
      </c>
      <c r="V358" s="49">
        <f t="shared" ca="1" si="143"/>
        <v>1</v>
      </c>
      <c r="W358" s="49"/>
      <c r="X358" s="7">
        <f t="shared" ca="1" si="144"/>
        <v>0</v>
      </c>
      <c r="Y358">
        <f t="shared" ca="1" si="145"/>
        <v>-500</v>
      </c>
      <c r="Z358" s="8">
        <f t="shared" ca="1" si="149"/>
        <v>-53500</v>
      </c>
    </row>
    <row r="359" spans="1:26" x14ac:dyDescent="0.25">
      <c r="A359" s="27">
        <f t="shared" si="146"/>
        <v>343</v>
      </c>
      <c r="B359" s="7">
        <f t="shared" si="128"/>
        <v>1</v>
      </c>
      <c r="C359" s="3">
        <f t="shared" ca="1" si="129"/>
        <v>-1</v>
      </c>
      <c r="D359" s="3">
        <f t="shared" ca="1" si="130"/>
        <v>-1</v>
      </c>
      <c r="E359" s="22">
        <f t="shared" ca="1" si="131"/>
        <v>0</v>
      </c>
      <c r="F359" s="25">
        <f t="shared" ca="1" si="127"/>
        <v>0</v>
      </c>
      <c r="G359" s="35">
        <f t="shared" ca="1" si="132"/>
        <v>0.32083884048578659</v>
      </c>
      <c r="H359" s="33">
        <f t="shared" ca="1" si="133"/>
        <v>-1</v>
      </c>
      <c r="I359" s="33">
        <f t="shared" ca="1" si="134"/>
        <v>-1</v>
      </c>
      <c r="J359" s="33">
        <f t="shared" ca="1" si="150"/>
        <v>-1</v>
      </c>
      <c r="K359" s="34">
        <f t="shared" ca="1" si="135"/>
        <v>-1</v>
      </c>
      <c r="L359" s="3">
        <f t="shared" ca="1" si="136"/>
        <v>50</v>
      </c>
      <c r="M359" s="15">
        <f t="shared" ca="1" si="137"/>
        <v>50</v>
      </c>
      <c r="N359" s="33">
        <f t="shared" ca="1" si="138"/>
        <v>49.560899250444947</v>
      </c>
      <c r="O359" s="32">
        <f t="shared" ca="1" si="151"/>
        <v>99.560899250444947</v>
      </c>
      <c r="P359" s="16">
        <f t="shared" ca="1" si="147"/>
        <v>99.560899250444947</v>
      </c>
      <c r="Q359" s="17">
        <f t="shared" ca="1" si="139"/>
        <v>149.34134887566742</v>
      </c>
      <c r="R359" s="17">
        <f t="shared" ca="1" si="148"/>
        <v>47958.69423374797</v>
      </c>
      <c r="S359" s="17">
        <f t="shared" ca="1" si="140"/>
        <v>139.8212659876034</v>
      </c>
      <c r="T359" s="17">
        <f t="shared" ca="1" si="141"/>
        <v>1600.4391007495551</v>
      </c>
      <c r="U359" s="17">
        <f t="shared" ca="1" si="142"/>
        <v>9.4143476514679705</v>
      </c>
      <c r="V359" s="49">
        <f t="shared" ca="1" si="143"/>
        <v>0.94143476514679714</v>
      </c>
      <c r="W359" s="49"/>
      <c r="X359" s="7">
        <f t="shared" ca="1" si="144"/>
        <v>0</v>
      </c>
      <c r="Y359">
        <f t="shared" si="145"/>
        <v>0</v>
      </c>
      <c r="Z359" s="8">
        <f t="shared" ca="1" si="149"/>
        <v>-53500</v>
      </c>
    </row>
    <row r="360" spans="1:26" x14ac:dyDescent="0.25">
      <c r="A360" s="27">
        <f t="shared" si="146"/>
        <v>344</v>
      </c>
      <c r="B360" s="7">
        <f t="shared" si="128"/>
        <v>0</v>
      </c>
      <c r="C360" s="3">
        <f t="shared" ca="1" si="129"/>
        <v>0.14175765125086581</v>
      </c>
      <c r="D360" s="3">
        <f t="shared" ca="1" si="130"/>
        <v>0</v>
      </c>
      <c r="E360" s="22">
        <f t="shared" ca="1" si="131"/>
        <v>2</v>
      </c>
      <c r="F360" s="25">
        <f t="shared" ca="1" si="127"/>
        <v>340</v>
      </c>
      <c r="G360" s="35">
        <f t="shared" ca="1" si="132"/>
        <v>0.51380061590026338</v>
      </c>
      <c r="H360" s="33">
        <f t="shared" ca="1" si="133"/>
        <v>0.57181199768005386</v>
      </c>
      <c r="I360" s="33">
        <f t="shared" ca="1" si="134"/>
        <v>0.11698921031830922</v>
      </c>
      <c r="J360" s="33">
        <f t="shared" ca="1" si="150"/>
        <v>0.63669850997339528</v>
      </c>
      <c r="K360" s="34">
        <f t="shared" ca="1" si="135"/>
        <v>84.550477649600936</v>
      </c>
      <c r="L360" s="3">
        <f t="shared" ca="1" si="136"/>
        <v>-1</v>
      </c>
      <c r="M360" s="15">
        <f t="shared" ca="1" si="137"/>
        <v>84.550477649600936</v>
      </c>
      <c r="N360" s="33">
        <f t="shared" ca="1" si="138"/>
        <v>12.735366825636264</v>
      </c>
      <c r="O360" s="32">
        <f t="shared" ca="1" si="151"/>
        <v>97.285844475237198</v>
      </c>
      <c r="P360" s="16">
        <f t="shared" ca="1" si="147"/>
        <v>97.285844475237198</v>
      </c>
      <c r="Q360" s="17">
        <f t="shared" ca="1" si="139"/>
        <v>145.9287667128558</v>
      </c>
      <c r="R360" s="17">
        <f t="shared" ca="1" si="148"/>
        <v>48104.62300046083</v>
      </c>
      <c r="S360" s="17">
        <f t="shared" ca="1" si="140"/>
        <v>139.83902035017681</v>
      </c>
      <c r="T360" s="17">
        <f t="shared" ca="1" si="141"/>
        <v>1700</v>
      </c>
      <c r="U360" s="17">
        <f t="shared" ca="1" si="142"/>
        <v>10</v>
      </c>
      <c r="V360" s="49">
        <f t="shared" ca="1" si="143"/>
        <v>1</v>
      </c>
      <c r="W360" s="49"/>
      <c r="X360" s="7">
        <f t="shared" ca="1" si="144"/>
        <v>0</v>
      </c>
      <c r="Y360">
        <f t="shared" ca="1" si="145"/>
        <v>-500</v>
      </c>
      <c r="Z360" s="8">
        <f t="shared" ca="1" si="149"/>
        <v>-54000</v>
      </c>
    </row>
    <row r="361" spans="1:26" x14ac:dyDescent="0.25">
      <c r="A361" s="27">
        <f t="shared" si="146"/>
        <v>345</v>
      </c>
      <c r="B361" s="7">
        <f t="shared" si="128"/>
        <v>1</v>
      </c>
      <c r="C361" s="3">
        <f t="shared" ca="1" si="129"/>
        <v>-1</v>
      </c>
      <c r="D361" s="3">
        <f t="shared" ca="1" si="130"/>
        <v>-1</v>
      </c>
      <c r="E361" s="22">
        <f t="shared" ca="1" si="131"/>
        <v>0</v>
      </c>
      <c r="F361" s="25">
        <f t="shared" ca="1" si="127"/>
        <v>0</v>
      </c>
      <c r="G361" s="35">
        <f t="shared" ca="1" si="132"/>
        <v>0.66617398535310202</v>
      </c>
      <c r="H361" s="33">
        <f t="shared" ca="1" si="133"/>
        <v>6.5760271184049923E-2</v>
      </c>
      <c r="I361" s="33">
        <f t="shared" ca="1" si="134"/>
        <v>0.85023914500896725</v>
      </c>
      <c r="J361" s="33">
        <f t="shared" ca="1" si="150"/>
        <v>0.14316865861060518</v>
      </c>
      <c r="K361" s="34">
        <f t="shared" ca="1" si="135"/>
        <v>77.14752987915908</v>
      </c>
      <c r="L361" s="3">
        <f t="shared" ca="1" si="136"/>
        <v>-1</v>
      </c>
      <c r="M361" s="15">
        <f t="shared" ca="1" si="137"/>
        <v>77.14752987915908</v>
      </c>
      <c r="N361" s="33">
        <f t="shared" ca="1" si="138"/>
        <v>8.2547809750990719</v>
      </c>
      <c r="O361" s="32">
        <f t="shared" ca="1" si="151"/>
        <v>85.402310854258147</v>
      </c>
      <c r="P361" s="16">
        <f t="shared" ca="1" si="147"/>
        <v>85.402310854258147</v>
      </c>
      <c r="Q361" s="17">
        <f t="shared" ca="1" si="139"/>
        <v>128.10346628138723</v>
      </c>
      <c r="R361" s="17">
        <f t="shared" ca="1" si="148"/>
        <v>48232.726466742213</v>
      </c>
      <c r="S361" s="17">
        <f t="shared" ca="1" si="140"/>
        <v>139.80500425142671</v>
      </c>
      <c r="T361" s="17">
        <f t="shared" ca="1" si="141"/>
        <v>1614.5976891457419</v>
      </c>
      <c r="U361" s="17">
        <f t="shared" ca="1" si="142"/>
        <v>9.4976334655631884</v>
      </c>
      <c r="V361" s="49">
        <f t="shared" ca="1" si="143"/>
        <v>0.94976334655631878</v>
      </c>
      <c r="W361" s="49"/>
      <c r="X361" s="7">
        <f t="shared" ca="1" si="144"/>
        <v>0</v>
      </c>
      <c r="Y361">
        <f t="shared" si="145"/>
        <v>0</v>
      </c>
      <c r="Z361" s="8">
        <f t="shared" ca="1" si="149"/>
        <v>-54000</v>
      </c>
    </row>
    <row r="362" spans="1:26" x14ac:dyDescent="0.25">
      <c r="A362" s="27">
        <f t="shared" si="146"/>
        <v>346</v>
      </c>
      <c r="B362" s="7">
        <f t="shared" si="128"/>
        <v>0</v>
      </c>
      <c r="C362" s="3">
        <f t="shared" ca="1" si="129"/>
        <v>0.13774740879690461</v>
      </c>
      <c r="D362" s="3">
        <f t="shared" ca="1" si="130"/>
        <v>0</v>
      </c>
      <c r="E362" s="22">
        <f t="shared" ca="1" si="131"/>
        <v>2</v>
      </c>
      <c r="F362" s="25">
        <f t="shared" ca="1" si="127"/>
        <v>340</v>
      </c>
      <c r="G362" s="35">
        <f t="shared" ca="1" si="132"/>
        <v>2.802191092871098E-2</v>
      </c>
      <c r="H362" s="33">
        <f t="shared" ca="1" si="133"/>
        <v>-1</v>
      </c>
      <c r="I362" s="33">
        <f t="shared" ca="1" si="134"/>
        <v>-1</v>
      </c>
      <c r="J362" s="33">
        <f t="shared" ca="1" si="150"/>
        <v>-1</v>
      </c>
      <c r="K362" s="34">
        <f t="shared" ca="1" si="135"/>
        <v>-1</v>
      </c>
      <c r="L362" s="3">
        <f t="shared" ca="1" si="136"/>
        <v>50</v>
      </c>
      <c r="M362" s="15">
        <f t="shared" ca="1" si="137"/>
        <v>50</v>
      </c>
      <c r="N362" s="33">
        <f t="shared" ca="1" si="138"/>
        <v>16.19290018603289</v>
      </c>
      <c r="O362" s="32">
        <f t="shared" ca="1" si="151"/>
        <v>66.192900186032887</v>
      </c>
      <c r="P362" s="16">
        <f t="shared" ca="1" si="147"/>
        <v>66.192900186032887</v>
      </c>
      <c r="Q362" s="17">
        <f t="shared" ca="1" si="139"/>
        <v>99.28935027904933</v>
      </c>
      <c r="R362" s="17">
        <f t="shared" ca="1" si="148"/>
        <v>48332.01581702126</v>
      </c>
      <c r="S362" s="17">
        <f t="shared" ca="1" si="140"/>
        <v>139.68790698561057</v>
      </c>
      <c r="T362" s="17">
        <f t="shared" ca="1" si="141"/>
        <v>1700</v>
      </c>
      <c r="U362" s="17">
        <f t="shared" ca="1" si="142"/>
        <v>10</v>
      </c>
      <c r="V362" s="49">
        <f t="shared" ca="1" si="143"/>
        <v>1</v>
      </c>
      <c r="W362" s="49"/>
      <c r="X362" s="7">
        <f t="shared" ca="1" si="144"/>
        <v>0</v>
      </c>
      <c r="Y362">
        <f t="shared" ca="1" si="145"/>
        <v>-500</v>
      </c>
      <c r="Z362" s="8">
        <f t="shared" ca="1" si="149"/>
        <v>-54500</v>
      </c>
    </row>
    <row r="363" spans="1:26" x14ac:dyDescent="0.25">
      <c r="A363" s="27">
        <f t="shared" si="146"/>
        <v>347</v>
      </c>
      <c r="B363" s="7">
        <f t="shared" si="128"/>
        <v>1</v>
      </c>
      <c r="C363" s="3">
        <f t="shared" ca="1" si="129"/>
        <v>-1</v>
      </c>
      <c r="D363" s="3">
        <f t="shared" ca="1" si="130"/>
        <v>-1</v>
      </c>
      <c r="E363" s="22">
        <f t="shared" ca="1" si="131"/>
        <v>0</v>
      </c>
      <c r="F363" s="25">
        <f t="shared" ca="1" si="127"/>
        <v>0</v>
      </c>
      <c r="G363" s="35">
        <f t="shared" ca="1" si="132"/>
        <v>0.10920893671071563</v>
      </c>
      <c r="H363" s="33">
        <f t="shared" ca="1" si="133"/>
        <v>-1</v>
      </c>
      <c r="I363" s="33">
        <f t="shared" ca="1" si="134"/>
        <v>-1</v>
      </c>
      <c r="J363" s="33">
        <f t="shared" ca="1" si="150"/>
        <v>-1</v>
      </c>
      <c r="K363" s="34">
        <f t="shared" ca="1" si="135"/>
        <v>-1</v>
      </c>
      <c r="L363" s="3">
        <f t="shared" ca="1" si="136"/>
        <v>50</v>
      </c>
      <c r="M363" s="15">
        <f t="shared" ca="1" si="137"/>
        <v>50</v>
      </c>
      <c r="N363" s="33">
        <f t="shared" ca="1" si="138"/>
        <v>6.3277274392110616</v>
      </c>
      <c r="O363" s="32">
        <f t="shared" ca="1" si="151"/>
        <v>56.32772743921106</v>
      </c>
      <c r="P363" s="16">
        <f t="shared" ca="1" si="147"/>
        <v>56.32772743921106</v>
      </c>
      <c r="Q363" s="17">
        <f t="shared" ca="1" si="139"/>
        <v>84.49159115881659</v>
      </c>
      <c r="R363" s="17">
        <f t="shared" ca="1" si="148"/>
        <v>48416.507408180078</v>
      </c>
      <c r="S363" s="17">
        <f t="shared" ca="1" si="140"/>
        <v>139.52883979302615</v>
      </c>
      <c r="T363" s="17">
        <f t="shared" ca="1" si="141"/>
        <v>1643.672272560789</v>
      </c>
      <c r="U363" s="17">
        <f t="shared" ca="1" si="142"/>
        <v>9.6686604268281702</v>
      </c>
      <c r="V363" s="49">
        <f t="shared" ca="1" si="143"/>
        <v>0.96686604268281706</v>
      </c>
      <c r="W363" s="49"/>
      <c r="X363" s="7">
        <f t="shared" ca="1" si="144"/>
        <v>0</v>
      </c>
      <c r="Y363">
        <f t="shared" si="145"/>
        <v>0</v>
      </c>
      <c r="Z363" s="8">
        <f t="shared" ca="1" si="149"/>
        <v>-54500</v>
      </c>
    </row>
    <row r="364" spans="1:26" x14ac:dyDescent="0.25">
      <c r="A364" s="27">
        <f t="shared" si="146"/>
        <v>348</v>
      </c>
      <c r="B364" s="7">
        <f t="shared" si="128"/>
        <v>0</v>
      </c>
      <c r="C364" s="3">
        <f t="shared" ca="1" si="129"/>
        <v>0.16636888730196875</v>
      </c>
      <c r="D364" s="3">
        <f t="shared" ca="1" si="130"/>
        <v>0</v>
      </c>
      <c r="E364" s="22">
        <f t="shared" ca="1" si="131"/>
        <v>2</v>
      </c>
      <c r="F364" s="25">
        <f t="shared" ca="1" si="127"/>
        <v>340</v>
      </c>
      <c r="G364" s="35">
        <f t="shared" ca="1" si="132"/>
        <v>0.29072915319194392</v>
      </c>
      <c r="H364" s="33">
        <f t="shared" ca="1" si="133"/>
        <v>-1</v>
      </c>
      <c r="I364" s="33">
        <f t="shared" ca="1" si="134"/>
        <v>-1</v>
      </c>
      <c r="J364" s="33">
        <f t="shared" ca="1" si="150"/>
        <v>-1</v>
      </c>
      <c r="K364" s="34">
        <f t="shared" ca="1" si="135"/>
        <v>-1</v>
      </c>
      <c r="L364" s="3">
        <f t="shared" ca="1" si="136"/>
        <v>50</v>
      </c>
      <c r="M364" s="15">
        <f t="shared" ca="1" si="137"/>
        <v>50</v>
      </c>
      <c r="N364" s="33">
        <f t="shared" ca="1" si="138"/>
        <v>14.150090346782491</v>
      </c>
      <c r="O364" s="32">
        <f t="shared" ca="1" si="151"/>
        <v>64.150090346782491</v>
      </c>
      <c r="P364" s="16">
        <f t="shared" ca="1" si="147"/>
        <v>64.150090346782491</v>
      </c>
      <c r="Q364" s="17">
        <f t="shared" ca="1" si="139"/>
        <v>96.225135520173737</v>
      </c>
      <c r="R364" s="17">
        <f t="shared" ca="1" si="148"/>
        <v>48512.732543700251</v>
      </c>
      <c r="S364" s="17">
        <f t="shared" ca="1" si="140"/>
        <v>139.40440386120761</v>
      </c>
      <c r="T364" s="17">
        <f t="shared" ca="1" si="141"/>
        <v>1700</v>
      </c>
      <c r="U364" s="17">
        <f t="shared" ca="1" si="142"/>
        <v>10</v>
      </c>
      <c r="V364" s="49">
        <f t="shared" ca="1" si="143"/>
        <v>1</v>
      </c>
      <c r="W364" s="49"/>
      <c r="X364" s="7">
        <f t="shared" ca="1" si="144"/>
        <v>0</v>
      </c>
      <c r="Y364">
        <f t="shared" ca="1" si="145"/>
        <v>-500</v>
      </c>
      <c r="Z364" s="8">
        <f t="shared" ca="1" si="149"/>
        <v>-55000</v>
      </c>
    </row>
    <row r="365" spans="1:26" x14ac:dyDescent="0.25">
      <c r="A365" s="27">
        <f t="shared" si="146"/>
        <v>349</v>
      </c>
      <c r="B365" s="7">
        <f t="shared" si="128"/>
        <v>1</v>
      </c>
      <c r="C365" s="3">
        <f t="shared" ca="1" si="129"/>
        <v>-1</v>
      </c>
      <c r="D365" s="3">
        <f t="shared" ca="1" si="130"/>
        <v>-1</v>
      </c>
      <c r="E365" s="22">
        <f t="shared" ca="1" si="131"/>
        <v>0</v>
      </c>
      <c r="F365" s="25">
        <f t="shared" ca="1" si="127"/>
        <v>0</v>
      </c>
      <c r="G365" s="35">
        <f t="shared" ca="1" si="132"/>
        <v>0.13792980474179584</v>
      </c>
      <c r="H365" s="33">
        <f t="shared" ca="1" si="133"/>
        <v>-1</v>
      </c>
      <c r="I365" s="33">
        <f t="shared" ca="1" si="134"/>
        <v>-1</v>
      </c>
      <c r="J365" s="33">
        <f t="shared" ca="1" si="150"/>
        <v>-1</v>
      </c>
      <c r="K365" s="34">
        <f t="shared" ca="1" si="135"/>
        <v>-1</v>
      </c>
      <c r="L365" s="3">
        <f t="shared" ca="1" si="136"/>
        <v>50</v>
      </c>
      <c r="M365" s="15">
        <f t="shared" ca="1" si="137"/>
        <v>50</v>
      </c>
      <c r="N365" s="33">
        <f t="shared" ca="1" si="138"/>
        <v>21.207172251718053</v>
      </c>
      <c r="O365" s="32">
        <f t="shared" ca="1" si="151"/>
        <v>71.207172251718049</v>
      </c>
      <c r="P365" s="16">
        <f t="shared" ca="1" si="147"/>
        <v>71.207172251718049</v>
      </c>
      <c r="Q365" s="17">
        <f t="shared" ca="1" si="139"/>
        <v>106.81075837757707</v>
      </c>
      <c r="R365" s="17">
        <f t="shared" ca="1" si="148"/>
        <v>48619.543302077829</v>
      </c>
      <c r="S365" s="17">
        <f t="shared" ca="1" si="140"/>
        <v>139.31101232687055</v>
      </c>
      <c r="T365" s="17">
        <f t="shared" ca="1" si="141"/>
        <v>1628.792827748282</v>
      </c>
      <c r="U365" s="17">
        <f t="shared" ca="1" si="142"/>
        <v>9.5811342808722468</v>
      </c>
      <c r="V365" s="49">
        <f t="shared" ca="1" si="143"/>
        <v>0.95811342808722466</v>
      </c>
      <c r="W365" s="49"/>
      <c r="X365" s="7">
        <f t="shared" ca="1" si="144"/>
        <v>0</v>
      </c>
      <c r="Y365">
        <f t="shared" si="145"/>
        <v>0</v>
      </c>
      <c r="Z365" s="8">
        <f t="shared" ca="1" si="149"/>
        <v>-55000</v>
      </c>
    </row>
    <row r="366" spans="1:26" x14ac:dyDescent="0.25">
      <c r="A366" s="27">
        <f t="shared" si="146"/>
        <v>350</v>
      </c>
      <c r="B366" s="7">
        <f t="shared" si="128"/>
        <v>0</v>
      </c>
      <c r="C366" s="3">
        <f t="shared" ca="1" si="129"/>
        <v>1.9371458699235511E-3</v>
      </c>
      <c r="D366" s="3">
        <f t="shared" ca="1" si="130"/>
        <v>0</v>
      </c>
      <c r="E366" s="22">
        <f t="shared" ca="1" si="131"/>
        <v>2</v>
      </c>
      <c r="F366" s="25">
        <f t="shared" ca="1" si="127"/>
        <v>340</v>
      </c>
      <c r="G366" s="35">
        <f t="shared" ca="1" si="132"/>
        <v>0.99702699251769189</v>
      </c>
      <c r="H366" s="33">
        <f t="shared" ca="1" si="133"/>
        <v>0.62396304061629426</v>
      </c>
      <c r="I366" s="33">
        <f t="shared" ca="1" si="134"/>
        <v>5.3841713284293435E-2</v>
      </c>
      <c r="J366" s="33">
        <f t="shared" ca="1" si="150"/>
        <v>0.86946315037315902</v>
      </c>
      <c r="K366" s="34">
        <f t="shared" ca="1" si="135"/>
        <v>88.041947255597393</v>
      </c>
      <c r="L366" s="3">
        <f t="shared" ca="1" si="136"/>
        <v>-1</v>
      </c>
      <c r="M366" s="15">
        <f t="shared" ca="1" si="137"/>
        <v>88.041947255597393</v>
      </c>
      <c r="N366" s="33">
        <f t="shared" ca="1" si="138"/>
        <v>18.499689016116402</v>
      </c>
      <c r="O366" s="32">
        <f t="shared" ca="1" si="151"/>
        <v>106.5416362717138</v>
      </c>
      <c r="P366" s="16">
        <f t="shared" ca="1" si="147"/>
        <v>106.5416362717138</v>
      </c>
      <c r="Q366" s="17">
        <f t="shared" ca="1" si="139"/>
        <v>159.8124544075707</v>
      </c>
      <c r="R366" s="17">
        <f t="shared" ca="1" si="148"/>
        <v>48779.355756485398</v>
      </c>
      <c r="S366" s="17">
        <f t="shared" ca="1" si="140"/>
        <v>139.36958787567255</v>
      </c>
      <c r="T366" s="17">
        <f t="shared" ca="1" si="141"/>
        <v>1700</v>
      </c>
      <c r="U366" s="17">
        <f t="shared" ca="1" si="142"/>
        <v>10</v>
      </c>
      <c r="V366" s="49">
        <f t="shared" ca="1" si="143"/>
        <v>1</v>
      </c>
      <c r="W366" s="49"/>
      <c r="X366" s="7">
        <f t="shared" ca="1" si="144"/>
        <v>0</v>
      </c>
      <c r="Y366">
        <f t="shared" ca="1" si="145"/>
        <v>-500</v>
      </c>
      <c r="Z366" s="8">
        <f t="shared" ca="1" si="149"/>
        <v>-55500</v>
      </c>
    </row>
    <row r="367" spans="1:26" x14ac:dyDescent="0.25">
      <c r="A367" s="27">
        <f t="shared" si="146"/>
        <v>351</v>
      </c>
      <c r="B367" s="7">
        <f t="shared" si="128"/>
        <v>1</v>
      </c>
      <c r="C367" s="3">
        <f t="shared" ca="1" si="129"/>
        <v>-1</v>
      </c>
      <c r="D367" s="3">
        <f t="shared" ca="1" si="130"/>
        <v>-1</v>
      </c>
      <c r="E367" s="22">
        <f t="shared" ca="1" si="131"/>
        <v>0</v>
      </c>
      <c r="F367" s="25">
        <f t="shared" ca="1" si="127"/>
        <v>0</v>
      </c>
      <c r="G367" s="35">
        <f t="shared" ca="1" si="132"/>
        <v>0.74706850807102176</v>
      </c>
      <c r="H367" s="33">
        <f t="shared" ca="1" si="133"/>
        <v>0.15830806148256349</v>
      </c>
      <c r="I367" s="33">
        <f t="shared" ca="1" si="134"/>
        <v>0.82523395057271187</v>
      </c>
      <c r="J367" s="33">
        <f t="shared" ca="1" si="150"/>
        <v>0.17615668151265024</v>
      </c>
      <c r="K367" s="34">
        <f t="shared" ca="1" si="135"/>
        <v>77.642350222689757</v>
      </c>
      <c r="L367" s="3">
        <f t="shared" ca="1" si="136"/>
        <v>-1</v>
      </c>
      <c r="M367" s="15">
        <f t="shared" ca="1" si="137"/>
        <v>77.642350222689757</v>
      </c>
      <c r="N367" s="33">
        <f t="shared" ca="1" si="138"/>
        <v>27.808737765390038</v>
      </c>
      <c r="O367" s="32">
        <f t="shared" ca="1" si="151"/>
        <v>105.45108798807979</v>
      </c>
      <c r="P367" s="16">
        <f t="shared" ca="1" si="147"/>
        <v>105.45108798807979</v>
      </c>
      <c r="Q367" s="17">
        <f t="shared" ca="1" si="139"/>
        <v>158.17663198211969</v>
      </c>
      <c r="R367" s="17">
        <f t="shared" ca="1" si="148"/>
        <v>48937.532388467516</v>
      </c>
      <c r="S367" s="17">
        <f t="shared" ca="1" si="140"/>
        <v>139.42316919791313</v>
      </c>
      <c r="T367" s="17">
        <f t="shared" ca="1" si="141"/>
        <v>1594.5489120119203</v>
      </c>
      <c r="U367" s="17">
        <f t="shared" ca="1" si="142"/>
        <v>9.3796994824230602</v>
      </c>
      <c r="V367" s="49">
        <f t="shared" ca="1" si="143"/>
        <v>0.93796994824230606</v>
      </c>
      <c r="W367" s="49"/>
      <c r="X367" s="7">
        <f t="shared" ca="1" si="144"/>
        <v>0</v>
      </c>
      <c r="Y367">
        <f t="shared" si="145"/>
        <v>0</v>
      </c>
      <c r="Z367" s="8">
        <f t="shared" ca="1" si="149"/>
        <v>-55500</v>
      </c>
    </row>
    <row r="368" spans="1:26" x14ac:dyDescent="0.25">
      <c r="A368" s="27">
        <f t="shared" si="146"/>
        <v>352</v>
      </c>
      <c r="B368" s="7">
        <f t="shared" si="128"/>
        <v>0</v>
      </c>
      <c r="C368" s="3">
        <f t="shared" ca="1" si="129"/>
        <v>0.7227052564222689</v>
      </c>
      <c r="D368" s="3">
        <f t="shared" ca="1" si="130"/>
        <v>1</v>
      </c>
      <c r="E368" s="22">
        <f t="shared" ca="1" si="131"/>
        <v>0</v>
      </c>
      <c r="F368" s="25">
        <f t="shared" ca="1" si="127"/>
        <v>0</v>
      </c>
      <c r="G368" s="35">
        <f t="shared" ca="1" si="132"/>
        <v>0.71508562453214375</v>
      </c>
      <c r="H368" s="33">
        <f t="shared" ca="1" si="133"/>
        <v>0.9856402854957933</v>
      </c>
      <c r="I368" s="33">
        <f t="shared" ca="1" si="134"/>
        <v>0.69982988850381733</v>
      </c>
      <c r="J368" s="33">
        <f t="shared" ca="1" si="150"/>
        <v>-0.59520818418439114</v>
      </c>
      <c r="K368" s="34">
        <f t="shared" ca="1" si="135"/>
        <v>66.071877237234133</v>
      </c>
      <c r="L368" s="3">
        <f t="shared" ca="1" si="136"/>
        <v>-1</v>
      </c>
      <c r="M368" s="15">
        <f t="shared" ca="1" si="137"/>
        <v>66.071877237234133</v>
      </c>
      <c r="N368" s="33">
        <f t="shared" ca="1" si="138"/>
        <v>7.2652831743664743</v>
      </c>
      <c r="O368" s="32">
        <f t="shared" ca="1" si="151"/>
        <v>73.337160411600607</v>
      </c>
      <c r="P368" s="16">
        <f t="shared" ca="1" si="147"/>
        <v>73.337160411600607</v>
      </c>
      <c r="Q368" s="17">
        <f t="shared" ca="1" si="139"/>
        <v>110.0057406174009</v>
      </c>
      <c r="R368" s="17">
        <f t="shared" ca="1" si="148"/>
        <v>49047.538129084918</v>
      </c>
      <c r="S368" s="17">
        <f t="shared" ca="1" si="140"/>
        <v>139.33959695762758</v>
      </c>
      <c r="T368" s="17">
        <f t="shared" ca="1" si="141"/>
        <v>1521.2117516003198</v>
      </c>
      <c r="U368" s="17">
        <f t="shared" ca="1" si="142"/>
        <v>8.9483044211783511</v>
      </c>
      <c r="V368" s="49">
        <f t="shared" ca="1" si="143"/>
        <v>0.89483044211783513</v>
      </c>
      <c r="W368" s="49"/>
      <c r="X368" s="7">
        <f t="shared" ca="1" si="144"/>
        <v>0</v>
      </c>
      <c r="Y368">
        <f t="shared" ca="1" si="145"/>
        <v>0</v>
      </c>
      <c r="Z368" s="8">
        <f t="shared" ca="1" si="149"/>
        <v>-55500</v>
      </c>
    </row>
    <row r="369" spans="1:26" x14ac:dyDescent="0.25">
      <c r="A369" s="27">
        <f t="shared" si="146"/>
        <v>353</v>
      </c>
      <c r="B369" s="7">
        <f t="shared" si="128"/>
        <v>1</v>
      </c>
      <c r="C369" s="3">
        <f t="shared" ca="1" si="129"/>
        <v>-1</v>
      </c>
      <c r="D369" s="3">
        <f t="shared" ca="1" si="130"/>
        <v>0</v>
      </c>
      <c r="E369" s="22">
        <f t="shared" ca="1" si="131"/>
        <v>2</v>
      </c>
      <c r="F369" s="25">
        <f t="shared" ca="1" si="127"/>
        <v>340</v>
      </c>
      <c r="G369" s="35">
        <f t="shared" ca="1" si="132"/>
        <v>0.68012524120990381</v>
      </c>
      <c r="H369" s="33">
        <f t="shared" ca="1" si="133"/>
        <v>0.11171712268375988</v>
      </c>
      <c r="I369" s="33">
        <f t="shared" ca="1" si="134"/>
        <v>0.76538566548032561</v>
      </c>
      <c r="J369" s="33">
        <f t="shared" ca="1" si="150"/>
        <v>3.0961482631836668E-2</v>
      </c>
      <c r="K369" s="34">
        <f t="shared" ca="1" si="135"/>
        <v>75.464422239477557</v>
      </c>
      <c r="L369" s="3">
        <f t="shared" ca="1" si="136"/>
        <v>-1</v>
      </c>
      <c r="M369" s="15">
        <f t="shared" ca="1" si="137"/>
        <v>75.464422239477557</v>
      </c>
      <c r="N369" s="33">
        <f t="shared" ca="1" si="138"/>
        <v>77.554058635792003</v>
      </c>
      <c r="O369" s="32">
        <f t="shared" ca="1" si="151"/>
        <v>153.01848087526957</v>
      </c>
      <c r="P369" s="16">
        <f t="shared" ca="1" si="147"/>
        <v>153.01848087526957</v>
      </c>
      <c r="Q369" s="17">
        <f t="shared" ca="1" si="139"/>
        <v>229.52772131290436</v>
      </c>
      <c r="R369" s="17">
        <f t="shared" ca="1" si="148"/>
        <v>49277.065850397819</v>
      </c>
      <c r="S369" s="17">
        <f t="shared" ca="1" si="140"/>
        <v>139.59508739489465</v>
      </c>
      <c r="T369" s="17">
        <f t="shared" ca="1" si="141"/>
        <v>1700</v>
      </c>
      <c r="U369" s="17">
        <f t="shared" ca="1" si="142"/>
        <v>10</v>
      </c>
      <c r="V369" s="49">
        <f t="shared" ca="1" si="143"/>
        <v>1</v>
      </c>
      <c r="W369" s="49"/>
      <c r="X369" s="7">
        <f t="shared" ca="1" si="144"/>
        <v>0</v>
      </c>
      <c r="Y369">
        <f t="shared" si="145"/>
        <v>0</v>
      </c>
      <c r="Z369" s="8">
        <f t="shared" ca="1" si="149"/>
        <v>-55500</v>
      </c>
    </row>
    <row r="370" spans="1:26" x14ac:dyDescent="0.25">
      <c r="A370" s="27">
        <f t="shared" si="146"/>
        <v>354</v>
      </c>
      <c r="B370" s="7">
        <f t="shared" si="128"/>
        <v>0</v>
      </c>
      <c r="C370" s="3">
        <f t="shared" ca="1" si="129"/>
        <v>0.95017598614795062</v>
      </c>
      <c r="D370" s="3">
        <f t="shared" ca="1" si="130"/>
        <v>2</v>
      </c>
      <c r="E370" s="22">
        <f t="shared" ca="1" si="131"/>
        <v>0</v>
      </c>
      <c r="F370" s="25">
        <f t="shared" ca="1" si="127"/>
        <v>0</v>
      </c>
      <c r="G370" s="35">
        <f t="shared" ca="1" si="132"/>
        <v>0.43292827929846911</v>
      </c>
      <c r="H370" s="33">
        <f t="shared" ca="1" si="133"/>
        <v>-1</v>
      </c>
      <c r="I370" s="33">
        <f t="shared" ca="1" si="134"/>
        <v>-1</v>
      </c>
      <c r="J370" s="33">
        <f t="shared" ca="1" si="150"/>
        <v>-1</v>
      </c>
      <c r="K370" s="34">
        <f t="shared" ca="1" si="135"/>
        <v>-1</v>
      </c>
      <c r="L370" s="3">
        <f t="shared" ca="1" si="136"/>
        <v>50</v>
      </c>
      <c r="M370" s="15">
        <f t="shared" ca="1" si="137"/>
        <v>50</v>
      </c>
      <c r="N370" s="33">
        <f t="shared" ca="1" si="138"/>
        <v>99.449102397232139</v>
      </c>
      <c r="O370" s="32">
        <f t="shared" ca="1" si="151"/>
        <v>149.44910239723214</v>
      </c>
      <c r="P370" s="16">
        <f t="shared" ca="1" si="147"/>
        <v>149.44910239723214</v>
      </c>
      <c r="Q370" s="17">
        <f t="shared" ca="1" si="139"/>
        <v>224.17365359584821</v>
      </c>
      <c r="R370" s="17">
        <f t="shared" ca="1" si="148"/>
        <v>49501.239503993667</v>
      </c>
      <c r="S370" s="17">
        <f t="shared" ca="1" si="140"/>
        <v>139.83400989828718</v>
      </c>
      <c r="T370" s="17">
        <f t="shared" ca="1" si="141"/>
        <v>1550.5508976027679</v>
      </c>
      <c r="U370" s="17">
        <f t="shared" ca="1" si="142"/>
        <v>9.1208876329574586</v>
      </c>
      <c r="V370" s="49">
        <f t="shared" ca="1" si="143"/>
        <v>0.91208876329574584</v>
      </c>
      <c r="W370" s="49"/>
      <c r="X370" s="7">
        <f t="shared" ca="1" si="144"/>
        <v>0</v>
      </c>
      <c r="Y370">
        <f t="shared" ca="1" si="145"/>
        <v>0</v>
      </c>
      <c r="Z370" s="8">
        <f t="shared" ca="1" si="149"/>
        <v>-55500</v>
      </c>
    </row>
    <row r="371" spans="1:26" x14ac:dyDescent="0.25">
      <c r="A371" s="27">
        <f t="shared" si="146"/>
        <v>355</v>
      </c>
      <c r="B371" s="7">
        <f t="shared" si="128"/>
        <v>1</v>
      </c>
      <c r="C371" s="3">
        <f t="shared" ca="1" si="129"/>
        <v>-1</v>
      </c>
      <c r="D371" s="3">
        <f t="shared" ca="1" si="130"/>
        <v>1</v>
      </c>
      <c r="E371" s="22">
        <f t="shared" ca="1" si="131"/>
        <v>0</v>
      </c>
      <c r="F371" s="25">
        <f t="shared" ca="1" si="127"/>
        <v>0</v>
      </c>
      <c r="G371" s="35">
        <f t="shared" ca="1" si="132"/>
        <v>0.80309637723021221</v>
      </c>
      <c r="H371" s="33">
        <f t="shared" ca="1" si="133"/>
        <v>0.23632191570244343</v>
      </c>
      <c r="I371" s="33">
        <f t="shared" ca="1" si="134"/>
        <v>0.12459918625970479</v>
      </c>
      <c r="J371" s="33">
        <f t="shared" ca="1" si="150"/>
        <v>0.34304434718891802</v>
      </c>
      <c r="K371" s="34">
        <f t="shared" ca="1" si="135"/>
        <v>80.145665207833773</v>
      </c>
      <c r="L371" s="3">
        <f t="shared" ca="1" si="136"/>
        <v>-1</v>
      </c>
      <c r="M371" s="15">
        <f t="shared" ca="1" si="137"/>
        <v>80.145665207833773</v>
      </c>
      <c r="N371" s="33">
        <f t="shared" ca="1" si="138"/>
        <v>21.262887304029203</v>
      </c>
      <c r="O371" s="32">
        <f t="shared" ca="1" si="151"/>
        <v>101.40855251186298</v>
      </c>
      <c r="P371" s="16">
        <f t="shared" ca="1" si="147"/>
        <v>101.40855251186298</v>
      </c>
      <c r="Q371" s="17">
        <f t="shared" ca="1" si="139"/>
        <v>152.11282876779447</v>
      </c>
      <c r="R371" s="17">
        <f t="shared" ca="1" si="148"/>
        <v>49653.35233276146</v>
      </c>
      <c r="S371" s="17">
        <f t="shared" ca="1" si="140"/>
        <v>139.86859812045481</v>
      </c>
      <c r="T371" s="17">
        <f t="shared" ca="1" si="141"/>
        <v>1449.1423450909049</v>
      </c>
      <c r="U371" s="17">
        <f t="shared" ca="1" si="142"/>
        <v>8.5243667358288526</v>
      </c>
      <c r="V371" s="49">
        <f t="shared" ca="1" si="143"/>
        <v>0.85243667358288522</v>
      </c>
      <c r="W371" s="49"/>
      <c r="X371" s="7">
        <f t="shared" ca="1" si="144"/>
        <v>0</v>
      </c>
      <c r="Y371">
        <f t="shared" si="145"/>
        <v>0</v>
      </c>
      <c r="Z371" s="8">
        <f t="shared" ca="1" si="149"/>
        <v>-55500</v>
      </c>
    </row>
    <row r="372" spans="1:26" x14ac:dyDescent="0.25">
      <c r="A372" s="27">
        <f t="shared" si="146"/>
        <v>356</v>
      </c>
      <c r="B372" s="7">
        <f t="shared" si="128"/>
        <v>0</v>
      </c>
      <c r="C372" s="3">
        <f t="shared" ca="1" si="129"/>
        <v>0.56273875380691163</v>
      </c>
      <c r="D372" s="3">
        <f t="shared" ca="1" si="130"/>
        <v>0</v>
      </c>
      <c r="E372" s="22">
        <f t="shared" ca="1" si="131"/>
        <v>2</v>
      </c>
      <c r="F372" s="25">
        <f t="shared" ca="1" si="127"/>
        <v>340</v>
      </c>
      <c r="G372" s="35">
        <f t="shared" ca="1" si="132"/>
        <v>0.86334216185501467</v>
      </c>
      <c r="H372" s="33">
        <f t="shared" ca="1" si="133"/>
        <v>0.75178262699236631</v>
      </c>
      <c r="I372" s="33">
        <f t="shared" ca="1" si="134"/>
        <v>0.77839391996913332</v>
      </c>
      <c r="J372" s="33">
        <f t="shared" ca="1" si="150"/>
        <v>0.19523239976947049</v>
      </c>
      <c r="K372" s="34">
        <f t="shared" ca="1" si="135"/>
        <v>77.928485996542051</v>
      </c>
      <c r="L372" s="3">
        <f t="shared" ca="1" si="136"/>
        <v>-1</v>
      </c>
      <c r="M372" s="15">
        <f t="shared" ca="1" si="137"/>
        <v>77.928485996542051</v>
      </c>
      <c r="N372" s="33">
        <f t="shared" ca="1" si="138"/>
        <v>0.73542777450084207</v>
      </c>
      <c r="O372" s="32">
        <f t="shared" ca="1" si="151"/>
        <v>78.6639137710429</v>
      </c>
      <c r="P372" s="16">
        <f t="shared" ca="1" si="147"/>
        <v>78.6639137710429</v>
      </c>
      <c r="Q372" s="17">
        <f t="shared" ca="1" si="139"/>
        <v>117.99587065656435</v>
      </c>
      <c r="R372" s="17">
        <f t="shared" ca="1" si="148"/>
        <v>49771.348203418027</v>
      </c>
      <c r="S372" s="17">
        <f t="shared" ca="1" si="140"/>
        <v>139.8071578747697</v>
      </c>
      <c r="T372" s="17">
        <f t="shared" ca="1" si="141"/>
        <v>1700</v>
      </c>
      <c r="U372" s="17">
        <f t="shared" ca="1" si="142"/>
        <v>10</v>
      </c>
      <c r="V372" s="49">
        <f t="shared" ca="1" si="143"/>
        <v>1</v>
      </c>
      <c r="W372" s="49"/>
      <c r="X372" s="7">
        <f t="shared" ca="1" si="144"/>
        <v>0</v>
      </c>
      <c r="Y372">
        <f t="shared" ca="1" si="145"/>
        <v>-500</v>
      </c>
      <c r="Z372" s="8">
        <f t="shared" ca="1" si="149"/>
        <v>-56000</v>
      </c>
    </row>
    <row r="373" spans="1:26" x14ac:dyDescent="0.25">
      <c r="A373" s="27">
        <f t="shared" si="146"/>
        <v>357</v>
      </c>
      <c r="B373" s="7">
        <f t="shared" si="128"/>
        <v>1</v>
      </c>
      <c r="C373" s="3">
        <f t="shared" ca="1" si="129"/>
        <v>-1</v>
      </c>
      <c r="D373" s="3">
        <f t="shared" ca="1" si="130"/>
        <v>-1</v>
      </c>
      <c r="E373" s="22">
        <f t="shared" ca="1" si="131"/>
        <v>0</v>
      </c>
      <c r="F373" s="25">
        <f t="shared" ca="1" si="127"/>
        <v>0</v>
      </c>
      <c r="G373" s="35">
        <f t="shared" ca="1" si="132"/>
        <v>0.17828812687382356</v>
      </c>
      <c r="H373" s="33">
        <f t="shared" ca="1" si="133"/>
        <v>-1</v>
      </c>
      <c r="I373" s="33">
        <f t="shared" ca="1" si="134"/>
        <v>-1</v>
      </c>
      <c r="J373" s="33">
        <f t="shared" ca="1" si="150"/>
        <v>-1</v>
      </c>
      <c r="K373" s="34">
        <f t="shared" ca="1" si="135"/>
        <v>-1</v>
      </c>
      <c r="L373" s="3">
        <f t="shared" ca="1" si="136"/>
        <v>50</v>
      </c>
      <c r="M373" s="15">
        <f t="shared" ca="1" si="137"/>
        <v>50</v>
      </c>
      <c r="N373" s="33">
        <f t="shared" ca="1" si="138"/>
        <v>30.181792359794347</v>
      </c>
      <c r="O373" s="32">
        <f t="shared" ca="1" si="151"/>
        <v>80.181792359794343</v>
      </c>
      <c r="P373" s="16">
        <f t="shared" ca="1" si="147"/>
        <v>80.181792359794343</v>
      </c>
      <c r="Q373" s="17">
        <f t="shared" ca="1" si="139"/>
        <v>120.27268853969152</v>
      </c>
      <c r="R373" s="17">
        <f t="shared" ca="1" si="148"/>
        <v>49891.620891957718</v>
      </c>
      <c r="S373" s="17">
        <f t="shared" ca="1" si="140"/>
        <v>139.75243947327087</v>
      </c>
      <c r="T373" s="17">
        <f t="shared" ca="1" si="141"/>
        <v>1619.8182076402056</v>
      </c>
      <c r="U373" s="17">
        <f t="shared" ca="1" si="142"/>
        <v>9.5283423978835629</v>
      </c>
      <c r="V373" s="49">
        <f t="shared" ca="1" si="143"/>
        <v>0.95283423978835624</v>
      </c>
      <c r="W373" s="49"/>
      <c r="X373" s="7">
        <f t="shared" ca="1" si="144"/>
        <v>0</v>
      </c>
      <c r="Y373">
        <f t="shared" si="145"/>
        <v>0</v>
      </c>
      <c r="Z373" s="8">
        <f t="shared" ca="1" si="149"/>
        <v>-56000</v>
      </c>
    </row>
    <row r="374" spans="1:26" x14ac:dyDescent="0.25">
      <c r="A374" s="27">
        <f t="shared" si="146"/>
        <v>358</v>
      </c>
      <c r="B374" s="7">
        <f t="shared" si="128"/>
        <v>0</v>
      </c>
      <c r="C374" s="3">
        <f t="shared" ca="1" si="129"/>
        <v>0.73431847238692782</v>
      </c>
      <c r="D374" s="3">
        <f t="shared" ca="1" si="130"/>
        <v>1</v>
      </c>
      <c r="E374" s="22">
        <f t="shared" ca="1" si="131"/>
        <v>0</v>
      </c>
      <c r="F374" s="25">
        <f t="shared" ca="1" si="127"/>
        <v>0</v>
      </c>
      <c r="G374" s="35">
        <f t="shared" ca="1" si="132"/>
        <v>0.37347057673680029</v>
      </c>
      <c r="H374" s="33">
        <f t="shared" ca="1" si="133"/>
        <v>-1</v>
      </c>
      <c r="I374" s="33">
        <f t="shared" ca="1" si="134"/>
        <v>-1</v>
      </c>
      <c r="J374" s="33">
        <f t="shared" ca="1" si="150"/>
        <v>-1</v>
      </c>
      <c r="K374" s="34">
        <f t="shared" ca="1" si="135"/>
        <v>-1</v>
      </c>
      <c r="L374" s="3">
        <f t="shared" ca="1" si="136"/>
        <v>50</v>
      </c>
      <c r="M374" s="15">
        <f t="shared" ca="1" si="137"/>
        <v>50</v>
      </c>
      <c r="N374" s="33">
        <f t="shared" ca="1" si="138"/>
        <v>12.547644261558691</v>
      </c>
      <c r="O374" s="32">
        <f t="shared" ca="1" si="151"/>
        <v>62.547644261558688</v>
      </c>
      <c r="P374" s="16">
        <f t="shared" ca="1" si="147"/>
        <v>62.547644261558688</v>
      </c>
      <c r="Q374" s="17">
        <f t="shared" ca="1" si="139"/>
        <v>93.821466392338039</v>
      </c>
      <c r="R374" s="17">
        <f t="shared" ca="1" si="148"/>
        <v>49985.442358350054</v>
      </c>
      <c r="S374" s="17">
        <f t="shared" ca="1" si="140"/>
        <v>139.62414066578222</v>
      </c>
      <c r="T374" s="17">
        <f t="shared" ca="1" si="141"/>
        <v>1557.270563378647</v>
      </c>
      <c r="U374" s="17">
        <f t="shared" ca="1" si="142"/>
        <v>9.1604150786979233</v>
      </c>
      <c r="V374" s="49">
        <f t="shared" ca="1" si="143"/>
        <v>0.91604150786979233</v>
      </c>
      <c r="W374" s="49"/>
      <c r="X374" s="7">
        <f t="shared" ca="1" si="144"/>
        <v>0</v>
      </c>
      <c r="Y374">
        <f t="shared" ca="1" si="145"/>
        <v>0</v>
      </c>
      <c r="Z374" s="8">
        <f t="shared" ca="1" si="149"/>
        <v>-56000</v>
      </c>
    </row>
    <row r="375" spans="1:26" x14ac:dyDescent="0.25">
      <c r="A375" s="27">
        <f t="shared" si="146"/>
        <v>359</v>
      </c>
      <c r="B375" s="7">
        <f t="shared" si="128"/>
        <v>1</v>
      </c>
      <c r="C375" s="3">
        <f t="shared" ca="1" si="129"/>
        <v>-1</v>
      </c>
      <c r="D375" s="3">
        <f t="shared" ca="1" si="130"/>
        <v>0</v>
      </c>
      <c r="E375" s="22">
        <f t="shared" ca="1" si="131"/>
        <v>2</v>
      </c>
      <c r="F375" s="25">
        <f t="shared" ca="1" si="127"/>
        <v>340</v>
      </c>
      <c r="G375" s="35">
        <f t="shared" ca="1" si="132"/>
        <v>0.45762962097814452</v>
      </c>
      <c r="H375" s="33">
        <f t="shared" ca="1" si="133"/>
        <v>-1</v>
      </c>
      <c r="I375" s="33">
        <f t="shared" ca="1" si="134"/>
        <v>-1</v>
      </c>
      <c r="J375" s="33">
        <f t="shared" ca="1" si="150"/>
        <v>-1</v>
      </c>
      <c r="K375" s="34">
        <f t="shared" ca="1" si="135"/>
        <v>-1</v>
      </c>
      <c r="L375" s="3">
        <f t="shared" ca="1" si="136"/>
        <v>50</v>
      </c>
      <c r="M375" s="15">
        <f t="shared" ca="1" si="137"/>
        <v>50</v>
      </c>
      <c r="N375" s="33">
        <f t="shared" ca="1" si="138"/>
        <v>17.824514892120785</v>
      </c>
      <c r="O375" s="32">
        <f t="shared" ca="1" si="151"/>
        <v>67.824514892120789</v>
      </c>
      <c r="P375" s="16">
        <f t="shared" ca="1" si="147"/>
        <v>67.824514892120789</v>
      </c>
      <c r="Q375" s="17">
        <f t="shared" ca="1" si="139"/>
        <v>101.73677233818118</v>
      </c>
      <c r="R375" s="17">
        <f t="shared" ca="1" si="148"/>
        <v>50087.179130688237</v>
      </c>
      <c r="S375" s="17">
        <f t="shared" ca="1" si="140"/>
        <v>139.51860482085854</v>
      </c>
      <c r="T375" s="17">
        <f t="shared" ca="1" si="141"/>
        <v>1700</v>
      </c>
      <c r="U375" s="17">
        <f t="shared" ca="1" si="142"/>
        <v>10</v>
      </c>
      <c r="V375" s="49">
        <f t="shared" ca="1" si="143"/>
        <v>1</v>
      </c>
      <c r="W375" s="49"/>
      <c r="X375" s="7">
        <f t="shared" ca="1" si="144"/>
        <v>0</v>
      </c>
      <c r="Y375">
        <f t="shared" si="145"/>
        <v>0</v>
      </c>
      <c r="Z375" s="8">
        <f t="shared" ca="1" si="149"/>
        <v>-56000</v>
      </c>
    </row>
    <row r="376" spans="1:26" x14ac:dyDescent="0.25">
      <c r="A376" s="27">
        <f t="shared" si="146"/>
        <v>360</v>
      </c>
      <c r="B376" s="7">
        <f t="shared" si="128"/>
        <v>0</v>
      </c>
      <c r="C376" s="3">
        <f t="shared" ca="1" si="129"/>
        <v>0.18906430349348591</v>
      </c>
      <c r="D376" s="3">
        <f t="shared" ca="1" si="130"/>
        <v>0</v>
      </c>
      <c r="E376" s="22">
        <f t="shared" ca="1" si="131"/>
        <v>2</v>
      </c>
      <c r="F376" s="25">
        <f t="shared" ca="1" si="127"/>
        <v>340</v>
      </c>
      <c r="G376" s="35">
        <f t="shared" ca="1" si="132"/>
        <v>0.59299296534827439</v>
      </c>
      <c r="H376" s="33">
        <f t="shared" ca="1" si="133"/>
        <v>0.58599402016174051</v>
      </c>
      <c r="I376" s="33">
        <f t="shared" ca="1" si="134"/>
        <v>0.73782795982375715</v>
      </c>
      <c r="J376" s="33">
        <f t="shared" ca="1" si="150"/>
        <v>-6.6869862211867803E-2</v>
      </c>
      <c r="K376" s="34">
        <f t="shared" ca="1" si="135"/>
        <v>73.99695206682199</v>
      </c>
      <c r="L376" s="3">
        <f t="shared" ca="1" si="136"/>
        <v>-1</v>
      </c>
      <c r="M376" s="15">
        <f t="shared" ca="1" si="137"/>
        <v>73.99695206682199</v>
      </c>
      <c r="N376" s="33">
        <f t="shared" ca="1" si="138"/>
        <v>26.116393239937057</v>
      </c>
      <c r="O376" s="32">
        <f t="shared" ca="1" si="151"/>
        <v>100.11334530675904</v>
      </c>
      <c r="P376" s="16">
        <f t="shared" ca="1" si="147"/>
        <v>100.11334530675904</v>
      </c>
      <c r="Q376" s="17">
        <f t="shared" ca="1" si="139"/>
        <v>150.17001796013858</v>
      </c>
      <c r="R376" s="17">
        <f t="shared" ca="1" si="148"/>
        <v>50237.349148648376</v>
      </c>
      <c r="S376" s="17">
        <f t="shared" ca="1" si="140"/>
        <v>139.54819207957877</v>
      </c>
      <c r="T376" s="17">
        <f t="shared" ca="1" si="141"/>
        <v>1700</v>
      </c>
      <c r="U376" s="17">
        <f t="shared" ca="1" si="142"/>
        <v>10</v>
      </c>
      <c r="V376" s="49">
        <f t="shared" ca="1" si="143"/>
        <v>1</v>
      </c>
      <c r="W376" s="49"/>
      <c r="X376" s="7">
        <f t="shared" ca="1" si="144"/>
        <v>0</v>
      </c>
      <c r="Y376">
        <f t="shared" ca="1" si="145"/>
        <v>-500</v>
      </c>
      <c r="Z376" s="8">
        <f t="shared" ca="1" si="149"/>
        <v>-56500</v>
      </c>
    </row>
    <row r="377" spans="1:26" x14ac:dyDescent="0.25">
      <c r="A377" s="27">
        <f t="shared" si="146"/>
        <v>361</v>
      </c>
      <c r="B377" s="7">
        <f t="shared" si="128"/>
        <v>1</v>
      </c>
      <c r="C377" s="3">
        <f t="shared" ca="1" si="129"/>
        <v>-1</v>
      </c>
      <c r="D377" s="3">
        <f t="shared" ca="1" si="130"/>
        <v>-1</v>
      </c>
      <c r="E377" s="22">
        <f t="shared" ca="1" si="131"/>
        <v>0</v>
      </c>
      <c r="F377" s="25">
        <f t="shared" ca="1" si="127"/>
        <v>0</v>
      </c>
      <c r="G377" s="35">
        <f t="shared" ca="1" si="132"/>
        <v>0.75047227605065758</v>
      </c>
      <c r="H377" s="33">
        <f t="shared" ca="1" si="133"/>
        <v>0.10619384189799164</v>
      </c>
      <c r="I377" s="33">
        <f t="shared" ca="1" si="134"/>
        <v>0.15760948324507984</v>
      </c>
      <c r="J377" s="33">
        <f t="shared" ca="1" si="150"/>
        <v>0.17126444290246787</v>
      </c>
      <c r="K377" s="34">
        <f t="shared" ca="1" si="135"/>
        <v>77.568966643537024</v>
      </c>
      <c r="L377" s="3">
        <f t="shared" ca="1" si="136"/>
        <v>-1</v>
      </c>
      <c r="M377" s="15">
        <f t="shared" ca="1" si="137"/>
        <v>77.568966643537024</v>
      </c>
      <c r="N377" s="33">
        <f t="shared" ca="1" si="138"/>
        <v>20.790978490858318</v>
      </c>
      <c r="O377" s="32">
        <f t="shared" ca="1" si="151"/>
        <v>98.359945134395346</v>
      </c>
      <c r="P377" s="16">
        <f t="shared" ca="1" si="147"/>
        <v>98.359945134395346</v>
      </c>
      <c r="Q377" s="17">
        <f t="shared" ca="1" si="139"/>
        <v>147.53991770159303</v>
      </c>
      <c r="R377" s="17">
        <f t="shared" ca="1" si="148"/>
        <v>50384.88906634997</v>
      </c>
      <c r="S377" s="17">
        <f t="shared" ca="1" si="140"/>
        <v>139.57032982368406</v>
      </c>
      <c r="T377" s="17">
        <f t="shared" ca="1" si="141"/>
        <v>1601.6400548656047</v>
      </c>
      <c r="U377" s="17">
        <f t="shared" ca="1" si="142"/>
        <v>9.4214120874447342</v>
      </c>
      <c r="V377" s="49">
        <f t="shared" ca="1" si="143"/>
        <v>0.94214120874447338</v>
      </c>
      <c r="W377" s="49"/>
      <c r="X377" s="7">
        <f t="shared" ca="1" si="144"/>
        <v>0</v>
      </c>
      <c r="Y377">
        <f t="shared" si="145"/>
        <v>0</v>
      </c>
      <c r="Z377" s="8">
        <f t="shared" ca="1" si="149"/>
        <v>-56500</v>
      </c>
    </row>
    <row r="378" spans="1:26" x14ac:dyDescent="0.25">
      <c r="A378" s="27">
        <f t="shared" si="146"/>
        <v>362</v>
      </c>
      <c r="B378" s="7">
        <f t="shared" si="128"/>
        <v>0</v>
      </c>
      <c r="C378" s="3">
        <f t="shared" ca="1" si="129"/>
        <v>0.39992419493461084</v>
      </c>
      <c r="D378" s="3">
        <f t="shared" ca="1" si="130"/>
        <v>0</v>
      </c>
      <c r="E378" s="22">
        <f t="shared" ca="1" si="131"/>
        <v>2</v>
      </c>
      <c r="F378" s="25">
        <f t="shared" ca="1" si="127"/>
        <v>340</v>
      </c>
      <c r="G378" s="35">
        <f t="shared" ca="1" si="132"/>
        <v>0.67680328956523861</v>
      </c>
      <c r="H378" s="33">
        <f t="shared" ca="1" si="133"/>
        <v>0.9944527999599081</v>
      </c>
      <c r="I378" s="33">
        <f t="shared" ca="1" si="134"/>
        <v>0.37807900081073176</v>
      </c>
      <c r="J378" s="33">
        <f t="shared" ca="1" si="150"/>
        <v>-1.5307483095079355</v>
      </c>
      <c r="K378" s="34">
        <f t="shared" ca="1" si="135"/>
        <v>52.03877535738097</v>
      </c>
      <c r="L378" s="3">
        <f t="shared" ca="1" si="136"/>
        <v>-1</v>
      </c>
      <c r="M378" s="15">
        <f t="shared" ca="1" si="137"/>
        <v>52.03877535738097</v>
      </c>
      <c r="N378" s="33">
        <f t="shared" ca="1" si="138"/>
        <v>43.853585813711661</v>
      </c>
      <c r="O378" s="32">
        <f t="shared" ca="1" si="151"/>
        <v>95.892361171092631</v>
      </c>
      <c r="P378" s="16">
        <f t="shared" ca="1" si="147"/>
        <v>95.892361171092631</v>
      </c>
      <c r="Q378" s="17">
        <f t="shared" ca="1" si="139"/>
        <v>143.83854175663896</v>
      </c>
      <c r="R378" s="17">
        <f t="shared" ca="1" si="148"/>
        <v>50528.727608106608</v>
      </c>
      <c r="S378" s="17">
        <f t="shared" ca="1" si="140"/>
        <v>139.58212046438283</v>
      </c>
      <c r="T378" s="17">
        <f t="shared" ca="1" si="141"/>
        <v>1700</v>
      </c>
      <c r="U378" s="17">
        <f t="shared" ca="1" si="142"/>
        <v>10</v>
      </c>
      <c r="V378" s="49">
        <f t="shared" ca="1" si="143"/>
        <v>1</v>
      </c>
      <c r="W378" s="49"/>
      <c r="X378" s="7">
        <f t="shared" ca="1" si="144"/>
        <v>0</v>
      </c>
      <c r="Y378">
        <f t="shared" ca="1" si="145"/>
        <v>-500</v>
      </c>
      <c r="Z378" s="8">
        <f t="shared" ca="1" si="149"/>
        <v>-57000</v>
      </c>
    </row>
    <row r="379" spans="1:26" x14ac:dyDescent="0.25">
      <c r="A379" s="27">
        <f t="shared" si="146"/>
        <v>363</v>
      </c>
      <c r="B379" s="7">
        <f t="shared" si="128"/>
        <v>1</v>
      </c>
      <c r="C379" s="3">
        <f t="shared" ca="1" si="129"/>
        <v>-1</v>
      </c>
      <c r="D379" s="3">
        <f t="shared" ca="1" si="130"/>
        <v>-1</v>
      </c>
      <c r="E379" s="22">
        <f t="shared" ca="1" si="131"/>
        <v>0</v>
      </c>
      <c r="F379" s="25">
        <f t="shared" ca="1" si="127"/>
        <v>0</v>
      </c>
      <c r="G379" s="35">
        <f t="shared" ca="1" si="132"/>
        <v>0.68996995318978094</v>
      </c>
      <c r="H379" s="33">
        <f t="shared" ca="1" si="133"/>
        <v>0.82059006124562384</v>
      </c>
      <c r="I379" s="33">
        <f t="shared" ca="1" si="134"/>
        <v>0.29611692686846969</v>
      </c>
      <c r="J379" s="33">
        <f t="shared" ca="1" si="150"/>
        <v>-0.34903973995833726</v>
      </c>
      <c r="K379" s="34">
        <f t="shared" ca="1" si="135"/>
        <v>69.764403900624941</v>
      </c>
      <c r="L379" s="3">
        <f t="shared" ca="1" si="136"/>
        <v>-1</v>
      </c>
      <c r="M379" s="15">
        <f t="shared" ca="1" si="137"/>
        <v>69.764403900624941</v>
      </c>
      <c r="N379" s="33">
        <f t="shared" ca="1" si="138"/>
        <v>38.770050905255907</v>
      </c>
      <c r="O379" s="32">
        <f t="shared" ca="1" si="151"/>
        <v>108.53445480588084</v>
      </c>
      <c r="P379" s="16">
        <f t="shared" ca="1" si="147"/>
        <v>108.53445480588084</v>
      </c>
      <c r="Q379" s="17">
        <f t="shared" ca="1" si="139"/>
        <v>162.80168220882126</v>
      </c>
      <c r="R379" s="17">
        <f t="shared" ca="1" si="148"/>
        <v>50691.529290315433</v>
      </c>
      <c r="S379" s="17">
        <f t="shared" ca="1" si="140"/>
        <v>139.646086199216</v>
      </c>
      <c r="T379" s="17">
        <f t="shared" ca="1" si="141"/>
        <v>1591.4655451941192</v>
      </c>
      <c r="U379" s="17">
        <f t="shared" ca="1" si="142"/>
        <v>9.3615620305536424</v>
      </c>
      <c r="V379" s="49">
        <f t="shared" ca="1" si="143"/>
        <v>0.93615620305536418</v>
      </c>
      <c r="W379" s="49"/>
      <c r="X379" s="7">
        <f t="shared" ca="1" si="144"/>
        <v>0</v>
      </c>
      <c r="Y379">
        <f t="shared" si="145"/>
        <v>0</v>
      </c>
      <c r="Z379" s="8">
        <f t="shared" ca="1" si="149"/>
        <v>-57000</v>
      </c>
    </row>
    <row r="380" spans="1:26" x14ac:dyDescent="0.25">
      <c r="A380" s="27">
        <f t="shared" si="146"/>
        <v>364</v>
      </c>
      <c r="B380" s="7">
        <f t="shared" si="128"/>
        <v>0</v>
      </c>
      <c r="C380" s="3">
        <f t="shared" ca="1" si="129"/>
        <v>0.81570740715372958</v>
      </c>
      <c r="D380" s="3">
        <f t="shared" ca="1" si="130"/>
        <v>2</v>
      </c>
      <c r="E380" s="22">
        <f t="shared" ca="1" si="131"/>
        <v>0</v>
      </c>
      <c r="F380" s="25">
        <f t="shared" ca="1" si="127"/>
        <v>0</v>
      </c>
      <c r="G380" s="35">
        <f t="shared" ca="1" si="132"/>
        <v>0.8307917018310037</v>
      </c>
      <c r="H380" s="33">
        <f t="shared" ca="1" si="133"/>
        <v>0.99000604388713365</v>
      </c>
      <c r="I380" s="33">
        <f t="shared" ca="1" si="134"/>
        <v>3.4768990507668796E-2</v>
      </c>
      <c r="J380" s="33">
        <f t="shared" ca="1" si="150"/>
        <v>1.9525928833031394</v>
      </c>
      <c r="K380" s="34">
        <f t="shared" ca="1" si="135"/>
        <v>104.28889324954709</v>
      </c>
      <c r="L380" s="3">
        <f t="shared" ca="1" si="136"/>
        <v>-1</v>
      </c>
      <c r="M380" s="15">
        <f t="shared" ca="1" si="137"/>
        <v>104.28889324954709</v>
      </c>
      <c r="N380" s="33">
        <f t="shared" ca="1" si="138"/>
        <v>88.515567223216607</v>
      </c>
      <c r="O380" s="32">
        <f t="shared" ca="1" si="151"/>
        <v>192.80446047276371</v>
      </c>
      <c r="P380" s="16">
        <f t="shared" ca="1" si="147"/>
        <v>192.80446047276371</v>
      </c>
      <c r="Q380" s="17">
        <f t="shared" ca="1" si="139"/>
        <v>289.20669070914556</v>
      </c>
      <c r="R380" s="17">
        <f t="shared" ca="1" si="148"/>
        <v>50980.735981024576</v>
      </c>
      <c r="S380" s="17">
        <f t="shared" ca="1" si="140"/>
        <v>140.05696698083671</v>
      </c>
      <c r="T380" s="17">
        <f t="shared" ca="1" si="141"/>
        <v>1398.6610847213556</v>
      </c>
      <c r="U380" s="17">
        <f t="shared" ca="1" si="142"/>
        <v>8.2274181454197386</v>
      </c>
      <c r="V380" s="49">
        <f t="shared" ca="1" si="143"/>
        <v>0.82274181454197381</v>
      </c>
      <c r="W380" s="49"/>
      <c r="X380" s="7">
        <f t="shared" ca="1" si="144"/>
        <v>0</v>
      </c>
      <c r="Y380">
        <f t="shared" ca="1" si="145"/>
        <v>0</v>
      </c>
      <c r="Z380" s="8">
        <f t="shared" ca="1" si="149"/>
        <v>-57000</v>
      </c>
    </row>
    <row r="381" spans="1:26" x14ac:dyDescent="0.25">
      <c r="A381" s="27">
        <f t="shared" si="146"/>
        <v>365</v>
      </c>
      <c r="B381" s="7">
        <f t="shared" si="128"/>
        <v>1</v>
      </c>
      <c r="C381" s="3">
        <f t="shared" ca="1" si="129"/>
        <v>-1</v>
      </c>
      <c r="D381" s="3">
        <f t="shared" ca="1" si="130"/>
        <v>1</v>
      </c>
      <c r="E381" s="22">
        <f t="shared" ca="1" si="131"/>
        <v>0</v>
      </c>
      <c r="F381" s="25">
        <f t="shared" ca="1" si="127"/>
        <v>0</v>
      </c>
      <c r="G381" s="35">
        <f t="shared" ca="1" si="132"/>
        <v>0.14800352845325737</v>
      </c>
      <c r="H381" s="33">
        <f t="shared" ca="1" si="133"/>
        <v>-1</v>
      </c>
      <c r="I381" s="33">
        <f t="shared" ca="1" si="134"/>
        <v>-1</v>
      </c>
      <c r="J381" s="33">
        <f t="shared" ca="1" si="150"/>
        <v>-1</v>
      </c>
      <c r="K381" s="34">
        <f t="shared" ca="1" si="135"/>
        <v>-1</v>
      </c>
      <c r="L381" s="3">
        <f t="shared" ca="1" si="136"/>
        <v>50</v>
      </c>
      <c r="M381" s="15">
        <f t="shared" ca="1" si="137"/>
        <v>50</v>
      </c>
      <c r="N381" s="33">
        <f t="shared" ca="1" si="138"/>
        <v>67.696497002609789</v>
      </c>
      <c r="O381" s="32">
        <f t="shared" ca="1" si="151"/>
        <v>117.69649700260979</v>
      </c>
      <c r="P381" s="16">
        <f t="shared" ca="1" si="147"/>
        <v>117.69649700260979</v>
      </c>
      <c r="Q381" s="17">
        <f t="shared" ca="1" si="139"/>
        <v>176.54474550391467</v>
      </c>
      <c r="R381" s="17">
        <f t="shared" ca="1" si="148"/>
        <v>51157.280726528494</v>
      </c>
      <c r="S381" s="17">
        <f t="shared" ca="1" si="140"/>
        <v>140.15693349733829</v>
      </c>
      <c r="T381" s="17">
        <f t="shared" ca="1" si="141"/>
        <v>1280.9645877187459</v>
      </c>
      <c r="U381" s="17">
        <f t="shared" ca="1" si="142"/>
        <v>7.53508581011027</v>
      </c>
      <c r="V381" s="49">
        <f t="shared" ca="1" si="143"/>
        <v>0.75350858101102702</v>
      </c>
      <c r="W381" s="49"/>
      <c r="X381" s="7">
        <f t="shared" ca="1" si="144"/>
        <v>0</v>
      </c>
      <c r="Y381">
        <f t="shared" si="145"/>
        <v>0</v>
      </c>
      <c r="Z381" s="8">
        <f t="shared" ca="1" si="149"/>
        <v>-57000</v>
      </c>
    </row>
    <row r="382" spans="1:26" x14ac:dyDescent="0.25">
      <c r="A382" s="27">
        <f t="shared" si="146"/>
        <v>366</v>
      </c>
      <c r="B382" s="7">
        <f t="shared" si="128"/>
        <v>0</v>
      </c>
      <c r="C382" s="3">
        <f t="shared" ca="1" si="129"/>
        <v>0.53780714648037131</v>
      </c>
      <c r="D382" s="3">
        <f t="shared" ca="1" si="130"/>
        <v>0</v>
      </c>
      <c r="E382" s="22">
        <f t="shared" ca="1" si="131"/>
        <v>2</v>
      </c>
      <c r="F382" s="25">
        <f t="shared" ca="1" si="127"/>
        <v>340</v>
      </c>
      <c r="G382" s="35">
        <f t="shared" ca="1" si="132"/>
        <v>0.37702633987927558</v>
      </c>
      <c r="H382" s="33">
        <f t="shared" ca="1" si="133"/>
        <v>-1</v>
      </c>
      <c r="I382" s="33">
        <f t="shared" ca="1" si="134"/>
        <v>-1</v>
      </c>
      <c r="J382" s="33">
        <f t="shared" ca="1" si="150"/>
        <v>-1</v>
      </c>
      <c r="K382" s="34">
        <f t="shared" ca="1" si="135"/>
        <v>-1</v>
      </c>
      <c r="L382" s="3">
        <f t="shared" ca="1" si="136"/>
        <v>50</v>
      </c>
      <c r="M382" s="15">
        <f t="shared" ca="1" si="137"/>
        <v>50</v>
      </c>
      <c r="N382" s="33">
        <f t="shared" ca="1" si="138"/>
        <v>24.838893137418076</v>
      </c>
      <c r="O382" s="32">
        <f t="shared" ca="1" si="151"/>
        <v>74.838893137418069</v>
      </c>
      <c r="P382" s="16">
        <f t="shared" ca="1" si="147"/>
        <v>74.838893137418069</v>
      </c>
      <c r="Q382" s="17">
        <f t="shared" ca="1" si="139"/>
        <v>112.2583397061271</v>
      </c>
      <c r="R382" s="17">
        <f t="shared" ca="1" si="148"/>
        <v>51269.539066234618</v>
      </c>
      <c r="S382" s="17">
        <f t="shared" ca="1" si="140"/>
        <v>140.08070783124208</v>
      </c>
      <c r="T382" s="17">
        <f t="shared" ca="1" si="141"/>
        <v>1546.1256945813277</v>
      </c>
      <c r="U382" s="17">
        <f t="shared" ca="1" si="142"/>
        <v>9.0948570269489863</v>
      </c>
      <c r="V382" s="49">
        <f t="shared" ca="1" si="143"/>
        <v>0.9094857026948987</v>
      </c>
      <c r="W382" s="49"/>
      <c r="X382" s="7">
        <f t="shared" ca="1" si="144"/>
        <v>0</v>
      </c>
      <c r="Y382">
        <f t="shared" ca="1" si="145"/>
        <v>-500</v>
      </c>
      <c r="Z382" s="8">
        <f t="shared" ca="1" si="149"/>
        <v>-57500</v>
      </c>
    </row>
    <row r="383" spans="1:26" x14ac:dyDescent="0.25">
      <c r="A383" s="27">
        <f t="shared" si="146"/>
        <v>367</v>
      </c>
      <c r="B383" s="7">
        <f t="shared" si="128"/>
        <v>1</v>
      </c>
      <c r="C383" s="3">
        <f t="shared" ca="1" si="129"/>
        <v>-1</v>
      </c>
      <c r="D383" s="3">
        <f t="shared" ca="1" si="130"/>
        <v>-1</v>
      </c>
      <c r="E383" s="22">
        <f t="shared" ca="1" si="131"/>
        <v>0</v>
      </c>
      <c r="F383" s="25">
        <f t="shared" ca="1" si="127"/>
        <v>0</v>
      </c>
      <c r="G383" s="35">
        <f t="shared" ca="1" si="132"/>
        <v>0.94418130156390034</v>
      </c>
      <c r="H383" s="33">
        <f t="shared" ca="1" si="133"/>
        <v>0.66505346524829656</v>
      </c>
      <c r="I383" s="33">
        <f t="shared" ca="1" si="134"/>
        <v>1.3138400615899326E-2</v>
      </c>
      <c r="J383" s="33">
        <f t="shared" ca="1" si="150"/>
        <v>0.97138532311590975</v>
      </c>
      <c r="K383" s="34">
        <f t="shared" ca="1" si="135"/>
        <v>89.570779846738645</v>
      </c>
      <c r="L383" s="3">
        <f t="shared" ca="1" si="136"/>
        <v>-1</v>
      </c>
      <c r="M383" s="15">
        <f t="shared" ca="1" si="137"/>
        <v>89.570779846738645</v>
      </c>
      <c r="N383" s="33">
        <f t="shared" ca="1" si="138"/>
        <v>0.71963173953806758</v>
      </c>
      <c r="O383" s="32">
        <f t="shared" ca="1" si="151"/>
        <v>90.290411586276718</v>
      </c>
      <c r="P383" s="16">
        <f t="shared" ca="1" si="147"/>
        <v>90.290411586276718</v>
      </c>
      <c r="Q383" s="17">
        <f t="shared" ca="1" si="139"/>
        <v>135.43561737941508</v>
      </c>
      <c r="R383" s="17">
        <f t="shared" ca="1" si="148"/>
        <v>51404.974683614033</v>
      </c>
      <c r="S383" s="17">
        <f t="shared" ca="1" si="140"/>
        <v>140.06805090903001</v>
      </c>
      <c r="T383" s="17">
        <f t="shared" ca="1" si="141"/>
        <v>1455.8352829950509</v>
      </c>
      <c r="U383" s="17">
        <f t="shared" ca="1" si="142"/>
        <v>8.5637369587944168</v>
      </c>
      <c r="V383" s="49">
        <f t="shared" ca="1" si="143"/>
        <v>0.85637369587944168</v>
      </c>
      <c r="W383" s="49"/>
      <c r="X383" s="7">
        <f t="shared" ca="1" si="144"/>
        <v>0</v>
      </c>
      <c r="Y383">
        <f t="shared" si="145"/>
        <v>0</v>
      </c>
      <c r="Z383" s="8">
        <f t="shared" ca="1" si="149"/>
        <v>-57500</v>
      </c>
    </row>
    <row r="384" spans="1:26" x14ac:dyDescent="0.25">
      <c r="A384" s="27">
        <f t="shared" si="146"/>
        <v>368</v>
      </c>
      <c r="B384" s="7">
        <f t="shared" si="128"/>
        <v>0</v>
      </c>
      <c r="C384" s="3">
        <f t="shared" ca="1" si="129"/>
        <v>2.8586464702433867E-2</v>
      </c>
      <c r="D384" s="3">
        <f t="shared" ca="1" si="130"/>
        <v>0</v>
      </c>
      <c r="E384" s="22">
        <f t="shared" ca="1" si="131"/>
        <v>2</v>
      </c>
      <c r="F384" s="25">
        <f t="shared" ca="1" si="127"/>
        <v>340</v>
      </c>
      <c r="G384" s="35">
        <f t="shared" ca="1" si="132"/>
        <v>0.43775909073266017</v>
      </c>
      <c r="H384" s="33">
        <f t="shared" ca="1" si="133"/>
        <v>-1</v>
      </c>
      <c r="I384" s="33">
        <f t="shared" ca="1" si="134"/>
        <v>-1</v>
      </c>
      <c r="J384" s="33">
        <f t="shared" ca="1" si="150"/>
        <v>-1</v>
      </c>
      <c r="K384" s="34">
        <f t="shared" ca="1" si="135"/>
        <v>-1</v>
      </c>
      <c r="L384" s="3">
        <f t="shared" ca="1" si="136"/>
        <v>50</v>
      </c>
      <c r="M384" s="15">
        <f t="shared" ca="1" si="137"/>
        <v>50</v>
      </c>
      <c r="N384" s="33">
        <f t="shared" ca="1" si="138"/>
        <v>98.295260042142502</v>
      </c>
      <c r="O384" s="32">
        <f t="shared" ca="1" si="151"/>
        <v>148.2952600421425</v>
      </c>
      <c r="P384" s="16">
        <f t="shared" ca="1" si="147"/>
        <v>148.2952600421425</v>
      </c>
      <c r="Q384" s="17">
        <f t="shared" ca="1" si="139"/>
        <v>222.44289006321375</v>
      </c>
      <c r="R384" s="17">
        <f t="shared" ca="1" si="148"/>
        <v>51627.417573677245</v>
      </c>
      <c r="S384" s="17">
        <f t="shared" ca="1" si="140"/>
        <v>140.29189558064462</v>
      </c>
      <c r="T384" s="17">
        <f t="shared" ca="1" si="141"/>
        <v>1647.5400229529084</v>
      </c>
      <c r="U384" s="17">
        <f t="shared" ca="1" si="142"/>
        <v>9.6914118997229899</v>
      </c>
      <c r="V384" s="49">
        <f t="shared" ca="1" si="143"/>
        <v>0.96914118997229903</v>
      </c>
      <c r="W384" s="49"/>
      <c r="X384" s="7">
        <f t="shared" ca="1" si="144"/>
        <v>0</v>
      </c>
      <c r="Y384">
        <f t="shared" ca="1" si="145"/>
        <v>-500</v>
      </c>
      <c r="Z384" s="8">
        <f t="shared" ca="1" si="149"/>
        <v>-58000</v>
      </c>
    </row>
    <row r="385" spans="1:26" x14ac:dyDescent="0.25">
      <c r="A385" s="27">
        <f t="shared" si="146"/>
        <v>369</v>
      </c>
      <c r="B385" s="7">
        <f t="shared" si="128"/>
        <v>1</v>
      </c>
      <c r="C385" s="3">
        <f t="shared" ca="1" si="129"/>
        <v>-1</v>
      </c>
      <c r="D385" s="3">
        <f t="shared" ca="1" si="130"/>
        <v>-1</v>
      </c>
      <c r="E385" s="22">
        <f t="shared" ca="1" si="131"/>
        <v>0</v>
      </c>
      <c r="F385" s="25">
        <f t="shared" ca="1" si="127"/>
        <v>0</v>
      </c>
      <c r="G385" s="35">
        <f t="shared" ca="1" si="132"/>
        <v>0.48214672189867747</v>
      </c>
      <c r="H385" s="33">
        <f t="shared" ca="1" si="133"/>
        <v>-1</v>
      </c>
      <c r="I385" s="33">
        <f t="shared" ca="1" si="134"/>
        <v>-1</v>
      </c>
      <c r="J385" s="33">
        <f t="shared" ca="1" si="150"/>
        <v>-1</v>
      </c>
      <c r="K385" s="34">
        <f t="shared" ca="1" si="135"/>
        <v>-1</v>
      </c>
      <c r="L385" s="3">
        <f t="shared" ca="1" si="136"/>
        <v>50</v>
      </c>
      <c r="M385" s="15">
        <f t="shared" ca="1" si="137"/>
        <v>50</v>
      </c>
      <c r="N385" s="33">
        <f t="shared" ca="1" si="138"/>
        <v>15.356320428388054</v>
      </c>
      <c r="O385" s="32">
        <f t="shared" ca="1" si="151"/>
        <v>65.356320428388059</v>
      </c>
      <c r="P385" s="16">
        <f t="shared" ca="1" si="147"/>
        <v>65.356320428388059</v>
      </c>
      <c r="Q385" s="17">
        <f t="shared" ca="1" si="139"/>
        <v>98.034480642582082</v>
      </c>
      <c r="R385" s="17">
        <f t="shared" ca="1" si="148"/>
        <v>51725.45205431983</v>
      </c>
      <c r="S385" s="17">
        <f t="shared" ca="1" si="140"/>
        <v>140.17737684097509</v>
      </c>
      <c r="T385" s="17">
        <f t="shared" ca="1" si="141"/>
        <v>1582.1837025245204</v>
      </c>
      <c r="U385" s="17">
        <f t="shared" ca="1" si="142"/>
        <v>9.3069629560265899</v>
      </c>
      <c r="V385" s="49">
        <f t="shared" ca="1" si="143"/>
        <v>0.9306962956026591</v>
      </c>
      <c r="W385" s="49"/>
      <c r="X385" s="7">
        <f t="shared" ca="1" si="144"/>
        <v>0</v>
      </c>
      <c r="Y385">
        <f t="shared" si="145"/>
        <v>0</v>
      </c>
      <c r="Z385" s="8">
        <f t="shared" ca="1" si="149"/>
        <v>-58000</v>
      </c>
    </row>
    <row r="386" spans="1:26" x14ac:dyDescent="0.25">
      <c r="A386" s="27">
        <f t="shared" si="146"/>
        <v>370</v>
      </c>
      <c r="B386" s="7">
        <f t="shared" si="128"/>
        <v>0</v>
      </c>
      <c r="C386" s="3">
        <f t="shared" ca="1" si="129"/>
        <v>0.56159972117229295</v>
      </c>
      <c r="D386" s="3">
        <f t="shared" ca="1" si="130"/>
        <v>1</v>
      </c>
      <c r="E386" s="22">
        <f t="shared" ca="1" si="131"/>
        <v>0</v>
      </c>
      <c r="F386" s="25">
        <f t="shared" ca="1" si="127"/>
        <v>0</v>
      </c>
      <c r="G386" s="35">
        <f t="shared" ca="1" si="132"/>
        <v>0.70780347767829566</v>
      </c>
      <c r="H386" s="33">
        <f t="shared" ca="1" si="133"/>
        <v>0.9245843724945203</v>
      </c>
      <c r="I386" s="33">
        <f t="shared" ca="1" si="134"/>
        <v>0.20856873779870699</v>
      </c>
      <c r="J386" s="33">
        <f t="shared" ca="1" si="150"/>
        <v>0.38566252463926132</v>
      </c>
      <c r="K386" s="34">
        <f t="shared" ca="1" si="135"/>
        <v>80.784937869588916</v>
      </c>
      <c r="L386" s="3">
        <f t="shared" ca="1" si="136"/>
        <v>-1</v>
      </c>
      <c r="M386" s="15">
        <f t="shared" ca="1" si="137"/>
        <v>80.784937869588916</v>
      </c>
      <c r="N386" s="33">
        <f t="shared" ca="1" si="138"/>
        <v>30.997014347987914</v>
      </c>
      <c r="O386" s="32">
        <f t="shared" ca="1" si="151"/>
        <v>111.78195221757683</v>
      </c>
      <c r="P386" s="16">
        <f t="shared" ca="1" si="147"/>
        <v>111.78195221757683</v>
      </c>
      <c r="Q386" s="17">
        <f t="shared" ca="1" si="139"/>
        <v>167.67292832636525</v>
      </c>
      <c r="R386" s="17">
        <f t="shared" ca="1" si="148"/>
        <v>51893.124982646194</v>
      </c>
      <c r="S386" s="17">
        <f t="shared" ca="1" si="140"/>
        <v>140.25168914228695</v>
      </c>
      <c r="T386" s="17">
        <f t="shared" ca="1" si="141"/>
        <v>1470.4017503069435</v>
      </c>
      <c r="U386" s="17">
        <f t="shared" ca="1" si="142"/>
        <v>8.6494220606290799</v>
      </c>
      <c r="V386" s="49">
        <f t="shared" ca="1" si="143"/>
        <v>0.86494220606290795</v>
      </c>
      <c r="W386" s="49"/>
      <c r="X386" s="7">
        <f t="shared" ca="1" si="144"/>
        <v>0</v>
      </c>
      <c r="Y386">
        <f t="shared" ca="1" si="145"/>
        <v>0</v>
      </c>
      <c r="Z386" s="8">
        <f t="shared" ca="1" si="149"/>
        <v>-58000</v>
      </c>
    </row>
    <row r="387" spans="1:26" x14ac:dyDescent="0.25">
      <c r="A387" s="27">
        <f t="shared" si="146"/>
        <v>371</v>
      </c>
      <c r="B387" s="7">
        <f t="shared" si="128"/>
        <v>1</v>
      </c>
      <c r="C387" s="3">
        <f t="shared" ca="1" si="129"/>
        <v>-1</v>
      </c>
      <c r="D387" s="3">
        <f t="shared" ca="1" si="130"/>
        <v>0</v>
      </c>
      <c r="E387" s="22">
        <f t="shared" ca="1" si="131"/>
        <v>2</v>
      </c>
      <c r="F387" s="25">
        <f t="shared" ca="1" si="127"/>
        <v>340</v>
      </c>
      <c r="G387" s="35">
        <f t="shared" ca="1" si="132"/>
        <v>0.71754296030796172</v>
      </c>
      <c r="H387" s="33">
        <f t="shared" ca="1" si="133"/>
        <v>0.29515194644213261</v>
      </c>
      <c r="I387" s="33">
        <f t="shared" ca="1" si="134"/>
        <v>6.6843413098913618E-2</v>
      </c>
      <c r="J387" s="33">
        <f t="shared" ca="1" si="150"/>
        <v>0.50328666056365112</v>
      </c>
      <c r="K387" s="34">
        <f t="shared" ca="1" si="135"/>
        <v>82.549299908454771</v>
      </c>
      <c r="L387" s="3">
        <f t="shared" ca="1" si="136"/>
        <v>-1</v>
      </c>
      <c r="M387" s="15">
        <f t="shared" ca="1" si="137"/>
        <v>82.549299908454771</v>
      </c>
      <c r="N387" s="33">
        <f t="shared" ca="1" si="138"/>
        <v>66.956274253616556</v>
      </c>
      <c r="O387" s="32">
        <f t="shared" ca="1" si="151"/>
        <v>149.50557416207133</v>
      </c>
      <c r="P387" s="16">
        <f t="shared" ca="1" si="147"/>
        <v>149.50557416207133</v>
      </c>
      <c r="Q387" s="17">
        <f t="shared" ca="1" si="139"/>
        <v>224.258361243107</v>
      </c>
      <c r="R387" s="17">
        <f t="shared" ca="1" si="148"/>
        <v>52117.383343889298</v>
      </c>
      <c r="S387" s="17">
        <f t="shared" ca="1" si="140"/>
        <v>140.47812222072582</v>
      </c>
      <c r="T387" s="17">
        <f t="shared" ca="1" si="141"/>
        <v>1660.8961761448722</v>
      </c>
      <c r="U387" s="17">
        <f t="shared" ca="1" si="142"/>
        <v>9.7699775067345431</v>
      </c>
      <c r="V387" s="49">
        <f t="shared" ca="1" si="143"/>
        <v>0.97699775067345429</v>
      </c>
      <c r="W387" s="49"/>
      <c r="X387" s="7">
        <f t="shared" ca="1" si="144"/>
        <v>0</v>
      </c>
      <c r="Y387">
        <f t="shared" si="145"/>
        <v>0</v>
      </c>
      <c r="Z387" s="8">
        <f t="shared" ca="1" si="149"/>
        <v>-58000</v>
      </c>
    </row>
    <row r="388" spans="1:26" x14ac:dyDescent="0.25">
      <c r="A388" s="27">
        <f t="shared" si="146"/>
        <v>372</v>
      </c>
      <c r="B388" s="7">
        <f t="shared" si="128"/>
        <v>0</v>
      </c>
      <c r="C388" s="3">
        <f t="shared" ca="1" si="129"/>
        <v>0.94483266634937502</v>
      </c>
      <c r="D388" s="3">
        <f t="shared" ca="1" si="130"/>
        <v>2</v>
      </c>
      <c r="E388" s="22">
        <f t="shared" ca="1" si="131"/>
        <v>0</v>
      </c>
      <c r="F388" s="25">
        <f t="shared" ca="1" si="127"/>
        <v>0</v>
      </c>
      <c r="G388" s="35">
        <f t="shared" ca="1" si="132"/>
        <v>0.19778828673866855</v>
      </c>
      <c r="H388" s="33">
        <f t="shared" ca="1" si="133"/>
        <v>-1</v>
      </c>
      <c r="I388" s="33">
        <f t="shared" ca="1" si="134"/>
        <v>-1</v>
      </c>
      <c r="J388" s="33">
        <f t="shared" ca="1" si="150"/>
        <v>-1</v>
      </c>
      <c r="K388" s="34">
        <f t="shared" ca="1" si="135"/>
        <v>-1</v>
      </c>
      <c r="L388" s="3">
        <f t="shared" ca="1" si="136"/>
        <v>50</v>
      </c>
      <c r="M388" s="15">
        <f t="shared" ca="1" si="137"/>
        <v>50</v>
      </c>
      <c r="N388" s="33">
        <f t="shared" ca="1" si="138"/>
        <v>13.879848520684323</v>
      </c>
      <c r="O388" s="32">
        <f t="shared" ca="1" si="151"/>
        <v>63.87984852068432</v>
      </c>
      <c r="P388" s="16">
        <f t="shared" ca="1" si="147"/>
        <v>63.87984852068432</v>
      </c>
      <c r="Q388" s="17">
        <f t="shared" ca="1" si="139"/>
        <v>95.819772781026472</v>
      </c>
      <c r="R388" s="17">
        <f t="shared" ca="1" si="148"/>
        <v>52213.203116670324</v>
      </c>
      <c r="S388" s="17">
        <f t="shared" ca="1" si="140"/>
        <v>140.35807289427504</v>
      </c>
      <c r="T388" s="17">
        <f t="shared" ca="1" si="141"/>
        <v>1597.0163276241879</v>
      </c>
      <c r="U388" s="17">
        <f t="shared" ca="1" si="142"/>
        <v>9.3942136919069874</v>
      </c>
      <c r="V388" s="49">
        <f t="shared" ca="1" si="143"/>
        <v>0.93942136919069874</v>
      </c>
      <c r="W388" s="49"/>
      <c r="X388" s="7">
        <f t="shared" ca="1" si="144"/>
        <v>0</v>
      </c>
      <c r="Y388">
        <f t="shared" ca="1" si="145"/>
        <v>0</v>
      </c>
      <c r="Z388" s="8">
        <f t="shared" ca="1" si="149"/>
        <v>-58000</v>
      </c>
    </row>
    <row r="389" spans="1:26" x14ac:dyDescent="0.25">
      <c r="A389" s="27">
        <f t="shared" si="146"/>
        <v>373</v>
      </c>
      <c r="B389" s="7">
        <f t="shared" si="128"/>
        <v>1</v>
      </c>
      <c r="C389" s="3">
        <f t="shared" ca="1" si="129"/>
        <v>-1</v>
      </c>
      <c r="D389" s="3">
        <f t="shared" ca="1" si="130"/>
        <v>1</v>
      </c>
      <c r="E389" s="22">
        <f t="shared" ca="1" si="131"/>
        <v>0</v>
      </c>
      <c r="F389" s="25">
        <f t="shared" ca="1" si="127"/>
        <v>0</v>
      </c>
      <c r="G389" s="35">
        <f t="shared" ca="1" si="132"/>
        <v>0.48376426192871569</v>
      </c>
      <c r="H389" s="33">
        <f t="shared" ca="1" si="133"/>
        <v>-1</v>
      </c>
      <c r="I389" s="33">
        <f t="shared" ca="1" si="134"/>
        <v>-1</v>
      </c>
      <c r="J389" s="33">
        <f t="shared" ca="1" si="150"/>
        <v>-1</v>
      </c>
      <c r="K389" s="34">
        <f t="shared" ca="1" si="135"/>
        <v>-1</v>
      </c>
      <c r="L389" s="3">
        <f t="shared" ca="1" si="136"/>
        <v>50</v>
      </c>
      <c r="M389" s="15">
        <f t="shared" ca="1" si="137"/>
        <v>50</v>
      </c>
      <c r="N389" s="33">
        <f t="shared" ca="1" si="138"/>
        <v>11.255821629199955</v>
      </c>
      <c r="O389" s="32">
        <f t="shared" ca="1" si="151"/>
        <v>61.255821629199957</v>
      </c>
      <c r="P389" s="16">
        <f t="shared" ca="1" si="147"/>
        <v>61.255821629199957</v>
      </c>
      <c r="Q389" s="17">
        <f t="shared" ca="1" si="139"/>
        <v>91.883732443799943</v>
      </c>
      <c r="R389" s="17">
        <f t="shared" ca="1" si="148"/>
        <v>52305.086849114123</v>
      </c>
      <c r="S389" s="17">
        <f t="shared" ca="1" si="140"/>
        <v>140.22811487698155</v>
      </c>
      <c r="T389" s="17">
        <f t="shared" ca="1" si="141"/>
        <v>1535.7605059949879</v>
      </c>
      <c r="U389" s="17">
        <f t="shared" ca="1" si="142"/>
        <v>9.0338853293822812</v>
      </c>
      <c r="V389" s="49">
        <f t="shared" ca="1" si="143"/>
        <v>0.90338853293822818</v>
      </c>
      <c r="W389" s="49"/>
      <c r="X389" s="7">
        <f t="shared" ca="1" si="144"/>
        <v>0</v>
      </c>
      <c r="Y389">
        <f t="shared" si="145"/>
        <v>0</v>
      </c>
      <c r="Z389" s="8">
        <f t="shared" ca="1" si="149"/>
        <v>-58000</v>
      </c>
    </row>
    <row r="390" spans="1:26" x14ac:dyDescent="0.25">
      <c r="A390" s="27">
        <f t="shared" si="146"/>
        <v>374</v>
      </c>
      <c r="B390" s="7">
        <f t="shared" si="128"/>
        <v>0</v>
      </c>
      <c r="C390" s="3">
        <f t="shared" ca="1" si="129"/>
        <v>0.91709493041293055</v>
      </c>
      <c r="D390" s="3">
        <f t="shared" ca="1" si="130"/>
        <v>0</v>
      </c>
      <c r="E390" s="22">
        <f t="shared" ca="1" si="131"/>
        <v>2</v>
      </c>
      <c r="F390" s="25">
        <f t="shared" ca="1" si="127"/>
        <v>340</v>
      </c>
      <c r="G390" s="35">
        <f t="shared" ca="1" si="132"/>
        <v>0.40157464003605814</v>
      </c>
      <c r="H390" s="33">
        <f t="shared" ca="1" si="133"/>
        <v>-1</v>
      </c>
      <c r="I390" s="33">
        <f t="shared" ca="1" si="134"/>
        <v>-1</v>
      </c>
      <c r="J390" s="33">
        <f t="shared" ca="1" si="150"/>
        <v>-1</v>
      </c>
      <c r="K390" s="34">
        <f t="shared" ca="1" si="135"/>
        <v>-1</v>
      </c>
      <c r="L390" s="3">
        <f t="shared" ca="1" si="136"/>
        <v>50</v>
      </c>
      <c r="M390" s="15">
        <f t="shared" ca="1" si="137"/>
        <v>50</v>
      </c>
      <c r="N390" s="33">
        <f t="shared" ca="1" si="138"/>
        <v>10.124080006790182</v>
      </c>
      <c r="O390" s="32">
        <f t="shared" ca="1" si="151"/>
        <v>60.12408000679018</v>
      </c>
      <c r="P390" s="16">
        <f t="shared" ca="1" si="147"/>
        <v>60.12408000679018</v>
      </c>
      <c r="Q390" s="17">
        <f t="shared" ca="1" si="139"/>
        <v>90.186120010185277</v>
      </c>
      <c r="R390" s="17">
        <f t="shared" ca="1" si="148"/>
        <v>52395.272969124308</v>
      </c>
      <c r="S390" s="17">
        <f t="shared" ca="1" si="140"/>
        <v>140.09431275166924</v>
      </c>
      <c r="T390" s="17">
        <f t="shared" ca="1" si="141"/>
        <v>1700</v>
      </c>
      <c r="U390" s="17">
        <f t="shared" ca="1" si="142"/>
        <v>10</v>
      </c>
      <c r="V390" s="49">
        <f t="shared" ca="1" si="143"/>
        <v>1</v>
      </c>
      <c r="W390" s="49"/>
      <c r="X390" s="7">
        <f t="shared" ca="1" si="144"/>
        <v>0</v>
      </c>
      <c r="Y390">
        <f t="shared" ca="1" si="145"/>
        <v>-500</v>
      </c>
      <c r="Z390" s="8">
        <f t="shared" ca="1" si="149"/>
        <v>-58500</v>
      </c>
    </row>
    <row r="391" spans="1:26" x14ac:dyDescent="0.25">
      <c r="A391" s="27">
        <f t="shared" si="146"/>
        <v>375</v>
      </c>
      <c r="B391" s="7">
        <f t="shared" si="128"/>
        <v>1</v>
      </c>
      <c r="C391" s="3">
        <f t="shared" ca="1" si="129"/>
        <v>-1</v>
      </c>
      <c r="D391" s="3">
        <f t="shared" ca="1" si="130"/>
        <v>-1</v>
      </c>
      <c r="E391" s="22">
        <f t="shared" ca="1" si="131"/>
        <v>0</v>
      </c>
      <c r="F391" s="25">
        <f t="shared" ca="1" si="127"/>
        <v>0</v>
      </c>
      <c r="G391" s="35">
        <f t="shared" ca="1" si="132"/>
        <v>0.8519886388049982</v>
      </c>
      <c r="H391" s="33">
        <f t="shared" ca="1" si="133"/>
        <v>0.74096741193707782</v>
      </c>
      <c r="I391" s="33">
        <f t="shared" ca="1" si="134"/>
        <v>0.91063873819020302</v>
      </c>
      <c r="J391" s="33">
        <f t="shared" ca="1" si="150"/>
        <v>0.91688586113556048</v>
      </c>
      <c r="K391" s="34">
        <f t="shared" ca="1" si="135"/>
        <v>88.753287917033404</v>
      </c>
      <c r="L391" s="3">
        <f t="shared" ca="1" si="136"/>
        <v>-1</v>
      </c>
      <c r="M391" s="15">
        <f t="shared" ca="1" si="137"/>
        <v>88.753287917033404</v>
      </c>
      <c r="N391" s="33">
        <f t="shared" ca="1" si="138"/>
        <v>23.560499004572026</v>
      </c>
      <c r="O391" s="32">
        <f t="shared" ca="1" si="151"/>
        <v>112.31378692160543</v>
      </c>
      <c r="P391" s="16">
        <f t="shared" ca="1" si="147"/>
        <v>112.31378692160543</v>
      </c>
      <c r="Q391" s="17">
        <f t="shared" ca="1" si="139"/>
        <v>168.47068038240815</v>
      </c>
      <c r="R391" s="17">
        <f t="shared" ca="1" si="148"/>
        <v>52563.743649506716</v>
      </c>
      <c r="S391" s="17">
        <f t="shared" ca="1" si="140"/>
        <v>140.1699830653512</v>
      </c>
      <c r="T391" s="17">
        <f t="shared" ca="1" si="141"/>
        <v>1587.6862130783945</v>
      </c>
      <c r="U391" s="17">
        <f t="shared" ca="1" si="142"/>
        <v>9.3393306651670258</v>
      </c>
      <c r="V391" s="49">
        <f t="shared" ca="1" si="143"/>
        <v>0.93393306651670271</v>
      </c>
      <c r="W391" s="49"/>
      <c r="X391" s="7">
        <f t="shared" ca="1" si="144"/>
        <v>0</v>
      </c>
      <c r="Y391">
        <f t="shared" si="145"/>
        <v>0</v>
      </c>
      <c r="Z391" s="8">
        <f t="shared" ca="1" si="149"/>
        <v>-58500</v>
      </c>
    </row>
    <row r="392" spans="1:26" x14ac:dyDescent="0.25">
      <c r="A392" s="27">
        <f t="shared" si="146"/>
        <v>376</v>
      </c>
      <c r="B392" s="7">
        <f t="shared" si="128"/>
        <v>0</v>
      </c>
      <c r="C392" s="3">
        <f t="shared" ca="1" si="129"/>
        <v>0.80749323168483256</v>
      </c>
      <c r="D392" s="3">
        <f t="shared" ca="1" si="130"/>
        <v>2</v>
      </c>
      <c r="E392" s="22">
        <f t="shared" ca="1" si="131"/>
        <v>0</v>
      </c>
      <c r="F392" s="25">
        <f t="shared" ca="1" si="127"/>
        <v>0</v>
      </c>
      <c r="G392" s="35">
        <f t="shared" ca="1" si="132"/>
        <v>0.92157188513088828</v>
      </c>
      <c r="H392" s="33">
        <f t="shared" ca="1" si="133"/>
        <v>0.90543718166030907</v>
      </c>
      <c r="I392" s="33">
        <f t="shared" ca="1" si="134"/>
        <v>0.75494773374032387</v>
      </c>
      <c r="J392" s="33">
        <f t="shared" ca="1" si="150"/>
        <v>4.4487755104201228E-2</v>
      </c>
      <c r="K392" s="34">
        <f t="shared" ca="1" si="135"/>
        <v>75.667316326563025</v>
      </c>
      <c r="L392" s="3">
        <f t="shared" ca="1" si="136"/>
        <v>-1</v>
      </c>
      <c r="M392" s="15">
        <f t="shared" ca="1" si="137"/>
        <v>75.667316326563025</v>
      </c>
      <c r="N392" s="33">
        <f t="shared" ca="1" si="138"/>
        <v>6.0672254259930876</v>
      </c>
      <c r="O392" s="32">
        <f t="shared" ca="1" si="151"/>
        <v>81.734541752556112</v>
      </c>
      <c r="P392" s="16">
        <f t="shared" ca="1" si="147"/>
        <v>81.734541752556112</v>
      </c>
      <c r="Q392" s="17">
        <f t="shared" ca="1" si="139"/>
        <v>122.60181262883417</v>
      </c>
      <c r="R392" s="17">
        <f t="shared" ca="1" si="148"/>
        <v>52686.345462135549</v>
      </c>
      <c r="S392" s="17">
        <f t="shared" ca="1" si="140"/>
        <v>140.12325920780728</v>
      </c>
      <c r="T392" s="17">
        <f t="shared" ca="1" si="141"/>
        <v>1505.9516713258383</v>
      </c>
      <c r="U392" s="17">
        <f t="shared" ca="1" si="142"/>
        <v>8.8585392430931673</v>
      </c>
      <c r="V392" s="49">
        <f t="shared" ca="1" si="143"/>
        <v>0.88585392430931664</v>
      </c>
      <c r="W392" s="49"/>
      <c r="X392" s="7">
        <f t="shared" ca="1" si="144"/>
        <v>0</v>
      </c>
      <c r="Y392">
        <f t="shared" ca="1" si="145"/>
        <v>0</v>
      </c>
      <c r="Z392" s="8">
        <f t="shared" ca="1" si="149"/>
        <v>-58500</v>
      </c>
    </row>
    <row r="393" spans="1:26" x14ac:dyDescent="0.25">
      <c r="A393" s="27">
        <f t="shared" si="146"/>
        <v>377</v>
      </c>
      <c r="B393" s="7">
        <f t="shared" si="128"/>
        <v>1</v>
      </c>
      <c r="C393" s="3">
        <f t="shared" ca="1" si="129"/>
        <v>-1</v>
      </c>
      <c r="D393" s="3">
        <f t="shared" ca="1" si="130"/>
        <v>1</v>
      </c>
      <c r="E393" s="22">
        <f t="shared" ca="1" si="131"/>
        <v>0</v>
      </c>
      <c r="F393" s="25">
        <f t="shared" ca="1" si="127"/>
        <v>0</v>
      </c>
      <c r="G393" s="35">
        <f t="shared" ca="1" si="132"/>
        <v>0.73808729172701537</v>
      </c>
      <c r="H393" s="33">
        <f t="shared" ca="1" si="133"/>
        <v>0.56561529793973842</v>
      </c>
      <c r="I393" s="33">
        <f t="shared" ca="1" si="134"/>
        <v>0.53565213067791695</v>
      </c>
      <c r="J393" s="33">
        <f t="shared" ca="1" si="150"/>
        <v>-0.82976616054451802</v>
      </c>
      <c r="K393" s="34">
        <f t="shared" ca="1" si="135"/>
        <v>62.553507591832229</v>
      </c>
      <c r="L393" s="3">
        <f t="shared" ca="1" si="136"/>
        <v>-1</v>
      </c>
      <c r="M393" s="15">
        <f t="shared" ca="1" si="137"/>
        <v>62.553507591832229</v>
      </c>
      <c r="N393" s="33">
        <f t="shared" ca="1" si="138"/>
        <v>3.8507105965923958</v>
      </c>
      <c r="O393" s="32">
        <f t="shared" ca="1" si="151"/>
        <v>66.404218188424622</v>
      </c>
      <c r="P393" s="16">
        <f t="shared" ca="1" si="147"/>
        <v>66.404218188424622</v>
      </c>
      <c r="Q393" s="17">
        <f t="shared" ca="1" si="139"/>
        <v>99.606327282636926</v>
      </c>
      <c r="R393" s="17">
        <f t="shared" ca="1" si="148"/>
        <v>52785.951789418184</v>
      </c>
      <c r="S393" s="17">
        <f t="shared" ca="1" si="140"/>
        <v>140.01578723983599</v>
      </c>
      <c r="T393" s="17">
        <f t="shared" ca="1" si="141"/>
        <v>1439.5474531374136</v>
      </c>
      <c r="U393" s="17">
        <f t="shared" ca="1" si="142"/>
        <v>8.4679261949259619</v>
      </c>
      <c r="V393" s="49">
        <f t="shared" ca="1" si="143"/>
        <v>0.84679261949259621</v>
      </c>
      <c r="W393" s="49"/>
      <c r="X393" s="7">
        <f t="shared" ca="1" si="144"/>
        <v>0</v>
      </c>
      <c r="Y393">
        <f t="shared" si="145"/>
        <v>0</v>
      </c>
      <c r="Z393" s="8">
        <f t="shared" ca="1" si="149"/>
        <v>-58500</v>
      </c>
    </row>
    <row r="394" spans="1:26" x14ac:dyDescent="0.25">
      <c r="A394" s="27">
        <f t="shared" si="146"/>
        <v>378</v>
      </c>
      <c r="B394" s="7">
        <f t="shared" si="128"/>
        <v>0</v>
      </c>
      <c r="C394" s="3">
        <f t="shared" ca="1" si="129"/>
        <v>0.21713084995300824</v>
      </c>
      <c r="D394" s="3">
        <f t="shared" ca="1" si="130"/>
        <v>0</v>
      </c>
      <c r="E394" s="22">
        <f t="shared" ca="1" si="131"/>
        <v>2</v>
      </c>
      <c r="F394" s="25">
        <f t="shared" ca="1" si="127"/>
        <v>340</v>
      </c>
      <c r="G394" s="35">
        <f t="shared" ca="1" si="132"/>
        <v>0.4964766089337983</v>
      </c>
      <c r="H394" s="33">
        <f t="shared" ca="1" si="133"/>
        <v>-1</v>
      </c>
      <c r="I394" s="33">
        <f t="shared" ca="1" si="134"/>
        <v>-1</v>
      </c>
      <c r="J394" s="33">
        <f t="shared" ca="1" si="150"/>
        <v>-1</v>
      </c>
      <c r="K394" s="34">
        <f t="shared" ca="1" si="135"/>
        <v>-1</v>
      </c>
      <c r="L394" s="3">
        <f t="shared" ca="1" si="136"/>
        <v>50</v>
      </c>
      <c r="M394" s="15">
        <f t="shared" ca="1" si="137"/>
        <v>50</v>
      </c>
      <c r="N394" s="33">
        <f t="shared" ca="1" si="138"/>
        <v>20.413550340071719</v>
      </c>
      <c r="O394" s="32">
        <f t="shared" ca="1" si="151"/>
        <v>70.413550340071723</v>
      </c>
      <c r="P394" s="16">
        <f t="shared" ca="1" si="147"/>
        <v>70.413550340071723</v>
      </c>
      <c r="Q394" s="17">
        <f t="shared" ca="1" si="139"/>
        <v>105.62032551010759</v>
      </c>
      <c r="R394" s="17">
        <f t="shared" ca="1" si="148"/>
        <v>52891.572114928291</v>
      </c>
      <c r="S394" s="17">
        <f t="shared" ca="1" si="140"/>
        <v>139.9247939548367</v>
      </c>
      <c r="T394" s="17">
        <f t="shared" ca="1" si="141"/>
        <v>1700</v>
      </c>
      <c r="U394" s="17">
        <f t="shared" ca="1" si="142"/>
        <v>10</v>
      </c>
      <c r="V394" s="49">
        <f t="shared" ca="1" si="143"/>
        <v>1</v>
      </c>
      <c r="W394" s="49"/>
      <c r="X394" s="7">
        <f t="shared" ca="1" si="144"/>
        <v>0</v>
      </c>
      <c r="Y394">
        <f t="shared" ca="1" si="145"/>
        <v>-500</v>
      </c>
      <c r="Z394" s="8">
        <f t="shared" ca="1" si="149"/>
        <v>-59000</v>
      </c>
    </row>
    <row r="395" spans="1:26" x14ac:dyDescent="0.25">
      <c r="A395" s="27">
        <f t="shared" si="146"/>
        <v>379</v>
      </c>
      <c r="B395" s="7">
        <f t="shared" si="128"/>
        <v>1</v>
      </c>
      <c r="C395" s="3">
        <f t="shared" ca="1" si="129"/>
        <v>-1</v>
      </c>
      <c r="D395" s="3">
        <f t="shared" ca="1" si="130"/>
        <v>-1</v>
      </c>
      <c r="E395" s="22">
        <f t="shared" ca="1" si="131"/>
        <v>0</v>
      </c>
      <c r="F395" s="25">
        <f t="shared" ca="1" si="127"/>
        <v>0</v>
      </c>
      <c r="G395" s="35">
        <f t="shared" ca="1" si="132"/>
        <v>0.77510642792174156</v>
      </c>
      <c r="H395" s="33">
        <f t="shared" ca="1" si="133"/>
        <v>0.66621299720885596</v>
      </c>
      <c r="I395" s="33">
        <f t="shared" ca="1" si="134"/>
        <v>7.1028901443578762E-2</v>
      </c>
      <c r="J395" s="33">
        <f t="shared" ca="1" si="150"/>
        <v>0.88063043200299196</v>
      </c>
      <c r="K395" s="34">
        <f t="shared" ca="1" si="135"/>
        <v>88.209456480044878</v>
      </c>
      <c r="L395" s="3">
        <f t="shared" ca="1" si="136"/>
        <v>-1</v>
      </c>
      <c r="M395" s="15">
        <f t="shared" ca="1" si="137"/>
        <v>88.209456480044878</v>
      </c>
      <c r="N395" s="33">
        <f t="shared" ca="1" si="138"/>
        <v>10.120449849153189</v>
      </c>
      <c r="O395" s="32">
        <f t="shared" ca="1" si="151"/>
        <v>98.329906329198067</v>
      </c>
      <c r="P395" s="16">
        <f t="shared" ca="1" si="147"/>
        <v>98.329906329198067</v>
      </c>
      <c r="Q395" s="17">
        <f t="shared" ca="1" si="139"/>
        <v>147.49485949379709</v>
      </c>
      <c r="R395" s="17">
        <f t="shared" ca="1" si="148"/>
        <v>53039.066974422087</v>
      </c>
      <c r="S395" s="17">
        <f t="shared" ca="1" si="140"/>
        <v>139.94476774253843</v>
      </c>
      <c r="T395" s="17">
        <f t="shared" ca="1" si="141"/>
        <v>1601.6700936708019</v>
      </c>
      <c r="U395" s="17">
        <f t="shared" ca="1" si="142"/>
        <v>9.4215887862988339</v>
      </c>
      <c r="V395" s="49">
        <f t="shared" ca="1" si="143"/>
        <v>0.94215887862988346</v>
      </c>
      <c r="W395" s="49"/>
      <c r="X395" s="7">
        <f t="shared" ca="1" si="144"/>
        <v>0</v>
      </c>
      <c r="Y395">
        <f t="shared" si="145"/>
        <v>0</v>
      </c>
      <c r="Z395" s="8">
        <f t="shared" ca="1" si="149"/>
        <v>-59000</v>
      </c>
    </row>
    <row r="396" spans="1:26" x14ac:dyDescent="0.25">
      <c r="A396" s="27">
        <f t="shared" si="146"/>
        <v>380</v>
      </c>
      <c r="B396" s="7">
        <f t="shared" si="128"/>
        <v>0</v>
      </c>
      <c r="C396" s="3">
        <f t="shared" ca="1" si="129"/>
        <v>0.60781318831515363</v>
      </c>
      <c r="D396" s="3">
        <f t="shared" ca="1" si="130"/>
        <v>1</v>
      </c>
      <c r="E396" s="22">
        <f t="shared" ca="1" si="131"/>
        <v>0</v>
      </c>
      <c r="F396" s="25">
        <f t="shared" ca="1" si="127"/>
        <v>0</v>
      </c>
      <c r="G396" s="35">
        <f t="shared" ca="1" si="132"/>
        <v>0.46369834660167342</v>
      </c>
      <c r="H396" s="33">
        <f t="shared" ca="1" si="133"/>
        <v>-1</v>
      </c>
      <c r="I396" s="33">
        <f t="shared" ca="1" si="134"/>
        <v>-1</v>
      </c>
      <c r="J396" s="33">
        <f t="shared" ca="1" si="150"/>
        <v>-1</v>
      </c>
      <c r="K396" s="34">
        <f t="shared" ca="1" si="135"/>
        <v>-1</v>
      </c>
      <c r="L396" s="3">
        <f t="shared" ca="1" si="136"/>
        <v>50</v>
      </c>
      <c r="M396" s="15">
        <f t="shared" ca="1" si="137"/>
        <v>50</v>
      </c>
      <c r="N396" s="33">
        <f t="shared" ca="1" si="138"/>
        <v>71.45695213988617</v>
      </c>
      <c r="O396" s="32">
        <f t="shared" ca="1" si="151"/>
        <v>121.45695213988617</v>
      </c>
      <c r="P396" s="16">
        <f t="shared" ca="1" si="147"/>
        <v>121.45695213988617</v>
      </c>
      <c r="Q396" s="17">
        <f t="shared" ca="1" si="139"/>
        <v>182.18542820982924</v>
      </c>
      <c r="R396" s="17">
        <f t="shared" ca="1" si="148"/>
        <v>53221.252402631915</v>
      </c>
      <c r="S396" s="17">
        <f t="shared" ca="1" si="140"/>
        <v>140.0559273753471</v>
      </c>
      <c r="T396" s="17">
        <f t="shared" ca="1" si="141"/>
        <v>1480.2131415309157</v>
      </c>
      <c r="U396" s="17">
        <f t="shared" ca="1" si="142"/>
        <v>8.7071361266524452</v>
      </c>
      <c r="V396" s="49">
        <f t="shared" ca="1" si="143"/>
        <v>0.8707136126652445</v>
      </c>
      <c r="W396" s="49"/>
      <c r="X396" s="7">
        <f t="shared" ca="1" si="144"/>
        <v>0</v>
      </c>
      <c r="Y396">
        <f t="shared" ca="1" si="145"/>
        <v>0</v>
      </c>
      <c r="Z396" s="8">
        <f t="shared" ca="1" si="149"/>
        <v>-59000</v>
      </c>
    </row>
    <row r="397" spans="1:26" x14ac:dyDescent="0.25">
      <c r="A397" s="27">
        <f t="shared" si="146"/>
        <v>381</v>
      </c>
      <c r="B397" s="7">
        <f t="shared" si="128"/>
        <v>1</v>
      </c>
      <c r="C397" s="3">
        <f t="shared" ca="1" si="129"/>
        <v>-1</v>
      </c>
      <c r="D397" s="3">
        <f t="shared" ca="1" si="130"/>
        <v>0</v>
      </c>
      <c r="E397" s="22">
        <f t="shared" ca="1" si="131"/>
        <v>2</v>
      </c>
      <c r="F397" s="25">
        <f t="shared" ca="1" si="127"/>
        <v>340</v>
      </c>
      <c r="G397" s="35">
        <f t="shared" ca="1" si="132"/>
        <v>7.9251042896834378E-2</v>
      </c>
      <c r="H397" s="33">
        <f t="shared" ca="1" si="133"/>
        <v>-1</v>
      </c>
      <c r="I397" s="33">
        <f t="shared" ca="1" si="134"/>
        <v>-1</v>
      </c>
      <c r="J397" s="33">
        <f t="shared" ca="1" si="150"/>
        <v>-1</v>
      </c>
      <c r="K397" s="34">
        <f t="shared" ca="1" si="135"/>
        <v>-1</v>
      </c>
      <c r="L397" s="3">
        <f t="shared" ca="1" si="136"/>
        <v>50</v>
      </c>
      <c r="M397" s="15">
        <f t="shared" ca="1" si="137"/>
        <v>50</v>
      </c>
      <c r="N397" s="33">
        <f t="shared" ca="1" si="138"/>
        <v>0.40384471953331769</v>
      </c>
      <c r="O397" s="32">
        <f t="shared" ca="1" si="151"/>
        <v>50.403844719533318</v>
      </c>
      <c r="P397" s="16">
        <f t="shared" ca="1" si="147"/>
        <v>50.403844719533318</v>
      </c>
      <c r="Q397" s="17">
        <f t="shared" ca="1" si="139"/>
        <v>75.60576707929998</v>
      </c>
      <c r="R397" s="17">
        <f t="shared" ca="1" si="148"/>
        <v>53296.858169711217</v>
      </c>
      <c r="S397" s="17">
        <f t="shared" ca="1" si="140"/>
        <v>139.88676684963568</v>
      </c>
      <c r="T397" s="17">
        <f t="shared" ca="1" si="141"/>
        <v>1700</v>
      </c>
      <c r="U397" s="17">
        <f t="shared" ca="1" si="142"/>
        <v>10</v>
      </c>
      <c r="V397" s="49">
        <f t="shared" ca="1" si="143"/>
        <v>1</v>
      </c>
      <c r="W397" s="49"/>
      <c r="X397" s="7">
        <f t="shared" ca="1" si="144"/>
        <v>0</v>
      </c>
      <c r="Y397">
        <f t="shared" si="145"/>
        <v>0</v>
      </c>
      <c r="Z397" s="8">
        <f t="shared" ca="1" si="149"/>
        <v>-59000</v>
      </c>
    </row>
    <row r="398" spans="1:26" x14ac:dyDescent="0.25">
      <c r="A398" s="27">
        <f t="shared" si="146"/>
        <v>382</v>
      </c>
      <c r="B398" s="7">
        <f t="shared" si="128"/>
        <v>0</v>
      </c>
      <c r="C398" s="3">
        <f t="shared" ca="1" si="129"/>
        <v>0.43348496970325223</v>
      </c>
      <c r="D398" s="3">
        <f t="shared" ca="1" si="130"/>
        <v>0</v>
      </c>
      <c r="E398" s="22">
        <f t="shared" ca="1" si="131"/>
        <v>2</v>
      </c>
      <c r="F398" s="25">
        <f t="shared" ca="1" si="127"/>
        <v>340</v>
      </c>
      <c r="G398" s="35">
        <f t="shared" ca="1" si="132"/>
        <v>0.13804911142291121</v>
      </c>
      <c r="H398" s="33">
        <f t="shared" ca="1" si="133"/>
        <v>-1</v>
      </c>
      <c r="I398" s="33">
        <f t="shared" ca="1" si="134"/>
        <v>-1</v>
      </c>
      <c r="J398" s="33">
        <f t="shared" ca="1" si="150"/>
        <v>-1</v>
      </c>
      <c r="K398" s="34">
        <f t="shared" ca="1" si="135"/>
        <v>-1</v>
      </c>
      <c r="L398" s="3">
        <f t="shared" ca="1" si="136"/>
        <v>50</v>
      </c>
      <c r="M398" s="15">
        <f t="shared" ca="1" si="137"/>
        <v>50</v>
      </c>
      <c r="N398" s="33">
        <f t="shared" ca="1" si="138"/>
        <v>44.735708689820733</v>
      </c>
      <c r="O398" s="32">
        <f t="shared" ca="1" si="151"/>
        <v>94.73570868982074</v>
      </c>
      <c r="P398" s="16">
        <f t="shared" ca="1" si="147"/>
        <v>94.73570868982074</v>
      </c>
      <c r="Q398" s="17">
        <f t="shared" ca="1" si="139"/>
        <v>142.10356303473111</v>
      </c>
      <c r="R398" s="17">
        <f t="shared" ca="1" si="148"/>
        <v>53438.961732745949</v>
      </c>
      <c r="S398" s="17">
        <f t="shared" ca="1" si="140"/>
        <v>139.8925699810103</v>
      </c>
      <c r="T398" s="17">
        <f t="shared" ca="1" si="141"/>
        <v>1700</v>
      </c>
      <c r="U398" s="17">
        <f t="shared" ca="1" si="142"/>
        <v>10</v>
      </c>
      <c r="V398" s="49">
        <f t="shared" ca="1" si="143"/>
        <v>1</v>
      </c>
      <c r="W398" s="49"/>
      <c r="X398" s="7">
        <f t="shared" ca="1" si="144"/>
        <v>0</v>
      </c>
      <c r="Y398">
        <f t="shared" ca="1" si="145"/>
        <v>-500</v>
      </c>
      <c r="Z398" s="8">
        <f t="shared" ca="1" si="149"/>
        <v>-59500</v>
      </c>
    </row>
    <row r="399" spans="1:26" x14ac:dyDescent="0.25">
      <c r="A399" s="27">
        <f t="shared" si="146"/>
        <v>383</v>
      </c>
      <c r="B399" s="7">
        <f t="shared" si="128"/>
        <v>1</v>
      </c>
      <c r="C399" s="3">
        <f t="shared" ca="1" si="129"/>
        <v>-1</v>
      </c>
      <c r="D399" s="3">
        <f t="shared" ca="1" si="130"/>
        <v>-1</v>
      </c>
      <c r="E399" s="22">
        <f t="shared" ca="1" si="131"/>
        <v>0</v>
      </c>
      <c r="F399" s="25">
        <f t="shared" ca="1" si="127"/>
        <v>0</v>
      </c>
      <c r="G399" s="35">
        <f t="shared" ca="1" si="132"/>
        <v>0.63652959588265612</v>
      </c>
      <c r="H399" s="33">
        <f t="shared" ca="1" si="133"/>
        <v>0.33071410852126915</v>
      </c>
      <c r="I399" s="33">
        <f t="shared" ca="1" si="134"/>
        <v>0.96431722954402466</v>
      </c>
      <c r="J399" s="33">
        <f t="shared" ca="1" si="150"/>
        <v>0.57579227076652861</v>
      </c>
      <c r="K399" s="34">
        <f t="shared" ca="1" si="135"/>
        <v>83.636884061497923</v>
      </c>
      <c r="L399" s="3">
        <f t="shared" ca="1" si="136"/>
        <v>-1</v>
      </c>
      <c r="M399" s="15">
        <f t="shared" ca="1" si="137"/>
        <v>83.636884061497923</v>
      </c>
      <c r="N399" s="33">
        <f t="shared" ca="1" si="138"/>
        <v>15.905877182284955</v>
      </c>
      <c r="O399" s="32">
        <f t="shared" ca="1" si="151"/>
        <v>99.542761243782877</v>
      </c>
      <c r="P399" s="16">
        <f t="shared" ca="1" si="147"/>
        <v>99.542761243782877</v>
      </c>
      <c r="Q399" s="17">
        <f t="shared" ca="1" si="139"/>
        <v>149.31414186567432</v>
      </c>
      <c r="R399" s="17">
        <f t="shared" ca="1" si="148"/>
        <v>53588.275874611623</v>
      </c>
      <c r="S399" s="17">
        <f t="shared" ca="1" si="140"/>
        <v>139.9171693854089</v>
      </c>
      <c r="T399" s="17">
        <f t="shared" ca="1" si="141"/>
        <v>1600.4572387562171</v>
      </c>
      <c r="U399" s="17">
        <f t="shared" ca="1" si="142"/>
        <v>9.4144543456248062</v>
      </c>
      <c r="V399" s="49">
        <f t="shared" ca="1" si="143"/>
        <v>0.94144543456248064</v>
      </c>
      <c r="W399" s="49"/>
      <c r="X399" s="7">
        <f t="shared" ca="1" si="144"/>
        <v>0</v>
      </c>
      <c r="Y399">
        <f t="shared" si="145"/>
        <v>0</v>
      </c>
      <c r="Z399" s="8">
        <f t="shared" ca="1" si="149"/>
        <v>-59500</v>
      </c>
    </row>
    <row r="400" spans="1:26" x14ac:dyDescent="0.25">
      <c r="A400" s="27">
        <f t="shared" si="146"/>
        <v>384</v>
      </c>
      <c r="B400" s="7">
        <f t="shared" si="128"/>
        <v>0</v>
      </c>
      <c r="C400" s="3">
        <f t="shared" ca="1" si="129"/>
        <v>0.81823786943672361</v>
      </c>
      <c r="D400" s="3">
        <f t="shared" ca="1" si="130"/>
        <v>2</v>
      </c>
      <c r="E400" s="22">
        <f t="shared" ca="1" si="131"/>
        <v>0</v>
      </c>
      <c r="F400" s="25">
        <f t="shared" ref="F400:F463" ca="1" si="152">E400*_GramosXFrasco</f>
        <v>0</v>
      </c>
      <c r="G400" s="35">
        <f t="shared" ca="1" si="132"/>
        <v>0.91345957267842914</v>
      </c>
      <c r="H400" s="33">
        <f t="shared" ca="1" si="133"/>
        <v>0.84859920461993077</v>
      </c>
      <c r="I400" s="33">
        <f t="shared" ca="1" si="134"/>
        <v>9.1612581578242591E-2</v>
      </c>
      <c r="J400" s="33">
        <f t="shared" ca="1" si="150"/>
        <v>1.0741753772716298</v>
      </c>
      <c r="K400" s="34">
        <f t="shared" ca="1" si="135"/>
        <v>91.112630659074455</v>
      </c>
      <c r="L400" s="3">
        <f t="shared" ca="1" si="136"/>
        <v>-1</v>
      </c>
      <c r="M400" s="15">
        <f t="shared" ca="1" si="137"/>
        <v>91.112630659074455</v>
      </c>
      <c r="N400" s="33">
        <f t="shared" ca="1" si="138"/>
        <v>39.815874608430434</v>
      </c>
      <c r="O400" s="32">
        <f t="shared" ca="1" si="151"/>
        <v>130.92850526750487</v>
      </c>
      <c r="P400" s="16">
        <f t="shared" ca="1" si="147"/>
        <v>130.92850526750487</v>
      </c>
      <c r="Q400" s="17">
        <f t="shared" ca="1" si="139"/>
        <v>196.39275790125731</v>
      </c>
      <c r="R400" s="17">
        <f t="shared" ca="1" si="148"/>
        <v>53784.668632512883</v>
      </c>
      <c r="S400" s="17">
        <f t="shared" ca="1" si="140"/>
        <v>140.06424123050226</v>
      </c>
      <c r="T400" s="17">
        <f t="shared" ca="1" si="141"/>
        <v>1469.5287334887121</v>
      </c>
      <c r="U400" s="17">
        <f t="shared" ca="1" si="142"/>
        <v>8.6442866675806584</v>
      </c>
      <c r="V400" s="49">
        <f t="shared" ca="1" si="143"/>
        <v>0.86442866675806596</v>
      </c>
      <c r="W400" s="49"/>
      <c r="X400" s="7">
        <f t="shared" ca="1" si="144"/>
        <v>0</v>
      </c>
      <c r="Y400">
        <f t="shared" ca="1" si="145"/>
        <v>0</v>
      </c>
      <c r="Z400" s="8">
        <f t="shared" ca="1" si="149"/>
        <v>-59500</v>
      </c>
    </row>
    <row r="401" spans="1:26" x14ac:dyDescent="0.25">
      <c r="A401" s="27">
        <f t="shared" si="146"/>
        <v>385</v>
      </c>
      <c r="B401" s="7">
        <f t="shared" ref="B401:B464" si="153">IF(B400=0,_Proxima_Compra,B400-1)</f>
        <v>1</v>
      </c>
      <c r="C401" s="3">
        <f t="shared" ref="C401:C464" ca="1" si="154">IF(B401=0,RAND(),-1)</f>
        <v>-1</v>
      </c>
      <c r="D401" s="3">
        <f t="shared" ref="D401:D464" ca="1" si="155">IF(D400&gt;0,D400-1,IF(C401&gt;0,LOOKUP(C401,$S$3:$S$5,$P$3:$P$5),-1))</f>
        <v>1</v>
      </c>
      <c r="E401" s="22">
        <f t="shared" ref="E401:E464" ca="1" si="156">IF(D401=0,2,)</f>
        <v>0</v>
      </c>
      <c r="F401" s="25">
        <f t="shared" ca="1" si="152"/>
        <v>0</v>
      </c>
      <c r="G401" s="35">
        <f t="shared" ref="G401:G464" ca="1" si="157">RAND()</f>
        <v>0.36378902677632374</v>
      </c>
      <c r="H401" s="33">
        <f t="shared" ref="H401:H464" ca="1" si="158">IF(G401&gt;0.5,RAND(),-1)</f>
        <v>-1</v>
      </c>
      <c r="I401" s="33">
        <f t="shared" ref="I401:I464" ca="1" si="159">IF(G401&gt;0.5,RAND(),-1)</f>
        <v>-1</v>
      </c>
      <c r="J401" s="33">
        <f t="shared" ca="1" si="150"/>
        <v>-1</v>
      </c>
      <c r="K401" s="34">
        <f t="shared" ref="K401:K464" ca="1" si="160">IF(J401&lt;&gt;-1,_Media_M + J401*_Sigma,-1)</f>
        <v>-1</v>
      </c>
      <c r="L401" s="3">
        <f t="shared" ref="L401:L464" ca="1" si="161">IF(K401=-1,50,-1)</f>
        <v>50</v>
      </c>
      <c r="M401" s="15">
        <f t="shared" ref="M401:M464" ca="1" si="162">IF(LOOKUP(G401,$H$3:$H$4,$E$3:$E$4)=1,50,_Media_M + J401*_Sigma)</f>
        <v>50</v>
      </c>
      <c r="N401" s="33">
        <f t="shared" ref="N401:N464" ca="1" si="163">(-1/(1/70)*(LOG(1-RAND())))</f>
        <v>15.263861415742413</v>
      </c>
      <c r="O401" s="32">
        <f t="shared" ca="1" si="151"/>
        <v>65.263861415742412</v>
      </c>
      <c r="P401" s="16">
        <f t="shared" ca="1" si="147"/>
        <v>65.263861415742412</v>
      </c>
      <c r="Q401" s="17">
        <f t="shared" ref="Q401:Q464" ca="1" si="164" xml:space="preserve"> P401*_Precio_cafe</f>
        <v>97.895792123613617</v>
      </c>
      <c r="R401" s="17">
        <f t="shared" ca="1" si="148"/>
        <v>53882.564424636497</v>
      </c>
      <c r="S401" s="17">
        <f t="shared" ref="S401:S464" ca="1" si="165">(1/A401)*((A401-1)*S400 +Q401)</f>
        <v>139.9547127912636</v>
      </c>
      <c r="T401" s="17">
        <f t="shared" ref="T401:T464" ca="1" si="166">IF((T400-P401+F401)&gt;_Max_Stock_Gramos,_Max_Stock_Gramos,T400-P401+F401)</f>
        <v>1404.2648720729696</v>
      </c>
      <c r="U401" s="17">
        <f t="shared" ref="U401:U464" ca="1" si="167">T401/_GramosXFrasco</f>
        <v>8.2603816004292323</v>
      </c>
      <c r="V401" s="49">
        <f t="shared" ref="V401:V464" ca="1" si="168">(T401/_Max_Stock_Gramos)</f>
        <v>0.8260381600429233</v>
      </c>
      <c r="W401" s="49"/>
      <c r="X401" s="7">
        <f t="shared" ref="X401:X464" ca="1" si="169">IF((T400-O401)&lt;0,(T400-O401)*_Costo_Faltante,0)</f>
        <v>0</v>
      </c>
      <c r="Y401">
        <f t="shared" ref="Y401:Y464" si="170">IF(B401=0,E401*_Costo_Frasco,0)</f>
        <v>0</v>
      </c>
      <c r="Z401" s="8">
        <f t="shared" ca="1" si="149"/>
        <v>-59500</v>
      </c>
    </row>
    <row r="402" spans="1:26" x14ac:dyDescent="0.25">
      <c r="A402" s="27">
        <f t="shared" ref="A402:A465" si="171">A401+1</f>
        <v>386</v>
      </c>
      <c r="B402" s="7">
        <f t="shared" si="153"/>
        <v>0</v>
      </c>
      <c r="C402" s="3">
        <f t="shared" ca="1" si="154"/>
        <v>0.71688332806363997</v>
      </c>
      <c r="D402" s="3">
        <f t="shared" ca="1" si="155"/>
        <v>0</v>
      </c>
      <c r="E402" s="22">
        <f t="shared" ca="1" si="156"/>
        <v>2</v>
      </c>
      <c r="F402" s="25">
        <f t="shared" ca="1" si="152"/>
        <v>340</v>
      </c>
      <c r="G402" s="35">
        <f t="shared" ca="1" si="157"/>
        <v>0.49482533629457059</v>
      </c>
      <c r="H402" s="33">
        <f t="shared" ca="1" si="158"/>
        <v>-1</v>
      </c>
      <c r="I402" s="33">
        <f t="shared" ca="1" si="159"/>
        <v>-1</v>
      </c>
      <c r="J402" s="33">
        <f t="shared" ca="1" si="150"/>
        <v>-1</v>
      </c>
      <c r="K402" s="34">
        <f t="shared" ca="1" si="160"/>
        <v>-1</v>
      </c>
      <c r="L402" s="3">
        <f t="shared" ca="1" si="161"/>
        <v>50</v>
      </c>
      <c r="M402" s="15">
        <f t="shared" ca="1" si="162"/>
        <v>50</v>
      </c>
      <c r="N402" s="33">
        <f t="shared" ca="1" si="163"/>
        <v>6.0338010475490473E-3</v>
      </c>
      <c r="O402" s="32">
        <f t="shared" ca="1" si="151"/>
        <v>50.00603380104755</v>
      </c>
      <c r="P402" s="16">
        <f t="shared" ref="P402:P465" ca="1" si="172">IF(O402&lt;T401,O402,T401)</f>
        <v>50.00603380104755</v>
      </c>
      <c r="Q402" s="17">
        <f t="shared" ca="1" si="164"/>
        <v>75.009050701571326</v>
      </c>
      <c r="R402" s="17">
        <f t="shared" ref="R402:R465" ca="1" si="173">Q402+R401</f>
        <v>53957.573475338068</v>
      </c>
      <c r="S402" s="17">
        <f t="shared" ca="1" si="165"/>
        <v>139.78645978066857</v>
      </c>
      <c r="T402" s="17">
        <f t="shared" ca="1" si="166"/>
        <v>1694.2588382719221</v>
      </c>
      <c r="U402" s="17">
        <f t="shared" ca="1" si="167"/>
        <v>9.9662284604230713</v>
      </c>
      <c r="V402" s="49">
        <f t="shared" ca="1" si="168"/>
        <v>0.99662284604230711</v>
      </c>
      <c r="W402" s="49"/>
      <c r="X402" s="7">
        <f t="shared" ca="1" si="169"/>
        <v>0</v>
      </c>
      <c r="Y402">
        <f t="shared" ca="1" si="170"/>
        <v>-500</v>
      </c>
      <c r="Z402" s="8">
        <f t="shared" ref="Z402:Z465" ca="1" si="174">X402+Y402+Z401</f>
        <v>-60000</v>
      </c>
    </row>
    <row r="403" spans="1:26" x14ac:dyDescent="0.25">
      <c r="A403" s="27">
        <f t="shared" si="171"/>
        <v>387</v>
      </c>
      <c r="B403" s="7">
        <f t="shared" si="153"/>
        <v>1</v>
      </c>
      <c r="C403" s="3">
        <f t="shared" ca="1" si="154"/>
        <v>-1</v>
      </c>
      <c r="D403" s="3">
        <f t="shared" ca="1" si="155"/>
        <v>-1</v>
      </c>
      <c r="E403" s="22">
        <f t="shared" ca="1" si="156"/>
        <v>0</v>
      </c>
      <c r="F403" s="25">
        <f t="shared" ca="1" si="152"/>
        <v>0</v>
      </c>
      <c r="G403" s="35">
        <f t="shared" ca="1" si="157"/>
        <v>0.6157668998377217</v>
      </c>
      <c r="H403" s="33">
        <f t="shared" ca="1" si="158"/>
        <v>0.76427724559272803</v>
      </c>
      <c r="I403" s="33">
        <f t="shared" ca="1" si="159"/>
        <v>1.0487253187046575E-2</v>
      </c>
      <c r="J403" s="33">
        <f t="shared" ca="1" si="150"/>
        <v>1.1179243651311097</v>
      </c>
      <c r="K403" s="34">
        <f t="shared" ca="1" si="160"/>
        <v>91.768865476966653</v>
      </c>
      <c r="L403" s="3">
        <f t="shared" ca="1" si="161"/>
        <v>-1</v>
      </c>
      <c r="M403" s="15">
        <f t="shared" ca="1" si="162"/>
        <v>91.768865476966653</v>
      </c>
      <c r="N403" s="33">
        <f t="shared" ca="1" si="163"/>
        <v>25.511121621067819</v>
      </c>
      <c r="O403" s="32">
        <f t="shared" ca="1" si="151"/>
        <v>117.27998709803447</v>
      </c>
      <c r="P403" s="16">
        <f t="shared" ca="1" si="172"/>
        <v>117.27998709803447</v>
      </c>
      <c r="Q403" s="17">
        <f t="shared" ca="1" si="164"/>
        <v>175.91998064705172</v>
      </c>
      <c r="R403" s="17">
        <f t="shared" ca="1" si="173"/>
        <v>54133.493455985117</v>
      </c>
      <c r="S403" s="17">
        <f t="shared" ca="1" si="165"/>
        <v>139.87982805164114</v>
      </c>
      <c r="T403" s="17">
        <f t="shared" ca="1" si="166"/>
        <v>1576.9788511738875</v>
      </c>
      <c r="U403" s="17">
        <f t="shared" ca="1" si="167"/>
        <v>9.276346183375809</v>
      </c>
      <c r="V403" s="49">
        <f t="shared" ca="1" si="168"/>
        <v>0.92763461833758087</v>
      </c>
      <c r="W403" s="49"/>
      <c r="X403" s="7">
        <f t="shared" ca="1" si="169"/>
        <v>0</v>
      </c>
      <c r="Y403">
        <f t="shared" si="170"/>
        <v>0</v>
      </c>
      <c r="Z403" s="8">
        <f t="shared" ca="1" si="174"/>
        <v>-60000</v>
      </c>
    </row>
    <row r="404" spans="1:26" x14ac:dyDescent="0.25">
      <c r="A404" s="27">
        <f t="shared" si="171"/>
        <v>388</v>
      </c>
      <c r="B404" s="7">
        <f t="shared" si="153"/>
        <v>0</v>
      </c>
      <c r="C404" s="3">
        <f t="shared" ca="1" si="154"/>
        <v>7.6101480096862018E-2</v>
      </c>
      <c r="D404" s="3">
        <f t="shared" ca="1" si="155"/>
        <v>0</v>
      </c>
      <c r="E404" s="22">
        <f t="shared" ca="1" si="156"/>
        <v>2</v>
      </c>
      <c r="F404" s="25">
        <f t="shared" ca="1" si="152"/>
        <v>340</v>
      </c>
      <c r="G404" s="35">
        <f t="shared" ca="1" si="157"/>
        <v>0.54141644362893615</v>
      </c>
      <c r="H404" s="33">
        <f t="shared" ca="1" si="158"/>
        <v>8.7661398998522322E-2</v>
      </c>
      <c r="I404" s="33">
        <f t="shared" ca="1" si="159"/>
        <v>3.1799172390053143E-2</v>
      </c>
      <c r="J404" s="33">
        <f t="shared" ca="1" si="150"/>
        <v>0.27667464344125381</v>
      </c>
      <c r="K404" s="34">
        <f t="shared" ca="1" si="160"/>
        <v>79.150119651618809</v>
      </c>
      <c r="L404" s="3">
        <f t="shared" ca="1" si="161"/>
        <v>-1</v>
      </c>
      <c r="M404" s="15">
        <f t="shared" ca="1" si="162"/>
        <v>79.150119651618809</v>
      </c>
      <c r="N404" s="33">
        <f t="shared" ca="1" si="163"/>
        <v>10.821796568938893</v>
      </c>
      <c r="O404" s="32">
        <f t="shared" ca="1" si="151"/>
        <v>89.971916220557702</v>
      </c>
      <c r="P404" s="16">
        <f t="shared" ca="1" si="172"/>
        <v>89.971916220557702</v>
      </c>
      <c r="Q404" s="17">
        <f t="shared" ca="1" si="164"/>
        <v>134.95787433083655</v>
      </c>
      <c r="R404" s="17">
        <f t="shared" ca="1" si="173"/>
        <v>54268.451330315955</v>
      </c>
      <c r="S404" s="17">
        <f t="shared" ca="1" si="165"/>
        <v>139.86714260390713</v>
      </c>
      <c r="T404" s="17">
        <f t="shared" ca="1" si="166"/>
        <v>1700</v>
      </c>
      <c r="U404" s="17">
        <f t="shared" ca="1" si="167"/>
        <v>10</v>
      </c>
      <c r="V404" s="49">
        <f t="shared" ca="1" si="168"/>
        <v>1</v>
      </c>
      <c r="W404" s="49"/>
      <c r="X404" s="7">
        <f t="shared" ca="1" si="169"/>
        <v>0</v>
      </c>
      <c r="Y404">
        <f t="shared" ca="1" si="170"/>
        <v>-500</v>
      </c>
      <c r="Z404" s="8">
        <f t="shared" ca="1" si="174"/>
        <v>-60500</v>
      </c>
    </row>
    <row r="405" spans="1:26" x14ac:dyDescent="0.25">
      <c r="A405" s="27">
        <f t="shared" si="171"/>
        <v>389</v>
      </c>
      <c r="B405" s="7">
        <f t="shared" si="153"/>
        <v>1</v>
      </c>
      <c r="C405" s="3">
        <f t="shared" ca="1" si="154"/>
        <v>-1</v>
      </c>
      <c r="D405" s="3">
        <f t="shared" ca="1" si="155"/>
        <v>-1</v>
      </c>
      <c r="E405" s="22">
        <f t="shared" ca="1" si="156"/>
        <v>0</v>
      </c>
      <c r="F405" s="25">
        <f t="shared" ca="1" si="152"/>
        <v>0</v>
      </c>
      <c r="G405" s="35">
        <f t="shared" ca="1" si="157"/>
        <v>0.58772299223084823</v>
      </c>
      <c r="H405" s="33">
        <f t="shared" ca="1" si="158"/>
        <v>0.62502294006820602</v>
      </c>
      <c r="I405" s="33">
        <f t="shared" ca="1" si="159"/>
        <v>0.48749531435132321</v>
      </c>
      <c r="J405" s="33">
        <f t="shared" ca="1" si="150"/>
        <v>-0.92018583294022449</v>
      </c>
      <c r="K405" s="34">
        <f t="shared" ca="1" si="160"/>
        <v>61.19721250589663</v>
      </c>
      <c r="L405" s="3">
        <f t="shared" ca="1" si="161"/>
        <v>-1</v>
      </c>
      <c r="M405" s="15">
        <f t="shared" ca="1" si="162"/>
        <v>61.19721250589663</v>
      </c>
      <c r="N405" s="33">
        <f t="shared" ca="1" si="163"/>
        <v>22.165479196873363</v>
      </c>
      <c r="O405" s="32">
        <f t="shared" ca="1" si="151"/>
        <v>83.362691702769993</v>
      </c>
      <c r="P405" s="16">
        <f t="shared" ca="1" si="172"/>
        <v>83.362691702769993</v>
      </c>
      <c r="Q405" s="17">
        <f t="shared" ca="1" si="164"/>
        <v>125.04403755415498</v>
      </c>
      <c r="R405" s="17">
        <f t="shared" ca="1" si="173"/>
        <v>54393.495367870113</v>
      </c>
      <c r="S405" s="17">
        <f t="shared" ca="1" si="165"/>
        <v>139.82903693539876</v>
      </c>
      <c r="T405" s="17">
        <f t="shared" ca="1" si="166"/>
        <v>1616.63730829723</v>
      </c>
      <c r="U405" s="17">
        <f t="shared" ca="1" si="167"/>
        <v>9.5096312252778237</v>
      </c>
      <c r="V405" s="49">
        <f t="shared" ca="1" si="168"/>
        <v>0.95096312252778237</v>
      </c>
      <c r="W405" s="49"/>
      <c r="X405" s="7">
        <f t="shared" ca="1" si="169"/>
        <v>0</v>
      </c>
      <c r="Y405">
        <f t="shared" si="170"/>
        <v>0</v>
      </c>
      <c r="Z405" s="8">
        <f t="shared" ca="1" si="174"/>
        <v>-60500</v>
      </c>
    </row>
    <row r="406" spans="1:26" x14ac:dyDescent="0.25">
      <c r="A406" s="27">
        <f t="shared" si="171"/>
        <v>390</v>
      </c>
      <c r="B406" s="7">
        <f t="shared" si="153"/>
        <v>0</v>
      </c>
      <c r="C406" s="3">
        <f t="shared" ca="1" si="154"/>
        <v>0.84433794010894991</v>
      </c>
      <c r="D406" s="3">
        <f t="shared" ca="1" si="155"/>
        <v>2</v>
      </c>
      <c r="E406" s="22">
        <f t="shared" ca="1" si="156"/>
        <v>0</v>
      </c>
      <c r="F406" s="25">
        <f t="shared" ca="1" si="152"/>
        <v>0</v>
      </c>
      <c r="G406" s="35">
        <f t="shared" ca="1" si="157"/>
        <v>0.39677175829855904</v>
      </c>
      <c r="H406" s="33">
        <f t="shared" ca="1" si="158"/>
        <v>-1</v>
      </c>
      <c r="I406" s="33">
        <f t="shared" ca="1" si="159"/>
        <v>-1</v>
      </c>
      <c r="J406" s="33">
        <f t="shared" ca="1" si="150"/>
        <v>-1</v>
      </c>
      <c r="K406" s="34">
        <f t="shared" ca="1" si="160"/>
        <v>-1</v>
      </c>
      <c r="L406" s="3">
        <f t="shared" ca="1" si="161"/>
        <v>50</v>
      </c>
      <c r="M406" s="15">
        <f t="shared" ca="1" si="162"/>
        <v>50</v>
      </c>
      <c r="N406" s="33">
        <f t="shared" ca="1" si="163"/>
        <v>25.49888637538897</v>
      </c>
      <c r="O406" s="32">
        <f t="shared" ca="1" si="151"/>
        <v>75.498886375388963</v>
      </c>
      <c r="P406" s="16">
        <f t="shared" ca="1" si="172"/>
        <v>75.498886375388963</v>
      </c>
      <c r="Q406" s="17">
        <f t="shared" ca="1" si="164"/>
        <v>113.24832956308344</v>
      </c>
      <c r="R406" s="17">
        <f t="shared" ca="1" si="173"/>
        <v>54506.743697433194</v>
      </c>
      <c r="S406" s="17">
        <f t="shared" ca="1" si="165"/>
        <v>139.76088127546976</v>
      </c>
      <c r="T406" s="17">
        <f t="shared" ca="1" si="166"/>
        <v>1541.138421921841</v>
      </c>
      <c r="U406" s="17">
        <f t="shared" ca="1" si="167"/>
        <v>9.0655201289520058</v>
      </c>
      <c r="V406" s="49">
        <f t="shared" ca="1" si="168"/>
        <v>0.9065520128952006</v>
      </c>
      <c r="W406" s="49"/>
      <c r="X406" s="7">
        <f t="shared" ca="1" si="169"/>
        <v>0</v>
      </c>
      <c r="Y406">
        <f t="shared" ca="1" si="170"/>
        <v>0</v>
      </c>
      <c r="Z406" s="8">
        <f t="shared" ca="1" si="174"/>
        <v>-60500</v>
      </c>
    </row>
    <row r="407" spans="1:26" x14ac:dyDescent="0.25">
      <c r="A407" s="27">
        <f t="shared" si="171"/>
        <v>391</v>
      </c>
      <c r="B407" s="7">
        <f t="shared" si="153"/>
        <v>1</v>
      </c>
      <c r="C407" s="3">
        <f t="shared" ca="1" si="154"/>
        <v>-1</v>
      </c>
      <c r="D407" s="3">
        <f t="shared" ca="1" si="155"/>
        <v>1</v>
      </c>
      <c r="E407" s="22">
        <f t="shared" ca="1" si="156"/>
        <v>0</v>
      </c>
      <c r="F407" s="25">
        <f t="shared" ca="1" si="152"/>
        <v>0</v>
      </c>
      <c r="G407" s="35">
        <f t="shared" ca="1" si="157"/>
        <v>0.68892144750543793</v>
      </c>
      <c r="H407" s="33">
        <f t="shared" ca="1" si="158"/>
        <v>7.2947230422076403E-2</v>
      </c>
      <c r="I407" s="33">
        <f t="shared" ca="1" si="159"/>
        <v>0.46604274585983829</v>
      </c>
      <c r="J407" s="33">
        <f t="shared" ca="1" si="150"/>
        <v>-0.25068165737361514</v>
      </c>
      <c r="K407" s="34">
        <f t="shared" ca="1" si="160"/>
        <v>71.239775139395775</v>
      </c>
      <c r="L407" s="3">
        <f t="shared" ca="1" si="161"/>
        <v>-1</v>
      </c>
      <c r="M407" s="15">
        <f t="shared" ca="1" si="162"/>
        <v>71.239775139395775</v>
      </c>
      <c r="N407" s="33">
        <f t="shared" ca="1" si="163"/>
        <v>55.767035387378399</v>
      </c>
      <c r="O407" s="32">
        <f t="shared" ca="1" si="151"/>
        <v>127.00681052677417</v>
      </c>
      <c r="P407" s="16">
        <f t="shared" ca="1" si="172"/>
        <v>127.00681052677417</v>
      </c>
      <c r="Q407" s="17">
        <f t="shared" ca="1" si="164"/>
        <v>190.51021579016125</v>
      </c>
      <c r="R407" s="17">
        <f t="shared" ca="1" si="173"/>
        <v>54697.253913223358</v>
      </c>
      <c r="S407" s="17">
        <f t="shared" ca="1" si="165"/>
        <v>139.89067496988076</v>
      </c>
      <c r="T407" s="17">
        <f t="shared" ca="1" si="166"/>
        <v>1414.1316113950668</v>
      </c>
      <c r="U407" s="17">
        <f t="shared" ca="1" si="167"/>
        <v>8.3184212435003921</v>
      </c>
      <c r="V407" s="49">
        <f t="shared" ca="1" si="168"/>
        <v>0.83184212435003924</v>
      </c>
      <c r="W407" s="49"/>
      <c r="X407" s="7">
        <f t="shared" ca="1" si="169"/>
        <v>0</v>
      </c>
      <c r="Y407">
        <f t="shared" si="170"/>
        <v>0</v>
      </c>
      <c r="Z407" s="8">
        <f t="shared" ca="1" si="174"/>
        <v>-60500</v>
      </c>
    </row>
    <row r="408" spans="1:26" x14ac:dyDescent="0.25">
      <c r="A408" s="27">
        <f t="shared" si="171"/>
        <v>392</v>
      </c>
      <c r="B408" s="7">
        <f t="shared" si="153"/>
        <v>0</v>
      </c>
      <c r="C408" s="3">
        <f t="shared" ca="1" si="154"/>
        <v>0.26721058692592115</v>
      </c>
      <c r="D408" s="3">
        <f t="shared" ca="1" si="155"/>
        <v>0</v>
      </c>
      <c r="E408" s="22">
        <f t="shared" ca="1" si="156"/>
        <v>2</v>
      </c>
      <c r="F408" s="25">
        <f t="shared" ca="1" si="152"/>
        <v>340</v>
      </c>
      <c r="G408" s="35">
        <f t="shared" ca="1" si="157"/>
        <v>0.1024279266735787</v>
      </c>
      <c r="H408" s="33">
        <f t="shared" ca="1" si="158"/>
        <v>-1</v>
      </c>
      <c r="I408" s="33">
        <f t="shared" ca="1" si="159"/>
        <v>-1</v>
      </c>
      <c r="J408" s="33">
        <f t="shared" ca="1" si="150"/>
        <v>-1</v>
      </c>
      <c r="K408" s="34">
        <f t="shared" ca="1" si="160"/>
        <v>-1</v>
      </c>
      <c r="L408" s="3">
        <f t="shared" ca="1" si="161"/>
        <v>50</v>
      </c>
      <c r="M408" s="15">
        <f t="shared" ca="1" si="162"/>
        <v>50</v>
      </c>
      <c r="N408" s="33">
        <f t="shared" ca="1" si="163"/>
        <v>50.859032089837626</v>
      </c>
      <c r="O408" s="32">
        <f t="shared" ca="1" si="151"/>
        <v>100.85903208983763</v>
      </c>
      <c r="P408" s="16">
        <f t="shared" ca="1" si="172"/>
        <v>100.85903208983763</v>
      </c>
      <c r="Q408" s="17">
        <f t="shared" ca="1" si="164"/>
        <v>151.28854813475644</v>
      </c>
      <c r="R408" s="17">
        <f t="shared" ca="1" si="173"/>
        <v>54848.542461358113</v>
      </c>
      <c r="S408" s="17">
        <f t="shared" ca="1" si="165"/>
        <v>139.919751176934</v>
      </c>
      <c r="T408" s="17">
        <f t="shared" ca="1" si="166"/>
        <v>1653.2725793052291</v>
      </c>
      <c r="U408" s="17">
        <f t="shared" ca="1" si="167"/>
        <v>9.7251328194425248</v>
      </c>
      <c r="V408" s="49">
        <f t="shared" ca="1" si="168"/>
        <v>0.97251328194425246</v>
      </c>
      <c r="W408" s="49"/>
      <c r="X408" s="7">
        <f t="shared" ca="1" si="169"/>
        <v>0</v>
      </c>
      <c r="Y408">
        <f t="shared" ca="1" si="170"/>
        <v>-500</v>
      </c>
      <c r="Z408" s="8">
        <f t="shared" ca="1" si="174"/>
        <v>-61000</v>
      </c>
    </row>
    <row r="409" spans="1:26" x14ac:dyDescent="0.25">
      <c r="A409" s="27">
        <f t="shared" si="171"/>
        <v>393</v>
      </c>
      <c r="B409" s="7">
        <f t="shared" si="153"/>
        <v>1</v>
      </c>
      <c r="C409" s="3">
        <f t="shared" ca="1" si="154"/>
        <v>-1</v>
      </c>
      <c r="D409" s="3">
        <f t="shared" ca="1" si="155"/>
        <v>-1</v>
      </c>
      <c r="E409" s="22">
        <f t="shared" ca="1" si="156"/>
        <v>0</v>
      </c>
      <c r="F409" s="25">
        <f t="shared" ca="1" si="152"/>
        <v>0</v>
      </c>
      <c r="G409" s="35">
        <f t="shared" ca="1" si="157"/>
        <v>0.65044209832678412</v>
      </c>
      <c r="H409" s="33">
        <f t="shared" ca="1" si="158"/>
        <v>0.30939977777374195</v>
      </c>
      <c r="I409" s="33">
        <f t="shared" ca="1" si="159"/>
        <v>0.33968364242446258</v>
      </c>
      <c r="J409" s="33">
        <f t="shared" ca="1" si="150"/>
        <v>-0.30288871493342595</v>
      </c>
      <c r="K409" s="34">
        <f t="shared" ca="1" si="160"/>
        <v>70.456669275998607</v>
      </c>
      <c r="L409" s="3">
        <f t="shared" ca="1" si="161"/>
        <v>-1</v>
      </c>
      <c r="M409" s="15">
        <f t="shared" ca="1" si="162"/>
        <v>70.456669275998607</v>
      </c>
      <c r="N409" s="33">
        <f t="shared" ca="1" si="163"/>
        <v>4.9778247268334113</v>
      </c>
      <c r="O409" s="32">
        <f t="shared" ca="1" si="151"/>
        <v>75.434494002832025</v>
      </c>
      <c r="P409" s="16">
        <f t="shared" ca="1" si="172"/>
        <v>75.434494002832025</v>
      </c>
      <c r="Q409" s="17">
        <f t="shared" ca="1" si="164"/>
        <v>113.15174100424804</v>
      </c>
      <c r="R409" s="17">
        <f t="shared" ca="1" si="173"/>
        <v>54961.694202362363</v>
      </c>
      <c r="S409" s="17">
        <f t="shared" ca="1" si="165"/>
        <v>139.85163919176179</v>
      </c>
      <c r="T409" s="17">
        <f t="shared" ca="1" si="166"/>
        <v>1577.8380853023971</v>
      </c>
      <c r="U409" s="17">
        <f t="shared" ca="1" si="167"/>
        <v>9.2814005017788066</v>
      </c>
      <c r="V409" s="49">
        <f t="shared" ca="1" si="168"/>
        <v>0.92814005017788059</v>
      </c>
      <c r="W409" s="49"/>
      <c r="X409" s="7">
        <f t="shared" ca="1" si="169"/>
        <v>0</v>
      </c>
      <c r="Y409">
        <f t="shared" si="170"/>
        <v>0</v>
      </c>
      <c r="Z409" s="8">
        <f t="shared" ca="1" si="174"/>
        <v>-61000</v>
      </c>
    </row>
    <row r="410" spans="1:26" x14ac:dyDescent="0.25">
      <c r="A410" s="27">
        <f t="shared" si="171"/>
        <v>394</v>
      </c>
      <c r="B410" s="7">
        <f t="shared" si="153"/>
        <v>0</v>
      </c>
      <c r="C410" s="3">
        <f t="shared" ca="1" si="154"/>
        <v>0.32286580158995848</v>
      </c>
      <c r="D410" s="3">
        <f t="shared" ca="1" si="155"/>
        <v>0</v>
      </c>
      <c r="E410" s="22">
        <f t="shared" ca="1" si="156"/>
        <v>2</v>
      </c>
      <c r="F410" s="25">
        <f t="shared" ca="1" si="152"/>
        <v>340</v>
      </c>
      <c r="G410" s="35">
        <f t="shared" ca="1" si="157"/>
        <v>0.19938625365206941</v>
      </c>
      <c r="H410" s="33">
        <f t="shared" ca="1" si="158"/>
        <v>-1</v>
      </c>
      <c r="I410" s="33">
        <f t="shared" ca="1" si="159"/>
        <v>-1</v>
      </c>
      <c r="J410" s="33">
        <f t="shared" ca="1" si="150"/>
        <v>-1</v>
      </c>
      <c r="K410" s="34">
        <f t="shared" ca="1" si="160"/>
        <v>-1</v>
      </c>
      <c r="L410" s="3">
        <f t="shared" ca="1" si="161"/>
        <v>50</v>
      </c>
      <c r="M410" s="15">
        <f t="shared" ca="1" si="162"/>
        <v>50</v>
      </c>
      <c r="N410" s="33">
        <f t="shared" ca="1" si="163"/>
        <v>35.204816241744034</v>
      </c>
      <c r="O410" s="32">
        <f t="shared" ca="1" si="151"/>
        <v>85.204816241744027</v>
      </c>
      <c r="P410" s="16">
        <f t="shared" ca="1" si="172"/>
        <v>85.204816241744027</v>
      </c>
      <c r="Q410" s="17">
        <f t="shared" ca="1" si="164"/>
        <v>127.80722436261604</v>
      </c>
      <c r="R410" s="17">
        <f t="shared" ca="1" si="173"/>
        <v>55089.501426724979</v>
      </c>
      <c r="S410" s="17">
        <f t="shared" ca="1" si="165"/>
        <v>139.82106961097716</v>
      </c>
      <c r="T410" s="17">
        <f t="shared" ca="1" si="166"/>
        <v>1700</v>
      </c>
      <c r="U410" s="17">
        <f t="shared" ca="1" si="167"/>
        <v>10</v>
      </c>
      <c r="V410" s="49">
        <f t="shared" ca="1" si="168"/>
        <v>1</v>
      </c>
      <c r="W410" s="49"/>
      <c r="X410" s="7">
        <f t="shared" ca="1" si="169"/>
        <v>0</v>
      </c>
      <c r="Y410">
        <f t="shared" ca="1" si="170"/>
        <v>-500</v>
      </c>
      <c r="Z410" s="8">
        <f t="shared" ca="1" si="174"/>
        <v>-61500</v>
      </c>
    </row>
    <row r="411" spans="1:26" x14ac:dyDescent="0.25">
      <c r="A411" s="27">
        <f t="shared" si="171"/>
        <v>395</v>
      </c>
      <c r="B411" s="7">
        <f t="shared" si="153"/>
        <v>1</v>
      </c>
      <c r="C411" s="3">
        <f t="shared" ca="1" si="154"/>
        <v>-1</v>
      </c>
      <c r="D411" s="3">
        <f t="shared" ca="1" si="155"/>
        <v>-1</v>
      </c>
      <c r="E411" s="22">
        <f t="shared" ca="1" si="156"/>
        <v>0</v>
      </c>
      <c r="F411" s="25">
        <f t="shared" ca="1" si="152"/>
        <v>0</v>
      </c>
      <c r="G411" s="35">
        <f t="shared" ca="1" si="157"/>
        <v>0.73174834761438878</v>
      </c>
      <c r="H411" s="33">
        <f t="shared" ca="1" si="158"/>
        <v>0.60002648576551709</v>
      </c>
      <c r="I411" s="33">
        <f t="shared" ca="1" si="159"/>
        <v>0.28239065792479789</v>
      </c>
      <c r="J411" s="33">
        <f t="shared" ca="1" si="150"/>
        <v>-0.18031712533833874</v>
      </c>
      <c r="K411" s="34">
        <f t="shared" ca="1" si="160"/>
        <v>72.295243119924919</v>
      </c>
      <c r="L411" s="3">
        <f t="shared" ca="1" si="161"/>
        <v>-1</v>
      </c>
      <c r="M411" s="15">
        <f t="shared" ca="1" si="162"/>
        <v>72.295243119924919</v>
      </c>
      <c r="N411" s="33">
        <f t="shared" ca="1" si="163"/>
        <v>3.1860935333046103</v>
      </c>
      <c r="O411" s="32">
        <f t="shared" ca="1" si="151"/>
        <v>75.481336653229533</v>
      </c>
      <c r="P411" s="16">
        <f t="shared" ca="1" si="172"/>
        <v>75.481336653229533</v>
      </c>
      <c r="Q411" s="17">
        <f t="shared" ca="1" si="164"/>
        <v>113.2220049798443</v>
      </c>
      <c r="R411" s="17">
        <f t="shared" ca="1" si="173"/>
        <v>55202.723431704821</v>
      </c>
      <c r="S411" s="17">
        <f t="shared" ca="1" si="165"/>
        <v>139.75373020684771</v>
      </c>
      <c r="T411" s="17">
        <f t="shared" ca="1" si="166"/>
        <v>1624.5186633467704</v>
      </c>
      <c r="U411" s="17">
        <f t="shared" ca="1" si="167"/>
        <v>9.5559921373339431</v>
      </c>
      <c r="V411" s="49">
        <f t="shared" ca="1" si="168"/>
        <v>0.95559921373339429</v>
      </c>
      <c r="W411" s="49"/>
      <c r="X411" s="7">
        <f t="shared" ca="1" si="169"/>
        <v>0</v>
      </c>
      <c r="Y411">
        <f t="shared" si="170"/>
        <v>0</v>
      </c>
      <c r="Z411" s="8">
        <f t="shared" ca="1" si="174"/>
        <v>-61500</v>
      </c>
    </row>
    <row r="412" spans="1:26" x14ac:dyDescent="0.25">
      <c r="A412" s="27">
        <f t="shared" si="171"/>
        <v>396</v>
      </c>
      <c r="B412" s="7">
        <f t="shared" si="153"/>
        <v>0</v>
      </c>
      <c r="C412" s="3">
        <f t="shared" ca="1" si="154"/>
        <v>0.26806005233154728</v>
      </c>
      <c r="D412" s="3">
        <f t="shared" ca="1" si="155"/>
        <v>0</v>
      </c>
      <c r="E412" s="22">
        <f t="shared" ca="1" si="156"/>
        <v>2</v>
      </c>
      <c r="F412" s="25">
        <f t="shared" ca="1" si="152"/>
        <v>340</v>
      </c>
      <c r="G412" s="35">
        <f t="shared" ca="1" si="157"/>
        <v>0.74928448706315975</v>
      </c>
      <c r="H412" s="33">
        <f t="shared" ca="1" si="158"/>
        <v>0.23722092780555759</v>
      </c>
      <c r="I412" s="33">
        <f t="shared" ca="1" si="159"/>
        <v>0.73437197987412217</v>
      </c>
      <c r="J412" s="33">
        <f t="shared" ca="1" si="150"/>
        <v>-4.754519414860265E-2</v>
      </c>
      <c r="K412" s="34">
        <f t="shared" ca="1" si="160"/>
        <v>74.286822087770958</v>
      </c>
      <c r="L412" s="3">
        <f t="shared" ca="1" si="161"/>
        <v>-1</v>
      </c>
      <c r="M412" s="15">
        <f t="shared" ca="1" si="162"/>
        <v>74.286822087770958</v>
      </c>
      <c r="N412" s="33">
        <f t="shared" ca="1" si="163"/>
        <v>12.490788641461831</v>
      </c>
      <c r="O412" s="32">
        <f t="shared" ca="1" si="151"/>
        <v>86.777610729232791</v>
      </c>
      <c r="P412" s="16">
        <f t="shared" ca="1" si="172"/>
        <v>86.777610729232791</v>
      </c>
      <c r="Q412" s="17">
        <f t="shared" ca="1" si="164"/>
        <v>130.16641609384919</v>
      </c>
      <c r="R412" s="17">
        <f t="shared" ca="1" si="173"/>
        <v>55332.889847798673</v>
      </c>
      <c r="S412" s="17">
        <f t="shared" ca="1" si="165"/>
        <v>139.72951981767349</v>
      </c>
      <c r="T412" s="17">
        <f t="shared" ca="1" si="166"/>
        <v>1700</v>
      </c>
      <c r="U412" s="17">
        <f t="shared" ca="1" si="167"/>
        <v>10</v>
      </c>
      <c r="V412" s="49">
        <f t="shared" ca="1" si="168"/>
        <v>1</v>
      </c>
      <c r="W412" s="49"/>
      <c r="X412" s="7">
        <f t="shared" ca="1" si="169"/>
        <v>0</v>
      </c>
      <c r="Y412">
        <f t="shared" ca="1" si="170"/>
        <v>-500</v>
      </c>
      <c r="Z412" s="8">
        <f t="shared" ca="1" si="174"/>
        <v>-62000</v>
      </c>
    </row>
    <row r="413" spans="1:26" x14ac:dyDescent="0.25">
      <c r="A413" s="27">
        <f t="shared" si="171"/>
        <v>397</v>
      </c>
      <c r="B413" s="7">
        <f t="shared" si="153"/>
        <v>1</v>
      </c>
      <c r="C413" s="3">
        <f t="shared" ca="1" si="154"/>
        <v>-1</v>
      </c>
      <c r="D413" s="3">
        <f t="shared" ca="1" si="155"/>
        <v>-1</v>
      </c>
      <c r="E413" s="22">
        <f t="shared" ca="1" si="156"/>
        <v>0</v>
      </c>
      <c r="F413" s="25">
        <f t="shared" ca="1" si="152"/>
        <v>0</v>
      </c>
      <c r="G413" s="35">
        <f t="shared" ca="1" si="157"/>
        <v>0.86350421782571385</v>
      </c>
      <c r="H413" s="33">
        <f t="shared" ca="1" si="158"/>
        <v>0.73154644209742625</v>
      </c>
      <c r="I413" s="33">
        <f t="shared" ca="1" si="159"/>
        <v>0.71343538629533154</v>
      </c>
      <c r="J413" s="33">
        <f t="shared" ca="1" si="150"/>
        <v>-0.24338648778669655</v>
      </c>
      <c r="K413" s="34">
        <f t="shared" ca="1" si="160"/>
        <v>71.34920268319955</v>
      </c>
      <c r="L413" s="3">
        <f t="shared" ca="1" si="161"/>
        <v>-1</v>
      </c>
      <c r="M413" s="15">
        <f t="shared" ca="1" si="162"/>
        <v>71.34920268319955</v>
      </c>
      <c r="N413" s="33">
        <f t="shared" ca="1" si="163"/>
        <v>2.8692799442624644</v>
      </c>
      <c r="O413" s="32">
        <f t="shared" ca="1" si="151"/>
        <v>74.218482627462009</v>
      </c>
      <c r="P413" s="16">
        <f t="shared" ca="1" si="172"/>
        <v>74.218482627462009</v>
      </c>
      <c r="Q413" s="17">
        <f t="shared" ca="1" si="164"/>
        <v>111.32772394119301</v>
      </c>
      <c r="R413" s="17">
        <f t="shared" ca="1" si="173"/>
        <v>55444.217571739864</v>
      </c>
      <c r="S413" s="17">
        <f t="shared" ca="1" si="165"/>
        <v>139.65797877012568</v>
      </c>
      <c r="T413" s="17">
        <f t="shared" ca="1" si="166"/>
        <v>1625.781517372538</v>
      </c>
      <c r="U413" s="17">
        <f t="shared" ca="1" si="167"/>
        <v>9.5634206904266943</v>
      </c>
      <c r="V413" s="49">
        <f t="shared" ca="1" si="168"/>
        <v>0.95634206904266938</v>
      </c>
      <c r="W413" s="49"/>
      <c r="X413" s="7">
        <f t="shared" ca="1" si="169"/>
        <v>0</v>
      </c>
      <c r="Y413">
        <f t="shared" si="170"/>
        <v>0</v>
      </c>
      <c r="Z413" s="8">
        <f t="shared" ca="1" si="174"/>
        <v>-62000</v>
      </c>
    </row>
    <row r="414" spans="1:26" x14ac:dyDescent="0.25">
      <c r="A414" s="27">
        <f t="shared" si="171"/>
        <v>398</v>
      </c>
      <c r="B414" s="7">
        <f t="shared" si="153"/>
        <v>0</v>
      </c>
      <c r="C414" s="3">
        <f t="shared" ca="1" si="154"/>
        <v>3.8121430300352199E-2</v>
      </c>
      <c r="D414" s="3">
        <f t="shared" ca="1" si="155"/>
        <v>0</v>
      </c>
      <c r="E414" s="22">
        <f t="shared" ca="1" si="156"/>
        <v>2</v>
      </c>
      <c r="F414" s="25">
        <f t="shared" ca="1" si="152"/>
        <v>340</v>
      </c>
      <c r="G414" s="35">
        <f t="shared" ca="1" si="157"/>
        <v>0.98881919503252669</v>
      </c>
      <c r="H414" s="33">
        <f t="shared" ca="1" si="158"/>
        <v>1.0184960540762233E-2</v>
      </c>
      <c r="I414" s="33">
        <f t="shared" ca="1" si="159"/>
        <v>0.72638873861306885</v>
      </c>
      <c r="J414" s="33">
        <f t="shared" ca="1" si="150"/>
        <v>-1.3938055810002079E-2</v>
      </c>
      <c r="K414" s="34">
        <f t="shared" ca="1" si="160"/>
        <v>74.790929162849963</v>
      </c>
      <c r="L414" s="3">
        <f t="shared" ca="1" si="161"/>
        <v>-1</v>
      </c>
      <c r="M414" s="15">
        <f t="shared" ca="1" si="162"/>
        <v>74.790929162849963</v>
      </c>
      <c r="N414" s="33">
        <f t="shared" ca="1" si="163"/>
        <v>13.418409559465767</v>
      </c>
      <c r="O414" s="32">
        <f t="shared" ca="1" si="151"/>
        <v>88.209338722315735</v>
      </c>
      <c r="P414" s="16">
        <f t="shared" ca="1" si="172"/>
        <v>88.209338722315735</v>
      </c>
      <c r="Q414" s="17">
        <f t="shared" ca="1" si="164"/>
        <v>132.3140080834736</v>
      </c>
      <c r="R414" s="17">
        <f t="shared" ca="1" si="173"/>
        <v>55576.531579823335</v>
      </c>
      <c r="S414" s="17">
        <f t="shared" ca="1" si="165"/>
        <v>139.63952658247078</v>
      </c>
      <c r="T414" s="17">
        <f t="shared" ca="1" si="166"/>
        <v>1700</v>
      </c>
      <c r="U414" s="17">
        <f t="shared" ca="1" si="167"/>
        <v>10</v>
      </c>
      <c r="V414" s="49">
        <f t="shared" ca="1" si="168"/>
        <v>1</v>
      </c>
      <c r="W414" s="49"/>
      <c r="X414" s="7">
        <f t="shared" ca="1" si="169"/>
        <v>0</v>
      </c>
      <c r="Y414">
        <f t="shared" ca="1" si="170"/>
        <v>-500</v>
      </c>
      <c r="Z414" s="8">
        <f t="shared" ca="1" si="174"/>
        <v>-62500</v>
      </c>
    </row>
    <row r="415" spans="1:26" x14ac:dyDescent="0.25">
      <c r="A415" s="27">
        <f t="shared" si="171"/>
        <v>399</v>
      </c>
      <c r="B415" s="7">
        <f t="shared" si="153"/>
        <v>1</v>
      </c>
      <c r="C415" s="3">
        <f t="shared" ca="1" si="154"/>
        <v>-1</v>
      </c>
      <c r="D415" s="3">
        <f t="shared" ca="1" si="155"/>
        <v>-1</v>
      </c>
      <c r="E415" s="22">
        <f t="shared" ca="1" si="156"/>
        <v>0</v>
      </c>
      <c r="F415" s="25">
        <f t="shared" ca="1" si="152"/>
        <v>0</v>
      </c>
      <c r="G415" s="35">
        <f t="shared" ca="1" si="157"/>
        <v>0.75161632081526519</v>
      </c>
      <c r="H415" s="33">
        <f t="shared" ca="1" si="158"/>
        <v>0.88014593402067887</v>
      </c>
      <c r="I415" s="33">
        <f t="shared" ca="1" si="159"/>
        <v>0.19170262225407353</v>
      </c>
      <c r="J415" s="33">
        <f t="shared" ca="1" si="150"/>
        <v>0.48618342042875612</v>
      </c>
      <c r="K415" s="34">
        <f t="shared" ca="1" si="160"/>
        <v>82.292751306431342</v>
      </c>
      <c r="L415" s="3">
        <f t="shared" ca="1" si="161"/>
        <v>-1</v>
      </c>
      <c r="M415" s="15">
        <f t="shared" ca="1" si="162"/>
        <v>82.292751306431342</v>
      </c>
      <c r="N415" s="33">
        <f t="shared" ca="1" si="163"/>
        <v>10.331436767995999</v>
      </c>
      <c r="O415" s="32">
        <f t="shared" ca="1" si="151"/>
        <v>92.624188074427337</v>
      </c>
      <c r="P415" s="16">
        <f t="shared" ca="1" si="172"/>
        <v>92.624188074427337</v>
      </c>
      <c r="Q415" s="17">
        <f t="shared" ca="1" si="164"/>
        <v>138.93628211164099</v>
      </c>
      <c r="R415" s="17">
        <f t="shared" ca="1" si="173"/>
        <v>55715.467861934972</v>
      </c>
      <c r="S415" s="17">
        <f t="shared" ca="1" si="165"/>
        <v>139.63776406500003</v>
      </c>
      <c r="T415" s="17">
        <f t="shared" ca="1" si="166"/>
        <v>1607.3758119255726</v>
      </c>
      <c r="U415" s="17">
        <f t="shared" ca="1" si="167"/>
        <v>9.4551518348563093</v>
      </c>
      <c r="V415" s="49">
        <f t="shared" ca="1" si="168"/>
        <v>0.94551518348563102</v>
      </c>
      <c r="W415" s="49"/>
      <c r="X415" s="7">
        <f t="shared" ca="1" si="169"/>
        <v>0</v>
      </c>
      <c r="Y415">
        <f t="shared" si="170"/>
        <v>0</v>
      </c>
      <c r="Z415" s="8">
        <f t="shared" ca="1" si="174"/>
        <v>-62500</v>
      </c>
    </row>
    <row r="416" spans="1:26" x14ac:dyDescent="0.25">
      <c r="A416" s="27">
        <f t="shared" si="171"/>
        <v>400</v>
      </c>
      <c r="B416" s="7">
        <f t="shared" si="153"/>
        <v>0</v>
      </c>
      <c r="C416" s="3">
        <f t="shared" ca="1" si="154"/>
        <v>0.22714576513949192</v>
      </c>
      <c r="D416" s="3">
        <f t="shared" ca="1" si="155"/>
        <v>0</v>
      </c>
      <c r="E416" s="22">
        <f t="shared" ca="1" si="156"/>
        <v>2</v>
      </c>
      <c r="F416" s="25">
        <f t="shared" ca="1" si="152"/>
        <v>340</v>
      </c>
      <c r="G416" s="35">
        <f t="shared" ca="1" si="157"/>
        <v>0.27424383961989807</v>
      </c>
      <c r="H416" s="33">
        <f t="shared" ca="1" si="158"/>
        <v>-1</v>
      </c>
      <c r="I416" s="33">
        <f t="shared" ca="1" si="159"/>
        <v>-1</v>
      </c>
      <c r="J416" s="33">
        <f t="shared" ca="1" si="150"/>
        <v>-1</v>
      </c>
      <c r="K416" s="34">
        <f t="shared" ca="1" si="160"/>
        <v>-1</v>
      </c>
      <c r="L416" s="3">
        <f t="shared" ca="1" si="161"/>
        <v>50</v>
      </c>
      <c r="M416" s="15">
        <f t="shared" ca="1" si="162"/>
        <v>50</v>
      </c>
      <c r="N416" s="33">
        <f t="shared" ca="1" si="163"/>
        <v>35.07385142084209</v>
      </c>
      <c r="O416" s="32">
        <f t="shared" ca="1" si="151"/>
        <v>85.07385142084209</v>
      </c>
      <c r="P416" s="16">
        <f t="shared" ca="1" si="172"/>
        <v>85.07385142084209</v>
      </c>
      <c r="Q416" s="17">
        <f t="shared" ca="1" si="164"/>
        <v>127.61077713126313</v>
      </c>
      <c r="R416" s="17">
        <f t="shared" ca="1" si="173"/>
        <v>55843.078639066232</v>
      </c>
      <c r="S416" s="17">
        <f t="shared" ca="1" si="165"/>
        <v>139.60769659766567</v>
      </c>
      <c r="T416" s="17">
        <f t="shared" ca="1" si="166"/>
        <v>1700</v>
      </c>
      <c r="U416" s="17">
        <f t="shared" ca="1" si="167"/>
        <v>10</v>
      </c>
      <c r="V416" s="49">
        <f t="shared" ca="1" si="168"/>
        <v>1</v>
      </c>
      <c r="W416" s="49"/>
      <c r="X416" s="7">
        <f t="shared" ca="1" si="169"/>
        <v>0</v>
      </c>
      <c r="Y416">
        <f t="shared" ca="1" si="170"/>
        <v>-500</v>
      </c>
      <c r="Z416" s="8">
        <f t="shared" ca="1" si="174"/>
        <v>-63000</v>
      </c>
    </row>
    <row r="417" spans="1:26" x14ac:dyDescent="0.25">
      <c r="A417" s="27">
        <f t="shared" si="171"/>
        <v>401</v>
      </c>
      <c r="B417" s="7">
        <f t="shared" si="153"/>
        <v>1</v>
      </c>
      <c r="C417" s="3">
        <f t="shared" ca="1" si="154"/>
        <v>-1</v>
      </c>
      <c r="D417" s="3">
        <f t="shared" ca="1" si="155"/>
        <v>-1</v>
      </c>
      <c r="E417" s="22">
        <f t="shared" ca="1" si="156"/>
        <v>0</v>
      </c>
      <c r="F417" s="25">
        <f t="shared" ca="1" si="152"/>
        <v>0</v>
      </c>
      <c r="G417" s="35">
        <f t="shared" ca="1" si="157"/>
        <v>9.9538453219985001E-3</v>
      </c>
      <c r="H417" s="33">
        <f t="shared" ca="1" si="158"/>
        <v>-1</v>
      </c>
      <c r="I417" s="33">
        <f t="shared" ca="1" si="159"/>
        <v>-1</v>
      </c>
      <c r="J417" s="33">
        <f t="shared" ca="1" si="150"/>
        <v>-1</v>
      </c>
      <c r="K417" s="34">
        <f t="shared" ca="1" si="160"/>
        <v>-1</v>
      </c>
      <c r="L417" s="3">
        <f t="shared" ca="1" si="161"/>
        <v>50</v>
      </c>
      <c r="M417" s="15">
        <f t="shared" ca="1" si="162"/>
        <v>50</v>
      </c>
      <c r="N417" s="33">
        <f t="shared" ca="1" si="163"/>
        <v>11.600526529080021</v>
      </c>
      <c r="O417" s="32">
        <f t="shared" ca="1" si="151"/>
        <v>61.600526529080021</v>
      </c>
      <c r="P417" s="16">
        <f t="shared" ca="1" si="172"/>
        <v>61.600526529080021</v>
      </c>
      <c r="Q417" s="17">
        <f t="shared" ca="1" si="164"/>
        <v>92.400789793620035</v>
      </c>
      <c r="R417" s="17">
        <f t="shared" ca="1" si="173"/>
        <v>55935.47942885985</v>
      </c>
      <c r="S417" s="17">
        <f t="shared" ca="1" si="165"/>
        <v>139.48997363805458</v>
      </c>
      <c r="T417" s="17">
        <f t="shared" ca="1" si="166"/>
        <v>1638.3994734709199</v>
      </c>
      <c r="U417" s="17">
        <f t="shared" ca="1" si="167"/>
        <v>9.6376439615936462</v>
      </c>
      <c r="V417" s="49">
        <f t="shared" ca="1" si="168"/>
        <v>0.96376439615936471</v>
      </c>
      <c r="W417" s="49"/>
      <c r="X417" s="7">
        <f t="shared" ca="1" si="169"/>
        <v>0</v>
      </c>
      <c r="Y417">
        <f t="shared" si="170"/>
        <v>0</v>
      </c>
      <c r="Z417" s="8">
        <f t="shared" ca="1" si="174"/>
        <v>-63000</v>
      </c>
    </row>
    <row r="418" spans="1:26" x14ac:dyDescent="0.25">
      <c r="A418" s="27">
        <f t="shared" si="171"/>
        <v>402</v>
      </c>
      <c r="B418" s="7">
        <f t="shared" si="153"/>
        <v>0</v>
      </c>
      <c r="C418" s="3">
        <f t="shared" ca="1" si="154"/>
        <v>0.58448183456032576</v>
      </c>
      <c r="D418" s="3">
        <f t="shared" ca="1" si="155"/>
        <v>1</v>
      </c>
      <c r="E418" s="22">
        <f t="shared" ca="1" si="156"/>
        <v>0</v>
      </c>
      <c r="F418" s="25">
        <f t="shared" ca="1" si="152"/>
        <v>0</v>
      </c>
      <c r="G418" s="35">
        <f t="shared" ca="1" si="157"/>
        <v>0.62143256127805258</v>
      </c>
      <c r="H418" s="33">
        <f t="shared" ca="1" si="158"/>
        <v>0.20750718488070397</v>
      </c>
      <c r="I418" s="33">
        <f t="shared" ca="1" si="159"/>
        <v>0.34227691453544251</v>
      </c>
      <c r="J418" s="33">
        <f t="shared" ca="1" si="150"/>
        <v>-0.2462339708320207</v>
      </c>
      <c r="K418" s="34">
        <f t="shared" ca="1" si="160"/>
        <v>71.306490437519685</v>
      </c>
      <c r="L418" s="3">
        <f t="shared" ca="1" si="161"/>
        <v>-1</v>
      </c>
      <c r="M418" s="15">
        <f t="shared" ca="1" si="162"/>
        <v>71.306490437519685</v>
      </c>
      <c r="N418" s="33">
        <f t="shared" ca="1" si="163"/>
        <v>91.671603521209732</v>
      </c>
      <c r="O418" s="32">
        <f t="shared" ca="1" si="151"/>
        <v>162.9780939587294</v>
      </c>
      <c r="P418" s="16">
        <f t="shared" ca="1" si="172"/>
        <v>162.9780939587294</v>
      </c>
      <c r="Q418" s="17">
        <f t="shared" ca="1" si="164"/>
        <v>244.4671409380941</v>
      </c>
      <c r="R418" s="17">
        <f t="shared" ca="1" si="173"/>
        <v>56179.946569797947</v>
      </c>
      <c r="S418" s="17">
        <f t="shared" ca="1" si="165"/>
        <v>139.75111087014423</v>
      </c>
      <c r="T418" s="17">
        <f t="shared" ca="1" si="166"/>
        <v>1475.4213795121905</v>
      </c>
      <c r="U418" s="17">
        <f t="shared" ca="1" si="167"/>
        <v>8.6789492912481787</v>
      </c>
      <c r="V418" s="49">
        <f t="shared" ca="1" si="168"/>
        <v>0.86789492912481792</v>
      </c>
      <c r="W418" s="49"/>
      <c r="X418" s="7">
        <f t="shared" ca="1" si="169"/>
        <v>0</v>
      </c>
      <c r="Y418">
        <f t="shared" ca="1" si="170"/>
        <v>0</v>
      </c>
      <c r="Z418" s="8">
        <f t="shared" ca="1" si="174"/>
        <v>-63000</v>
      </c>
    </row>
    <row r="419" spans="1:26" x14ac:dyDescent="0.25">
      <c r="A419" s="27">
        <f t="shared" si="171"/>
        <v>403</v>
      </c>
      <c r="B419" s="7">
        <f t="shared" si="153"/>
        <v>1</v>
      </c>
      <c r="C419" s="3">
        <f t="shared" ca="1" si="154"/>
        <v>-1</v>
      </c>
      <c r="D419" s="3">
        <f t="shared" ca="1" si="155"/>
        <v>0</v>
      </c>
      <c r="E419" s="22">
        <f t="shared" ca="1" si="156"/>
        <v>2</v>
      </c>
      <c r="F419" s="25">
        <f t="shared" ca="1" si="152"/>
        <v>340</v>
      </c>
      <c r="G419" s="35">
        <f t="shared" ca="1" si="157"/>
        <v>0.4986657998203613</v>
      </c>
      <c r="H419" s="33">
        <f t="shared" ca="1" si="158"/>
        <v>-1</v>
      </c>
      <c r="I419" s="33">
        <f t="shared" ca="1" si="159"/>
        <v>-1</v>
      </c>
      <c r="J419" s="33">
        <f t="shared" ca="1" si="150"/>
        <v>-1</v>
      </c>
      <c r="K419" s="34">
        <f t="shared" ca="1" si="160"/>
        <v>-1</v>
      </c>
      <c r="L419" s="3">
        <f t="shared" ca="1" si="161"/>
        <v>50</v>
      </c>
      <c r="M419" s="15">
        <f t="shared" ca="1" si="162"/>
        <v>50</v>
      </c>
      <c r="N419" s="33">
        <f t="shared" ca="1" si="163"/>
        <v>49.154639036668918</v>
      </c>
      <c r="O419" s="32">
        <f t="shared" ca="1" si="151"/>
        <v>99.154639036668925</v>
      </c>
      <c r="P419" s="16">
        <f t="shared" ca="1" si="172"/>
        <v>99.154639036668925</v>
      </c>
      <c r="Q419" s="17">
        <f t="shared" ca="1" si="164"/>
        <v>148.73195855500339</v>
      </c>
      <c r="R419" s="17">
        <f t="shared" ca="1" si="173"/>
        <v>56328.678528352953</v>
      </c>
      <c r="S419" s="17">
        <f t="shared" ca="1" si="165"/>
        <v>139.77339585199252</v>
      </c>
      <c r="T419" s="17">
        <f t="shared" ca="1" si="166"/>
        <v>1700</v>
      </c>
      <c r="U419" s="17">
        <f t="shared" ca="1" si="167"/>
        <v>10</v>
      </c>
      <c r="V419" s="49">
        <f t="shared" ca="1" si="168"/>
        <v>1</v>
      </c>
      <c r="W419" s="49"/>
      <c r="X419" s="7">
        <f t="shared" ca="1" si="169"/>
        <v>0</v>
      </c>
      <c r="Y419">
        <f t="shared" si="170"/>
        <v>0</v>
      </c>
      <c r="Z419" s="8">
        <f t="shared" ca="1" si="174"/>
        <v>-63000</v>
      </c>
    </row>
    <row r="420" spans="1:26" x14ac:dyDescent="0.25">
      <c r="A420" s="27">
        <f t="shared" si="171"/>
        <v>404</v>
      </c>
      <c r="B420" s="7">
        <f t="shared" si="153"/>
        <v>0</v>
      </c>
      <c r="C420" s="3">
        <f t="shared" ca="1" si="154"/>
        <v>0.79764661040733542</v>
      </c>
      <c r="D420" s="3">
        <f t="shared" ca="1" si="155"/>
        <v>2</v>
      </c>
      <c r="E420" s="22">
        <f t="shared" ca="1" si="156"/>
        <v>0</v>
      </c>
      <c r="F420" s="25">
        <f t="shared" ca="1" si="152"/>
        <v>0</v>
      </c>
      <c r="G420" s="35">
        <f t="shared" ca="1" si="157"/>
        <v>0.3169670064943465</v>
      </c>
      <c r="H420" s="33">
        <f t="shared" ca="1" si="158"/>
        <v>-1</v>
      </c>
      <c r="I420" s="33">
        <f t="shared" ca="1" si="159"/>
        <v>-1</v>
      </c>
      <c r="J420" s="33">
        <f t="shared" ref="J420:J483" ca="1" si="175">IF(I420&gt;0,SQRT(-2*LOG(1-H420)) * COS(2*PI()*I420),-1)</f>
        <v>-1</v>
      </c>
      <c r="K420" s="34">
        <f t="shared" ca="1" si="160"/>
        <v>-1</v>
      </c>
      <c r="L420" s="3">
        <f t="shared" ca="1" si="161"/>
        <v>50</v>
      </c>
      <c r="M420" s="15">
        <f t="shared" ca="1" si="162"/>
        <v>50</v>
      </c>
      <c r="N420" s="33">
        <f t="shared" ca="1" si="163"/>
        <v>41.11481919145811</v>
      </c>
      <c r="O420" s="32">
        <f t="shared" ref="O420:O483" ca="1" si="176">M420+N420</f>
        <v>91.11481919145811</v>
      </c>
      <c r="P420" s="16">
        <f t="shared" ca="1" si="172"/>
        <v>91.11481919145811</v>
      </c>
      <c r="Q420" s="17">
        <f t="shared" ca="1" si="164"/>
        <v>136.67222878718718</v>
      </c>
      <c r="R420" s="17">
        <f t="shared" ca="1" si="173"/>
        <v>56465.350757140142</v>
      </c>
      <c r="S420" s="17">
        <f t="shared" ca="1" si="165"/>
        <v>139.76571969589151</v>
      </c>
      <c r="T420" s="17">
        <f t="shared" ca="1" si="166"/>
        <v>1608.8851808085419</v>
      </c>
      <c r="U420" s="17">
        <f t="shared" ca="1" si="167"/>
        <v>9.464030475344364</v>
      </c>
      <c r="V420" s="49">
        <f t="shared" ca="1" si="168"/>
        <v>0.94640304753443638</v>
      </c>
      <c r="W420" s="49"/>
      <c r="X420" s="7">
        <f t="shared" ca="1" si="169"/>
        <v>0</v>
      </c>
      <c r="Y420">
        <f t="shared" ca="1" si="170"/>
        <v>0</v>
      </c>
      <c r="Z420" s="8">
        <f t="shared" ca="1" si="174"/>
        <v>-63000</v>
      </c>
    </row>
    <row r="421" spans="1:26" x14ac:dyDescent="0.25">
      <c r="A421" s="27">
        <f t="shared" si="171"/>
        <v>405</v>
      </c>
      <c r="B421" s="7">
        <f t="shared" si="153"/>
        <v>1</v>
      </c>
      <c r="C421" s="3">
        <f t="shared" ca="1" si="154"/>
        <v>-1</v>
      </c>
      <c r="D421" s="3">
        <f t="shared" ca="1" si="155"/>
        <v>1</v>
      </c>
      <c r="E421" s="22">
        <f t="shared" ca="1" si="156"/>
        <v>0</v>
      </c>
      <c r="F421" s="25">
        <f t="shared" ca="1" si="152"/>
        <v>0</v>
      </c>
      <c r="G421" s="35">
        <f t="shared" ca="1" si="157"/>
        <v>0.32196822008660564</v>
      </c>
      <c r="H421" s="33">
        <f t="shared" ca="1" si="158"/>
        <v>-1</v>
      </c>
      <c r="I421" s="33">
        <f t="shared" ca="1" si="159"/>
        <v>-1</v>
      </c>
      <c r="J421" s="33">
        <f t="shared" ca="1" si="175"/>
        <v>-1</v>
      </c>
      <c r="K421" s="34">
        <f t="shared" ca="1" si="160"/>
        <v>-1</v>
      </c>
      <c r="L421" s="3">
        <f t="shared" ca="1" si="161"/>
        <v>50</v>
      </c>
      <c r="M421" s="15">
        <f t="shared" ca="1" si="162"/>
        <v>50</v>
      </c>
      <c r="N421" s="33">
        <f t="shared" ca="1" si="163"/>
        <v>8.8854731154545714</v>
      </c>
      <c r="O421" s="32">
        <f t="shared" ca="1" si="176"/>
        <v>58.885473115454573</v>
      </c>
      <c r="P421" s="16">
        <f t="shared" ca="1" si="172"/>
        <v>58.885473115454573</v>
      </c>
      <c r="Q421" s="17">
        <f t="shared" ca="1" si="164"/>
        <v>88.32820967318186</v>
      </c>
      <c r="R421" s="17">
        <f t="shared" ca="1" si="173"/>
        <v>56553.678966813328</v>
      </c>
      <c r="S421" s="17">
        <f t="shared" ca="1" si="165"/>
        <v>139.63871349830458</v>
      </c>
      <c r="T421" s="17">
        <f t="shared" ca="1" si="166"/>
        <v>1549.9997076930874</v>
      </c>
      <c r="U421" s="17">
        <f t="shared" ca="1" si="167"/>
        <v>9.1176453393711032</v>
      </c>
      <c r="V421" s="49">
        <f t="shared" ca="1" si="168"/>
        <v>0.91176453393711021</v>
      </c>
      <c r="W421" s="49"/>
      <c r="X421" s="7">
        <f t="shared" ca="1" si="169"/>
        <v>0</v>
      </c>
      <c r="Y421">
        <f t="shared" si="170"/>
        <v>0</v>
      </c>
      <c r="Z421" s="8">
        <f t="shared" ca="1" si="174"/>
        <v>-63000</v>
      </c>
    </row>
    <row r="422" spans="1:26" x14ac:dyDescent="0.25">
      <c r="A422" s="27">
        <f t="shared" si="171"/>
        <v>406</v>
      </c>
      <c r="B422" s="7">
        <f t="shared" si="153"/>
        <v>0</v>
      </c>
      <c r="C422" s="3">
        <f t="shared" ca="1" si="154"/>
        <v>0.2790668470636688</v>
      </c>
      <c r="D422" s="3">
        <f t="shared" ca="1" si="155"/>
        <v>0</v>
      </c>
      <c r="E422" s="22">
        <f t="shared" ca="1" si="156"/>
        <v>2</v>
      </c>
      <c r="F422" s="25">
        <f t="shared" ca="1" si="152"/>
        <v>340</v>
      </c>
      <c r="G422" s="35">
        <f t="shared" ca="1" si="157"/>
        <v>0.38718350169541216</v>
      </c>
      <c r="H422" s="33">
        <f t="shared" ca="1" si="158"/>
        <v>-1</v>
      </c>
      <c r="I422" s="33">
        <f t="shared" ca="1" si="159"/>
        <v>-1</v>
      </c>
      <c r="J422" s="33">
        <f t="shared" ca="1" si="175"/>
        <v>-1</v>
      </c>
      <c r="K422" s="34">
        <f t="shared" ca="1" si="160"/>
        <v>-1</v>
      </c>
      <c r="L422" s="3">
        <f t="shared" ca="1" si="161"/>
        <v>50</v>
      </c>
      <c r="M422" s="15">
        <f t="shared" ca="1" si="162"/>
        <v>50</v>
      </c>
      <c r="N422" s="33">
        <f t="shared" ca="1" si="163"/>
        <v>19.885713901414736</v>
      </c>
      <c r="O422" s="32">
        <f t="shared" ca="1" si="176"/>
        <v>69.885713901414732</v>
      </c>
      <c r="P422" s="16">
        <f t="shared" ca="1" si="172"/>
        <v>69.885713901414732</v>
      </c>
      <c r="Q422" s="17">
        <f t="shared" ca="1" si="164"/>
        <v>104.8285708521221</v>
      </c>
      <c r="R422" s="17">
        <f t="shared" ca="1" si="173"/>
        <v>56658.507537665449</v>
      </c>
      <c r="S422" s="17">
        <f t="shared" ca="1" si="165"/>
        <v>139.55297423070314</v>
      </c>
      <c r="T422" s="17">
        <f t="shared" ca="1" si="166"/>
        <v>1700</v>
      </c>
      <c r="U422" s="17">
        <f t="shared" ca="1" si="167"/>
        <v>10</v>
      </c>
      <c r="V422" s="49">
        <f t="shared" ca="1" si="168"/>
        <v>1</v>
      </c>
      <c r="W422" s="49"/>
      <c r="X422" s="7">
        <f t="shared" ca="1" si="169"/>
        <v>0</v>
      </c>
      <c r="Y422">
        <f t="shared" ca="1" si="170"/>
        <v>-500</v>
      </c>
      <c r="Z422" s="8">
        <f t="shared" ca="1" si="174"/>
        <v>-63500</v>
      </c>
    </row>
    <row r="423" spans="1:26" x14ac:dyDescent="0.25">
      <c r="A423" s="27">
        <f t="shared" si="171"/>
        <v>407</v>
      </c>
      <c r="B423" s="7">
        <f t="shared" si="153"/>
        <v>1</v>
      </c>
      <c r="C423" s="3">
        <f t="shared" ca="1" si="154"/>
        <v>-1</v>
      </c>
      <c r="D423" s="3">
        <f t="shared" ca="1" si="155"/>
        <v>-1</v>
      </c>
      <c r="E423" s="22">
        <f t="shared" ca="1" si="156"/>
        <v>0</v>
      </c>
      <c r="F423" s="25">
        <f t="shared" ca="1" si="152"/>
        <v>0</v>
      </c>
      <c r="G423" s="35">
        <f t="shared" ca="1" si="157"/>
        <v>0.86569685858854584</v>
      </c>
      <c r="H423" s="33">
        <f t="shared" ca="1" si="158"/>
        <v>0.71861020596835035</v>
      </c>
      <c r="I423" s="33">
        <f t="shared" ca="1" si="159"/>
        <v>0.63198563134596542</v>
      </c>
      <c r="J423" s="33">
        <f t="shared" ca="1" si="175"/>
        <v>-0.70881012092495221</v>
      </c>
      <c r="K423" s="34">
        <f t="shared" ca="1" si="160"/>
        <v>64.367848186125713</v>
      </c>
      <c r="L423" s="3">
        <f t="shared" ca="1" si="161"/>
        <v>-1</v>
      </c>
      <c r="M423" s="15">
        <f t="shared" ca="1" si="162"/>
        <v>64.367848186125713</v>
      </c>
      <c r="N423" s="33">
        <f t="shared" ca="1" si="163"/>
        <v>55.429878365177537</v>
      </c>
      <c r="O423" s="32">
        <f t="shared" ca="1" si="176"/>
        <v>119.79772655130324</v>
      </c>
      <c r="P423" s="16">
        <f t="shared" ca="1" si="172"/>
        <v>119.79772655130324</v>
      </c>
      <c r="Q423" s="17">
        <f t="shared" ca="1" si="164"/>
        <v>179.69658982695486</v>
      </c>
      <c r="R423" s="17">
        <f t="shared" ca="1" si="173"/>
        <v>56838.204127492405</v>
      </c>
      <c r="S423" s="17">
        <f t="shared" ca="1" si="165"/>
        <v>139.65160719285609</v>
      </c>
      <c r="T423" s="17">
        <f t="shared" ca="1" si="166"/>
        <v>1580.2022734486968</v>
      </c>
      <c r="U423" s="17">
        <f t="shared" ca="1" si="167"/>
        <v>9.2953074908746878</v>
      </c>
      <c r="V423" s="49">
        <f t="shared" ca="1" si="168"/>
        <v>0.92953074908746869</v>
      </c>
      <c r="W423" s="49"/>
      <c r="X423" s="7">
        <f t="shared" ca="1" si="169"/>
        <v>0</v>
      </c>
      <c r="Y423">
        <f t="shared" si="170"/>
        <v>0</v>
      </c>
      <c r="Z423" s="8">
        <f t="shared" ca="1" si="174"/>
        <v>-63500</v>
      </c>
    </row>
    <row r="424" spans="1:26" x14ac:dyDescent="0.25">
      <c r="A424" s="27">
        <f t="shared" si="171"/>
        <v>408</v>
      </c>
      <c r="B424" s="7">
        <f t="shared" si="153"/>
        <v>0</v>
      </c>
      <c r="C424" s="3">
        <f t="shared" ca="1" si="154"/>
        <v>0.43778083878818919</v>
      </c>
      <c r="D424" s="3">
        <f t="shared" ca="1" si="155"/>
        <v>0</v>
      </c>
      <c r="E424" s="22">
        <f t="shared" ca="1" si="156"/>
        <v>2</v>
      </c>
      <c r="F424" s="25">
        <f t="shared" ca="1" si="152"/>
        <v>340</v>
      </c>
      <c r="G424" s="35">
        <f t="shared" ca="1" si="157"/>
        <v>0.58906811526877922</v>
      </c>
      <c r="H424" s="33">
        <f t="shared" ca="1" si="158"/>
        <v>0.91452429314713002</v>
      </c>
      <c r="I424" s="33">
        <f t="shared" ca="1" si="159"/>
        <v>0.37112084620884989</v>
      </c>
      <c r="J424" s="33">
        <f t="shared" ca="1" si="175"/>
        <v>-1.0080221119294748</v>
      </c>
      <c r="K424" s="34">
        <f t="shared" ca="1" si="160"/>
        <v>59.879668321057878</v>
      </c>
      <c r="L424" s="3">
        <f t="shared" ca="1" si="161"/>
        <v>-1</v>
      </c>
      <c r="M424" s="15">
        <f t="shared" ca="1" si="162"/>
        <v>59.879668321057878</v>
      </c>
      <c r="N424" s="33">
        <f t="shared" ca="1" si="163"/>
        <v>67.159168964599559</v>
      </c>
      <c r="O424" s="32">
        <f t="shared" ca="1" si="176"/>
        <v>127.03883728565744</v>
      </c>
      <c r="P424" s="16">
        <f t="shared" ca="1" si="172"/>
        <v>127.03883728565744</v>
      </c>
      <c r="Q424" s="17">
        <f t="shared" ca="1" si="164"/>
        <v>190.55825592848615</v>
      </c>
      <c r="R424" s="17">
        <f t="shared" ca="1" si="173"/>
        <v>57028.762383420893</v>
      </c>
      <c r="S424" s="17">
        <f t="shared" ca="1" si="165"/>
        <v>139.77637839073753</v>
      </c>
      <c r="T424" s="17">
        <f t="shared" ca="1" si="166"/>
        <v>1700</v>
      </c>
      <c r="U424" s="17">
        <f t="shared" ca="1" si="167"/>
        <v>10</v>
      </c>
      <c r="V424" s="49">
        <f t="shared" ca="1" si="168"/>
        <v>1</v>
      </c>
      <c r="W424" s="49"/>
      <c r="X424" s="7">
        <f t="shared" ca="1" si="169"/>
        <v>0</v>
      </c>
      <c r="Y424">
        <f t="shared" ca="1" si="170"/>
        <v>-500</v>
      </c>
      <c r="Z424" s="8">
        <f t="shared" ca="1" si="174"/>
        <v>-64000</v>
      </c>
    </row>
    <row r="425" spans="1:26" x14ac:dyDescent="0.25">
      <c r="A425" s="27">
        <f t="shared" si="171"/>
        <v>409</v>
      </c>
      <c r="B425" s="7">
        <f t="shared" si="153"/>
        <v>1</v>
      </c>
      <c r="C425" s="3">
        <f t="shared" ca="1" si="154"/>
        <v>-1</v>
      </c>
      <c r="D425" s="3">
        <f t="shared" ca="1" si="155"/>
        <v>-1</v>
      </c>
      <c r="E425" s="22">
        <f t="shared" ca="1" si="156"/>
        <v>0</v>
      </c>
      <c r="F425" s="25">
        <f t="shared" ca="1" si="152"/>
        <v>0</v>
      </c>
      <c r="G425" s="35">
        <f t="shared" ca="1" si="157"/>
        <v>0.86952884761652816</v>
      </c>
      <c r="H425" s="33">
        <f t="shared" ca="1" si="158"/>
        <v>0.20433783557855401</v>
      </c>
      <c r="I425" s="33">
        <f t="shared" ca="1" si="159"/>
        <v>0.44075137986097368</v>
      </c>
      <c r="J425" s="33">
        <f t="shared" ca="1" si="175"/>
        <v>-0.41506067450718176</v>
      </c>
      <c r="K425" s="34">
        <f t="shared" ca="1" si="160"/>
        <v>68.774089882392275</v>
      </c>
      <c r="L425" s="3">
        <f t="shared" ca="1" si="161"/>
        <v>-1</v>
      </c>
      <c r="M425" s="15">
        <f t="shared" ca="1" si="162"/>
        <v>68.774089882392275</v>
      </c>
      <c r="N425" s="33">
        <f t="shared" ca="1" si="163"/>
        <v>45.984068806099422</v>
      </c>
      <c r="O425" s="32">
        <f t="shared" ca="1" si="176"/>
        <v>114.7581586884917</v>
      </c>
      <c r="P425" s="16">
        <f t="shared" ca="1" si="172"/>
        <v>114.7581586884917</v>
      </c>
      <c r="Q425" s="17">
        <f t="shared" ca="1" si="164"/>
        <v>172.13723803273757</v>
      </c>
      <c r="R425" s="17">
        <f t="shared" ca="1" si="173"/>
        <v>57200.899621453631</v>
      </c>
      <c r="S425" s="17">
        <f t="shared" ca="1" si="165"/>
        <v>139.8555002969527</v>
      </c>
      <c r="T425" s="17">
        <f t="shared" ca="1" si="166"/>
        <v>1585.2418413115083</v>
      </c>
      <c r="U425" s="17">
        <f t="shared" ca="1" si="167"/>
        <v>9.3249520077147547</v>
      </c>
      <c r="V425" s="49">
        <f t="shared" ca="1" si="168"/>
        <v>0.93249520077147552</v>
      </c>
      <c r="W425" s="49"/>
      <c r="X425" s="7">
        <f t="shared" ca="1" si="169"/>
        <v>0</v>
      </c>
      <c r="Y425">
        <f t="shared" si="170"/>
        <v>0</v>
      </c>
      <c r="Z425" s="8">
        <f t="shared" ca="1" si="174"/>
        <v>-64000</v>
      </c>
    </row>
    <row r="426" spans="1:26" x14ac:dyDescent="0.25">
      <c r="A426" s="27">
        <f t="shared" si="171"/>
        <v>410</v>
      </c>
      <c r="B426" s="7">
        <f t="shared" si="153"/>
        <v>0</v>
      </c>
      <c r="C426" s="3">
        <f t="shared" ca="1" si="154"/>
        <v>0.79712326107721809</v>
      </c>
      <c r="D426" s="3">
        <f t="shared" ca="1" si="155"/>
        <v>2</v>
      </c>
      <c r="E426" s="22">
        <f t="shared" ca="1" si="156"/>
        <v>0</v>
      </c>
      <c r="F426" s="25">
        <f t="shared" ca="1" si="152"/>
        <v>0</v>
      </c>
      <c r="G426" s="35">
        <f t="shared" ca="1" si="157"/>
        <v>0.71930610334050915</v>
      </c>
      <c r="H426" s="33">
        <f t="shared" ca="1" si="158"/>
        <v>0.43737662726304549</v>
      </c>
      <c r="I426" s="33">
        <f t="shared" ca="1" si="159"/>
        <v>0.68561728204715244</v>
      </c>
      <c r="J426" s="33">
        <f t="shared" ca="1" si="175"/>
        <v>-0.27818566764453179</v>
      </c>
      <c r="K426" s="34">
        <f t="shared" ca="1" si="160"/>
        <v>70.82721498533202</v>
      </c>
      <c r="L426" s="3">
        <f t="shared" ca="1" si="161"/>
        <v>-1</v>
      </c>
      <c r="M426" s="15">
        <f t="shared" ca="1" si="162"/>
        <v>70.82721498533202</v>
      </c>
      <c r="N426" s="33">
        <f t="shared" ca="1" si="163"/>
        <v>10.789572904338902</v>
      </c>
      <c r="O426" s="32">
        <f t="shared" ca="1" si="176"/>
        <v>81.616787889670917</v>
      </c>
      <c r="P426" s="16">
        <f t="shared" ca="1" si="172"/>
        <v>81.616787889670917</v>
      </c>
      <c r="Q426" s="17">
        <f t="shared" ca="1" si="164"/>
        <v>122.42518183450638</v>
      </c>
      <c r="R426" s="17">
        <f t="shared" ca="1" si="173"/>
        <v>57323.324803288138</v>
      </c>
      <c r="S426" s="17">
        <f t="shared" ca="1" si="165"/>
        <v>139.81298732509308</v>
      </c>
      <c r="T426" s="17">
        <f t="shared" ca="1" si="166"/>
        <v>1503.6250534218375</v>
      </c>
      <c r="U426" s="17">
        <f t="shared" ca="1" si="167"/>
        <v>8.8448532554225743</v>
      </c>
      <c r="V426" s="49">
        <f t="shared" ca="1" si="168"/>
        <v>0.88448532554225734</v>
      </c>
      <c r="W426" s="49"/>
      <c r="X426" s="7">
        <f t="shared" ca="1" si="169"/>
        <v>0</v>
      </c>
      <c r="Y426">
        <f t="shared" ca="1" si="170"/>
        <v>0</v>
      </c>
      <c r="Z426" s="8">
        <f t="shared" ca="1" si="174"/>
        <v>-64000</v>
      </c>
    </row>
    <row r="427" spans="1:26" x14ac:dyDescent="0.25">
      <c r="A427" s="27">
        <f t="shared" si="171"/>
        <v>411</v>
      </c>
      <c r="B427" s="7">
        <f t="shared" si="153"/>
        <v>1</v>
      </c>
      <c r="C427" s="3">
        <f t="shared" ca="1" si="154"/>
        <v>-1</v>
      </c>
      <c r="D427" s="3">
        <f t="shared" ca="1" si="155"/>
        <v>1</v>
      </c>
      <c r="E427" s="22">
        <f t="shared" ca="1" si="156"/>
        <v>0</v>
      </c>
      <c r="F427" s="25">
        <f t="shared" ca="1" si="152"/>
        <v>0</v>
      </c>
      <c r="G427" s="35">
        <f t="shared" ca="1" si="157"/>
        <v>0.29520075253458766</v>
      </c>
      <c r="H427" s="33">
        <f t="shared" ca="1" si="158"/>
        <v>-1</v>
      </c>
      <c r="I427" s="33">
        <f t="shared" ca="1" si="159"/>
        <v>-1</v>
      </c>
      <c r="J427" s="33">
        <f t="shared" ca="1" si="175"/>
        <v>-1</v>
      </c>
      <c r="K427" s="34">
        <f t="shared" ca="1" si="160"/>
        <v>-1</v>
      </c>
      <c r="L427" s="3">
        <f t="shared" ca="1" si="161"/>
        <v>50</v>
      </c>
      <c r="M427" s="15">
        <f t="shared" ca="1" si="162"/>
        <v>50</v>
      </c>
      <c r="N427" s="33">
        <f t="shared" ca="1" si="163"/>
        <v>27.569839121592736</v>
      </c>
      <c r="O427" s="32">
        <f t="shared" ca="1" si="176"/>
        <v>77.569839121592736</v>
      </c>
      <c r="P427" s="16">
        <f t="shared" ca="1" si="172"/>
        <v>77.569839121592736</v>
      </c>
      <c r="Q427" s="17">
        <f t="shared" ca="1" si="164"/>
        <v>116.3547586823891</v>
      </c>
      <c r="R427" s="17">
        <f t="shared" ca="1" si="173"/>
        <v>57439.67956197053</v>
      </c>
      <c r="S427" s="17">
        <f t="shared" ca="1" si="165"/>
        <v>139.75591134299404</v>
      </c>
      <c r="T427" s="17">
        <f t="shared" ca="1" si="166"/>
        <v>1426.0552143002446</v>
      </c>
      <c r="U427" s="17">
        <f t="shared" ca="1" si="167"/>
        <v>8.3885600841190868</v>
      </c>
      <c r="V427" s="49">
        <f t="shared" ca="1" si="168"/>
        <v>0.83885600841190866</v>
      </c>
      <c r="W427" s="49"/>
      <c r="X427" s="7">
        <f t="shared" ca="1" si="169"/>
        <v>0</v>
      </c>
      <c r="Y427">
        <f t="shared" si="170"/>
        <v>0</v>
      </c>
      <c r="Z427" s="8">
        <f t="shared" ca="1" si="174"/>
        <v>-64000</v>
      </c>
    </row>
    <row r="428" spans="1:26" x14ac:dyDescent="0.25">
      <c r="A428" s="27">
        <f t="shared" si="171"/>
        <v>412</v>
      </c>
      <c r="B428" s="7">
        <f t="shared" si="153"/>
        <v>0</v>
      </c>
      <c r="C428" s="3">
        <f t="shared" ca="1" si="154"/>
        <v>0.7809250988381975</v>
      </c>
      <c r="D428" s="3">
        <f t="shared" ca="1" si="155"/>
        <v>0</v>
      </c>
      <c r="E428" s="22">
        <f t="shared" ca="1" si="156"/>
        <v>2</v>
      </c>
      <c r="F428" s="25">
        <f t="shared" ca="1" si="152"/>
        <v>340</v>
      </c>
      <c r="G428" s="35">
        <f t="shared" ca="1" si="157"/>
        <v>0.70859342358158484</v>
      </c>
      <c r="H428" s="33">
        <f t="shared" ca="1" si="158"/>
        <v>5.3269542893232824E-2</v>
      </c>
      <c r="I428" s="33">
        <f t="shared" ca="1" si="159"/>
        <v>0.46595829873772676</v>
      </c>
      <c r="J428" s="33">
        <f t="shared" ca="1" si="175"/>
        <v>-0.21308455472371379</v>
      </c>
      <c r="K428" s="34">
        <f t="shared" ca="1" si="160"/>
        <v>71.803731679144292</v>
      </c>
      <c r="L428" s="3">
        <f t="shared" ca="1" si="161"/>
        <v>-1</v>
      </c>
      <c r="M428" s="15">
        <f t="shared" ca="1" si="162"/>
        <v>71.803731679144292</v>
      </c>
      <c r="N428" s="33">
        <f t="shared" ca="1" si="163"/>
        <v>18.884178173874222</v>
      </c>
      <c r="O428" s="32">
        <f t="shared" ca="1" si="176"/>
        <v>90.68790985301851</v>
      </c>
      <c r="P428" s="16">
        <f t="shared" ca="1" si="172"/>
        <v>90.68790985301851</v>
      </c>
      <c r="Q428" s="17">
        <f t="shared" ca="1" si="164"/>
        <v>136.03186477952778</v>
      </c>
      <c r="R428" s="17">
        <f t="shared" ca="1" si="173"/>
        <v>57575.711426750058</v>
      </c>
      <c r="S428" s="17">
        <f t="shared" ca="1" si="165"/>
        <v>139.74687239502447</v>
      </c>
      <c r="T428" s="17">
        <f t="shared" ca="1" si="166"/>
        <v>1675.3673044472262</v>
      </c>
      <c r="U428" s="17">
        <f t="shared" ca="1" si="167"/>
        <v>9.855101790866037</v>
      </c>
      <c r="V428" s="49">
        <f t="shared" ca="1" si="168"/>
        <v>0.98551017908660365</v>
      </c>
      <c r="W428" s="49"/>
      <c r="X428" s="7">
        <f t="shared" ca="1" si="169"/>
        <v>0</v>
      </c>
      <c r="Y428">
        <f t="shared" ca="1" si="170"/>
        <v>-500</v>
      </c>
      <c r="Z428" s="8">
        <f t="shared" ca="1" si="174"/>
        <v>-64500</v>
      </c>
    </row>
    <row r="429" spans="1:26" x14ac:dyDescent="0.25">
      <c r="A429" s="27">
        <f t="shared" si="171"/>
        <v>413</v>
      </c>
      <c r="B429" s="7">
        <f t="shared" si="153"/>
        <v>1</v>
      </c>
      <c r="C429" s="3">
        <f t="shared" ca="1" si="154"/>
        <v>-1</v>
      </c>
      <c r="D429" s="3">
        <f t="shared" ca="1" si="155"/>
        <v>-1</v>
      </c>
      <c r="E429" s="22">
        <f t="shared" ca="1" si="156"/>
        <v>0</v>
      </c>
      <c r="F429" s="25">
        <f t="shared" ca="1" si="152"/>
        <v>0</v>
      </c>
      <c r="G429" s="35">
        <f t="shared" ca="1" si="157"/>
        <v>0.63347668137757185</v>
      </c>
      <c r="H429" s="33">
        <f t="shared" ca="1" si="158"/>
        <v>0.2137281351469118</v>
      </c>
      <c r="I429" s="33">
        <f t="shared" ca="1" si="159"/>
        <v>0.11794829834579268</v>
      </c>
      <c r="J429" s="33">
        <f t="shared" ca="1" si="175"/>
        <v>0.33714819722260658</v>
      </c>
      <c r="K429" s="34">
        <f t="shared" ca="1" si="160"/>
        <v>80.057222958339096</v>
      </c>
      <c r="L429" s="3">
        <f t="shared" ca="1" si="161"/>
        <v>-1</v>
      </c>
      <c r="M429" s="15">
        <f t="shared" ca="1" si="162"/>
        <v>80.057222958339096</v>
      </c>
      <c r="N429" s="33">
        <f t="shared" ca="1" si="163"/>
        <v>8.7204857288540989</v>
      </c>
      <c r="O429" s="32">
        <f t="shared" ca="1" si="176"/>
        <v>88.777708687193197</v>
      </c>
      <c r="P429" s="16">
        <f t="shared" ca="1" si="172"/>
        <v>88.777708687193197</v>
      </c>
      <c r="Q429" s="17">
        <f t="shared" ca="1" si="164"/>
        <v>133.1665630307898</v>
      </c>
      <c r="R429" s="17">
        <f t="shared" ca="1" si="173"/>
        <v>57708.877989780849</v>
      </c>
      <c r="S429" s="17">
        <f t="shared" ca="1" si="165"/>
        <v>139.73093944256871</v>
      </c>
      <c r="T429" s="17">
        <f t="shared" ca="1" si="166"/>
        <v>1586.589595760033</v>
      </c>
      <c r="U429" s="17">
        <f t="shared" ca="1" si="167"/>
        <v>9.3328799750590186</v>
      </c>
      <c r="V429" s="49">
        <f t="shared" ca="1" si="168"/>
        <v>0.93328799750590175</v>
      </c>
      <c r="W429" s="49"/>
      <c r="X429" s="7">
        <f t="shared" ca="1" si="169"/>
        <v>0</v>
      </c>
      <c r="Y429">
        <f t="shared" si="170"/>
        <v>0</v>
      </c>
      <c r="Z429" s="8">
        <f t="shared" ca="1" si="174"/>
        <v>-64500</v>
      </c>
    </row>
    <row r="430" spans="1:26" x14ac:dyDescent="0.25">
      <c r="A430" s="27">
        <f t="shared" si="171"/>
        <v>414</v>
      </c>
      <c r="B430" s="7">
        <f t="shared" si="153"/>
        <v>0</v>
      </c>
      <c r="C430" s="3">
        <f t="shared" ca="1" si="154"/>
        <v>0.71843388777470041</v>
      </c>
      <c r="D430" s="3">
        <f t="shared" ca="1" si="155"/>
        <v>1</v>
      </c>
      <c r="E430" s="22">
        <f t="shared" ca="1" si="156"/>
        <v>0</v>
      </c>
      <c r="F430" s="25">
        <f t="shared" ca="1" si="152"/>
        <v>0</v>
      </c>
      <c r="G430" s="35">
        <f t="shared" ca="1" si="157"/>
        <v>0.45028793307670134</v>
      </c>
      <c r="H430" s="33">
        <f t="shared" ca="1" si="158"/>
        <v>-1</v>
      </c>
      <c r="I430" s="33">
        <f t="shared" ca="1" si="159"/>
        <v>-1</v>
      </c>
      <c r="J430" s="33">
        <f t="shared" ca="1" si="175"/>
        <v>-1</v>
      </c>
      <c r="K430" s="34">
        <f t="shared" ca="1" si="160"/>
        <v>-1</v>
      </c>
      <c r="L430" s="3">
        <f t="shared" ca="1" si="161"/>
        <v>50</v>
      </c>
      <c r="M430" s="15">
        <f t="shared" ca="1" si="162"/>
        <v>50</v>
      </c>
      <c r="N430" s="33">
        <f t="shared" ca="1" si="163"/>
        <v>22.027616848114295</v>
      </c>
      <c r="O430" s="32">
        <f t="shared" ca="1" si="176"/>
        <v>72.027616848114292</v>
      </c>
      <c r="P430" s="16">
        <f t="shared" ca="1" si="172"/>
        <v>72.027616848114292</v>
      </c>
      <c r="Q430" s="17">
        <f t="shared" ca="1" si="164"/>
        <v>108.04142527217144</v>
      </c>
      <c r="R430" s="17">
        <f t="shared" ca="1" si="173"/>
        <v>57816.919415053024</v>
      </c>
      <c r="S430" s="17">
        <f t="shared" ca="1" si="165"/>
        <v>139.65439472235036</v>
      </c>
      <c r="T430" s="17">
        <f t="shared" ca="1" si="166"/>
        <v>1514.5619789119187</v>
      </c>
      <c r="U430" s="17">
        <f t="shared" ca="1" si="167"/>
        <v>8.9091881112465803</v>
      </c>
      <c r="V430" s="49">
        <f t="shared" ca="1" si="168"/>
        <v>0.89091881112465809</v>
      </c>
      <c r="W430" s="49"/>
      <c r="X430" s="7">
        <f t="shared" ca="1" si="169"/>
        <v>0</v>
      </c>
      <c r="Y430">
        <f t="shared" ca="1" si="170"/>
        <v>0</v>
      </c>
      <c r="Z430" s="8">
        <f t="shared" ca="1" si="174"/>
        <v>-64500</v>
      </c>
    </row>
    <row r="431" spans="1:26" x14ac:dyDescent="0.25">
      <c r="A431" s="27">
        <f t="shared" si="171"/>
        <v>415</v>
      </c>
      <c r="B431" s="7">
        <f t="shared" si="153"/>
        <v>1</v>
      </c>
      <c r="C431" s="3">
        <f t="shared" ca="1" si="154"/>
        <v>-1</v>
      </c>
      <c r="D431" s="3">
        <f t="shared" ca="1" si="155"/>
        <v>0</v>
      </c>
      <c r="E431" s="22">
        <f t="shared" ca="1" si="156"/>
        <v>2</v>
      </c>
      <c r="F431" s="25">
        <f t="shared" ca="1" si="152"/>
        <v>340</v>
      </c>
      <c r="G431" s="35">
        <f t="shared" ca="1" si="157"/>
        <v>0.64966578627387817</v>
      </c>
      <c r="H431" s="33">
        <f t="shared" ca="1" si="158"/>
        <v>0.67536228531479692</v>
      </c>
      <c r="I431" s="33">
        <f t="shared" ca="1" si="159"/>
        <v>0.6306953503732472</v>
      </c>
      <c r="J431" s="33">
        <f t="shared" ca="1" si="175"/>
        <v>-0.67354417425446766</v>
      </c>
      <c r="K431" s="34">
        <f t="shared" ca="1" si="160"/>
        <v>64.89683738618298</v>
      </c>
      <c r="L431" s="3">
        <f t="shared" ca="1" si="161"/>
        <v>-1</v>
      </c>
      <c r="M431" s="15">
        <f t="shared" ca="1" si="162"/>
        <v>64.89683738618298</v>
      </c>
      <c r="N431" s="33">
        <f t="shared" ca="1" si="163"/>
        <v>92.482787071955173</v>
      </c>
      <c r="O431" s="32">
        <f t="shared" ca="1" si="176"/>
        <v>157.37962445813815</v>
      </c>
      <c r="P431" s="16">
        <f t="shared" ca="1" si="172"/>
        <v>157.37962445813815</v>
      </c>
      <c r="Q431" s="17">
        <f t="shared" ca="1" si="164"/>
        <v>236.06943668720723</v>
      </c>
      <c r="R431" s="17">
        <f t="shared" ca="1" si="173"/>
        <v>58052.988851740229</v>
      </c>
      <c r="S431" s="17">
        <f t="shared" ca="1" si="165"/>
        <v>139.88672012467532</v>
      </c>
      <c r="T431" s="17">
        <f t="shared" ca="1" si="166"/>
        <v>1697.1823544537806</v>
      </c>
      <c r="U431" s="17">
        <f t="shared" ca="1" si="167"/>
        <v>9.9834256144340028</v>
      </c>
      <c r="V431" s="49">
        <f t="shared" ca="1" si="168"/>
        <v>0.99834256144340039</v>
      </c>
      <c r="W431" s="49"/>
      <c r="X431" s="7">
        <f t="shared" ca="1" si="169"/>
        <v>0</v>
      </c>
      <c r="Y431">
        <f t="shared" si="170"/>
        <v>0</v>
      </c>
      <c r="Z431" s="8">
        <f t="shared" ca="1" si="174"/>
        <v>-64500</v>
      </c>
    </row>
    <row r="432" spans="1:26" x14ac:dyDescent="0.25">
      <c r="A432" s="27">
        <f t="shared" si="171"/>
        <v>416</v>
      </c>
      <c r="B432" s="7">
        <f t="shared" si="153"/>
        <v>0</v>
      </c>
      <c r="C432" s="3">
        <f t="shared" ca="1" si="154"/>
        <v>3.61740769601544E-2</v>
      </c>
      <c r="D432" s="3">
        <f t="shared" ca="1" si="155"/>
        <v>0</v>
      </c>
      <c r="E432" s="22">
        <f t="shared" ca="1" si="156"/>
        <v>2</v>
      </c>
      <c r="F432" s="25">
        <f t="shared" ca="1" si="152"/>
        <v>340</v>
      </c>
      <c r="G432" s="35">
        <f t="shared" ca="1" si="157"/>
        <v>0.58265555030768645</v>
      </c>
      <c r="H432" s="33">
        <f t="shared" ca="1" si="158"/>
        <v>0.19136314425874967</v>
      </c>
      <c r="I432" s="33">
        <f t="shared" ca="1" si="159"/>
        <v>0.68079538495857361</v>
      </c>
      <c r="J432" s="33">
        <f t="shared" ca="1" si="175"/>
        <v>-0.18093889102943117</v>
      </c>
      <c r="K432" s="34">
        <f t="shared" ca="1" si="160"/>
        <v>72.285916634558532</v>
      </c>
      <c r="L432" s="3">
        <f t="shared" ca="1" si="161"/>
        <v>-1</v>
      </c>
      <c r="M432" s="15">
        <f t="shared" ca="1" si="162"/>
        <v>72.285916634558532</v>
      </c>
      <c r="N432" s="33">
        <f t="shared" ca="1" si="163"/>
        <v>30.88535822910498</v>
      </c>
      <c r="O432" s="32">
        <f t="shared" ca="1" si="176"/>
        <v>103.17127486366351</v>
      </c>
      <c r="P432" s="16">
        <f t="shared" ca="1" si="172"/>
        <v>103.17127486366351</v>
      </c>
      <c r="Q432" s="17">
        <f t="shared" ca="1" si="164"/>
        <v>154.75691229549528</v>
      </c>
      <c r="R432" s="17">
        <f t="shared" ca="1" si="173"/>
        <v>58207.745764035724</v>
      </c>
      <c r="S432" s="17">
        <f t="shared" ca="1" si="165"/>
        <v>139.92246577893212</v>
      </c>
      <c r="T432" s="17">
        <f t="shared" ca="1" si="166"/>
        <v>1700</v>
      </c>
      <c r="U432" s="17">
        <f t="shared" ca="1" si="167"/>
        <v>10</v>
      </c>
      <c r="V432" s="49">
        <f t="shared" ca="1" si="168"/>
        <v>1</v>
      </c>
      <c r="W432" s="49"/>
      <c r="X432" s="7">
        <f t="shared" ca="1" si="169"/>
        <v>0</v>
      </c>
      <c r="Y432">
        <f t="shared" ca="1" si="170"/>
        <v>-500</v>
      </c>
      <c r="Z432" s="8">
        <f t="shared" ca="1" si="174"/>
        <v>-65000</v>
      </c>
    </row>
    <row r="433" spans="1:26" x14ac:dyDescent="0.25">
      <c r="A433" s="27">
        <f t="shared" si="171"/>
        <v>417</v>
      </c>
      <c r="B433" s="7">
        <f t="shared" si="153"/>
        <v>1</v>
      </c>
      <c r="C433" s="3">
        <f t="shared" ca="1" si="154"/>
        <v>-1</v>
      </c>
      <c r="D433" s="3">
        <f t="shared" ca="1" si="155"/>
        <v>-1</v>
      </c>
      <c r="E433" s="22">
        <f t="shared" ca="1" si="156"/>
        <v>0</v>
      </c>
      <c r="F433" s="25">
        <f t="shared" ca="1" si="152"/>
        <v>0</v>
      </c>
      <c r="G433" s="35">
        <f t="shared" ca="1" si="157"/>
        <v>0.59197097048661229</v>
      </c>
      <c r="H433" s="33">
        <f t="shared" ca="1" si="158"/>
        <v>0.47005380252610385</v>
      </c>
      <c r="I433" s="33">
        <f t="shared" ca="1" si="159"/>
        <v>0.36076342231939851</v>
      </c>
      <c r="J433" s="33">
        <f t="shared" ca="1" si="175"/>
        <v>-0.47612546025688834</v>
      </c>
      <c r="K433" s="34">
        <f t="shared" ca="1" si="160"/>
        <v>67.858118096146669</v>
      </c>
      <c r="L433" s="3">
        <f t="shared" ca="1" si="161"/>
        <v>-1</v>
      </c>
      <c r="M433" s="15">
        <f t="shared" ca="1" si="162"/>
        <v>67.858118096146669</v>
      </c>
      <c r="N433" s="33">
        <f t="shared" ca="1" si="163"/>
        <v>20.118968018176879</v>
      </c>
      <c r="O433" s="32">
        <f t="shared" ca="1" si="176"/>
        <v>87.977086114323555</v>
      </c>
      <c r="P433" s="16">
        <f t="shared" ca="1" si="172"/>
        <v>87.977086114323555</v>
      </c>
      <c r="Q433" s="17">
        <f t="shared" ca="1" si="164"/>
        <v>131.96562917148532</v>
      </c>
      <c r="R433" s="17">
        <f t="shared" ca="1" si="173"/>
        <v>58339.71139320721</v>
      </c>
      <c r="S433" s="17">
        <f t="shared" ca="1" si="165"/>
        <v>139.9033846359886</v>
      </c>
      <c r="T433" s="17">
        <f t="shared" ca="1" si="166"/>
        <v>1612.0229138856764</v>
      </c>
      <c r="U433" s="17">
        <f t="shared" ca="1" si="167"/>
        <v>9.4824877287392724</v>
      </c>
      <c r="V433" s="49">
        <f t="shared" ca="1" si="168"/>
        <v>0.94824877287392728</v>
      </c>
      <c r="W433" s="49"/>
      <c r="X433" s="7">
        <f t="shared" ca="1" si="169"/>
        <v>0</v>
      </c>
      <c r="Y433">
        <f t="shared" si="170"/>
        <v>0</v>
      </c>
      <c r="Z433" s="8">
        <f t="shared" ca="1" si="174"/>
        <v>-65000</v>
      </c>
    </row>
    <row r="434" spans="1:26" x14ac:dyDescent="0.25">
      <c r="A434" s="27">
        <f t="shared" si="171"/>
        <v>418</v>
      </c>
      <c r="B434" s="7">
        <f t="shared" si="153"/>
        <v>0</v>
      </c>
      <c r="C434" s="3">
        <f t="shared" ca="1" si="154"/>
        <v>0.46508499930801106</v>
      </c>
      <c r="D434" s="3">
        <f t="shared" ca="1" si="155"/>
        <v>0</v>
      </c>
      <c r="E434" s="22">
        <f t="shared" ca="1" si="156"/>
        <v>2</v>
      </c>
      <c r="F434" s="25">
        <f t="shared" ca="1" si="152"/>
        <v>340</v>
      </c>
      <c r="G434" s="35">
        <f t="shared" ca="1" si="157"/>
        <v>0.98034019595275679</v>
      </c>
      <c r="H434" s="33">
        <f t="shared" ca="1" si="158"/>
        <v>0.14645358749200132</v>
      </c>
      <c r="I434" s="33">
        <f t="shared" ca="1" si="159"/>
        <v>0.5419921832641813</v>
      </c>
      <c r="J434" s="33">
        <f t="shared" ca="1" si="175"/>
        <v>-0.35803734952190358</v>
      </c>
      <c r="K434" s="34">
        <f t="shared" ca="1" si="160"/>
        <v>69.62943975717144</v>
      </c>
      <c r="L434" s="3">
        <f t="shared" ca="1" si="161"/>
        <v>-1</v>
      </c>
      <c r="M434" s="15">
        <f t="shared" ca="1" si="162"/>
        <v>69.62943975717144</v>
      </c>
      <c r="N434" s="33">
        <f t="shared" ca="1" si="163"/>
        <v>4.0516926060008549</v>
      </c>
      <c r="O434" s="32">
        <f t="shared" ca="1" si="176"/>
        <v>73.681132363172296</v>
      </c>
      <c r="P434" s="16">
        <f t="shared" ca="1" si="172"/>
        <v>73.681132363172296</v>
      </c>
      <c r="Q434" s="17">
        <f t="shared" ca="1" si="164"/>
        <v>110.52169854475844</v>
      </c>
      <c r="R434" s="17">
        <f t="shared" ca="1" si="173"/>
        <v>58450.233091751965</v>
      </c>
      <c r="S434" s="17">
        <f t="shared" ca="1" si="165"/>
        <v>139.83309352093781</v>
      </c>
      <c r="T434" s="17">
        <f t="shared" ca="1" si="166"/>
        <v>1700</v>
      </c>
      <c r="U434" s="17">
        <f t="shared" ca="1" si="167"/>
        <v>10</v>
      </c>
      <c r="V434" s="49">
        <f t="shared" ca="1" si="168"/>
        <v>1</v>
      </c>
      <c r="W434" s="49"/>
      <c r="X434" s="7">
        <f t="shared" ca="1" si="169"/>
        <v>0</v>
      </c>
      <c r="Y434">
        <f t="shared" ca="1" si="170"/>
        <v>-500</v>
      </c>
      <c r="Z434" s="8">
        <f t="shared" ca="1" si="174"/>
        <v>-65500</v>
      </c>
    </row>
    <row r="435" spans="1:26" x14ac:dyDescent="0.25">
      <c r="A435" s="27">
        <f t="shared" si="171"/>
        <v>419</v>
      </c>
      <c r="B435" s="7">
        <f t="shared" si="153"/>
        <v>1</v>
      </c>
      <c r="C435" s="3">
        <f t="shared" ca="1" si="154"/>
        <v>-1</v>
      </c>
      <c r="D435" s="3">
        <f t="shared" ca="1" si="155"/>
        <v>-1</v>
      </c>
      <c r="E435" s="22">
        <f t="shared" ca="1" si="156"/>
        <v>0</v>
      </c>
      <c r="F435" s="25">
        <f t="shared" ca="1" si="152"/>
        <v>0</v>
      </c>
      <c r="G435" s="35">
        <f t="shared" ca="1" si="157"/>
        <v>0.22568377308549914</v>
      </c>
      <c r="H435" s="33">
        <f t="shared" ca="1" si="158"/>
        <v>-1</v>
      </c>
      <c r="I435" s="33">
        <f t="shared" ca="1" si="159"/>
        <v>-1</v>
      </c>
      <c r="J435" s="33">
        <f t="shared" ca="1" si="175"/>
        <v>-1</v>
      </c>
      <c r="K435" s="34">
        <f t="shared" ca="1" si="160"/>
        <v>-1</v>
      </c>
      <c r="L435" s="3">
        <f t="shared" ca="1" si="161"/>
        <v>50</v>
      </c>
      <c r="M435" s="15">
        <f t="shared" ca="1" si="162"/>
        <v>50</v>
      </c>
      <c r="N435" s="33">
        <f t="shared" ca="1" si="163"/>
        <v>17.386744521954512</v>
      </c>
      <c r="O435" s="32">
        <f t="shared" ca="1" si="176"/>
        <v>67.386744521954512</v>
      </c>
      <c r="P435" s="16">
        <f t="shared" ca="1" si="172"/>
        <v>67.386744521954512</v>
      </c>
      <c r="Q435" s="17">
        <f t="shared" ca="1" si="164"/>
        <v>101.08011678293177</v>
      </c>
      <c r="R435" s="17">
        <f t="shared" ca="1" si="173"/>
        <v>58551.313208534899</v>
      </c>
      <c r="S435" s="17">
        <f t="shared" ca="1" si="165"/>
        <v>139.7406043163125</v>
      </c>
      <c r="T435" s="17">
        <f t="shared" ca="1" si="166"/>
        <v>1632.6132554780454</v>
      </c>
      <c r="U435" s="17">
        <f t="shared" ca="1" si="167"/>
        <v>9.6036073851649721</v>
      </c>
      <c r="V435" s="49">
        <f t="shared" ca="1" si="168"/>
        <v>0.96036073851649728</v>
      </c>
      <c r="W435" s="49"/>
      <c r="X435" s="7">
        <f t="shared" ca="1" si="169"/>
        <v>0</v>
      </c>
      <c r="Y435">
        <f t="shared" si="170"/>
        <v>0</v>
      </c>
      <c r="Z435" s="8">
        <f t="shared" ca="1" si="174"/>
        <v>-65500</v>
      </c>
    </row>
    <row r="436" spans="1:26" x14ac:dyDescent="0.25">
      <c r="A436" s="27">
        <f t="shared" si="171"/>
        <v>420</v>
      </c>
      <c r="B436" s="7">
        <f t="shared" si="153"/>
        <v>0</v>
      </c>
      <c r="C436" s="3">
        <f t="shared" ca="1" si="154"/>
        <v>0.11784778055043688</v>
      </c>
      <c r="D436" s="3">
        <f t="shared" ca="1" si="155"/>
        <v>0</v>
      </c>
      <c r="E436" s="22">
        <f t="shared" ca="1" si="156"/>
        <v>2</v>
      </c>
      <c r="F436" s="25">
        <f t="shared" ca="1" si="152"/>
        <v>340</v>
      </c>
      <c r="G436" s="35">
        <f t="shared" ca="1" si="157"/>
        <v>0.96127545660889624</v>
      </c>
      <c r="H436" s="33">
        <f t="shared" ca="1" si="158"/>
        <v>4.4755575841928241E-2</v>
      </c>
      <c r="I436" s="33">
        <f t="shared" ca="1" si="159"/>
        <v>0.45378400379250716</v>
      </c>
      <c r="J436" s="33">
        <f t="shared" ca="1" si="175"/>
        <v>-0.19107744517284553</v>
      </c>
      <c r="K436" s="34">
        <f t="shared" ca="1" si="160"/>
        <v>72.133838322407314</v>
      </c>
      <c r="L436" s="3">
        <f t="shared" ca="1" si="161"/>
        <v>-1</v>
      </c>
      <c r="M436" s="15">
        <f t="shared" ca="1" si="162"/>
        <v>72.133838322407314</v>
      </c>
      <c r="N436" s="33">
        <f t="shared" ca="1" si="163"/>
        <v>1.9780904639678054</v>
      </c>
      <c r="O436" s="32">
        <f t="shared" ca="1" si="176"/>
        <v>74.111928786375117</v>
      </c>
      <c r="P436" s="16">
        <f t="shared" ca="1" si="172"/>
        <v>74.111928786375117</v>
      </c>
      <c r="Q436" s="17">
        <f t="shared" ca="1" si="164"/>
        <v>111.16789317956267</v>
      </c>
      <c r="R436" s="17">
        <f t="shared" ca="1" si="173"/>
        <v>58662.48110171446</v>
      </c>
      <c r="S436" s="17">
        <f t="shared" ca="1" si="165"/>
        <v>139.67257405170119</v>
      </c>
      <c r="T436" s="17">
        <f t="shared" ca="1" si="166"/>
        <v>1700</v>
      </c>
      <c r="U436" s="17">
        <f t="shared" ca="1" si="167"/>
        <v>10</v>
      </c>
      <c r="V436" s="49">
        <f t="shared" ca="1" si="168"/>
        <v>1</v>
      </c>
      <c r="W436" s="49"/>
      <c r="X436" s="7">
        <f t="shared" ca="1" si="169"/>
        <v>0</v>
      </c>
      <c r="Y436">
        <f t="shared" ca="1" si="170"/>
        <v>-500</v>
      </c>
      <c r="Z436" s="8">
        <f t="shared" ca="1" si="174"/>
        <v>-66000</v>
      </c>
    </row>
    <row r="437" spans="1:26" x14ac:dyDescent="0.25">
      <c r="A437" s="27">
        <f t="shared" si="171"/>
        <v>421</v>
      </c>
      <c r="B437" s="7">
        <f t="shared" si="153"/>
        <v>1</v>
      </c>
      <c r="C437" s="3">
        <f t="shared" ca="1" si="154"/>
        <v>-1</v>
      </c>
      <c r="D437" s="3">
        <f t="shared" ca="1" si="155"/>
        <v>-1</v>
      </c>
      <c r="E437" s="22">
        <f t="shared" ca="1" si="156"/>
        <v>0</v>
      </c>
      <c r="F437" s="25">
        <f t="shared" ca="1" si="152"/>
        <v>0</v>
      </c>
      <c r="G437" s="35">
        <f t="shared" ca="1" si="157"/>
        <v>0.59185845575410423</v>
      </c>
      <c r="H437" s="33">
        <f t="shared" ca="1" si="158"/>
        <v>0.41508047640803392</v>
      </c>
      <c r="I437" s="33">
        <f t="shared" ca="1" si="159"/>
        <v>0.88347239631108587</v>
      </c>
      <c r="J437" s="33">
        <f t="shared" ca="1" si="175"/>
        <v>0.50759600452380238</v>
      </c>
      <c r="K437" s="34">
        <f t="shared" ca="1" si="160"/>
        <v>82.61394006785703</v>
      </c>
      <c r="L437" s="3">
        <f t="shared" ca="1" si="161"/>
        <v>-1</v>
      </c>
      <c r="M437" s="15">
        <f t="shared" ca="1" si="162"/>
        <v>82.61394006785703</v>
      </c>
      <c r="N437" s="33">
        <f t="shared" ca="1" si="163"/>
        <v>52.910584262982823</v>
      </c>
      <c r="O437" s="32">
        <f t="shared" ca="1" si="176"/>
        <v>135.52452433083985</v>
      </c>
      <c r="P437" s="16">
        <f t="shared" ca="1" si="172"/>
        <v>135.52452433083985</v>
      </c>
      <c r="Q437" s="17">
        <f t="shared" ca="1" si="164"/>
        <v>203.28678649625977</v>
      </c>
      <c r="R437" s="17">
        <f t="shared" ca="1" si="173"/>
        <v>58865.767888210721</v>
      </c>
      <c r="S437" s="17">
        <f t="shared" ca="1" si="165"/>
        <v>139.82367669408731</v>
      </c>
      <c r="T437" s="17">
        <f t="shared" ca="1" si="166"/>
        <v>1564.4754756691602</v>
      </c>
      <c r="U437" s="17">
        <f t="shared" ca="1" si="167"/>
        <v>9.2027969157009419</v>
      </c>
      <c r="V437" s="49">
        <f t="shared" ca="1" si="168"/>
        <v>0.92027969157009426</v>
      </c>
      <c r="W437" s="49"/>
      <c r="X437" s="7">
        <f t="shared" ca="1" si="169"/>
        <v>0</v>
      </c>
      <c r="Y437">
        <f t="shared" si="170"/>
        <v>0</v>
      </c>
      <c r="Z437" s="8">
        <f t="shared" ca="1" si="174"/>
        <v>-66000</v>
      </c>
    </row>
    <row r="438" spans="1:26" x14ac:dyDescent="0.25">
      <c r="A438" s="27">
        <f t="shared" si="171"/>
        <v>422</v>
      </c>
      <c r="B438" s="7">
        <f t="shared" si="153"/>
        <v>0</v>
      </c>
      <c r="C438" s="3">
        <f t="shared" ca="1" si="154"/>
        <v>0.2648311928679159</v>
      </c>
      <c r="D438" s="3">
        <f t="shared" ca="1" si="155"/>
        <v>0</v>
      </c>
      <c r="E438" s="22">
        <f t="shared" ca="1" si="156"/>
        <v>2</v>
      </c>
      <c r="F438" s="25">
        <f t="shared" ca="1" si="152"/>
        <v>340</v>
      </c>
      <c r="G438" s="35">
        <f t="shared" ca="1" si="157"/>
        <v>0.35016445500537885</v>
      </c>
      <c r="H438" s="33">
        <f t="shared" ca="1" si="158"/>
        <v>-1</v>
      </c>
      <c r="I438" s="33">
        <f t="shared" ca="1" si="159"/>
        <v>-1</v>
      </c>
      <c r="J438" s="33">
        <f t="shared" ca="1" si="175"/>
        <v>-1</v>
      </c>
      <c r="K438" s="34">
        <f t="shared" ca="1" si="160"/>
        <v>-1</v>
      </c>
      <c r="L438" s="3">
        <f t="shared" ca="1" si="161"/>
        <v>50</v>
      </c>
      <c r="M438" s="15">
        <f t="shared" ca="1" si="162"/>
        <v>50</v>
      </c>
      <c r="N438" s="33">
        <f t="shared" ca="1" si="163"/>
        <v>24.291954700138117</v>
      </c>
      <c r="O438" s="32">
        <f t="shared" ca="1" si="176"/>
        <v>74.29195470013812</v>
      </c>
      <c r="P438" s="16">
        <f t="shared" ca="1" si="172"/>
        <v>74.29195470013812</v>
      </c>
      <c r="Q438" s="17">
        <f t="shared" ca="1" si="164"/>
        <v>111.43793205020718</v>
      </c>
      <c r="R438" s="17">
        <f t="shared" ca="1" si="173"/>
        <v>58977.205820260926</v>
      </c>
      <c r="S438" s="17">
        <f t="shared" ca="1" si="165"/>
        <v>139.756411896353</v>
      </c>
      <c r="T438" s="17">
        <f t="shared" ca="1" si="166"/>
        <v>1700</v>
      </c>
      <c r="U438" s="17">
        <f t="shared" ca="1" si="167"/>
        <v>10</v>
      </c>
      <c r="V438" s="49">
        <f t="shared" ca="1" si="168"/>
        <v>1</v>
      </c>
      <c r="W438" s="49"/>
      <c r="X438" s="7">
        <f t="shared" ca="1" si="169"/>
        <v>0</v>
      </c>
      <c r="Y438">
        <f t="shared" ca="1" si="170"/>
        <v>-500</v>
      </c>
      <c r="Z438" s="8">
        <f t="shared" ca="1" si="174"/>
        <v>-66500</v>
      </c>
    </row>
    <row r="439" spans="1:26" x14ac:dyDescent="0.25">
      <c r="A439" s="27">
        <f t="shared" si="171"/>
        <v>423</v>
      </c>
      <c r="B439" s="7">
        <f t="shared" si="153"/>
        <v>1</v>
      </c>
      <c r="C439" s="3">
        <f t="shared" ca="1" si="154"/>
        <v>-1</v>
      </c>
      <c r="D439" s="3">
        <f t="shared" ca="1" si="155"/>
        <v>-1</v>
      </c>
      <c r="E439" s="22">
        <f t="shared" ca="1" si="156"/>
        <v>0</v>
      </c>
      <c r="F439" s="25">
        <f t="shared" ca="1" si="152"/>
        <v>0</v>
      </c>
      <c r="G439" s="35">
        <f t="shared" ca="1" si="157"/>
        <v>0.10312838500005173</v>
      </c>
      <c r="H439" s="33">
        <f t="shared" ca="1" si="158"/>
        <v>-1</v>
      </c>
      <c r="I439" s="33">
        <f t="shared" ca="1" si="159"/>
        <v>-1</v>
      </c>
      <c r="J439" s="33">
        <f t="shared" ca="1" si="175"/>
        <v>-1</v>
      </c>
      <c r="K439" s="34">
        <f t="shared" ca="1" si="160"/>
        <v>-1</v>
      </c>
      <c r="L439" s="3">
        <f t="shared" ca="1" si="161"/>
        <v>50</v>
      </c>
      <c r="M439" s="15">
        <f t="shared" ca="1" si="162"/>
        <v>50</v>
      </c>
      <c r="N439" s="33">
        <f t="shared" ca="1" si="163"/>
        <v>73.032347061738363</v>
      </c>
      <c r="O439" s="32">
        <f t="shared" ca="1" si="176"/>
        <v>123.03234706173836</v>
      </c>
      <c r="P439" s="16">
        <f t="shared" ca="1" si="172"/>
        <v>123.03234706173836</v>
      </c>
      <c r="Q439" s="17">
        <f t="shared" ca="1" si="164"/>
        <v>184.54852059260753</v>
      </c>
      <c r="R439" s="17">
        <f t="shared" ca="1" si="173"/>
        <v>59161.754340853535</v>
      </c>
      <c r="S439" s="17">
        <f t="shared" ca="1" si="165"/>
        <v>139.86230340627324</v>
      </c>
      <c r="T439" s="17">
        <f t="shared" ca="1" si="166"/>
        <v>1576.9676529382616</v>
      </c>
      <c r="U439" s="17">
        <f t="shared" ca="1" si="167"/>
        <v>9.2762803114015391</v>
      </c>
      <c r="V439" s="49">
        <f t="shared" ca="1" si="168"/>
        <v>0.92762803114015391</v>
      </c>
      <c r="W439" s="49"/>
      <c r="X439" s="7">
        <f t="shared" ca="1" si="169"/>
        <v>0</v>
      </c>
      <c r="Y439">
        <f t="shared" si="170"/>
        <v>0</v>
      </c>
      <c r="Z439" s="8">
        <f t="shared" ca="1" si="174"/>
        <v>-66500</v>
      </c>
    </row>
    <row r="440" spans="1:26" x14ac:dyDescent="0.25">
      <c r="A440" s="27">
        <f t="shared" si="171"/>
        <v>424</v>
      </c>
      <c r="B440" s="7">
        <f t="shared" si="153"/>
        <v>0</v>
      </c>
      <c r="C440" s="3">
        <f t="shared" ca="1" si="154"/>
        <v>0.60126210292223237</v>
      </c>
      <c r="D440" s="3">
        <f t="shared" ca="1" si="155"/>
        <v>1</v>
      </c>
      <c r="E440" s="22">
        <f t="shared" ca="1" si="156"/>
        <v>0</v>
      </c>
      <c r="F440" s="25">
        <f t="shared" ca="1" si="152"/>
        <v>0</v>
      </c>
      <c r="G440" s="35">
        <f t="shared" ca="1" si="157"/>
        <v>0.82462799930998032</v>
      </c>
      <c r="H440" s="33">
        <f t="shared" ca="1" si="158"/>
        <v>0.51145132513291491</v>
      </c>
      <c r="I440" s="33">
        <f t="shared" ca="1" si="159"/>
        <v>0.58583719023890224</v>
      </c>
      <c r="J440" s="33">
        <f t="shared" ca="1" si="175"/>
        <v>-0.67682029400952037</v>
      </c>
      <c r="K440" s="34">
        <f t="shared" ca="1" si="160"/>
        <v>64.847695589857196</v>
      </c>
      <c r="L440" s="3">
        <f t="shared" ca="1" si="161"/>
        <v>-1</v>
      </c>
      <c r="M440" s="15">
        <f t="shared" ca="1" si="162"/>
        <v>64.847695589857196</v>
      </c>
      <c r="N440" s="33">
        <f t="shared" ca="1" si="163"/>
        <v>22.531474294943333</v>
      </c>
      <c r="O440" s="32">
        <f t="shared" ca="1" si="176"/>
        <v>87.379169884800532</v>
      </c>
      <c r="P440" s="16">
        <f t="shared" ca="1" si="172"/>
        <v>87.379169884800532</v>
      </c>
      <c r="Q440" s="17">
        <f t="shared" ca="1" si="164"/>
        <v>131.06875482720079</v>
      </c>
      <c r="R440" s="17">
        <f t="shared" ca="1" si="173"/>
        <v>59292.823095680738</v>
      </c>
      <c r="S440" s="17">
        <f t="shared" ca="1" si="165"/>
        <v>139.8415639049075</v>
      </c>
      <c r="T440" s="17">
        <f t="shared" ca="1" si="166"/>
        <v>1489.588483053461</v>
      </c>
      <c r="U440" s="17">
        <f t="shared" ca="1" si="167"/>
        <v>8.7622851944321241</v>
      </c>
      <c r="V440" s="49">
        <f t="shared" ca="1" si="168"/>
        <v>0.87622851944321234</v>
      </c>
      <c r="W440" s="49"/>
      <c r="X440" s="7">
        <f t="shared" ca="1" si="169"/>
        <v>0</v>
      </c>
      <c r="Y440">
        <f t="shared" ca="1" si="170"/>
        <v>0</v>
      </c>
      <c r="Z440" s="8">
        <f t="shared" ca="1" si="174"/>
        <v>-66500</v>
      </c>
    </row>
    <row r="441" spans="1:26" x14ac:dyDescent="0.25">
      <c r="A441" s="27">
        <f t="shared" si="171"/>
        <v>425</v>
      </c>
      <c r="B441" s="7">
        <f t="shared" si="153"/>
        <v>1</v>
      </c>
      <c r="C441" s="3">
        <f t="shared" ca="1" si="154"/>
        <v>-1</v>
      </c>
      <c r="D441" s="3">
        <f t="shared" ca="1" si="155"/>
        <v>0</v>
      </c>
      <c r="E441" s="22">
        <f t="shared" ca="1" si="156"/>
        <v>2</v>
      </c>
      <c r="F441" s="25">
        <f t="shared" ca="1" si="152"/>
        <v>340</v>
      </c>
      <c r="G441" s="35">
        <f t="shared" ca="1" si="157"/>
        <v>0.23943819947738465</v>
      </c>
      <c r="H441" s="33">
        <f t="shared" ca="1" si="158"/>
        <v>-1</v>
      </c>
      <c r="I441" s="33">
        <f t="shared" ca="1" si="159"/>
        <v>-1</v>
      </c>
      <c r="J441" s="33">
        <f t="shared" ca="1" si="175"/>
        <v>-1</v>
      </c>
      <c r="K441" s="34">
        <f t="shared" ca="1" si="160"/>
        <v>-1</v>
      </c>
      <c r="L441" s="3">
        <f t="shared" ca="1" si="161"/>
        <v>50</v>
      </c>
      <c r="M441" s="15">
        <f t="shared" ca="1" si="162"/>
        <v>50</v>
      </c>
      <c r="N441" s="33">
        <f t="shared" ca="1" si="163"/>
        <v>2.1668095528286537</v>
      </c>
      <c r="O441" s="32">
        <f t="shared" ca="1" si="176"/>
        <v>52.166809552828653</v>
      </c>
      <c r="P441" s="16">
        <f t="shared" ca="1" si="172"/>
        <v>52.166809552828653</v>
      </c>
      <c r="Q441" s="17">
        <f t="shared" ca="1" si="164"/>
        <v>78.250214329242979</v>
      </c>
      <c r="R441" s="17">
        <f t="shared" ca="1" si="173"/>
        <v>59371.073310009982</v>
      </c>
      <c r="S441" s="17">
        <f t="shared" ca="1" si="165"/>
        <v>139.69664308237651</v>
      </c>
      <c r="T441" s="17">
        <f t="shared" ca="1" si="166"/>
        <v>1700</v>
      </c>
      <c r="U441" s="17">
        <f t="shared" ca="1" si="167"/>
        <v>10</v>
      </c>
      <c r="V441" s="49">
        <f t="shared" ca="1" si="168"/>
        <v>1</v>
      </c>
      <c r="W441" s="49"/>
      <c r="X441" s="7">
        <f t="shared" ca="1" si="169"/>
        <v>0</v>
      </c>
      <c r="Y441">
        <f t="shared" si="170"/>
        <v>0</v>
      </c>
      <c r="Z441" s="8">
        <f t="shared" ca="1" si="174"/>
        <v>-66500</v>
      </c>
    </row>
    <row r="442" spans="1:26" x14ac:dyDescent="0.25">
      <c r="A442" s="27">
        <f t="shared" si="171"/>
        <v>426</v>
      </c>
      <c r="B442" s="7">
        <f t="shared" si="153"/>
        <v>0</v>
      </c>
      <c r="C442" s="3">
        <f t="shared" ca="1" si="154"/>
        <v>3.0591636929047095E-3</v>
      </c>
      <c r="D442" s="3">
        <f t="shared" ca="1" si="155"/>
        <v>0</v>
      </c>
      <c r="E442" s="22">
        <f t="shared" ca="1" si="156"/>
        <v>2</v>
      </c>
      <c r="F442" s="25">
        <f t="shared" ca="1" si="152"/>
        <v>340</v>
      </c>
      <c r="G442" s="35">
        <f t="shared" ca="1" si="157"/>
        <v>4.3533778193455608E-2</v>
      </c>
      <c r="H442" s="33">
        <f t="shared" ca="1" si="158"/>
        <v>-1</v>
      </c>
      <c r="I442" s="33">
        <f t="shared" ca="1" si="159"/>
        <v>-1</v>
      </c>
      <c r="J442" s="33">
        <f t="shared" ca="1" si="175"/>
        <v>-1</v>
      </c>
      <c r="K442" s="34">
        <f t="shared" ca="1" si="160"/>
        <v>-1</v>
      </c>
      <c r="L442" s="3">
        <f t="shared" ca="1" si="161"/>
        <v>50</v>
      </c>
      <c r="M442" s="15">
        <f t="shared" ca="1" si="162"/>
        <v>50</v>
      </c>
      <c r="N442" s="33">
        <f t="shared" ca="1" si="163"/>
        <v>18.502566454363311</v>
      </c>
      <c r="O442" s="32">
        <f t="shared" ca="1" si="176"/>
        <v>68.502566454363318</v>
      </c>
      <c r="P442" s="16">
        <f t="shared" ca="1" si="172"/>
        <v>68.502566454363318</v>
      </c>
      <c r="Q442" s="17">
        <f t="shared" ca="1" si="164"/>
        <v>102.75384968154498</v>
      </c>
      <c r="R442" s="17">
        <f t="shared" ca="1" si="173"/>
        <v>59473.827159691529</v>
      </c>
      <c r="S442" s="17">
        <f t="shared" ca="1" si="165"/>
        <v>139.60992291007409</v>
      </c>
      <c r="T442" s="17">
        <f t="shared" ca="1" si="166"/>
        <v>1700</v>
      </c>
      <c r="U442" s="17">
        <f t="shared" ca="1" si="167"/>
        <v>10</v>
      </c>
      <c r="V442" s="49">
        <f t="shared" ca="1" si="168"/>
        <v>1</v>
      </c>
      <c r="W442" s="49"/>
      <c r="X442" s="7">
        <f t="shared" ca="1" si="169"/>
        <v>0</v>
      </c>
      <c r="Y442">
        <f t="shared" ca="1" si="170"/>
        <v>-500</v>
      </c>
      <c r="Z442" s="8">
        <f t="shared" ca="1" si="174"/>
        <v>-67000</v>
      </c>
    </row>
    <row r="443" spans="1:26" x14ac:dyDescent="0.25">
      <c r="A443" s="27">
        <f t="shared" si="171"/>
        <v>427</v>
      </c>
      <c r="B443" s="7">
        <f t="shared" si="153"/>
        <v>1</v>
      </c>
      <c r="C443" s="3">
        <f t="shared" ca="1" si="154"/>
        <v>-1</v>
      </c>
      <c r="D443" s="3">
        <f t="shared" ca="1" si="155"/>
        <v>-1</v>
      </c>
      <c r="E443" s="22">
        <f t="shared" ca="1" si="156"/>
        <v>0</v>
      </c>
      <c r="F443" s="25">
        <f t="shared" ca="1" si="152"/>
        <v>0</v>
      </c>
      <c r="G443" s="35">
        <f t="shared" ca="1" si="157"/>
        <v>0.71810664922261846</v>
      </c>
      <c r="H443" s="33">
        <f t="shared" ca="1" si="158"/>
        <v>0.97600556512510095</v>
      </c>
      <c r="I443" s="33">
        <f t="shared" ca="1" si="159"/>
        <v>0.70069982812004927</v>
      </c>
      <c r="J443" s="33">
        <f t="shared" ca="1" si="175"/>
        <v>-0.54867903054062106</v>
      </c>
      <c r="K443" s="34">
        <f t="shared" ca="1" si="160"/>
        <v>66.769814541890682</v>
      </c>
      <c r="L443" s="3">
        <f t="shared" ca="1" si="161"/>
        <v>-1</v>
      </c>
      <c r="M443" s="15">
        <f t="shared" ca="1" si="162"/>
        <v>66.769814541890682</v>
      </c>
      <c r="N443" s="33">
        <f t="shared" ca="1" si="163"/>
        <v>7.9402492453118283</v>
      </c>
      <c r="O443" s="32">
        <f t="shared" ca="1" si="176"/>
        <v>74.710063787202515</v>
      </c>
      <c r="P443" s="16">
        <f t="shared" ca="1" si="172"/>
        <v>74.710063787202515</v>
      </c>
      <c r="Q443" s="17">
        <f t="shared" ca="1" si="164"/>
        <v>112.06509568080378</v>
      </c>
      <c r="R443" s="17">
        <f t="shared" ca="1" si="173"/>
        <v>59585.892255372331</v>
      </c>
      <c r="S443" s="17">
        <f t="shared" ca="1" si="165"/>
        <v>139.54541511796808</v>
      </c>
      <c r="T443" s="17">
        <f t="shared" ca="1" si="166"/>
        <v>1625.2899362127976</v>
      </c>
      <c r="U443" s="17">
        <f t="shared" ca="1" si="167"/>
        <v>9.5605290365458675</v>
      </c>
      <c r="V443" s="49">
        <f t="shared" ca="1" si="168"/>
        <v>0.95605290365458684</v>
      </c>
      <c r="W443" s="49"/>
      <c r="X443" s="7">
        <f t="shared" ca="1" si="169"/>
        <v>0</v>
      </c>
      <c r="Y443">
        <f t="shared" si="170"/>
        <v>0</v>
      </c>
      <c r="Z443" s="8">
        <f t="shared" ca="1" si="174"/>
        <v>-67000</v>
      </c>
    </row>
    <row r="444" spans="1:26" x14ac:dyDescent="0.25">
      <c r="A444" s="27">
        <f t="shared" si="171"/>
        <v>428</v>
      </c>
      <c r="B444" s="7">
        <f t="shared" si="153"/>
        <v>0</v>
      </c>
      <c r="C444" s="3">
        <f t="shared" ca="1" si="154"/>
        <v>0.82998257380850715</v>
      </c>
      <c r="D444" s="3">
        <f t="shared" ca="1" si="155"/>
        <v>2</v>
      </c>
      <c r="E444" s="22">
        <f t="shared" ca="1" si="156"/>
        <v>0</v>
      </c>
      <c r="F444" s="25">
        <f t="shared" ca="1" si="152"/>
        <v>0</v>
      </c>
      <c r="G444" s="35">
        <f t="shared" ca="1" si="157"/>
        <v>0.22070424957216672</v>
      </c>
      <c r="H444" s="33">
        <f t="shared" ca="1" si="158"/>
        <v>-1</v>
      </c>
      <c r="I444" s="33">
        <f t="shared" ca="1" si="159"/>
        <v>-1</v>
      </c>
      <c r="J444" s="33">
        <f t="shared" ca="1" si="175"/>
        <v>-1</v>
      </c>
      <c r="K444" s="34">
        <f t="shared" ca="1" si="160"/>
        <v>-1</v>
      </c>
      <c r="L444" s="3">
        <f t="shared" ca="1" si="161"/>
        <v>50</v>
      </c>
      <c r="M444" s="15">
        <f t="shared" ca="1" si="162"/>
        <v>50</v>
      </c>
      <c r="N444" s="33">
        <f t="shared" ca="1" si="163"/>
        <v>11.910526881436324</v>
      </c>
      <c r="O444" s="32">
        <f t="shared" ca="1" si="176"/>
        <v>61.910526881436326</v>
      </c>
      <c r="P444" s="16">
        <f t="shared" ca="1" si="172"/>
        <v>61.910526881436326</v>
      </c>
      <c r="Q444" s="17">
        <f t="shared" ca="1" si="164"/>
        <v>92.865790322154481</v>
      </c>
      <c r="R444" s="17">
        <f t="shared" ca="1" si="173"/>
        <v>59678.758045694485</v>
      </c>
      <c r="S444" s="17">
        <f t="shared" ca="1" si="165"/>
        <v>139.4363505740526</v>
      </c>
      <c r="T444" s="17">
        <f t="shared" ca="1" si="166"/>
        <v>1563.3794093313613</v>
      </c>
      <c r="U444" s="17">
        <f t="shared" ca="1" si="167"/>
        <v>9.1963494666550663</v>
      </c>
      <c r="V444" s="49">
        <f t="shared" ca="1" si="168"/>
        <v>0.91963494666550671</v>
      </c>
      <c r="W444" s="49"/>
      <c r="X444" s="7">
        <f t="shared" ca="1" si="169"/>
        <v>0</v>
      </c>
      <c r="Y444">
        <f t="shared" ca="1" si="170"/>
        <v>0</v>
      </c>
      <c r="Z444" s="8">
        <f t="shared" ca="1" si="174"/>
        <v>-67000</v>
      </c>
    </row>
    <row r="445" spans="1:26" x14ac:dyDescent="0.25">
      <c r="A445" s="27">
        <f t="shared" si="171"/>
        <v>429</v>
      </c>
      <c r="B445" s="7">
        <f t="shared" si="153"/>
        <v>1</v>
      </c>
      <c r="C445" s="3">
        <f t="shared" ca="1" si="154"/>
        <v>-1</v>
      </c>
      <c r="D445" s="3">
        <f t="shared" ca="1" si="155"/>
        <v>1</v>
      </c>
      <c r="E445" s="22">
        <f t="shared" ca="1" si="156"/>
        <v>0</v>
      </c>
      <c r="F445" s="25">
        <f t="shared" ca="1" si="152"/>
        <v>0</v>
      </c>
      <c r="G445" s="35">
        <f t="shared" ca="1" si="157"/>
        <v>0.12789390571295267</v>
      </c>
      <c r="H445" s="33">
        <f t="shared" ca="1" si="158"/>
        <v>-1</v>
      </c>
      <c r="I445" s="33">
        <f t="shared" ca="1" si="159"/>
        <v>-1</v>
      </c>
      <c r="J445" s="33">
        <f t="shared" ca="1" si="175"/>
        <v>-1</v>
      </c>
      <c r="K445" s="34">
        <f t="shared" ca="1" si="160"/>
        <v>-1</v>
      </c>
      <c r="L445" s="3">
        <f t="shared" ca="1" si="161"/>
        <v>50</v>
      </c>
      <c r="M445" s="15">
        <f t="shared" ca="1" si="162"/>
        <v>50</v>
      </c>
      <c r="N445" s="33">
        <f t="shared" ca="1" si="163"/>
        <v>11.82334944786985</v>
      </c>
      <c r="O445" s="32">
        <f t="shared" ca="1" si="176"/>
        <v>61.823349447869852</v>
      </c>
      <c r="P445" s="16">
        <f t="shared" ca="1" si="172"/>
        <v>61.823349447869852</v>
      </c>
      <c r="Q445" s="17">
        <f t="shared" ca="1" si="164"/>
        <v>92.735024171804781</v>
      </c>
      <c r="R445" s="17">
        <f t="shared" ca="1" si="173"/>
        <v>59771.493069866287</v>
      </c>
      <c r="S445" s="17">
        <f t="shared" ca="1" si="165"/>
        <v>139.32748967334805</v>
      </c>
      <c r="T445" s="17">
        <f t="shared" ca="1" si="166"/>
        <v>1501.5560598834916</v>
      </c>
      <c r="U445" s="17">
        <f t="shared" ca="1" si="167"/>
        <v>8.8326827051970085</v>
      </c>
      <c r="V445" s="49">
        <f t="shared" ca="1" si="168"/>
        <v>0.88326827051970092</v>
      </c>
      <c r="W445" s="49"/>
      <c r="X445" s="7">
        <f t="shared" ca="1" si="169"/>
        <v>0</v>
      </c>
      <c r="Y445">
        <f t="shared" si="170"/>
        <v>0</v>
      </c>
      <c r="Z445" s="8">
        <f t="shared" ca="1" si="174"/>
        <v>-67000</v>
      </c>
    </row>
    <row r="446" spans="1:26" x14ac:dyDescent="0.25">
      <c r="A446" s="27">
        <f t="shared" si="171"/>
        <v>430</v>
      </c>
      <c r="B446" s="7">
        <f t="shared" si="153"/>
        <v>0</v>
      </c>
      <c r="C446" s="3">
        <f t="shared" ca="1" si="154"/>
        <v>0.1385505755933748</v>
      </c>
      <c r="D446" s="3">
        <f t="shared" ca="1" si="155"/>
        <v>0</v>
      </c>
      <c r="E446" s="22">
        <f t="shared" ca="1" si="156"/>
        <v>2</v>
      </c>
      <c r="F446" s="25">
        <f t="shared" ca="1" si="152"/>
        <v>340</v>
      </c>
      <c r="G446" s="35">
        <f t="shared" ca="1" si="157"/>
        <v>0.52401526074255289</v>
      </c>
      <c r="H446" s="33">
        <f t="shared" ca="1" si="158"/>
        <v>0.94695893996086733</v>
      </c>
      <c r="I446" s="33">
        <f t="shared" ca="1" si="159"/>
        <v>0.62900128125044097</v>
      </c>
      <c r="J446" s="33">
        <f t="shared" ca="1" si="175"/>
        <v>-1.1005845291029528</v>
      </c>
      <c r="K446" s="34">
        <f t="shared" ca="1" si="160"/>
        <v>58.491232063455712</v>
      </c>
      <c r="L446" s="3">
        <f t="shared" ca="1" si="161"/>
        <v>-1</v>
      </c>
      <c r="M446" s="15">
        <f t="shared" ca="1" si="162"/>
        <v>58.491232063455712</v>
      </c>
      <c r="N446" s="33">
        <f t="shared" ca="1" si="163"/>
        <v>8.1308621447342606</v>
      </c>
      <c r="O446" s="32">
        <f t="shared" ca="1" si="176"/>
        <v>66.622094208189978</v>
      </c>
      <c r="P446" s="16">
        <f t="shared" ca="1" si="172"/>
        <v>66.622094208189978</v>
      </c>
      <c r="Q446" s="17">
        <f t="shared" ca="1" si="164"/>
        <v>99.93314131228496</v>
      </c>
      <c r="R446" s="17">
        <f t="shared" ca="1" si="173"/>
        <v>59871.426211178572</v>
      </c>
      <c r="S446" s="17">
        <f t="shared" ca="1" si="165"/>
        <v>139.23587490971767</v>
      </c>
      <c r="T446" s="17">
        <f t="shared" ca="1" si="166"/>
        <v>1700</v>
      </c>
      <c r="U446" s="17">
        <f t="shared" ca="1" si="167"/>
        <v>10</v>
      </c>
      <c r="V446" s="49">
        <f t="shared" ca="1" si="168"/>
        <v>1</v>
      </c>
      <c r="W446" s="49"/>
      <c r="X446" s="7">
        <f t="shared" ca="1" si="169"/>
        <v>0</v>
      </c>
      <c r="Y446">
        <f t="shared" ca="1" si="170"/>
        <v>-500</v>
      </c>
      <c r="Z446" s="8">
        <f t="shared" ca="1" si="174"/>
        <v>-67500</v>
      </c>
    </row>
    <row r="447" spans="1:26" x14ac:dyDescent="0.25">
      <c r="A447" s="27">
        <f t="shared" si="171"/>
        <v>431</v>
      </c>
      <c r="B447" s="7">
        <f t="shared" si="153"/>
        <v>1</v>
      </c>
      <c r="C447" s="3">
        <f t="shared" ca="1" si="154"/>
        <v>-1</v>
      </c>
      <c r="D447" s="3">
        <f t="shared" ca="1" si="155"/>
        <v>-1</v>
      </c>
      <c r="E447" s="22">
        <f t="shared" ca="1" si="156"/>
        <v>0</v>
      </c>
      <c r="F447" s="25">
        <f t="shared" ca="1" si="152"/>
        <v>0</v>
      </c>
      <c r="G447" s="35">
        <f t="shared" ca="1" si="157"/>
        <v>0.80674073644044841</v>
      </c>
      <c r="H447" s="33">
        <f t="shared" ca="1" si="158"/>
        <v>0.40444451091338718</v>
      </c>
      <c r="I447" s="33">
        <f t="shared" ca="1" si="159"/>
        <v>0.41688558395381115</v>
      </c>
      <c r="J447" s="33">
        <f t="shared" ca="1" si="175"/>
        <v>-0.58150877751809893</v>
      </c>
      <c r="K447" s="34">
        <f t="shared" ca="1" si="160"/>
        <v>66.277368337228523</v>
      </c>
      <c r="L447" s="3">
        <f t="shared" ca="1" si="161"/>
        <v>-1</v>
      </c>
      <c r="M447" s="15">
        <f t="shared" ca="1" si="162"/>
        <v>66.277368337228523</v>
      </c>
      <c r="N447" s="33">
        <f t="shared" ca="1" si="163"/>
        <v>9.3846879230501852</v>
      </c>
      <c r="O447" s="32">
        <f t="shared" ca="1" si="176"/>
        <v>75.662056260278703</v>
      </c>
      <c r="P447" s="16">
        <f t="shared" ca="1" si="172"/>
        <v>75.662056260278703</v>
      </c>
      <c r="Q447" s="17">
        <f t="shared" ca="1" si="164"/>
        <v>113.49308439041806</v>
      </c>
      <c r="R447" s="17">
        <f t="shared" ca="1" si="173"/>
        <v>59984.919295568987</v>
      </c>
      <c r="S447" s="17">
        <f t="shared" ca="1" si="165"/>
        <v>139.17614685746869</v>
      </c>
      <c r="T447" s="17">
        <f t="shared" ca="1" si="166"/>
        <v>1624.3379437397214</v>
      </c>
      <c r="U447" s="17">
        <f t="shared" ca="1" si="167"/>
        <v>9.554929080821891</v>
      </c>
      <c r="V447" s="49">
        <f t="shared" ca="1" si="168"/>
        <v>0.95549290808218901</v>
      </c>
      <c r="W447" s="49"/>
      <c r="X447" s="7">
        <f t="shared" ca="1" si="169"/>
        <v>0</v>
      </c>
      <c r="Y447">
        <f t="shared" si="170"/>
        <v>0</v>
      </c>
      <c r="Z447" s="8">
        <f t="shared" ca="1" si="174"/>
        <v>-67500</v>
      </c>
    </row>
    <row r="448" spans="1:26" x14ac:dyDescent="0.25">
      <c r="A448" s="27">
        <f t="shared" si="171"/>
        <v>432</v>
      </c>
      <c r="B448" s="7">
        <f t="shared" si="153"/>
        <v>0</v>
      </c>
      <c r="C448" s="3">
        <f t="shared" ca="1" si="154"/>
        <v>0.52293485774503534</v>
      </c>
      <c r="D448" s="3">
        <f t="shared" ca="1" si="155"/>
        <v>1</v>
      </c>
      <c r="E448" s="22">
        <f t="shared" ca="1" si="156"/>
        <v>0</v>
      </c>
      <c r="F448" s="25">
        <f t="shared" ca="1" si="152"/>
        <v>0</v>
      </c>
      <c r="G448" s="35">
        <f t="shared" ca="1" si="157"/>
        <v>0.23722161033704015</v>
      </c>
      <c r="H448" s="33">
        <f t="shared" ca="1" si="158"/>
        <v>-1</v>
      </c>
      <c r="I448" s="33">
        <f t="shared" ca="1" si="159"/>
        <v>-1</v>
      </c>
      <c r="J448" s="33">
        <f t="shared" ca="1" si="175"/>
        <v>-1</v>
      </c>
      <c r="K448" s="34">
        <f t="shared" ca="1" si="160"/>
        <v>-1</v>
      </c>
      <c r="L448" s="3">
        <f t="shared" ca="1" si="161"/>
        <v>50</v>
      </c>
      <c r="M448" s="15">
        <f t="shared" ca="1" si="162"/>
        <v>50</v>
      </c>
      <c r="N448" s="33">
        <f t="shared" ca="1" si="163"/>
        <v>3.2798253194433323E-2</v>
      </c>
      <c r="O448" s="32">
        <f t="shared" ca="1" si="176"/>
        <v>50.032798253194436</v>
      </c>
      <c r="P448" s="16">
        <f t="shared" ca="1" si="172"/>
        <v>50.032798253194436</v>
      </c>
      <c r="Q448" s="17">
        <f t="shared" ca="1" si="164"/>
        <v>75.04919737979165</v>
      </c>
      <c r="R448" s="17">
        <f t="shared" ca="1" si="173"/>
        <v>60059.968492948778</v>
      </c>
      <c r="S448" s="17">
        <f t="shared" ca="1" si="165"/>
        <v>139.02770484478887</v>
      </c>
      <c r="T448" s="17">
        <f t="shared" ca="1" si="166"/>
        <v>1574.305145486527</v>
      </c>
      <c r="U448" s="17">
        <f t="shared" ca="1" si="167"/>
        <v>9.2606185028619237</v>
      </c>
      <c r="V448" s="49">
        <f t="shared" ca="1" si="168"/>
        <v>0.92606185028619237</v>
      </c>
      <c r="W448" s="49"/>
      <c r="X448" s="7">
        <f t="shared" ca="1" si="169"/>
        <v>0</v>
      </c>
      <c r="Y448">
        <f t="shared" ca="1" si="170"/>
        <v>0</v>
      </c>
      <c r="Z448" s="8">
        <f t="shared" ca="1" si="174"/>
        <v>-67500</v>
      </c>
    </row>
    <row r="449" spans="1:26" x14ac:dyDescent="0.25">
      <c r="A449" s="27">
        <f t="shared" si="171"/>
        <v>433</v>
      </c>
      <c r="B449" s="7">
        <f t="shared" si="153"/>
        <v>1</v>
      </c>
      <c r="C449" s="3">
        <f t="shared" ca="1" si="154"/>
        <v>-1</v>
      </c>
      <c r="D449" s="3">
        <f t="shared" ca="1" si="155"/>
        <v>0</v>
      </c>
      <c r="E449" s="22">
        <f t="shared" ca="1" si="156"/>
        <v>2</v>
      </c>
      <c r="F449" s="25">
        <f t="shared" ca="1" si="152"/>
        <v>340</v>
      </c>
      <c r="G449" s="35">
        <f t="shared" ca="1" si="157"/>
        <v>0.99529573912825675</v>
      </c>
      <c r="H449" s="33">
        <f t="shared" ca="1" si="158"/>
        <v>0.94157988156358718</v>
      </c>
      <c r="I449" s="33">
        <f t="shared" ca="1" si="159"/>
        <v>0.81675568575245372</v>
      </c>
      <c r="J449" s="33">
        <f t="shared" ca="1" si="175"/>
        <v>0.63963476544261766</v>
      </c>
      <c r="K449" s="34">
        <f t="shared" ca="1" si="160"/>
        <v>84.594521481639262</v>
      </c>
      <c r="L449" s="3">
        <f t="shared" ca="1" si="161"/>
        <v>-1</v>
      </c>
      <c r="M449" s="15">
        <f t="shared" ca="1" si="162"/>
        <v>84.594521481639262</v>
      </c>
      <c r="N449" s="33">
        <f t="shared" ca="1" si="163"/>
        <v>51.523118129891763</v>
      </c>
      <c r="O449" s="32">
        <f t="shared" ca="1" si="176"/>
        <v>136.11763961153102</v>
      </c>
      <c r="P449" s="16">
        <f t="shared" ca="1" si="172"/>
        <v>136.11763961153102</v>
      </c>
      <c r="Q449" s="17">
        <f t="shared" ca="1" si="164"/>
        <v>204.17645941729654</v>
      </c>
      <c r="R449" s="17">
        <f t="shared" ca="1" si="173"/>
        <v>60264.144952366078</v>
      </c>
      <c r="S449" s="17">
        <f t="shared" ca="1" si="165"/>
        <v>139.17816386227736</v>
      </c>
      <c r="T449" s="17">
        <f t="shared" ca="1" si="166"/>
        <v>1700</v>
      </c>
      <c r="U449" s="17">
        <f t="shared" ca="1" si="167"/>
        <v>10</v>
      </c>
      <c r="V449" s="49">
        <f t="shared" ca="1" si="168"/>
        <v>1</v>
      </c>
      <c r="W449" s="49"/>
      <c r="X449" s="7">
        <f t="shared" ca="1" si="169"/>
        <v>0</v>
      </c>
      <c r="Y449">
        <f t="shared" si="170"/>
        <v>0</v>
      </c>
      <c r="Z449" s="8">
        <f t="shared" ca="1" si="174"/>
        <v>-67500</v>
      </c>
    </row>
    <row r="450" spans="1:26" x14ac:dyDescent="0.25">
      <c r="A450" s="27">
        <f t="shared" si="171"/>
        <v>434</v>
      </c>
      <c r="B450" s="7">
        <f t="shared" si="153"/>
        <v>0</v>
      </c>
      <c r="C450" s="3">
        <f t="shared" ca="1" si="154"/>
        <v>0.22999851001424521</v>
      </c>
      <c r="D450" s="3">
        <f t="shared" ca="1" si="155"/>
        <v>0</v>
      </c>
      <c r="E450" s="22">
        <f t="shared" ca="1" si="156"/>
        <v>2</v>
      </c>
      <c r="F450" s="25">
        <f t="shared" ca="1" si="152"/>
        <v>340</v>
      </c>
      <c r="G450" s="35">
        <f t="shared" ca="1" si="157"/>
        <v>0.76983302439447221</v>
      </c>
      <c r="H450" s="33">
        <f t="shared" ca="1" si="158"/>
        <v>0.69217690055543335</v>
      </c>
      <c r="I450" s="33">
        <f t="shared" ca="1" si="159"/>
        <v>0.90176569860499656</v>
      </c>
      <c r="J450" s="33">
        <f t="shared" ca="1" si="175"/>
        <v>0.82497315294293483</v>
      </c>
      <c r="K450" s="34">
        <f t="shared" ca="1" si="160"/>
        <v>87.374597294144024</v>
      </c>
      <c r="L450" s="3">
        <f t="shared" ca="1" si="161"/>
        <v>-1</v>
      </c>
      <c r="M450" s="15">
        <f t="shared" ca="1" si="162"/>
        <v>87.374597294144024</v>
      </c>
      <c r="N450" s="33">
        <f t="shared" ca="1" si="163"/>
        <v>6.1429120267501975</v>
      </c>
      <c r="O450" s="32">
        <f t="shared" ca="1" si="176"/>
        <v>93.51750932089422</v>
      </c>
      <c r="P450" s="16">
        <f t="shared" ca="1" si="172"/>
        <v>93.51750932089422</v>
      </c>
      <c r="Q450" s="17">
        <f t="shared" ca="1" si="164"/>
        <v>140.27626398134134</v>
      </c>
      <c r="R450" s="17">
        <f t="shared" ca="1" si="173"/>
        <v>60404.421216347422</v>
      </c>
      <c r="S450" s="17">
        <f t="shared" ca="1" si="165"/>
        <v>139.1806940468835</v>
      </c>
      <c r="T450" s="17">
        <f t="shared" ca="1" si="166"/>
        <v>1700</v>
      </c>
      <c r="U450" s="17">
        <f t="shared" ca="1" si="167"/>
        <v>10</v>
      </c>
      <c r="V450" s="49">
        <f t="shared" ca="1" si="168"/>
        <v>1</v>
      </c>
      <c r="W450" s="49"/>
      <c r="X450" s="7">
        <f t="shared" ca="1" si="169"/>
        <v>0</v>
      </c>
      <c r="Y450">
        <f t="shared" ca="1" si="170"/>
        <v>-500</v>
      </c>
      <c r="Z450" s="8">
        <f t="shared" ca="1" si="174"/>
        <v>-68000</v>
      </c>
    </row>
    <row r="451" spans="1:26" x14ac:dyDescent="0.25">
      <c r="A451" s="27">
        <f t="shared" si="171"/>
        <v>435</v>
      </c>
      <c r="B451" s="7">
        <f t="shared" si="153"/>
        <v>1</v>
      </c>
      <c r="C451" s="3">
        <f t="shared" ca="1" si="154"/>
        <v>-1</v>
      </c>
      <c r="D451" s="3">
        <f t="shared" ca="1" si="155"/>
        <v>-1</v>
      </c>
      <c r="E451" s="22">
        <f t="shared" ca="1" si="156"/>
        <v>0</v>
      </c>
      <c r="F451" s="25">
        <f t="shared" ca="1" si="152"/>
        <v>0</v>
      </c>
      <c r="G451" s="35">
        <f t="shared" ca="1" si="157"/>
        <v>0.35135165354012543</v>
      </c>
      <c r="H451" s="33">
        <f t="shared" ca="1" si="158"/>
        <v>-1</v>
      </c>
      <c r="I451" s="33">
        <f t="shared" ca="1" si="159"/>
        <v>-1</v>
      </c>
      <c r="J451" s="33">
        <f t="shared" ca="1" si="175"/>
        <v>-1</v>
      </c>
      <c r="K451" s="34">
        <f t="shared" ca="1" si="160"/>
        <v>-1</v>
      </c>
      <c r="L451" s="3">
        <f t="shared" ca="1" si="161"/>
        <v>50</v>
      </c>
      <c r="M451" s="15">
        <f t="shared" ca="1" si="162"/>
        <v>50</v>
      </c>
      <c r="N451" s="33">
        <f t="shared" ca="1" si="163"/>
        <v>3.3101817455336504</v>
      </c>
      <c r="O451" s="32">
        <f t="shared" ca="1" si="176"/>
        <v>53.310181745533647</v>
      </c>
      <c r="P451" s="16">
        <f t="shared" ca="1" si="172"/>
        <v>53.310181745533647</v>
      </c>
      <c r="Q451" s="17">
        <f t="shared" ca="1" si="164"/>
        <v>79.965272618300475</v>
      </c>
      <c r="R451" s="17">
        <f t="shared" ca="1" si="173"/>
        <v>60484.38648896572</v>
      </c>
      <c r="S451" s="17">
        <f t="shared" ca="1" si="165"/>
        <v>139.04456664130055</v>
      </c>
      <c r="T451" s="17">
        <f t="shared" ca="1" si="166"/>
        <v>1646.6898182544664</v>
      </c>
      <c r="U451" s="17">
        <f t="shared" ca="1" si="167"/>
        <v>9.6864106956145086</v>
      </c>
      <c r="V451" s="49">
        <f t="shared" ca="1" si="168"/>
        <v>0.9686410695614508</v>
      </c>
      <c r="W451" s="49"/>
      <c r="X451" s="7">
        <f t="shared" ca="1" si="169"/>
        <v>0</v>
      </c>
      <c r="Y451">
        <f t="shared" si="170"/>
        <v>0</v>
      </c>
      <c r="Z451" s="8">
        <f t="shared" ca="1" si="174"/>
        <v>-68000</v>
      </c>
    </row>
    <row r="452" spans="1:26" x14ac:dyDescent="0.25">
      <c r="A452" s="27">
        <f t="shared" si="171"/>
        <v>436</v>
      </c>
      <c r="B452" s="7">
        <f t="shared" si="153"/>
        <v>0</v>
      </c>
      <c r="C452" s="3">
        <f t="shared" ca="1" si="154"/>
        <v>0.72281379381161226</v>
      </c>
      <c r="D452" s="3">
        <f t="shared" ca="1" si="155"/>
        <v>1</v>
      </c>
      <c r="E452" s="22">
        <f t="shared" ca="1" si="156"/>
        <v>0</v>
      </c>
      <c r="F452" s="25">
        <f t="shared" ca="1" si="152"/>
        <v>0</v>
      </c>
      <c r="G452" s="35">
        <f t="shared" ca="1" si="157"/>
        <v>0.28552261595594663</v>
      </c>
      <c r="H452" s="33">
        <f t="shared" ca="1" si="158"/>
        <v>-1</v>
      </c>
      <c r="I452" s="33">
        <f t="shared" ca="1" si="159"/>
        <v>-1</v>
      </c>
      <c r="J452" s="33">
        <f t="shared" ca="1" si="175"/>
        <v>-1</v>
      </c>
      <c r="K452" s="34">
        <f t="shared" ca="1" si="160"/>
        <v>-1</v>
      </c>
      <c r="L452" s="3">
        <f t="shared" ca="1" si="161"/>
        <v>50</v>
      </c>
      <c r="M452" s="15">
        <f t="shared" ca="1" si="162"/>
        <v>50</v>
      </c>
      <c r="N452" s="33">
        <f t="shared" ca="1" si="163"/>
        <v>0.82948380222708484</v>
      </c>
      <c r="O452" s="32">
        <f t="shared" ca="1" si="176"/>
        <v>50.829483802227088</v>
      </c>
      <c r="P452" s="16">
        <f t="shared" ca="1" si="172"/>
        <v>50.829483802227088</v>
      </c>
      <c r="Q452" s="17">
        <f t="shared" ca="1" si="164"/>
        <v>76.244225703340632</v>
      </c>
      <c r="R452" s="17">
        <f t="shared" ca="1" si="173"/>
        <v>60560.63071466906</v>
      </c>
      <c r="S452" s="17">
        <f t="shared" ca="1" si="165"/>
        <v>138.90052916208506</v>
      </c>
      <c r="T452" s="17">
        <f t="shared" ca="1" si="166"/>
        <v>1595.8603344522394</v>
      </c>
      <c r="U452" s="17">
        <f t="shared" ca="1" si="167"/>
        <v>9.3874137320719964</v>
      </c>
      <c r="V452" s="49">
        <f t="shared" ca="1" si="168"/>
        <v>0.93874137320719964</v>
      </c>
      <c r="W452" s="49"/>
      <c r="X452" s="7">
        <f t="shared" ca="1" si="169"/>
        <v>0</v>
      </c>
      <c r="Y452">
        <f t="shared" ca="1" si="170"/>
        <v>0</v>
      </c>
      <c r="Z452" s="8">
        <f t="shared" ca="1" si="174"/>
        <v>-68000</v>
      </c>
    </row>
    <row r="453" spans="1:26" x14ac:dyDescent="0.25">
      <c r="A453" s="27">
        <f t="shared" si="171"/>
        <v>437</v>
      </c>
      <c r="B453" s="7">
        <f t="shared" si="153"/>
        <v>1</v>
      </c>
      <c r="C453" s="3">
        <f t="shared" ca="1" si="154"/>
        <v>-1</v>
      </c>
      <c r="D453" s="3">
        <f t="shared" ca="1" si="155"/>
        <v>0</v>
      </c>
      <c r="E453" s="22">
        <f t="shared" ca="1" si="156"/>
        <v>2</v>
      </c>
      <c r="F453" s="25">
        <f t="shared" ca="1" si="152"/>
        <v>340</v>
      </c>
      <c r="G453" s="35">
        <f t="shared" ca="1" si="157"/>
        <v>0.12962929391627642</v>
      </c>
      <c r="H453" s="33">
        <f t="shared" ca="1" si="158"/>
        <v>-1</v>
      </c>
      <c r="I453" s="33">
        <f t="shared" ca="1" si="159"/>
        <v>-1</v>
      </c>
      <c r="J453" s="33">
        <f t="shared" ca="1" si="175"/>
        <v>-1</v>
      </c>
      <c r="K453" s="34">
        <f t="shared" ca="1" si="160"/>
        <v>-1</v>
      </c>
      <c r="L453" s="3">
        <f t="shared" ca="1" si="161"/>
        <v>50</v>
      </c>
      <c r="M453" s="15">
        <f t="shared" ca="1" si="162"/>
        <v>50</v>
      </c>
      <c r="N453" s="33">
        <f t="shared" ca="1" si="163"/>
        <v>35.855723239915662</v>
      </c>
      <c r="O453" s="32">
        <f t="shared" ca="1" si="176"/>
        <v>85.855723239915662</v>
      </c>
      <c r="P453" s="16">
        <f t="shared" ca="1" si="172"/>
        <v>85.855723239915662</v>
      </c>
      <c r="Q453" s="17">
        <f t="shared" ca="1" si="164"/>
        <v>128.78358485987349</v>
      </c>
      <c r="R453" s="17">
        <f t="shared" ca="1" si="173"/>
        <v>60689.414299528937</v>
      </c>
      <c r="S453" s="17">
        <f t="shared" ca="1" si="165"/>
        <v>138.8773782597917</v>
      </c>
      <c r="T453" s="17">
        <f t="shared" ca="1" si="166"/>
        <v>1700</v>
      </c>
      <c r="U453" s="17">
        <f t="shared" ca="1" si="167"/>
        <v>10</v>
      </c>
      <c r="V453" s="49">
        <f t="shared" ca="1" si="168"/>
        <v>1</v>
      </c>
      <c r="W453" s="49"/>
      <c r="X453" s="7">
        <f t="shared" ca="1" si="169"/>
        <v>0</v>
      </c>
      <c r="Y453">
        <f t="shared" si="170"/>
        <v>0</v>
      </c>
      <c r="Z453" s="8">
        <f t="shared" ca="1" si="174"/>
        <v>-68000</v>
      </c>
    </row>
    <row r="454" spans="1:26" x14ac:dyDescent="0.25">
      <c r="A454" s="27">
        <f t="shared" si="171"/>
        <v>438</v>
      </c>
      <c r="B454" s="7">
        <f t="shared" si="153"/>
        <v>0</v>
      </c>
      <c r="C454" s="3">
        <f t="shared" ca="1" si="154"/>
        <v>0.62498983239626016</v>
      </c>
      <c r="D454" s="3">
        <f t="shared" ca="1" si="155"/>
        <v>1</v>
      </c>
      <c r="E454" s="22">
        <f t="shared" ca="1" si="156"/>
        <v>0</v>
      </c>
      <c r="F454" s="25">
        <f t="shared" ca="1" si="152"/>
        <v>0</v>
      </c>
      <c r="G454" s="35">
        <f t="shared" ca="1" si="157"/>
        <v>0.2669470675210841</v>
      </c>
      <c r="H454" s="33">
        <f t="shared" ca="1" si="158"/>
        <v>-1</v>
      </c>
      <c r="I454" s="33">
        <f t="shared" ca="1" si="159"/>
        <v>-1</v>
      </c>
      <c r="J454" s="33">
        <f t="shared" ca="1" si="175"/>
        <v>-1</v>
      </c>
      <c r="K454" s="34">
        <f t="shared" ca="1" si="160"/>
        <v>-1</v>
      </c>
      <c r="L454" s="3">
        <f t="shared" ca="1" si="161"/>
        <v>50</v>
      </c>
      <c r="M454" s="15">
        <f t="shared" ca="1" si="162"/>
        <v>50</v>
      </c>
      <c r="N454" s="33">
        <f t="shared" ca="1" si="163"/>
        <v>119.78430991386988</v>
      </c>
      <c r="O454" s="32">
        <f t="shared" ca="1" si="176"/>
        <v>169.78430991386989</v>
      </c>
      <c r="P454" s="16">
        <f t="shared" ca="1" si="172"/>
        <v>169.78430991386989</v>
      </c>
      <c r="Q454" s="17">
        <f t="shared" ca="1" si="164"/>
        <v>254.67646487080484</v>
      </c>
      <c r="R454" s="17">
        <f t="shared" ca="1" si="173"/>
        <v>60944.090764399742</v>
      </c>
      <c r="S454" s="17">
        <f t="shared" ca="1" si="165"/>
        <v>139.14175973607254</v>
      </c>
      <c r="T454" s="17">
        <f t="shared" ca="1" si="166"/>
        <v>1530.2156900861301</v>
      </c>
      <c r="U454" s="17">
        <f t="shared" ca="1" si="167"/>
        <v>9.0012687652125294</v>
      </c>
      <c r="V454" s="49">
        <f t="shared" ca="1" si="168"/>
        <v>0.90012687652125301</v>
      </c>
      <c r="W454" s="49"/>
      <c r="X454" s="7">
        <f t="shared" ca="1" si="169"/>
        <v>0</v>
      </c>
      <c r="Y454">
        <f t="shared" ca="1" si="170"/>
        <v>0</v>
      </c>
      <c r="Z454" s="8">
        <f t="shared" ca="1" si="174"/>
        <v>-68000</v>
      </c>
    </row>
    <row r="455" spans="1:26" x14ac:dyDescent="0.25">
      <c r="A455" s="27">
        <f t="shared" si="171"/>
        <v>439</v>
      </c>
      <c r="B455" s="7">
        <f t="shared" si="153"/>
        <v>1</v>
      </c>
      <c r="C455" s="3">
        <f t="shared" ca="1" si="154"/>
        <v>-1</v>
      </c>
      <c r="D455" s="3">
        <f t="shared" ca="1" si="155"/>
        <v>0</v>
      </c>
      <c r="E455" s="22">
        <f t="shared" ca="1" si="156"/>
        <v>2</v>
      </c>
      <c r="F455" s="25">
        <f t="shared" ca="1" si="152"/>
        <v>340</v>
      </c>
      <c r="G455" s="35">
        <f t="shared" ca="1" si="157"/>
        <v>0.9555957365228176</v>
      </c>
      <c r="H455" s="33">
        <f t="shared" ca="1" si="158"/>
        <v>0.41554826648751986</v>
      </c>
      <c r="I455" s="33">
        <f t="shared" ca="1" si="159"/>
        <v>0.24691300265072946</v>
      </c>
      <c r="J455" s="33">
        <f t="shared" ca="1" si="175"/>
        <v>1.3246952323843484E-2</v>
      </c>
      <c r="K455" s="34">
        <f t="shared" ca="1" si="160"/>
        <v>75.198704284857655</v>
      </c>
      <c r="L455" s="3">
        <f t="shared" ca="1" si="161"/>
        <v>-1</v>
      </c>
      <c r="M455" s="15">
        <f t="shared" ca="1" si="162"/>
        <v>75.198704284857655</v>
      </c>
      <c r="N455" s="33">
        <f t="shared" ca="1" si="163"/>
        <v>60.42921041326921</v>
      </c>
      <c r="O455" s="32">
        <f t="shared" ca="1" si="176"/>
        <v>135.62791469812686</v>
      </c>
      <c r="P455" s="16">
        <f t="shared" ca="1" si="172"/>
        <v>135.62791469812686</v>
      </c>
      <c r="Q455" s="17">
        <f t="shared" ca="1" si="164"/>
        <v>203.44187204719029</v>
      </c>
      <c r="R455" s="17">
        <f t="shared" ca="1" si="173"/>
        <v>61147.532636446929</v>
      </c>
      <c r="S455" s="17">
        <f t="shared" ca="1" si="165"/>
        <v>139.28822924019806</v>
      </c>
      <c r="T455" s="17">
        <f t="shared" ca="1" si="166"/>
        <v>1700</v>
      </c>
      <c r="U455" s="17">
        <f t="shared" ca="1" si="167"/>
        <v>10</v>
      </c>
      <c r="V455" s="49">
        <f t="shared" ca="1" si="168"/>
        <v>1</v>
      </c>
      <c r="W455" s="49"/>
      <c r="X455" s="7">
        <f t="shared" ca="1" si="169"/>
        <v>0</v>
      </c>
      <c r="Y455">
        <f t="shared" si="170"/>
        <v>0</v>
      </c>
      <c r="Z455" s="8">
        <f t="shared" ca="1" si="174"/>
        <v>-68000</v>
      </c>
    </row>
    <row r="456" spans="1:26" x14ac:dyDescent="0.25">
      <c r="A456" s="27">
        <f t="shared" si="171"/>
        <v>440</v>
      </c>
      <c r="B456" s="7">
        <f t="shared" si="153"/>
        <v>0</v>
      </c>
      <c r="C456" s="3">
        <f t="shared" ca="1" si="154"/>
        <v>0.92242697568191545</v>
      </c>
      <c r="D456" s="3">
        <f t="shared" ca="1" si="155"/>
        <v>2</v>
      </c>
      <c r="E456" s="22">
        <f t="shared" ca="1" si="156"/>
        <v>0</v>
      </c>
      <c r="F456" s="25">
        <f t="shared" ca="1" si="152"/>
        <v>0</v>
      </c>
      <c r="G456" s="35">
        <f t="shared" ca="1" si="157"/>
        <v>0.11984469395908492</v>
      </c>
      <c r="H456" s="33">
        <f t="shared" ca="1" si="158"/>
        <v>-1</v>
      </c>
      <c r="I456" s="33">
        <f t="shared" ca="1" si="159"/>
        <v>-1</v>
      </c>
      <c r="J456" s="33">
        <f t="shared" ca="1" si="175"/>
        <v>-1</v>
      </c>
      <c r="K456" s="34">
        <f t="shared" ca="1" si="160"/>
        <v>-1</v>
      </c>
      <c r="L456" s="3">
        <f t="shared" ca="1" si="161"/>
        <v>50</v>
      </c>
      <c r="M456" s="15">
        <f t="shared" ca="1" si="162"/>
        <v>50</v>
      </c>
      <c r="N456" s="33">
        <f t="shared" ca="1" si="163"/>
        <v>122.91574322561119</v>
      </c>
      <c r="O456" s="32">
        <f t="shared" ca="1" si="176"/>
        <v>172.91574322561121</v>
      </c>
      <c r="P456" s="16">
        <f t="shared" ca="1" si="172"/>
        <v>172.91574322561121</v>
      </c>
      <c r="Q456" s="17">
        <f t="shared" ca="1" si="164"/>
        <v>259.37361483841681</v>
      </c>
      <c r="R456" s="17">
        <f t="shared" ca="1" si="173"/>
        <v>61406.906251285349</v>
      </c>
      <c r="S456" s="17">
        <f t="shared" ca="1" si="165"/>
        <v>139.5611505711031</v>
      </c>
      <c r="T456" s="17">
        <f t="shared" ca="1" si="166"/>
        <v>1527.0842567743889</v>
      </c>
      <c r="U456" s="17">
        <f t="shared" ca="1" si="167"/>
        <v>8.9828485692611117</v>
      </c>
      <c r="V456" s="49">
        <f t="shared" ca="1" si="168"/>
        <v>0.89828485692611115</v>
      </c>
      <c r="W456" s="49"/>
      <c r="X456" s="7">
        <f t="shared" ca="1" si="169"/>
        <v>0</v>
      </c>
      <c r="Y456">
        <f t="shared" ca="1" si="170"/>
        <v>0</v>
      </c>
      <c r="Z456" s="8">
        <f t="shared" ca="1" si="174"/>
        <v>-68000</v>
      </c>
    </row>
    <row r="457" spans="1:26" x14ac:dyDescent="0.25">
      <c r="A457" s="27">
        <f t="shared" si="171"/>
        <v>441</v>
      </c>
      <c r="B457" s="7">
        <f t="shared" si="153"/>
        <v>1</v>
      </c>
      <c r="C457" s="3">
        <f t="shared" ca="1" si="154"/>
        <v>-1</v>
      </c>
      <c r="D457" s="3">
        <f t="shared" ca="1" si="155"/>
        <v>1</v>
      </c>
      <c r="E457" s="22">
        <f t="shared" ca="1" si="156"/>
        <v>0</v>
      </c>
      <c r="F457" s="25">
        <f t="shared" ca="1" si="152"/>
        <v>0</v>
      </c>
      <c r="G457" s="35">
        <f t="shared" ca="1" si="157"/>
        <v>0.20225109271659469</v>
      </c>
      <c r="H457" s="33">
        <f t="shared" ca="1" si="158"/>
        <v>-1</v>
      </c>
      <c r="I457" s="33">
        <f t="shared" ca="1" si="159"/>
        <v>-1</v>
      </c>
      <c r="J457" s="33">
        <f t="shared" ca="1" si="175"/>
        <v>-1</v>
      </c>
      <c r="K457" s="34">
        <f t="shared" ca="1" si="160"/>
        <v>-1</v>
      </c>
      <c r="L457" s="3">
        <f t="shared" ca="1" si="161"/>
        <v>50</v>
      </c>
      <c r="M457" s="15">
        <f t="shared" ca="1" si="162"/>
        <v>50</v>
      </c>
      <c r="N457" s="33">
        <f t="shared" ca="1" si="163"/>
        <v>8.8863332420189138</v>
      </c>
      <c r="O457" s="32">
        <f t="shared" ca="1" si="176"/>
        <v>58.886333242018914</v>
      </c>
      <c r="P457" s="16">
        <f t="shared" ca="1" si="172"/>
        <v>58.886333242018914</v>
      </c>
      <c r="Q457" s="17">
        <f t="shared" ca="1" si="164"/>
        <v>88.329499863028374</v>
      </c>
      <c r="R457" s="17">
        <f t="shared" ca="1" si="173"/>
        <v>61495.235751148379</v>
      </c>
      <c r="S457" s="17">
        <f t="shared" ca="1" si="165"/>
        <v>139.44497902754739</v>
      </c>
      <c r="T457" s="17">
        <f t="shared" ca="1" si="166"/>
        <v>1468.1979235323699</v>
      </c>
      <c r="U457" s="17">
        <f t="shared" ca="1" si="167"/>
        <v>8.6364583737198224</v>
      </c>
      <c r="V457" s="49">
        <f t="shared" ca="1" si="168"/>
        <v>0.86364583737198231</v>
      </c>
      <c r="W457" s="49"/>
      <c r="X457" s="7">
        <f t="shared" ca="1" si="169"/>
        <v>0</v>
      </c>
      <c r="Y457">
        <f t="shared" si="170"/>
        <v>0</v>
      </c>
      <c r="Z457" s="8">
        <f t="shared" ca="1" si="174"/>
        <v>-68000</v>
      </c>
    </row>
    <row r="458" spans="1:26" x14ac:dyDescent="0.25">
      <c r="A458" s="27">
        <f t="shared" si="171"/>
        <v>442</v>
      </c>
      <c r="B458" s="7">
        <f t="shared" si="153"/>
        <v>0</v>
      </c>
      <c r="C458" s="3">
        <f t="shared" ca="1" si="154"/>
        <v>0.62986756600658378</v>
      </c>
      <c r="D458" s="3">
        <f t="shared" ca="1" si="155"/>
        <v>0</v>
      </c>
      <c r="E458" s="22">
        <f t="shared" ca="1" si="156"/>
        <v>2</v>
      </c>
      <c r="F458" s="25">
        <f t="shared" ca="1" si="152"/>
        <v>340</v>
      </c>
      <c r="G458" s="35">
        <f t="shared" ca="1" si="157"/>
        <v>0.91038880576836367</v>
      </c>
      <c r="H458" s="33">
        <f t="shared" ca="1" si="158"/>
        <v>0.55399832518230541</v>
      </c>
      <c r="I458" s="33">
        <f t="shared" ca="1" si="159"/>
        <v>0.50370779431934043</v>
      </c>
      <c r="J458" s="33">
        <f t="shared" ca="1" si="175"/>
        <v>-0.83722544885579375</v>
      </c>
      <c r="K458" s="34">
        <f t="shared" ca="1" si="160"/>
        <v>62.441618267163093</v>
      </c>
      <c r="L458" s="3">
        <f t="shared" ca="1" si="161"/>
        <v>-1</v>
      </c>
      <c r="M458" s="15">
        <f t="shared" ca="1" si="162"/>
        <v>62.441618267163093</v>
      </c>
      <c r="N458" s="33">
        <f t="shared" ca="1" si="163"/>
        <v>26.418605429595857</v>
      </c>
      <c r="O458" s="32">
        <f t="shared" ca="1" si="176"/>
        <v>88.86022369675895</v>
      </c>
      <c r="P458" s="16">
        <f t="shared" ca="1" si="172"/>
        <v>88.86022369675895</v>
      </c>
      <c r="Q458" s="17">
        <f t="shared" ca="1" si="164"/>
        <v>133.29033554513842</v>
      </c>
      <c r="R458" s="17">
        <f t="shared" ca="1" si="173"/>
        <v>61628.52608669352</v>
      </c>
      <c r="S458" s="17">
        <f t="shared" ca="1" si="165"/>
        <v>139.43105449478179</v>
      </c>
      <c r="T458" s="17">
        <f t="shared" ca="1" si="166"/>
        <v>1700</v>
      </c>
      <c r="U458" s="17">
        <f t="shared" ca="1" si="167"/>
        <v>10</v>
      </c>
      <c r="V458" s="49">
        <f t="shared" ca="1" si="168"/>
        <v>1</v>
      </c>
      <c r="W458" s="49"/>
      <c r="X458" s="7">
        <f t="shared" ca="1" si="169"/>
        <v>0</v>
      </c>
      <c r="Y458">
        <f t="shared" ca="1" si="170"/>
        <v>-500</v>
      </c>
      <c r="Z458" s="8">
        <f t="shared" ca="1" si="174"/>
        <v>-68500</v>
      </c>
    </row>
    <row r="459" spans="1:26" x14ac:dyDescent="0.25">
      <c r="A459" s="27">
        <f t="shared" si="171"/>
        <v>443</v>
      </c>
      <c r="B459" s="7">
        <f t="shared" si="153"/>
        <v>1</v>
      </c>
      <c r="C459" s="3">
        <f t="shared" ca="1" si="154"/>
        <v>-1</v>
      </c>
      <c r="D459" s="3">
        <f t="shared" ca="1" si="155"/>
        <v>-1</v>
      </c>
      <c r="E459" s="22">
        <f t="shared" ca="1" si="156"/>
        <v>0</v>
      </c>
      <c r="F459" s="25">
        <f t="shared" ca="1" si="152"/>
        <v>0</v>
      </c>
      <c r="G459" s="35">
        <f t="shared" ca="1" si="157"/>
        <v>0.25754472445583565</v>
      </c>
      <c r="H459" s="33">
        <f t="shared" ca="1" si="158"/>
        <v>-1</v>
      </c>
      <c r="I459" s="33">
        <f t="shared" ca="1" si="159"/>
        <v>-1</v>
      </c>
      <c r="J459" s="33">
        <f t="shared" ca="1" si="175"/>
        <v>-1</v>
      </c>
      <c r="K459" s="34">
        <f t="shared" ca="1" si="160"/>
        <v>-1</v>
      </c>
      <c r="L459" s="3">
        <f t="shared" ca="1" si="161"/>
        <v>50</v>
      </c>
      <c r="M459" s="15">
        <f t="shared" ca="1" si="162"/>
        <v>50</v>
      </c>
      <c r="N459" s="33">
        <f t="shared" ca="1" si="163"/>
        <v>27.530054357653064</v>
      </c>
      <c r="O459" s="32">
        <f t="shared" ca="1" si="176"/>
        <v>77.530054357653057</v>
      </c>
      <c r="P459" s="16">
        <f t="shared" ca="1" si="172"/>
        <v>77.530054357653057</v>
      </c>
      <c r="Q459" s="17">
        <f t="shared" ca="1" si="164"/>
        <v>116.29508153647959</v>
      </c>
      <c r="R459" s="17">
        <f t="shared" ca="1" si="173"/>
        <v>61744.821168230003</v>
      </c>
      <c r="S459" s="17">
        <f t="shared" ca="1" si="165"/>
        <v>139.37882882218969</v>
      </c>
      <c r="T459" s="17">
        <f t="shared" ca="1" si="166"/>
        <v>1622.4699456423468</v>
      </c>
      <c r="U459" s="17">
        <f t="shared" ca="1" si="167"/>
        <v>9.5439408567196864</v>
      </c>
      <c r="V459" s="49">
        <f t="shared" ca="1" si="168"/>
        <v>0.95439408567196871</v>
      </c>
      <c r="W459" s="49"/>
      <c r="X459" s="7">
        <f t="shared" ca="1" si="169"/>
        <v>0</v>
      </c>
      <c r="Y459">
        <f t="shared" si="170"/>
        <v>0</v>
      </c>
      <c r="Z459" s="8">
        <f t="shared" ca="1" si="174"/>
        <v>-68500</v>
      </c>
    </row>
    <row r="460" spans="1:26" x14ac:dyDescent="0.25">
      <c r="A460" s="27">
        <f t="shared" si="171"/>
        <v>444</v>
      </c>
      <c r="B460" s="7">
        <f t="shared" si="153"/>
        <v>0</v>
      </c>
      <c r="C460" s="3">
        <f t="shared" ca="1" si="154"/>
        <v>0.62240949567635118</v>
      </c>
      <c r="D460" s="3">
        <f t="shared" ca="1" si="155"/>
        <v>1</v>
      </c>
      <c r="E460" s="22">
        <f t="shared" ca="1" si="156"/>
        <v>0</v>
      </c>
      <c r="F460" s="25">
        <f t="shared" ca="1" si="152"/>
        <v>0</v>
      </c>
      <c r="G460" s="35">
        <f t="shared" ca="1" si="157"/>
        <v>0.87392316172981488</v>
      </c>
      <c r="H460" s="33">
        <f t="shared" ca="1" si="158"/>
        <v>0.25747938063018727</v>
      </c>
      <c r="I460" s="33">
        <f t="shared" ca="1" si="159"/>
        <v>0.82865344205935287</v>
      </c>
      <c r="J460" s="33">
        <f t="shared" ca="1" si="175"/>
        <v>0.24119792466050705</v>
      </c>
      <c r="K460" s="34">
        <f t="shared" ca="1" si="160"/>
        <v>78.6179688699076</v>
      </c>
      <c r="L460" s="3">
        <f t="shared" ca="1" si="161"/>
        <v>-1</v>
      </c>
      <c r="M460" s="15">
        <f t="shared" ca="1" si="162"/>
        <v>78.6179688699076</v>
      </c>
      <c r="N460" s="33">
        <f t="shared" ca="1" si="163"/>
        <v>8.069226668592588</v>
      </c>
      <c r="O460" s="32">
        <f t="shared" ca="1" si="176"/>
        <v>86.687195538500191</v>
      </c>
      <c r="P460" s="16">
        <f t="shared" ca="1" si="172"/>
        <v>86.687195538500191</v>
      </c>
      <c r="Q460" s="17">
        <f t="shared" ca="1" si="164"/>
        <v>130.03079330775029</v>
      </c>
      <c r="R460" s="17">
        <f t="shared" ca="1" si="173"/>
        <v>61874.851961537752</v>
      </c>
      <c r="S460" s="17">
        <f t="shared" ca="1" si="165"/>
        <v>139.35777468814814</v>
      </c>
      <c r="T460" s="17">
        <f t="shared" ca="1" si="166"/>
        <v>1535.7827501038466</v>
      </c>
      <c r="U460" s="17">
        <f t="shared" ca="1" si="167"/>
        <v>9.0340161770814511</v>
      </c>
      <c r="V460" s="49">
        <f t="shared" ca="1" si="168"/>
        <v>0.90340161770814509</v>
      </c>
      <c r="W460" s="49"/>
      <c r="X460" s="7">
        <f t="shared" ca="1" si="169"/>
        <v>0</v>
      </c>
      <c r="Y460">
        <f t="shared" ca="1" si="170"/>
        <v>0</v>
      </c>
      <c r="Z460" s="8">
        <f t="shared" ca="1" si="174"/>
        <v>-68500</v>
      </c>
    </row>
    <row r="461" spans="1:26" x14ac:dyDescent="0.25">
      <c r="A461" s="27">
        <f t="shared" si="171"/>
        <v>445</v>
      </c>
      <c r="B461" s="7">
        <f t="shared" si="153"/>
        <v>1</v>
      </c>
      <c r="C461" s="3">
        <f t="shared" ca="1" si="154"/>
        <v>-1</v>
      </c>
      <c r="D461" s="3">
        <f t="shared" ca="1" si="155"/>
        <v>0</v>
      </c>
      <c r="E461" s="22">
        <f t="shared" ca="1" si="156"/>
        <v>2</v>
      </c>
      <c r="F461" s="25">
        <f t="shared" ca="1" si="152"/>
        <v>340</v>
      </c>
      <c r="G461" s="35">
        <f t="shared" ca="1" si="157"/>
        <v>0.20933450698123268</v>
      </c>
      <c r="H461" s="33">
        <f t="shared" ca="1" si="158"/>
        <v>-1</v>
      </c>
      <c r="I461" s="33">
        <f t="shared" ca="1" si="159"/>
        <v>-1</v>
      </c>
      <c r="J461" s="33">
        <f t="shared" ca="1" si="175"/>
        <v>-1</v>
      </c>
      <c r="K461" s="34">
        <f t="shared" ca="1" si="160"/>
        <v>-1</v>
      </c>
      <c r="L461" s="3">
        <f t="shared" ca="1" si="161"/>
        <v>50</v>
      </c>
      <c r="M461" s="15">
        <f t="shared" ca="1" si="162"/>
        <v>50</v>
      </c>
      <c r="N461" s="33">
        <f t="shared" ca="1" si="163"/>
        <v>53.779525614060901</v>
      </c>
      <c r="O461" s="32">
        <f t="shared" ca="1" si="176"/>
        <v>103.7795256140609</v>
      </c>
      <c r="P461" s="16">
        <f t="shared" ca="1" si="172"/>
        <v>103.7795256140609</v>
      </c>
      <c r="Q461" s="17">
        <f t="shared" ca="1" si="164"/>
        <v>155.66928842109135</v>
      </c>
      <c r="R461" s="17">
        <f t="shared" ca="1" si="173"/>
        <v>62030.521249958845</v>
      </c>
      <c r="S461" s="17">
        <f t="shared" ca="1" si="165"/>
        <v>139.39442977518848</v>
      </c>
      <c r="T461" s="17">
        <f t="shared" ca="1" si="166"/>
        <v>1700</v>
      </c>
      <c r="U461" s="17">
        <f t="shared" ca="1" si="167"/>
        <v>10</v>
      </c>
      <c r="V461" s="49">
        <f t="shared" ca="1" si="168"/>
        <v>1</v>
      </c>
      <c r="W461" s="49"/>
      <c r="X461" s="7">
        <f t="shared" ca="1" si="169"/>
        <v>0</v>
      </c>
      <c r="Y461">
        <f t="shared" si="170"/>
        <v>0</v>
      </c>
      <c r="Z461" s="8">
        <f t="shared" ca="1" si="174"/>
        <v>-68500</v>
      </c>
    </row>
    <row r="462" spans="1:26" x14ac:dyDescent="0.25">
      <c r="A462" s="27">
        <f t="shared" si="171"/>
        <v>446</v>
      </c>
      <c r="B462" s="7">
        <f t="shared" si="153"/>
        <v>0</v>
      </c>
      <c r="C462" s="3">
        <f t="shared" ca="1" si="154"/>
        <v>0.27303459344587999</v>
      </c>
      <c r="D462" s="3">
        <f t="shared" ca="1" si="155"/>
        <v>0</v>
      </c>
      <c r="E462" s="22">
        <f t="shared" ca="1" si="156"/>
        <v>2</v>
      </c>
      <c r="F462" s="25">
        <f t="shared" ca="1" si="152"/>
        <v>340</v>
      </c>
      <c r="G462" s="35">
        <f t="shared" ca="1" si="157"/>
        <v>0.28030488684085708</v>
      </c>
      <c r="H462" s="33">
        <f t="shared" ca="1" si="158"/>
        <v>-1</v>
      </c>
      <c r="I462" s="33">
        <f t="shared" ca="1" si="159"/>
        <v>-1</v>
      </c>
      <c r="J462" s="33">
        <f t="shared" ca="1" si="175"/>
        <v>-1</v>
      </c>
      <c r="K462" s="34">
        <f t="shared" ca="1" si="160"/>
        <v>-1</v>
      </c>
      <c r="L462" s="3">
        <f t="shared" ca="1" si="161"/>
        <v>50</v>
      </c>
      <c r="M462" s="15">
        <f t="shared" ca="1" si="162"/>
        <v>50</v>
      </c>
      <c r="N462" s="33">
        <f t="shared" ca="1" si="163"/>
        <v>1.7212773936740404</v>
      </c>
      <c r="O462" s="32">
        <f t="shared" ca="1" si="176"/>
        <v>51.721277393674043</v>
      </c>
      <c r="P462" s="16">
        <f t="shared" ca="1" si="172"/>
        <v>51.721277393674043</v>
      </c>
      <c r="Q462" s="17">
        <f t="shared" ca="1" si="164"/>
        <v>77.581916090511072</v>
      </c>
      <c r="R462" s="17">
        <f t="shared" ca="1" si="173"/>
        <v>62108.103166049354</v>
      </c>
      <c r="S462" s="17">
        <f t="shared" ca="1" si="165"/>
        <v>139.25583669517798</v>
      </c>
      <c r="T462" s="17">
        <f t="shared" ca="1" si="166"/>
        <v>1700</v>
      </c>
      <c r="U462" s="17">
        <f t="shared" ca="1" si="167"/>
        <v>10</v>
      </c>
      <c r="V462" s="49">
        <f t="shared" ca="1" si="168"/>
        <v>1</v>
      </c>
      <c r="W462" s="49"/>
      <c r="X462" s="7">
        <f t="shared" ca="1" si="169"/>
        <v>0</v>
      </c>
      <c r="Y462">
        <f t="shared" ca="1" si="170"/>
        <v>-500</v>
      </c>
      <c r="Z462" s="8">
        <f t="shared" ca="1" si="174"/>
        <v>-69000</v>
      </c>
    </row>
    <row r="463" spans="1:26" x14ac:dyDescent="0.25">
      <c r="A463" s="27">
        <f t="shared" si="171"/>
        <v>447</v>
      </c>
      <c r="B463" s="7">
        <f t="shared" si="153"/>
        <v>1</v>
      </c>
      <c r="C463" s="3">
        <f t="shared" ca="1" si="154"/>
        <v>-1</v>
      </c>
      <c r="D463" s="3">
        <f t="shared" ca="1" si="155"/>
        <v>-1</v>
      </c>
      <c r="E463" s="22">
        <f t="shared" ca="1" si="156"/>
        <v>0</v>
      </c>
      <c r="F463" s="25">
        <f t="shared" ca="1" si="152"/>
        <v>0</v>
      </c>
      <c r="G463" s="35">
        <f t="shared" ca="1" si="157"/>
        <v>0.10456917972839486</v>
      </c>
      <c r="H463" s="33">
        <f t="shared" ca="1" si="158"/>
        <v>-1</v>
      </c>
      <c r="I463" s="33">
        <f t="shared" ca="1" si="159"/>
        <v>-1</v>
      </c>
      <c r="J463" s="33">
        <f t="shared" ca="1" si="175"/>
        <v>-1</v>
      </c>
      <c r="K463" s="34">
        <f t="shared" ca="1" si="160"/>
        <v>-1</v>
      </c>
      <c r="L463" s="3">
        <f t="shared" ca="1" si="161"/>
        <v>50</v>
      </c>
      <c r="M463" s="15">
        <f t="shared" ca="1" si="162"/>
        <v>50</v>
      </c>
      <c r="N463" s="33">
        <f t="shared" ca="1" si="163"/>
        <v>4.381393584334857</v>
      </c>
      <c r="O463" s="32">
        <f t="shared" ca="1" si="176"/>
        <v>54.381393584334859</v>
      </c>
      <c r="P463" s="16">
        <f t="shared" ca="1" si="172"/>
        <v>54.381393584334859</v>
      </c>
      <c r="Q463" s="17">
        <f t="shared" ca="1" si="164"/>
        <v>81.572090376502288</v>
      </c>
      <c r="R463" s="17">
        <f t="shared" ca="1" si="173"/>
        <v>62189.675256425857</v>
      </c>
      <c r="S463" s="17">
        <f t="shared" ca="1" si="165"/>
        <v>139.12679028283193</v>
      </c>
      <c r="T463" s="17">
        <f t="shared" ca="1" si="166"/>
        <v>1645.6186064156652</v>
      </c>
      <c r="U463" s="17">
        <f t="shared" ca="1" si="167"/>
        <v>9.6801094495039131</v>
      </c>
      <c r="V463" s="49">
        <f t="shared" ca="1" si="168"/>
        <v>0.96801094495039131</v>
      </c>
      <c r="W463" s="49"/>
      <c r="X463" s="7">
        <f t="shared" ca="1" si="169"/>
        <v>0</v>
      </c>
      <c r="Y463">
        <f t="shared" si="170"/>
        <v>0</v>
      </c>
      <c r="Z463" s="8">
        <f t="shared" ca="1" si="174"/>
        <v>-69000</v>
      </c>
    </row>
    <row r="464" spans="1:26" x14ac:dyDescent="0.25">
      <c r="A464" s="27">
        <f t="shared" si="171"/>
        <v>448</v>
      </c>
      <c r="B464" s="7">
        <f t="shared" si="153"/>
        <v>0</v>
      </c>
      <c r="C464" s="3">
        <f t="shared" ca="1" si="154"/>
        <v>0.22695801522296943</v>
      </c>
      <c r="D464" s="3">
        <f t="shared" ca="1" si="155"/>
        <v>0</v>
      </c>
      <c r="E464" s="22">
        <f t="shared" ca="1" si="156"/>
        <v>2</v>
      </c>
      <c r="F464" s="25">
        <f t="shared" ref="F464:F527" ca="1" si="177">E464*_GramosXFrasco</f>
        <v>340</v>
      </c>
      <c r="G464" s="35">
        <f t="shared" ca="1" si="157"/>
        <v>0.61344338466004977</v>
      </c>
      <c r="H464" s="33">
        <f t="shared" ca="1" si="158"/>
        <v>0.42508840098658518</v>
      </c>
      <c r="I464" s="33">
        <f t="shared" ca="1" si="159"/>
        <v>0.32262599656437718</v>
      </c>
      <c r="J464" s="33">
        <f t="shared" ca="1" si="175"/>
        <v>-0.30554487355200538</v>
      </c>
      <c r="K464" s="34">
        <f t="shared" ca="1" si="160"/>
        <v>70.416826896719925</v>
      </c>
      <c r="L464" s="3">
        <f t="shared" ca="1" si="161"/>
        <v>-1</v>
      </c>
      <c r="M464" s="15">
        <f t="shared" ca="1" si="162"/>
        <v>70.416826896719925</v>
      </c>
      <c r="N464" s="33">
        <f t="shared" ca="1" si="163"/>
        <v>3.1788423877732699</v>
      </c>
      <c r="O464" s="32">
        <f t="shared" ca="1" si="176"/>
        <v>73.595669284493198</v>
      </c>
      <c r="P464" s="16">
        <f t="shared" ca="1" si="172"/>
        <v>73.595669284493198</v>
      </c>
      <c r="Q464" s="17">
        <f t="shared" ca="1" si="164"/>
        <v>110.3935039267398</v>
      </c>
      <c r="R464" s="17">
        <f t="shared" ca="1" si="173"/>
        <v>62300.068760352595</v>
      </c>
      <c r="S464" s="17">
        <f t="shared" ca="1" si="165"/>
        <v>139.06265348292993</v>
      </c>
      <c r="T464" s="17">
        <f t="shared" ca="1" si="166"/>
        <v>1700</v>
      </c>
      <c r="U464" s="17">
        <f t="shared" ca="1" si="167"/>
        <v>10</v>
      </c>
      <c r="V464" s="49">
        <f t="shared" ca="1" si="168"/>
        <v>1</v>
      </c>
      <c r="W464" s="49"/>
      <c r="X464" s="7">
        <f t="shared" ca="1" si="169"/>
        <v>0</v>
      </c>
      <c r="Y464">
        <f t="shared" ca="1" si="170"/>
        <v>-500</v>
      </c>
      <c r="Z464" s="8">
        <f t="shared" ca="1" si="174"/>
        <v>-69500</v>
      </c>
    </row>
    <row r="465" spans="1:26" x14ac:dyDescent="0.25">
      <c r="A465" s="27">
        <f t="shared" si="171"/>
        <v>449</v>
      </c>
      <c r="B465" s="7">
        <f t="shared" ref="B465:B516" si="178">IF(B464=0,_Proxima_Compra,B464-1)</f>
        <v>1</v>
      </c>
      <c r="C465" s="3">
        <f t="shared" ref="C465:C516" ca="1" si="179">IF(B465=0,RAND(),-1)</f>
        <v>-1</v>
      </c>
      <c r="D465" s="3">
        <f t="shared" ref="D465:D528" ca="1" si="180">IF(D464&gt;0,D464-1,IF(C465&gt;0,LOOKUP(C465,$S$3:$S$5,$P$3:$P$5),-1))</f>
        <v>-1</v>
      </c>
      <c r="E465" s="22">
        <f t="shared" ref="E465:E516" ca="1" si="181">IF(D465=0,2,)</f>
        <v>0</v>
      </c>
      <c r="F465" s="25">
        <f t="shared" ca="1" si="177"/>
        <v>0</v>
      </c>
      <c r="G465" s="35">
        <f t="shared" ref="G465:G516" ca="1" si="182">RAND()</f>
        <v>0.21922690934166345</v>
      </c>
      <c r="H465" s="33">
        <f t="shared" ref="H465:H516" ca="1" si="183">IF(G465&gt;0.5,RAND(),-1)</f>
        <v>-1</v>
      </c>
      <c r="I465" s="33">
        <f t="shared" ref="I465:I516" ca="1" si="184">IF(G465&gt;0.5,RAND(),-1)</f>
        <v>-1</v>
      </c>
      <c r="J465" s="33">
        <f t="shared" ca="1" si="175"/>
        <v>-1</v>
      </c>
      <c r="K465" s="34">
        <f t="shared" ref="K465:K528" ca="1" si="185">IF(J465&lt;&gt;-1,_Media_M + J465*_Sigma,-1)</f>
        <v>-1</v>
      </c>
      <c r="L465" s="3">
        <f t="shared" ref="L465:L516" ca="1" si="186">IF(K465=-1,50,-1)</f>
        <v>50</v>
      </c>
      <c r="M465" s="15">
        <f t="shared" ref="M465:M516" ca="1" si="187">IF(LOOKUP(G465,$H$3:$H$4,$E$3:$E$4)=1,50,_Media_M + J465*_Sigma)</f>
        <v>50</v>
      </c>
      <c r="N465" s="33">
        <f t="shared" ref="N465:N516" ca="1" si="188">(-1/(1/70)*(LOG(1-RAND())))</f>
        <v>1.0578384787974213</v>
      </c>
      <c r="O465" s="32">
        <f t="shared" ca="1" si="176"/>
        <v>51.057838478797422</v>
      </c>
      <c r="P465" s="16">
        <f t="shared" ca="1" si="172"/>
        <v>51.057838478797422</v>
      </c>
      <c r="Q465" s="17">
        <f t="shared" ref="Q465:Q528" ca="1" si="189" xml:space="preserve"> P465*_Precio_cafe</f>
        <v>76.586757718196139</v>
      </c>
      <c r="R465" s="17">
        <f t="shared" ca="1" si="173"/>
        <v>62376.655518070787</v>
      </c>
      <c r="S465" s="17">
        <f t="shared" ref="S465:S516" ca="1" si="190">(1/A465)*((A465-1)*S464 +Q465)</f>
        <v>138.92350894893275</v>
      </c>
      <c r="T465" s="17">
        <f t="shared" ref="T465:T516" ca="1" si="191">IF((T464-P465+F465)&gt;_Max_Stock_Gramos,_Max_Stock_Gramos,T464-P465+F465)</f>
        <v>1648.9421615212025</v>
      </c>
      <c r="U465" s="17">
        <f t="shared" ref="U465:U528" ca="1" si="192">T465/_GramosXFrasco</f>
        <v>9.6996597736541315</v>
      </c>
      <c r="V465" s="49">
        <f t="shared" ref="V465:V516" ca="1" si="193">(T465/_Max_Stock_Gramos)</f>
        <v>0.96996597736541323</v>
      </c>
      <c r="W465" s="49"/>
      <c r="X465" s="7">
        <f t="shared" ref="X465:X516" ca="1" si="194">IF((T464-O465)&lt;0,(T464-O465)*_Costo_Faltante,0)</f>
        <v>0</v>
      </c>
      <c r="Y465">
        <f t="shared" ref="Y465:Y516" si="195">IF(B465=0,E465*_Costo_Frasco,0)</f>
        <v>0</v>
      </c>
      <c r="Z465" s="8">
        <f t="shared" ca="1" si="174"/>
        <v>-69500</v>
      </c>
    </row>
    <row r="466" spans="1:26" x14ac:dyDescent="0.25">
      <c r="A466" s="27">
        <f t="shared" ref="A466:A516" si="196">A465+1</f>
        <v>450</v>
      </c>
      <c r="B466" s="7">
        <f t="shared" si="178"/>
        <v>0</v>
      </c>
      <c r="C466" s="3">
        <f t="shared" ca="1" si="179"/>
        <v>0.39412840837409613</v>
      </c>
      <c r="D466" s="3">
        <f t="shared" ca="1" si="180"/>
        <v>0</v>
      </c>
      <c r="E466" s="22">
        <f t="shared" ca="1" si="181"/>
        <v>2</v>
      </c>
      <c r="F466" s="25">
        <f t="shared" ca="1" si="177"/>
        <v>340</v>
      </c>
      <c r="G466" s="35">
        <f t="shared" ca="1" si="182"/>
        <v>0.3430771227191628</v>
      </c>
      <c r="H466" s="33">
        <f t="shared" ca="1" si="183"/>
        <v>-1</v>
      </c>
      <c r="I466" s="33">
        <f t="shared" ca="1" si="184"/>
        <v>-1</v>
      </c>
      <c r="J466" s="33">
        <f t="shared" ca="1" si="175"/>
        <v>-1</v>
      </c>
      <c r="K466" s="34">
        <f t="shared" ca="1" si="185"/>
        <v>-1</v>
      </c>
      <c r="L466" s="3">
        <f t="shared" ca="1" si="186"/>
        <v>50</v>
      </c>
      <c r="M466" s="15">
        <f t="shared" ca="1" si="187"/>
        <v>50</v>
      </c>
      <c r="N466" s="33">
        <f t="shared" ca="1" si="188"/>
        <v>5.1277532756362474</v>
      </c>
      <c r="O466" s="32">
        <f t="shared" ca="1" si="176"/>
        <v>55.127753275636245</v>
      </c>
      <c r="P466" s="16">
        <f t="shared" ref="P466:P516" ca="1" si="197">IF(O466&lt;T465,O466,T465)</f>
        <v>55.127753275636245</v>
      </c>
      <c r="Q466" s="17">
        <f t="shared" ca="1" si="189"/>
        <v>82.691629913454364</v>
      </c>
      <c r="R466" s="17">
        <f t="shared" ref="R466:R516" ca="1" si="198">Q466+R465</f>
        <v>62459.347147984241</v>
      </c>
      <c r="S466" s="17">
        <f t="shared" ca="1" si="190"/>
        <v>138.79854921774279</v>
      </c>
      <c r="T466" s="17">
        <f t="shared" ca="1" si="191"/>
        <v>1700</v>
      </c>
      <c r="U466" s="17">
        <f t="shared" ca="1" si="192"/>
        <v>10</v>
      </c>
      <c r="V466" s="49">
        <f t="shared" ca="1" si="193"/>
        <v>1</v>
      </c>
      <c r="W466" s="49"/>
      <c r="X466" s="7">
        <f t="shared" ca="1" si="194"/>
        <v>0</v>
      </c>
      <c r="Y466">
        <f t="shared" ca="1" si="195"/>
        <v>-500</v>
      </c>
      <c r="Z466" s="8">
        <f t="shared" ref="Z466:Z516" ca="1" si="199">X466+Y466+Z465</f>
        <v>-70000</v>
      </c>
    </row>
    <row r="467" spans="1:26" x14ac:dyDescent="0.25">
      <c r="A467" s="27">
        <f t="shared" si="196"/>
        <v>451</v>
      </c>
      <c r="B467" s="7">
        <f t="shared" si="178"/>
        <v>1</v>
      </c>
      <c r="C467" s="3">
        <f t="shared" ca="1" si="179"/>
        <v>-1</v>
      </c>
      <c r="D467" s="3">
        <f t="shared" ca="1" si="180"/>
        <v>-1</v>
      </c>
      <c r="E467" s="22">
        <f t="shared" ca="1" si="181"/>
        <v>0</v>
      </c>
      <c r="F467" s="25">
        <f t="shared" ca="1" si="177"/>
        <v>0</v>
      </c>
      <c r="G467" s="35">
        <f t="shared" ca="1" si="182"/>
        <v>0.36247626296501145</v>
      </c>
      <c r="H467" s="33">
        <f t="shared" ca="1" si="183"/>
        <v>-1</v>
      </c>
      <c r="I467" s="33">
        <f t="shared" ca="1" si="184"/>
        <v>-1</v>
      </c>
      <c r="J467" s="33">
        <f t="shared" ca="1" si="175"/>
        <v>-1</v>
      </c>
      <c r="K467" s="34">
        <f t="shared" ca="1" si="185"/>
        <v>-1</v>
      </c>
      <c r="L467" s="3">
        <f t="shared" ca="1" si="186"/>
        <v>50</v>
      </c>
      <c r="M467" s="15">
        <f t="shared" ca="1" si="187"/>
        <v>50</v>
      </c>
      <c r="N467" s="33">
        <f t="shared" ca="1" si="188"/>
        <v>13.659615279987229</v>
      </c>
      <c r="O467" s="32">
        <f t="shared" ca="1" si="176"/>
        <v>63.659615279987229</v>
      </c>
      <c r="P467" s="16">
        <f t="shared" ca="1" si="197"/>
        <v>63.659615279987229</v>
      </c>
      <c r="Q467" s="17">
        <f t="shared" ca="1" si="189"/>
        <v>95.489422919980839</v>
      </c>
      <c r="R467" s="17">
        <f t="shared" ca="1" si="198"/>
        <v>62554.836570904219</v>
      </c>
      <c r="S467" s="17">
        <f t="shared" ca="1" si="190"/>
        <v>138.70252011286971</v>
      </c>
      <c r="T467" s="17">
        <f t="shared" ca="1" si="191"/>
        <v>1636.3403847200127</v>
      </c>
      <c r="U467" s="17">
        <f t="shared" ca="1" si="192"/>
        <v>9.6255316748236037</v>
      </c>
      <c r="V467" s="49">
        <f t="shared" ca="1" si="193"/>
        <v>0.96255316748236042</v>
      </c>
      <c r="W467" s="49"/>
      <c r="X467" s="7">
        <f t="shared" ca="1" si="194"/>
        <v>0</v>
      </c>
      <c r="Y467">
        <f t="shared" si="195"/>
        <v>0</v>
      </c>
      <c r="Z467" s="8">
        <f t="shared" ca="1" si="199"/>
        <v>-70000</v>
      </c>
    </row>
    <row r="468" spans="1:26" x14ac:dyDescent="0.25">
      <c r="A468" s="27">
        <f t="shared" si="196"/>
        <v>452</v>
      </c>
      <c r="B468" s="7">
        <f t="shared" si="178"/>
        <v>0</v>
      </c>
      <c r="C468" s="3">
        <f t="shared" ca="1" si="179"/>
        <v>0.99494025821092669</v>
      </c>
      <c r="D468" s="3">
        <f t="shared" ca="1" si="180"/>
        <v>2</v>
      </c>
      <c r="E468" s="22">
        <f t="shared" ca="1" si="181"/>
        <v>0</v>
      </c>
      <c r="F468" s="25">
        <f t="shared" ca="1" si="177"/>
        <v>0</v>
      </c>
      <c r="G468" s="35">
        <f t="shared" ca="1" si="182"/>
        <v>0.93703406756455965</v>
      </c>
      <c r="H468" s="33">
        <f t="shared" ca="1" si="183"/>
        <v>0.53416444490391768</v>
      </c>
      <c r="I468" s="33">
        <f t="shared" ca="1" si="184"/>
        <v>0.60663475577770787</v>
      </c>
      <c r="J468" s="33">
        <f t="shared" ca="1" si="175"/>
        <v>-0.63847964150481962</v>
      </c>
      <c r="K468" s="34">
        <f t="shared" ca="1" si="185"/>
        <v>65.422805377427707</v>
      </c>
      <c r="L468" s="3">
        <f t="shared" ca="1" si="186"/>
        <v>-1</v>
      </c>
      <c r="M468" s="15">
        <f t="shared" ca="1" si="187"/>
        <v>65.422805377427707</v>
      </c>
      <c r="N468" s="33">
        <f t="shared" ca="1" si="188"/>
        <v>1.8817935082120247</v>
      </c>
      <c r="O468" s="32">
        <f t="shared" ca="1" si="176"/>
        <v>67.304598885639734</v>
      </c>
      <c r="P468" s="16">
        <f t="shared" ca="1" si="197"/>
        <v>67.304598885639734</v>
      </c>
      <c r="Q468" s="17">
        <f t="shared" ca="1" si="189"/>
        <v>100.9568983284596</v>
      </c>
      <c r="R468" s="17">
        <f t="shared" ca="1" si="198"/>
        <v>62655.793469232682</v>
      </c>
      <c r="S468" s="17">
        <f t="shared" ca="1" si="190"/>
        <v>138.61901210007235</v>
      </c>
      <c r="T468" s="17">
        <f t="shared" ca="1" si="191"/>
        <v>1569.035785834373</v>
      </c>
      <c r="U468" s="17">
        <f t="shared" ca="1" si="192"/>
        <v>9.2296222696139587</v>
      </c>
      <c r="V468" s="49">
        <f t="shared" ca="1" si="193"/>
        <v>0.92296222696139585</v>
      </c>
      <c r="W468" s="49"/>
      <c r="X468" s="7">
        <f t="shared" ca="1" si="194"/>
        <v>0</v>
      </c>
      <c r="Y468">
        <f t="shared" ca="1" si="195"/>
        <v>0</v>
      </c>
      <c r="Z468" s="8">
        <f t="shared" ca="1" si="199"/>
        <v>-70000</v>
      </c>
    </row>
    <row r="469" spans="1:26" x14ac:dyDescent="0.25">
      <c r="A469" s="27">
        <f t="shared" si="196"/>
        <v>453</v>
      </c>
      <c r="B469" s="7">
        <f t="shared" si="178"/>
        <v>1</v>
      </c>
      <c r="C469" s="3">
        <f t="shared" ca="1" si="179"/>
        <v>-1</v>
      </c>
      <c r="D469" s="3">
        <f t="shared" ca="1" si="180"/>
        <v>1</v>
      </c>
      <c r="E469" s="22">
        <f t="shared" ca="1" si="181"/>
        <v>0</v>
      </c>
      <c r="F469" s="25">
        <f t="shared" ca="1" si="177"/>
        <v>0</v>
      </c>
      <c r="G469" s="35">
        <f t="shared" ca="1" si="182"/>
        <v>0.39425885866660715</v>
      </c>
      <c r="H469" s="33">
        <f t="shared" ca="1" si="183"/>
        <v>-1</v>
      </c>
      <c r="I469" s="33">
        <f t="shared" ca="1" si="184"/>
        <v>-1</v>
      </c>
      <c r="J469" s="33">
        <f t="shared" ca="1" si="175"/>
        <v>-1</v>
      </c>
      <c r="K469" s="34">
        <f t="shared" ca="1" si="185"/>
        <v>-1</v>
      </c>
      <c r="L469" s="3">
        <f t="shared" ca="1" si="186"/>
        <v>50</v>
      </c>
      <c r="M469" s="15">
        <f t="shared" ca="1" si="187"/>
        <v>50</v>
      </c>
      <c r="N469" s="33">
        <f t="shared" ca="1" si="188"/>
        <v>4.3625044467140892</v>
      </c>
      <c r="O469" s="32">
        <f t="shared" ca="1" si="176"/>
        <v>54.362504446714091</v>
      </c>
      <c r="P469" s="16">
        <f t="shared" ca="1" si="197"/>
        <v>54.362504446714091</v>
      </c>
      <c r="Q469" s="17">
        <f t="shared" ca="1" si="189"/>
        <v>81.543756670071133</v>
      </c>
      <c r="R469" s="17">
        <f t="shared" ca="1" si="198"/>
        <v>62737.337225902753</v>
      </c>
      <c r="S469" s="17">
        <f t="shared" ca="1" si="190"/>
        <v>138.49301815872576</v>
      </c>
      <c r="T469" s="17">
        <f t="shared" ca="1" si="191"/>
        <v>1514.6732813876588</v>
      </c>
      <c r="U469" s="17">
        <f t="shared" ca="1" si="192"/>
        <v>8.9098428316921101</v>
      </c>
      <c r="V469" s="49">
        <f t="shared" ca="1" si="193"/>
        <v>0.89098428316921108</v>
      </c>
      <c r="W469" s="49"/>
      <c r="X469" s="7">
        <f t="shared" ca="1" si="194"/>
        <v>0</v>
      </c>
      <c r="Y469">
        <f t="shared" si="195"/>
        <v>0</v>
      </c>
      <c r="Z469" s="8">
        <f t="shared" ca="1" si="199"/>
        <v>-70000</v>
      </c>
    </row>
    <row r="470" spans="1:26" x14ac:dyDescent="0.25">
      <c r="A470" s="27">
        <f t="shared" si="196"/>
        <v>454</v>
      </c>
      <c r="B470" s="7">
        <f t="shared" si="178"/>
        <v>0</v>
      </c>
      <c r="C470" s="3">
        <f t="shared" ca="1" si="179"/>
        <v>0.67804880008572299</v>
      </c>
      <c r="D470" s="3">
        <f t="shared" ca="1" si="180"/>
        <v>0</v>
      </c>
      <c r="E470" s="22">
        <f t="shared" ca="1" si="181"/>
        <v>2</v>
      </c>
      <c r="F470" s="25">
        <f t="shared" ca="1" si="177"/>
        <v>340</v>
      </c>
      <c r="G470" s="35">
        <f t="shared" ca="1" si="182"/>
        <v>0.99619731097425401</v>
      </c>
      <c r="H470" s="33">
        <f t="shared" ca="1" si="183"/>
        <v>0.31513815751187002</v>
      </c>
      <c r="I470" s="33">
        <f t="shared" ca="1" si="184"/>
        <v>0.72942210682347786</v>
      </c>
      <c r="J470" s="33">
        <f t="shared" ca="1" si="175"/>
        <v>-7.3931932381558374E-2</v>
      </c>
      <c r="K470" s="34">
        <f t="shared" ca="1" si="185"/>
        <v>73.891021014276618</v>
      </c>
      <c r="L470" s="3">
        <f t="shared" ca="1" si="186"/>
        <v>-1</v>
      </c>
      <c r="M470" s="15">
        <f t="shared" ca="1" si="187"/>
        <v>73.891021014276618</v>
      </c>
      <c r="N470" s="33">
        <f t="shared" ca="1" si="188"/>
        <v>22.372331363987811</v>
      </c>
      <c r="O470" s="32">
        <f t="shared" ca="1" si="176"/>
        <v>96.263352378264429</v>
      </c>
      <c r="P470" s="16">
        <f t="shared" ca="1" si="197"/>
        <v>96.263352378264429</v>
      </c>
      <c r="Q470" s="17">
        <f t="shared" ca="1" si="189"/>
        <v>144.39502856739665</v>
      </c>
      <c r="R470" s="17">
        <f t="shared" ca="1" si="198"/>
        <v>62881.732254470153</v>
      </c>
      <c r="S470" s="17">
        <f t="shared" ca="1" si="190"/>
        <v>138.50601818165237</v>
      </c>
      <c r="T470" s="17">
        <f t="shared" ca="1" si="191"/>
        <v>1700</v>
      </c>
      <c r="U470" s="17">
        <f t="shared" ca="1" si="192"/>
        <v>10</v>
      </c>
      <c r="V470" s="49">
        <f t="shared" ca="1" si="193"/>
        <v>1</v>
      </c>
      <c r="W470" s="49"/>
      <c r="X470" s="7">
        <f t="shared" ca="1" si="194"/>
        <v>0</v>
      </c>
      <c r="Y470">
        <f t="shared" ca="1" si="195"/>
        <v>-500</v>
      </c>
      <c r="Z470" s="8">
        <f t="shared" ca="1" si="199"/>
        <v>-70500</v>
      </c>
    </row>
    <row r="471" spans="1:26" x14ac:dyDescent="0.25">
      <c r="A471" s="27">
        <f t="shared" si="196"/>
        <v>455</v>
      </c>
      <c r="B471" s="7">
        <f t="shared" si="178"/>
        <v>1</v>
      </c>
      <c r="C471" s="3">
        <f t="shared" ca="1" si="179"/>
        <v>-1</v>
      </c>
      <c r="D471" s="3">
        <f t="shared" ca="1" si="180"/>
        <v>-1</v>
      </c>
      <c r="E471" s="22">
        <f t="shared" ca="1" si="181"/>
        <v>0</v>
      </c>
      <c r="F471" s="25">
        <f t="shared" ca="1" si="177"/>
        <v>0</v>
      </c>
      <c r="G471" s="35">
        <f t="shared" ca="1" si="182"/>
        <v>0.36272519164140427</v>
      </c>
      <c r="H471" s="33">
        <f t="shared" ca="1" si="183"/>
        <v>-1</v>
      </c>
      <c r="I471" s="33">
        <f t="shared" ca="1" si="184"/>
        <v>-1</v>
      </c>
      <c r="J471" s="33">
        <f t="shared" ca="1" si="175"/>
        <v>-1</v>
      </c>
      <c r="K471" s="34">
        <f t="shared" ca="1" si="185"/>
        <v>-1</v>
      </c>
      <c r="L471" s="3">
        <f t="shared" ca="1" si="186"/>
        <v>50</v>
      </c>
      <c r="M471" s="15">
        <f t="shared" ca="1" si="187"/>
        <v>50</v>
      </c>
      <c r="N471" s="33">
        <f t="shared" ca="1" si="188"/>
        <v>11.95232314281423</v>
      </c>
      <c r="O471" s="32">
        <f t="shared" ca="1" si="176"/>
        <v>61.95232314281423</v>
      </c>
      <c r="P471" s="16">
        <f t="shared" ca="1" si="197"/>
        <v>61.95232314281423</v>
      </c>
      <c r="Q471" s="17">
        <f t="shared" ca="1" si="189"/>
        <v>92.928484714221341</v>
      </c>
      <c r="R471" s="17">
        <f t="shared" ca="1" si="198"/>
        <v>62974.660739184372</v>
      </c>
      <c r="S471" s="17">
        <f t="shared" ca="1" si="190"/>
        <v>138.40584777842724</v>
      </c>
      <c r="T471" s="17">
        <f t="shared" ca="1" si="191"/>
        <v>1638.0476768571857</v>
      </c>
      <c r="U471" s="17">
        <f t="shared" ca="1" si="192"/>
        <v>9.635574569748151</v>
      </c>
      <c r="V471" s="49">
        <f t="shared" ca="1" si="193"/>
        <v>0.9635574569748151</v>
      </c>
      <c r="W471" s="49"/>
      <c r="X471" s="7">
        <f t="shared" ca="1" si="194"/>
        <v>0</v>
      </c>
      <c r="Y471">
        <f t="shared" si="195"/>
        <v>0</v>
      </c>
      <c r="Z471" s="8">
        <f t="shared" ca="1" si="199"/>
        <v>-70500</v>
      </c>
    </row>
    <row r="472" spans="1:26" x14ac:dyDescent="0.25">
      <c r="A472" s="27">
        <f t="shared" si="196"/>
        <v>456</v>
      </c>
      <c r="B472" s="7">
        <f t="shared" si="178"/>
        <v>0</v>
      </c>
      <c r="C472" s="3">
        <f t="shared" ca="1" si="179"/>
        <v>0.35861684963706331</v>
      </c>
      <c r="D472" s="3">
        <f t="shared" ca="1" si="180"/>
        <v>0</v>
      </c>
      <c r="E472" s="22">
        <f t="shared" ca="1" si="181"/>
        <v>2</v>
      </c>
      <c r="F472" s="25">
        <f t="shared" ca="1" si="177"/>
        <v>340</v>
      </c>
      <c r="G472" s="35">
        <f t="shared" ca="1" si="182"/>
        <v>0.11381608784304487</v>
      </c>
      <c r="H472" s="33">
        <f t="shared" ca="1" si="183"/>
        <v>-1</v>
      </c>
      <c r="I472" s="33">
        <f t="shared" ca="1" si="184"/>
        <v>-1</v>
      </c>
      <c r="J472" s="33">
        <f t="shared" ca="1" si="175"/>
        <v>-1</v>
      </c>
      <c r="K472" s="34">
        <f t="shared" ca="1" si="185"/>
        <v>-1</v>
      </c>
      <c r="L472" s="3">
        <f t="shared" ca="1" si="186"/>
        <v>50</v>
      </c>
      <c r="M472" s="15">
        <f t="shared" ca="1" si="187"/>
        <v>50</v>
      </c>
      <c r="N472" s="33">
        <f t="shared" ca="1" si="188"/>
        <v>1.0880498140117911</v>
      </c>
      <c r="O472" s="32">
        <f t="shared" ca="1" si="176"/>
        <v>51.088049814011789</v>
      </c>
      <c r="P472" s="16">
        <f t="shared" ca="1" si="197"/>
        <v>51.088049814011789</v>
      </c>
      <c r="Q472" s="17">
        <f t="shared" ca="1" si="189"/>
        <v>76.632074721017688</v>
      </c>
      <c r="R472" s="17">
        <f t="shared" ca="1" si="198"/>
        <v>63051.292813905391</v>
      </c>
      <c r="S472" s="17">
        <f t="shared" ca="1" si="190"/>
        <v>138.27037897786275</v>
      </c>
      <c r="T472" s="17">
        <f t="shared" ca="1" si="191"/>
        <v>1700</v>
      </c>
      <c r="U472" s="17">
        <f t="shared" ca="1" si="192"/>
        <v>10</v>
      </c>
      <c r="V472" s="49">
        <f t="shared" ca="1" si="193"/>
        <v>1</v>
      </c>
      <c r="W472" s="49"/>
      <c r="X472" s="7">
        <f t="shared" ca="1" si="194"/>
        <v>0</v>
      </c>
      <c r="Y472">
        <f t="shared" ca="1" si="195"/>
        <v>-500</v>
      </c>
      <c r="Z472" s="8">
        <f t="shared" ca="1" si="199"/>
        <v>-71000</v>
      </c>
    </row>
    <row r="473" spans="1:26" x14ac:dyDescent="0.25">
      <c r="A473" s="27">
        <f t="shared" si="196"/>
        <v>457</v>
      </c>
      <c r="B473" s="7">
        <f t="shared" si="178"/>
        <v>1</v>
      </c>
      <c r="C473" s="3">
        <f t="shared" ca="1" si="179"/>
        <v>-1</v>
      </c>
      <c r="D473" s="3">
        <f t="shared" ca="1" si="180"/>
        <v>-1</v>
      </c>
      <c r="E473" s="22">
        <f t="shared" ca="1" si="181"/>
        <v>0</v>
      </c>
      <c r="F473" s="25">
        <f t="shared" ca="1" si="177"/>
        <v>0</v>
      </c>
      <c r="G473" s="35">
        <f t="shared" ca="1" si="182"/>
        <v>0.50407455114335242</v>
      </c>
      <c r="H473" s="33">
        <f t="shared" ca="1" si="183"/>
        <v>0.14646471111140935</v>
      </c>
      <c r="I473" s="33">
        <f t="shared" ca="1" si="184"/>
        <v>0.33094247220595674</v>
      </c>
      <c r="J473" s="33">
        <f t="shared" ca="1" si="175"/>
        <v>-0.18059757088427192</v>
      </c>
      <c r="K473" s="34">
        <f t="shared" ca="1" si="185"/>
        <v>72.291036436735922</v>
      </c>
      <c r="L473" s="3">
        <f t="shared" ca="1" si="186"/>
        <v>-1</v>
      </c>
      <c r="M473" s="15">
        <f t="shared" ca="1" si="187"/>
        <v>72.291036436735922</v>
      </c>
      <c r="N473" s="33">
        <f t="shared" ca="1" si="188"/>
        <v>34.615163655105349</v>
      </c>
      <c r="O473" s="32">
        <f t="shared" ca="1" si="176"/>
        <v>106.90620009184127</v>
      </c>
      <c r="P473" s="16">
        <f t="shared" ca="1" si="197"/>
        <v>106.90620009184127</v>
      </c>
      <c r="Q473" s="17">
        <f t="shared" ca="1" si="189"/>
        <v>160.35930013776192</v>
      </c>
      <c r="R473" s="17">
        <f t="shared" ca="1" si="198"/>
        <v>63211.652114043151</v>
      </c>
      <c r="S473" s="17">
        <f t="shared" ca="1" si="190"/>
        <v>138.31871359746864</v>
      </c>
      <c r="T473" s="17">
        <f t="shared" ca="1" si="191"/>
        <v>1593.0937999081586</v>
      </c>
      <c r="U473" s="17">
        <f t="shared" ca="1" si="192"/>
        <v>9.3711399994597571</v>
      </c>
      <c r="V473" s="49">
        <f t="shared" ca="1" si="193"/>
        <v>0.93711399994597566</v>
      </c>
      <c r="W473" s="49"/>
      <c r="X473" s="7">
        <f t="shared" ca="1" si="194"/>
        <v>0</v>
      </c>
      <c r="Y473">
        <f t="shared" si="195"/>
        <v>0</v>
      </c>
      <c r="Z473" s="8">
        <f t="shared" ca="1" si="199"/>
        <v>-71000</v>
      </c>
    </row>
    <row r="474" spans="1:26" x14ac:dyDescent="0.25">
      <c r="A474" s="27">
        <f t="shared" si="196"/>
        <v>458</v>
      </c>
      <c r="B474" s="7">
        <f t="shared" si="178"/>
        <v>0</v>
      </c>
      <c r="C474" s="3">
        <f t="shared" ca="1" si="179"/>
        <v>0.92465306801972869</v>
      </c>
      <c r="D474" s="3">
        <f t="shared" ca="1" si="180"/>
        <v>2</v>
      </c>
      <c r="E474" s="22">
        <f t="shared" ca="1" si="181"/>
        <v>0</v>
      </c>
      <c r="F474" s="25">
        <f t="shared" ca="1" si="177"/>
        <v>0</v>
      </c>
      <c r="G474" s="35">
        <f t="shared" ca="1" si="182"/>
        <v>0.31393491482993396</v>
      </c>
      <c r="H474" s="33">
        <f t="shared" ca="1" si="183"/>
        <v>-1</v>
      </c>
      <c r="I474" s="33">
        <f t="shared" ca="1" si="184"/>
        <v>-1</v>
      </c>
      <c r="J474" s="33">
        <f t="shared" ca="1" si="175"/>
        <v>-1</v>
      </c>
      <c r="K474" s="34">
        <f t="shared" ca="1" si="185"/>
        <v>-1</v>
      </c>
      <c r="L474" s="3">
        <f t="shared" ca="1" si="186"/>
        <v>50</v>
      </c>
      <c r="M474" s="15">
        <f t="shared" ca="1" si="187"/>
        <v>50</v>
      </c>
      <c r="N474" s="33">
        <f t="shared" ca="1" si="188"/>
        <v>36.771605426106397</v>
      </c>
      <c r="O474" s="32">
        <f t="shared" ca="1" si="176"/>
        <v>86.77160542610639</v>
      </c>
      <c r="P474" s="16">
        <f t="shared" ca="1" si="197"/>
        <v>86.77160542610639</v>
      </c>
      <c r="Q474" s="17">
        <f t="shared" ca="1" si="189"/>
        <v>130.1574081391596</v>
      </c>
      <c r="R474" s="17">
        <f t="shared" ca="1" si="198"/>
        <v>63341.80952218231</v>
      </c>
      <c r="S474" s="17">
        <f t="shared" ca="1" si="190"/>
        <v>138.30089415323653</v>
      </c>
      <c r="T474" s="17">
        <f t="shared" ca="1" si="191"/>
        <v>1506.3221944820523</v>
      </c>
      <c r="U474" s="17">
        <f t="shared" ca="1" si="192"/>
        <v>8.8607187910708962</v>
      </c>
      <c r="V474" s="49">
        <f t="shared" ca="1" si="193"/>
        <v>0.88607187910708962</v>
      </c>
      <c r="W474" s="49"/>
      <c r="X474" s="7">
        <f t="shared" ca="1" si="194"/>
        <v>0</v>
      </c>
      <c r="Y474">
        <f t="shared" ca="1" si="195"/>
        <v>0</v>
      </c>
      <c r="Z474" s="8">
        <f t="shared" ca="1" si="199"/>
        <v>-71000</v>
      </c>
    </row>
    <row r="475" spans="1:26" x14ac:dyDescent="0.25">
      <c r="A475" s="27">
        <f t="shared" si="196"/>
        <v>459</v>
      </c>
      <c r="B475" s="7">
        <f t="shared" si="178"/>
        <v>1</v>
      </c>
      <c r="C475" s="3">
        <f t="shared" ca="1" si="179"/>
        <v>-1</v>
      </c>
      <c r="D475" s="3">
        <f t="shared" ca="1" si="180"/>
        <v>1</v>
      </c>
      <c r="E475" s="22">
        <f t="shared" ca="1" si="181"/>
        <v>0</v>
      </c>
      <c r="F475" s="25">
        <f t="shared" ca="1" si="177"/>
        <v>0</v>
      </c>
      <c r="G475" s="35">
        <f t="shared" ca="1" si="182"/>
        <v>0.60246959888521712</v>
      </c>
      <c r="H475" s="33">
        <f t="shared" ca="1" si="183"/>
        <v>0.22610999686580335</v>
      </c>
      <c r="I475" s="33">
        <f t="shared" ca="1" si="184"/>
        <v>0.25759562954206217</v>
      </c>
      <c r="J475" s="33">
        <f t="shared" ca="1" si="175"/>
        <v>-2.2510329629395379E-2</v>
      </c>
      <c r="K475" s="34">
        <f t="shared" ca="1" si="185"/>
        <v>74.662345055559072</v>
      </c>
      <c r="L475" s="3">
        <f t="shared" ca="1" si="186"/>
        <v>-1</v>
      </c>
      <c r="M475" s="15">
        <f t="shared" ca="1" si="187"/>
        <v>74.662345055559072</v>
      </c>
      <c r="N475" s="33">
        <f t="shared" ca="1" si="188"/>
        <v>28.757214835672848</v>
      </c>
      <c r="O475" s="32">
        <f t="shared" ca="1" si="176"/>
        <v>103.41955989123193</v>
      </c>
      <c r="P475" s="16">
        <f t="shared" ca="1" si="197"/>
        <v>103.41955989123193</v>
      </c>
      <c r="Q475" s="17">
        <f t="shared" ca="1" si="189"/>
        <v>155.12933983684789</v>
      </c>
      <c r="R475" s="17">
        <f t="shared" ca="1" si="198"/>
        <v>63496.93886201916</v>
      </c>
      <c r="S475" s="17">
        <f t="shared" ca="1" si="190"/>
        <v>138.33755743359299</v>
      </c>
      <c r="T475" s="17">
        <f t="shared" ca="1" si="191"/>
        <v>1402.9026345908203</v>
      </c>
      <c r="U475" s="17">
        <f t="shared" ca="1" si="192"/>
        <v>8.2523684387695315</v>
      </c>
      <c r="V475" s="49">
        <f t="shared" ca="1" si="193"/>
        <v>0.82523684387695306</v>
      </c>
      <c r="W475" s="49"/>
      <c r="X475" s="7">
        <f t="shared" ca="1" si="194"/>
        <v>0</v>
      </c>
      <c r="Y475">
        <f t="shared" si="195"/>
        <v>0</v>
      </c>
      <c r="Z475" s="8">
        <f t="shared" ca="1" si="199"/>
        <v>-71000</v>
      </c>
    </row>
    <row r="476" spans="1:26" x14ac:dyDescent="0.25">
      <c r="A476" s="27">
        <f t="shared" si="196"/>
        <v>460</v>
      </c>
      <c r="B476" s="7">
        <f t="shared" si="178"/>
        <v>0</v>
      </c>
      <c r="C476" s="3">
        <f t="shared" ca="1" si="179"/>
        <v>0.78435386745442404</v>
      </c>
      <c r="D476" s="3">
        <f t="shared" ca="1" si="180"/>
        <v>0</v>
      </c>
      <c r="E476" s="22">
        <f t="shared" ca="1" si="181"/>
        <v>2</v>
      </c>
      <c r="F476" s="25">
        <f t="shared" ca="1" si="177"/>
        <v>340</v>
      </c>
      <c r="G476" s="35">
        <f t="shared" ca="1" si="182"/>
        <v>1.2731540728596502E-2</v>
      </c>
      <c r="H476" s="33">
        <f t="shared" ca="1" si="183"/>
        <v>-1</v>
      </c>
      <c r="I476" s="33">
        <f t="shared" ca="1" si="184"/>
        <v>-1</v>
      </c>
      <c r="J476" s="33">
        <f t="shared" ca="1" si="175"/>
        <v>-1</v>
      </c>
      <c r="K476" s="34">
        <f t="shared" ca="1" si="185"/>
        <v>-1</v>
      </c>
      <c r="L476" s="3">
        <f t="shared" ca="1" si="186"/>
        <v>50</v>
      </c>
      <c r="M476" s="15">
        <f t="shared" ca="1" si="187"/>
        <v>50</v>
      </c>
      <c r="N476" s="33">
        <f t="shared" ca="1" si="188"/>
        <v>4.0889215005606436</v>
      </c>
      <c r="O476" s="32">
        <f t="shared" ca="1" si="176"/>
        <v>54.088921500560645</v>
      </c>
      <c r="P476" s="16">
        <f t="shared" ca="1" si="197"/>
        <v>54.088921500560645</v>
      </c>
      <c r="Q476" s="17">
        <f t="shared" ca="1" si="189"/>
        <v>81.133382250840967</v>
      </c>
      <c r="R476" s="17">
        <f t="shared" ca="1" si="198"/>
        <v>63578.072244269999</v>
      </c>
      <c r="S476" s="17">
        <f t="shared" ca="1" si="190"/>
        <v>138.21320053102178</v>
      </c>
      <c r="T476" s="17">
        <f t="shared" ca="1" si="191"/>
        <v>1688.8137130902596</v>
      </c>
      <c r="U476" s="17">
        <f t="shared" ca="1" si="192"/>
        <v>9.9341983122956456</v>
      </c>
      <c r="V476" s="49">
        <f t="shared" ca="1" si="193"/>
        <v>0.99341983122956445</v>
      </c>
      <c r="W476" s="49"/>
      <c r="X476" s="7">
        <f t="shared" ca="1" si="194"/>
        <v>0</v>
      </c>
      <c r="Y476">
        <f t="shared" ca="1" si="195"/>
        <v>-500</v>
      </c>
      <c r="Z476" s="8">
        <f t="shared" ca="1" si="199"/>
        <v>-71500</v>
      </c>
    </row>
    <row r="477" spans="1:26" x14ac:dyDescent="0.25">
      <c r="A477" s="27">
        <f t="shared" si="196"/>
        <v>461</v>
      </c>
      <c r="B477" s="7">
        <f t="shared" si="178"/>
        <v>1</v>
      </c>
      <c r="C477" s="3">
        <f t="shared" ca="1" si="179"/>
        <v>-1</v>
      </c>
      <c r="D477" s="3">
        <f t="shared" ca="1" si="180"/>
        <v>-1</v>
      </c>
      <c r="E477" s="22">
        <f t="shared" ca="1" si="181"/>
        <v>0</v>
      </c>
      <c r="F477" s="25">
        <f t="shared" ca="1" si="177"/>
        <v>0</v>
      </c>
      <c r="G477" s="35">
        <f t="shared" ca="1" si="182"/>
        <v>0.66083246305346977</v>
      </c>
      <c r="H477" s="33">
        <f t="shared" ca="1" si="183"/>
        <v>0.16437004472005234</v>
      </c>
      <c r="I477" s="33">
        <f t="shared" ca="1" si="184"/>
        <v>0.50472526826022768</v>
      </c>
      <c r="J477" s="33">
        <f t="shared" ca="1" si="175"/>
        <v>-0.3947588557242267</v>
      </c>
      <c r="K477" s="34">
        <f t="shared" ca="1" si="185"/>
        <v>69.078617164136602</v>
      </c>
      <c r="L477" s="3">
        <f t="shared" ca="1" si="186"/>
        <v>-1</v>
      </c>
      <c r="M477" s="15">
        <f t="shared" ca="1" si="187"/>
        <v>69.078617164136602</v>
      </c>
      <c r="N477" s="33">
        <f t="shared" ca="1" si="188"/>
        <v>24.730961690161184</v>
      </c>
      <c r="O477" s="32">
        <f t="shared" ca="1" si="176"/>
        <v>93.809578854297783</v>
      </c>
      <c r="P477" s="16">
        <f t="shared" ca="1" si="197"/>
        <v>93.809578854297783</v>
      </c>
      <c r="Q477" s="17">
        <f t="shared" ca="1" si="189"/>
        <v>140.71436828144667</v>
      </c>
      <c r="R477" s="17">
        <f t="shared" ca="1" si="198"/>
        <v>63718.786612551448</v>
      </c>
      <c r="S477" s="17">
        <f t="shared" ca="1" si="190"/>
        <v>138.21862605759537</v>
      </c>
      <c r="T477" s="17">
        <f t="shared" ca="1" si="191"/>
        <v>1595.0041342359618</v>
      </c>
      <c r="U477" s="17">
        <f t="shared" ca="1" si="192"/>
        <v>9.3823772602115394</v>
      </c>
      <c r="V477" s="49">
        <f t="shared" ca="1" si="193"/>
        <v>0.93823772602115396</v>
      </c>
      <c r="W477" s="49"/>
      <c r="X477" s="7">
        <f t="shared" ca="1" si="194"/>
        <v>0</v>
      </c>
      <c r="Y477">
        <f t="shared" si="195"/>
        <v>0</v>
      </c>
      <c r="Z477" s="8">
        <f t="shared" ca="1" si="199"/>
        <v>-71500</v>
      </c>
    </row>
    <row r="478" spans="1:26" x14ac:dyDescent="0.25">
      <c r="A478" s="27">
        <f t="shared" si="196"/>
        <v>462</v>
      </c>
      <c r="B478" s="7">
        <f t="shared" si="178"/>
        <v>0</v>
      </c>
      <c r="C478" s="3">
        <f t="shared" ca="1" si="179"/>
        <v>0.93889368874032397</v>
      </c>
      <c r="D478" s="3">
        <f t="shared" ca="1" si="180"/>
        <v>2</v>
      </c>
      <c r="E478" s="22">
        <f t="shared" ca="1" si="181"/>
        <v>0</v>
      </c>
      <c r="F478" s="25">
        <f t="shared" ca="1" si="177"/>
        <v>0</v>
      </c>
      <c r="G478" s="35">
        <f t="shared" ca="1" si="182"/>
        <v>0.77282432674552848</v>
      </c>
      <c r="H478" s="33">
        <f t="shared" ca="1" si="183"/>
        <v>0.63079594534571437</v>
      </c>
      <c r="I478" s="33">
        <f t="shared" ca="1" si="184"/>
        <v>0.81986465240348128</v>
      </c>
      <c r="J478" s="33">
        <f t="shared" ca="1" si="175"/>
        <v>0.39538853946053903</v>
      </c>
      <c r="K478" s="34">
        <f t="shared" ca="1" si="185"/>
        <v>80.930828091908083</v>
      </c>
      <c r="L478" s="3">
        <f t="shared" ca="1" si="186"/>
        <v>-1</v>
      </c>
      <c r="M478" s="15">
        <f t="shared" ca="1" si="187"/>
        <v>80.930828091908083</v>
      </c>
      <c r="N478" s="33">
        <f t="shared" ca="1" si="188"/>
        <v>25.929557616475904</v>
      </c>
      <c r="O478" s="32">
        <f t="shared" ca="1" si="176"/>
        <v>106.86038570838399</v>
      </c>
      <c r="P478" s="16">
        <f t="shared" ca="1" si="197"/>
        <v>106.86038570838399</v>
      </c>
      <c r="Q478" s="17">
        <f t="shared" ca="1" si="189"/>
        <v>160.29057856257597</v>
      </c>
      <c r="R478" s="17">
        <f t="shared" ca="1" si="198"/>
        <v>63879.077191114025</v>
      </c>
      <c r="S478" s="17">
        <f t="shared" ca="1" si="190"/>
        <v>138.26640084656719</v>
      </c>
      <c r="T478" s="17">
        <f t="shared" ca="1" si="191"/>
        <v>1488.1437485275778</v>
      </c>
      <c r="U478" s="17">
        <f t="shared" ca="1" si="192"/>
        <v>8.7537867560445761</v>
      </c>
      <c r="V478" s="49">
        <f t="shared" ca="1" si="193"/>
        <v>0.87537867560445759</v>
      </c>
      <c r="W478" s="49"/>
      <c r="X478" s="7">
        <f t="shared" ca="1" si="194"/>
        <v>0</v>
      </c>
      <c r="Y478">
        <f t="shared" ca="1" si="195"/>
        <v>0</v>
      </c>
      <c r="Z478" s="8">
        <f t="shared" ca="1" si="199"/>
        <v>-71500</v>
      </c>
    </row>
    <row r="479" spans="1:26" x14ac:dyDescent="0.25">
      <c r="A479" s="27">
        <f t="shared" si="196"/>
        <v>463</v>
      </c>
      <c r="B479" s="7">
        <f t="shared" si="178"/>
        <v>1</v>
      </c>
      <c r="C479" s="3">
        <f t="shared" ca="1" si="179"/>
        <v>-1</v>
      </c>
      <c r="D479" s="3">
        <f t="shared" ca="1" si="180"/>
        <v>1</v>
      </c>
      <c r="E479" s="22">
        <f t="shared" ca="1" si="181"/>
        <v>0</v>
      </c>
      <c r="F479" s="25">
        <f t="shared" ca="1" si="177"/>
        <v>0</v>
      </c>
      <c r="G479" s="35">
        <f t="shared" ca="1" si="182"/>
        <v>0.46536690719622065</v>
      </c>
      <c r="H479" s="33">
        <f t="shared" ca="1" si="183"/>
        <v>-1</v>
      </c>
      <c r="I479" s="33">
        <f t="shared" ca="1" si="184"/>
        <v>-1</v>
      </c>
      <c r="J479" s="33">
        <f t="shared" ca="1" si="175"/>
        <v>-1</v>
      </c>
      <c r="K479" s="34">
        <f t="shared" ca="1" si="185"/>
        <v>-1</v>
      </c>
      <c r="L479" s="3">
        <f t="shared" ca="1" si="186"/>
        <v>50</v>
      </c>
      <c r="M479" s="15">
        <f t="shared" ca="1" si="187"/>
        <v>50</v>
      </c>
      <c r="N479" s="33">
        <f t="shared" ca="1" si="188"/>
        <v>19.301566134212418</v>
      </c>
      <c r="O479" s="32">
        <f t="shared" ca="1" si="176"/>
        <v>69.301566134212422</v>
      </c>
      <c r="P479" s="16">
        <f t="shared" ca="1" si="197"/>
        <v>69.301566134212422</v>
      </c>
      <c r="Q479" s="17">
        <f t="shared" ca="1" si="189"/>
        <v>103.95234920131864</v>
      </c>
      <c r="R479" s="17">
        <f t="shared" ca="1" si="198"/>
        <v>63983.029540315343</v>
      </c>
      <c r="S479" s="17">
        <f t="shared" ca="1" si="190"/>
        <v>138.19228842400727</v>
      </c>
      <c r="T479" s="17">
        <f t="shared" ca="1" si="191"/>
        <v>1418.8421823933654</v>
      </c>
      <c r="U479" s="17">
        <f t="shared" ca="1" si="192"/>
        <v>8.3461304846668547</v>
      </c>
      <c r="V479" s="49">
        <f t="shared" ca="1" si="193"/>
        <v>0.83461304846668549</v>
      </c>
      <c r="W479" s="49"/>
      <c r="X479" s="7">
        <f t="shared" ca="1" si="194"/>
        <v>0</v>
      </c>
      <c r="Y479">
        <f t="shared" si="195"/>
        <v>0</v>
      </c>
      <c r="Z479" s="8">
        <f t="shared" ca="1" si="199"/>
        <v>-71500</v>
      </c>
    </row>
    <row r="480" spans="1:26" x14ac:dyDescent="0.25">
      <c r="A480" s="27">
        <f t="shared" si="196"/>
        <v>464</v>
      </c>
      <c r="B480" s="7">
        <f t="shared" si="178"/>
        <v>0</v>
      </c>
      <c r="C480" s="3">
        <f t="shared" ca="1" si="179"/>
        <v>0.96560596558322409</v>
      </c>
      <c r="D480" s="3">
        <f t="shared" ca="1" si="180"/>
        <v>0</v>
      </c>
      <c r="E480" s="22">
        <f t="shared" ca="1" si="181"/>
        <v>2</v>
      </c>
      <c r="F480" s="25">
        <f t="shared" ca="1" si="177"/>
        <v>340</v>
      </c>
      <c r="G480" s="35">
        <f t="shared" ca="1" si="182"/>
        <v>9.1040761859569663E-2</v>
      </c>
      <c r="H480" s="33">
        <f t="shared" ca="1" si="183"/>
        <v>-1</v>
      </c>
      <c r="I480" s="33">
        <f t="shared" ca="1" si="184"/>
        <v>-1</v>
      </c>
      <c r="J480" s="33">
        <f t="shared" ca="1" si="175"/>
        <v>-1</v>
      </c>
      <c r="K480" s="34">
        <f t="shared" ca="1" si="185"/>
        <v>-1</v>
      </c>
      <c r="L480" s="3">
        <f t="shared" ca="1" si="186"/>
        <v>50</v>
      </c>
      <c r="M480" s="15">
        <f t="shared" ca="1" si="187"/>
        <v>50</v>
      </c>
      <c r="N480" s="33">
        <f t="shared" ca="1" si="188"/>
        <v>7.56462188523055</v>
      </c>
      <c r="O480" s="32">
        <f t="shared" ca="1" si="176"/>
        <v>57.564621885230551</v>
      </c>
      <c r="P480" s="16">
        <f t="shared" ca="1" si="197"/>
        <v>57.564621885230551</v>
      </c>
      <c r="Q480" s="17">
        <f t="shared" ca="1" si="189"/>
        <v>86.346932827845819</v>
      </c>
      <c r="R480" s="17">
        <f t="shared" ca="1" si="198"/>
        <v>64069.376473143187</v>
      </c>
      <c r="S480" s="17">
        <f t="shared" ca="1" si="190"/>
        <v>138.08055274384313</v>
      </c>
      <c r="T480" s="17">
        <f t="shared" ca="1" si="191"/>
        <v>1700</v>
      </c>
      <c r="U480" s="17">
        <f t="shared" ca="1" si="192"/>
        <v>10</v>
      </c>
      <c r="V480" s="49">
        <f t="shared" ca="1" si="193"/>
        <v>1</v>
      </c>
      <c r="W480" s="49"/>
      <c r="X480" s="7">
        <f t="shared" ca="1" si="194"/>
        <v>0</v>
      </c>
      <c r="Y480">
        <f t="shared" ca="1" si="195"/>
        <v>-500</v>
      </c>
      <c r="Z480" s="8">
        <f t="shared" ca="1" si="199"/>
        <v>-72000</v>
      </c>
    </row>
    <row r="481" spans="1:26" x14ac:dyDescent="0.25">
      <c r="A481" s="27">
        <f t="shared" si="196"/>
        <v>465</v>
      </c>
      <c r="B481" s="7">
        <f t="shared" si="178"/>
        <v>1</v>
      </c>
      <c r="C481" s="3">
        <f t="shared" ca="1" si="179"/>
        <v>-1</v>
      </c>
      <c r="D481" s="3">
        <f t="shared" ca="1" si="180"/>
        <v>-1</v>
      </c>
      <c r="E481" s="22">
        <f t="shared" ca="1" si="181"/>
        <v>0</v>
      </c>
      <c r="F481" s="25">
        <f t="shared" ca="1" si="177"/>
        <v>0</v>
      </c>
      <c r="G481" s="35">
        <f t="shared" ca="1" si="182"/>
        <v>0.17688690904911641</v>
      </c>
      <c r="H481" s="33">
        <f t="shared" ca="1" si="183"/>
        <v>-1</v>
      </c>
      <c r="I481" s="33">
        <f t="shared" ca="1" si="184"/>
        <v>-1</v>
      </c>
      <c r="J481" s="33">
        <f t="shared" ca="1" si="175"/>
        <v>-1</v>
      </c>
      <c r="K481" s="34">
        <f t="shared" ca="1" si="185"/>
        <v>-1</v>
      </c>
      <c r="L481" s="3">
        <f t="shared" ca="1" si="186"/>
        <v>50</v>
      </c>
      <c r="M481" s="15">
        <f t="shared" ca="1" si="187"/>
        <v>50</v>
      </c>
      <c r="N481" s="33">
        <f t="shared" ca="1" si="188"/>
        <v>28.386670315209059</v>
      </c>
      <c r="O481" s="32">
        <f t="shared" ca="1" si="176"/>
        <v>78.386670315209059</v>
      </c>
      <c r="P481" s="16">
        <f t="shared" ca="1" si="197"/>
        <v>78.386670315209059</v>
      </c>
      <c r="Q481" s="17">
        <f t="shared" ca="1" si="189"/>
        <v>117.58000547281358</v>
      </c>
      <c r="R481" s="17">
        <f t="shared" ca="1" si="198"/>
        <v>64186.956478616004</v>
      </c>
      <c r="S481" s="17">
        <f t="shared" ca="1" si="190"/>
        <v>138.03646554541081</v>
      </c>
      <c r="T481" s="17">
        <f t="shared" ca="1" si="191"/>
        <v>1621.6133296847909</v>
      </c>
      <c r="U481" s="17">
        <f t="shared" ca="1" si="192"/>
        <v>9.5389019393222991</v>
      </c>
      <c r="V481" s="49">
        <f t="shared" ca="1" si="193"/>
        <v>0.95389019393222996</v>
      </c>
      <c r="W481" s="49"/>
      <c r="X481" s="7">
        <f t="shared" ca="1" si="194"/>
        <v>0</v>
      </c>
      <c r="Y481">
        <f t="shared" si="195"/>
        <v>0</v>
      </c>
      <c r="Z481" s="8">
        <f t="shared" ca="1" si="199"/>
        <v>-72000</v>
      </c>
    </row>
    <row r="482" spans="1:26" x14ac:dyDescent="0.25">
      <c r="A482" s="27">
        <f t="shared" si="196"/>
        <v>466</v>
      </c>
      <c r="B482" s="7">
        <f t="shared" si="178"/>
        <v>0</v>
      </c>
      <c r="C482" s="3">
        <f t="shared" ca="1" si="179"/>
        <v>0.82045926390404167</v>
      </c>
      <c r="D482" s="3">
        <f t="shared" ca="1" si="180"/>
        <v>2</v>
      </c>
      <c r="E482" s="22">
        <f t="shared" ca="1" si="181"/>
        <v>0</v>
      </c>
      <c r="F482" s="25">
        <f t="shared" ca="1" si="177"/>
        <v>0</v>
      </c>
      <c r="G482" s="35">
        <f t="shared" ca="1" si="182"/>
        <v>5.871184448925737E-2</v>
      </c>
      <c r="H482" s="33">
        <f t="shared" ca="1" si="183"/>
        <v>-1</v>
      </c>
      <c r="I482" s="33">
        <f t="shared" ca="1" si="184"/>
        <v>-1</v>
      </c>
      <c r="J482" s="33">
        <f t="shared" ca="1" si="175"/>
        <v>-1</v>
      </c>
      <c r="K482" s="34">
        <f t="shared" ca="1" si="185"/>
        <v>-1</v>
      </c>
      <c r="L482" s="3">
        <f t="shared" ca="1" si="186"/>
        <v>50</v>
      </c>
      <c r="M482" s="15">
        <f t="shared" ca="1" si="187"/>
        <v>50</v>
      </c>
      <c r="N482" s="33">
        <f t="shared" ca="1" si="188"/>
        <v>2.7164686854805966</v>
      </c>
      <c r="O482" s="32">
        <f t="shared" ca="1" si="176"/>
        <v>52.716468685480599</v>
      </c>
      <c r="P482" s="16">
        <f t="shared" ca="1" si="197"/>
        <v>52.716468685480599</v>
      </c>
      <c r="Q482" s="17">
        <f t="shared" ca="1" si="189"/>
        <v>79.074703028220895</v>
      </c>
      <c r="R482" s="17">
        <f t="shared" ca="1" si="198"/>
        <v>64266.031181644226</v>
      </c>
      <c r="S482" s="17">
        <f t="shared" ca="1" si="190"/>
        <v>137.90993815803486</v>
      </c>
      <c r="T482" s="17">
        <f t="shared" ca="1" si="191"/>
        <v>1568.8968609993103</v>
      </c>
      <c r="U482" s="17">
        <f t="shared" ca="1" si="192"/>
        <v>9.2288050647018256</v>
      </c>
      <c r="V482" s="49">
        <f t="shared" ca="1" si="193"/>
        <v>0.92288050647018249</v>
      </c>
      <c r="W482" s="49"/>
      <c r="X482" s="7">
        <f t="shared" ca="1" si="194"/>
        <v>0</v>
      </c>
      <c r="Y482">
        <f t="shared" ca="1" si="195"/>
        <v>0</v>
      </c>
      <c r="Z482" s="8">
        <f t="shared" ca="1" si="199"/>
        <v>-72000</v>
      </c>
    </row>
    <row r="483" spans="1:26" x14ac:dyDescent="0.25">
      <c r="A483" s="27">
        <f t="shared" si="196"/>
        <v>467</v>
      </c>
      <c r="B483" s="7">
        <f t="shared" si="178"/>
        <v>1</v>
      </c>
      <c r="C483" s="3">
        <f t="shared" ca="1" si="179"/>
        <v>-1</v>
      </c>
      <c r="D483" s="3">
        <f t="shared" ca="1" si="180"/>
        <v>1</v>
      </c>
      <c r="E483" s="22">
        <f t="shared" ca="1" si="181"/>
        <v>0</v>
      </c>
      <c r="F483" s="25">
        <f t="shared" ca="1" si="177"/>
        <v>0</v>
      </c>
      <c r="G483" s="35">
        <f t="shared" ca="1" si="182"/>
        <v>0.91321933072215933</v>
      </c>
      <c r="H483" s="33">
        <f t="shared" ca="1" si="183"/>
        <v>0.14873094952747601</v>
      </c>
      <c r="I483" s="33">
        <f t="shared" ca="1" si="184"/>
        <v>0.19099430169241305</v>
      </c>
      <c r="J483" s="33">
        <f t="shared" ca="1" si="175"/>
        <v>0.13549877525342158</v>
      </c>
      <c r="K483" s="34">
        <f t="shared" ca="1" si="185"/>
        <v>77.032481628801321</v>
      </c>
      <c r="L483" s="3">
        <f t="shared" ca="1" si="186"/>
        <v>-1</v>
      </c>
      <c r="M483" s="15">
        <f t="shared" ca="1" si="187"/>
        <v>77.032481628801321</v>
      </c>
      <c r="N483" s="33">
        <f t="shared" ca="1" si="188"/>
        <v>11.779182264506129</v>
      </c>
      <c r="O483" s="32">
        <f t="shared" ca="1" si="176"/>
        <v>88.811663893307454</v>
      </c>
      <c r="P483" s="16">
        <f t="shared" ca="1" si="197"/>
        <v>88.811663893307454</v>
      </c>
      <c r="Q483" s="17">
        <f t="shared" ca="1" si="189"/>
        <v>133.21749583996117</v>
      </c>
      <c r="R483" s="17">
        <f t="shared" ca="1" si="198"/>
        <v>64399.248677484189</v>
      </c>
      <c r="S483" s="17">
        <f t="shared" ca="1" si="190"/>
        <v>137.89989010167926</v>
      </c>
      <c r="T483" s="17">
        <f t="shared" ca="1" si="191"/>
        <v>1480.0851971060029</v>
      </c>
      <c r="U483" s="17">
        <f t="shared" ca="1" si="192"/>
        <v>8.7063835123882516</v>
      </c>
      <c r="V483" s="49">
        <f t="shared" ca="1" si="193"/>
        <v>0.87063835123882516</v>
      </c>
      <c r="W483" s="49"/>
      <c r="X483" s="7">
        <f t="shared" ca="1" si="194"/>
        <v>0</v>
      </c>
      <c r="Y483">
        <f t="shared" si="195"/>
        <v>0</v>
      </c>
      <c r="Z483" s="8">
        <f t="shared" ca="1" si="199"/>
        <v>-72000</v>
      </c>
    </row>
    <row r="484" spans="1:26" x14ac:dyDescent="0.25">
      <c r="A484" s="27">
        <f t="shared" si="196"/>
        <v>468</v>
      </c>
      <c r="B484" s="7">
        <f t="shared" si="178"/>
        <v>0</v>
      </c>
      <c r="C484" s="3">
        <f t="shared" ca="1" si="179"/>
        <v>7.909953580307727E-2</v>
      </c>
      <c r="D484" s="3">
        <f t="shared" ca="1" si="180"/>
        <v>0</v>
      </c>
      <c r="E484" s="22">
        <f t="shared" ca="1" si="181"/>
        <v>2</v>
      </c>
      <c r="F484" s="25">
        <f t="shared" ca="1" si="177"/>
        <v>340</v>
      </c>
      <c r="G484" s="35">
        <f t="shared" ca="1" si="182"/>
        <v>0.7586391570144273</v>
      </c>
      <c r="H484" s="33">
        <f t="shared" ca="1" si="183"/>
        <v>0.4389757703119439</v>
      </c>
      <c r="I484" s="33">
        <f t="shared" ca="1" si="184"/>
        <v>0.74553953308699905</v>
      </c>
      <c r="J484" s="33">
        <f t="shared" ref="J484:J516" ca="1" si="200">IF(I484&gt;0,SQRT(-2*LOG(1-H484)) * COS(2*PI()*I484),-1)</f>
        <v>-1.9855055105861056E-2</v>
      </c>
      <c r="K484" s="34">
        <f t="shared" ca="1" si="185"/>
        <v>74.702174173412089</v>
      </c>
      <c r="L484" s="3">
        <f t="shared" ca="1" si="186"/>
        <v>-1</v>
      </c>
      <c r="M484" s="15">
        <f t="shared" ca="1" si="187"/>
        <v>74.702174173412089</v>
      </c>
      <c r="N484" s="33">
        <f t="shared" ca="1" si="188"/>
        <v>52.135570855019274</v>
      </c>
      <c r="O484" s="32">
        <f t="shared" ref="O484:O516" ca="1" si="201">M484+N484</f>
        <v>126.83774502843136</v>
      </c>
      <c r="P484" s="16">
        <f t="shared" ca="1" si="197"/>
        <v>126.83774502843136</v>
      </c>
      <c r="Q484" s="17">
        <f t="shared" ca="1" si="189"/>
        <v>190.25661754264704</v>
      </c>
      <c r="R484" s="17">
        <f t="shared" ca="1" si="198"/>
        <v>64589.505295026836</v>
      </c>
      <c r="S484" s="17">
        <f t="shared" ca="1" si="190"/>
        <v>138.01176345091213</v>
      </c>
      <c r="T484" s="17">
        <f t="shared" ca="1" si="191"/>
        <v>1693.2474520775716</v>
      </c>
      <c r="U484" s="17">
        <f t="shared" ca="1" si="192"/>
        <v>9.9602791298680682</v>
      </c>
      <c r="V484" s="49">
        <f t="shared" ca="1" si="193"/>
        <v>0.99602791298680682</v>
      </c>
      <c r="W484" s="49"/>
      <c r="X484" s="7">
        <f t="shared" ca="1" si="194"/>
        <v>0</v>
      </c>
      <c r="Y484">
        <f t="shared" ca="1" si="195"/>
        <v>-500</v>
      </c>
      <c r="Z484" s="8">
        <f t="shared" ca="1" si="199"/>
        <v>-72500</v>
      </c>
    </row>
    <row r="485" spans="1:26" x14ac:dyDescent="0.25">
      <c r="A485" s="27">
        <f t="shared" si="196"/>
        <v>469</v>
      </c>
      <c r="B485" s="7">
        <f t="shared" si="178"/>
        <v>1</v>
      </c>
      <c r="C485" s="3">
        <f t="shared" ca="1" si="179"/>
        <v>-1</v>
      </c>
      <c r="D485" s="3">
        <f t="shared" ca="1" si="180"/>
        <v>-1</v>
      </c>
      <c r="E485" s="22">
        <f t="shared" ca="1" si="181"/>
        <v>0</v>
      </c>
      <c r="F485" s="25">
        <f t="shared" ca="1" si="177"/>
        <v>0</v>
      </c>
      <c r="G485" s="35">
        <f t="shared" ca="1" si="182"/>
        <v>7.1935419811632872E-3</v>
      </c>
      <c r="H485" s="33">
        <f t="shared" ca="1" si="183"/>
        <v>-1</v>
      </c>
      <c r="I485" s="33">
        <f t="shared" ca="1" si="184"/>
        <v>-1</v>
      </c>
      <c r="J485" s="33">
        <f t="shared" ca="1" si="200"/>
        <v>-1</v>
      </c>
      <c r="K485" s="34">
        <f t="shared" ca="1" si="185"/>
        <v>-1</v>
      </c>
      <c r="L485" s="3">
        <f t="shared" ca="1" si="186"/>
        <v>50</v>
      </c>
      <c r="M485" s="15">
        <f t="shared" ca="1" si="187"/>
        <v>50</v>
      </c>
      <c r="N485" s="33">
        <f t="shared" ca="1" si="188"/>
        <v>2.3812540424410544</v>
      </c>
      <c r="O485" s="32">
        <f t="shared" ca="1" si="201"/>
        <v>52.381254042441057</v>
      </c>
      <c r="P485" s="16">
        <f t="shared" ca="1" si="197"/>
        <v>52.381254042441057</v>
      </c>
      <c r="Q485" s="17">
        <f t="shared" ca="1" si="189"/>
        <v>78.571881063661579</v>
      </c>
      <c r="R485" s="17">
        <f t="shared" ca="1" si="198"/>
        <v>64668.077176090497</v>
      </c>
      <c r="S485" s="17">
        <f t="shared" ca="1" si="190"/>
        <v>137.88502596181351</v>
      </c>
      <c r="T485" s="17">
        <f t="shared" ca="1" si="191"/>
        <v>1640.8661980351305</v>
      </c>
      <c r="U485" s="17">
        <f t="shared" ca="1" si="192"/>
        <v>9.6521541060890037</v>
      </c>
      <c r="V485" s="49">
        <f t="shared" ca="1" si="193"/>
        <v>0.96521541060890037</v>
      </c>
      <c r="W485" s="49"/>
      <c r="X485" s="7">
        <f t="shared" ca="1" si="194"/>
        <v>0</v>
      </c>
      <c r="Y485">
        <f t="shared" si="195"/>
        <v>0</v>
      </c>
      <c r="Z485" s="8">
        <f t="shared" ca="1" si="199"/>
        <v>-72500</v>
      </c>
    </row>
    <row r="486" spans="1:26" x14ac:dyDescent="0.25">
      <c r="A486" s="27">
        <f t="shared" si="196"/>
        <v>470</v>
      </c>
      <c r="B486" s="7">
        <f t="shared" si="178"/>
        <v>0</v>
      </c>
      <c r="C486" s="3">
        <f t="shared" ca="1" si="179"/>
        <v>0.94701074719099576</v>
      </c>
      <c r="D486" s="3">
        <f t="shared" ca="1" si="180"/>
        <v>2</v>
      </c>
      <c r="E486" s="22">
        <f t="shared" ca="1" si="181"/>
        <v>0</v>
      </c>
      <c r="F486" s="25">
        <f t="shared" ca="1" si="177"/>
        <v>0</v>
      </c>
      <c r="G486" s="35">
        <f t="shared" ca="1" si="182"/>
        <v>0.83933876080660552</v>
      </c>
      <c r="H486" s="33">
        <f t="shared" ca="1" si="183"/>
        <v>0.47063313109803429</v>
      </c>
      <c r="I486" s="33">
        <f t="shared" ca="1" si="184"/>
        <v>0.93563423495190234</v>
      </c>
      <c r="J486" s="33">
        <f t="shared" ca="1" si="200"/>
        <v>0.68333277331325437</v>
      </c>
      <c r="K486" s="34">
        <f t="shared" ca="1" si="185"/>
        <v>85.249991599698816</v>
      </c>
      <c r="L486" s="3">
        <f t="shared" ca="1" si="186"/>
        <v>-1</v>
      </c>
      <c r="M486" s="15">
        <f t="shared" ca="1" si="187"/>
        <v>85.249991599698816</v>
      </c>
      <c r="N486" s="33">
        <f t="shared" ca="1" si="188"/>
        <v>9.9340134931055228</v>
      </c>
      <c r="O486" s="32">
        <f t="shared" ca="1" si="201"/>
        <v>95.184005092804341</v>
      </c>
      <c r="P486" s="16">
        <f t="shared" ca="1" si="197"/>
        <v>95.184005092804341</v>
      </c>
      <c r="Q486" s="17">
        <f t="shared" ca="1" si="189"/>
        <v>142.77600763920651</v>
      </c>
      <c r="R486" s="17">
        <f t="shared" ca="1" si="198"/>
        <v>64810.853183729705</v>
      </c>
      <c r="S486" s="17">
        <f t="shared" ca="1" si="190"/>
        <v>137.89543230580796</v>
      </c>
      <c r="T486" s="17">
        <f t="shared" ca="1" si="191"/>
        <v>1545.6821929423263</v>
      </c>
      <c r="U486" s="17">
        <f t="shared" ca="1" si="192"/>
        <v>9.0922481937783903</v>
      </c>
      <c r="V486" s="49">
        <f t="shared" ca="1" si="193"/>
        <v>0.90922481937783906</v>
      </c>
      <c r="W486" s="49"/>
      <c r="X486" s="7">
        <f t="shared" ca="1" si="194"/>
        <v>0</v>
      </c>
      <c r="Y486">
        <f t="shared" ca="1" si="195"/>
        <v>0</v>
      </c>
      <c r="Z486" s="8">
        <f t="shared" ca="1" si="199"/>
        <v>-72500</v>
      </c>
    </row>
    <row r="487" spans="1:26" x14ac:dyDescent="0.25">
      <c r="A487" s="27">
        <f t="shared" si="196"/>
        <v>471</v>
      </c>
      <c r="B487" s="7">
        <f t="shared" si="178"/>
        <v>1</v>
      </c>
      <c r="C487" s="3">
        <f t="shared" ca="1" si="179"/>
        <v>-1</v>
      </c>
      <c r="D487" s="3">
        <f t="shared" ca="1" si="180"/>
        <v>1</v>
      </c>
      <c r="E487" s="22">
        <f t="shared" ca="1" si="181"/>
        <v>0</v>
      </c>
      <c r="F487" s="25">
        <f t="shared" ca="1" si="177"/>
        <v>0</v>
      </c>
      <c r="G487" s="35">
        <f t="shared" ca="1" si="182"/>
        <v>0.75493924343877417</v>
      </c>
      <c r="H487" s="33">
        <f t="shared" ca="1" si="183"/>
        <v>0.92580380185798317</v>
      </c>
      <c r="I487" s="33">
        <f t="shared" ca="1" si="184"/>
        <v>4.4075864736531467E-2</v>
      </c>
      <c r="J487" s="33">
        <f t="shared" ca="1" si="200"/>
        <v>1.4458047318678866</v>
      </c>
      <c r="K487" s="34">
        <f t="shared" ca="1" si="185"/>
        <v>96.687070978018298</v>
      </c>
      <c r="L487" s="3">
        <f t="shared" ca="1" si="186"/>
        <v>-1</v>
      </c>
      <c r="M487" s="15">
        <f t="shared" ca="1" si="187"/>
        <v>96.687070978018298</v>
      </c>
      <c r="N487" s="33">
        <f t="shared" ca="1" si="188"/>
        <v>11.897789330583176</v>
      </c>
      <c r="O487" s="32">
        <f t="shared" ca="1" si="201"/>
        <v>108.58486030860148</v>
      </c>
      <c r="P487" s="16">
        <f t="shared" ca="1" si="197"/>
        <v>108.58486030860148</v>
      </c>
      <c r="Q487" s="17">
        <f t="shared" ca="1" si="189"/>
        <v>162.87729046290221</v>
      </c>
      <c r="R487" s="17">
        <f t="shared" ca="1" si="198"/>
        <v>64973.730474192605</v>
      </c>
      <c r="S487" s="17">
        <f t="shared" ca="1" si="190"/>
        <v>137.94847234435804</v>
      </c>
      <c r="T487" s="17">
        <f t="shared" ca="1" si="191"/>
        <v>1437.0973326337248</v>
      </c>
      <c r="U487" s="17">
        <f t="shared" ca="1" si="192"/>
        <v>8.4535137213748524</v>
      </c>
      <c r="V487" s="49">
        <f t="shared" ca="1" si="193"/>
        <v>0.84535137213748524</v>
      </c>
      <c r="W487" s="49"/>
      <c r="X487" s="7">
        <f t="shared" ca="1" si="194"/>
        <v>0</v>
      </c>
      <c r="Y487">
        <f t="shared" si="195"/>
        <v>0</v>
      </c>
      <c r="Z487" s="8">
        <f t="shared" ca="1" si="199"/>
        <v>-72500</v>
      </c>
    </row>
    <row r="488" spans="1:26" x14ac:dyDescent="0.25">
      <c r="A488" s="27">
        <f t="shared" si="196"/>
        <v>472</v>
      </c>
      <c r="B488" s="7">
        <f t="shared" si="178"/>
        <v>0</v>
      </c>
      <c r="C488" s="3">
        <f t="shared" ca="1" si="179"/>
        <v>0.46225627443895201</v>
      </c>
      <c r="D488" s="3">
        <f t="shared" ca="1" si="180"/>
        <v>0</v>
      </c>
      <c r="E488" s="22">
        <f t="shared" ca="1" si="181"/>
        <v>2</v>
      </c>
      <c r="F488" s="25">
        <f t="shared" ca="1" si="177"/>
        <v>340</v>
      </c>
      <c r="G488" s="35">
        <f t="shared" ca="1" si="182"/>
        <v>0.78010322511138319</v>
      </c>
      <c r="H488" s="33">
        <f t="shared" ca="1" si="183"/>
        <v>0.66640994942480325</v>
      </c>
      <c r="I488" s="33">
        <f t="shared" ca="1" si="184"/>
        <v>0.15876345958295035</v>
      </c>
      <c r="J488" s="33">
        <f t="shared" ca="1" si="200"/>
        <v>0.52963077296972527</v>
      </c>
      <c r="K488" s="34">
        <f t="shared" ca="1" si="185"/>
        <v>82.944461594545885</v>
      </c>
      <c r="L488" s="3">
        <f t="shared" ca="1" si="186"/>
        <v>-1</v>
      </c>
      <c r="M488" s="15">
        <f t="shared" ca="1" si="187"/>
        <v>82.944461594545885</v>
      </c>
      <c r="N488" s="33">
        <f t="shared" ca="1" si="188"/>
        <v>32.357392048338603</v>
      </c>
      <c r="O488" s="32">
        <f t="shared" ca="1" si="201"/>
        <v>115.30185364288448</v>
      </c>
      <c r="P488" s="16">
        <f t="shared" ca="1" si="197"/>
        <v>115.30185364288448</v>
      </c>
      <c r="Q488" s="17">
        <f t="shared" ca="1" si="189"/>
        <v>172.95278046432674</v>
      </c>
      <c r="R488" s="17">
        <f t="shared" ca="1" si="198"/>
        <v>65146.683254656935</v>
      </c>
      <c r="S488" s="17">
        <f t="shared" ca="1" si="190"/>
        <v>138.02263401410374</v>
      </c>
      <c r="T488" s="17">
        <f t="shared" ca="1" si="191"/>
        <v>1661.7954789908404</v>
      </c>
      <c r="U488" s="17">
        <f t="shared" ca="1" si="192"/>
        <v>9.7752675234755309</v>
      </c>
      <c r="V488" s="49">
        <f t="shared" ca="1" si="193"/>
        <v>0.97752675234755315</v>
      </c>
      <c r="W488" s="49"/>
      <c r="X488" s="7">
        <f t="shared" ca="1" si="194"/>
        <v>0</v>
      </c>
      <c r="Y488">
        <f t="shared" ca="1" si="195"/>
        <v>-500</v>
      </c>
      <c r="Z488" s="8">
        <f t="shared" ca="1" si="199"/>
        <v>-73000</v>
      </c>
    </row>
    <row r="489" spans="1:26" x14ac:dyDescent="0.25">
      <c r="A489" s="27">
        <f t="shared" si="196"/>
        <v>473</v>
      </c>
      <c r="B489" s="7">
        <f t="shared" si="178"/>
        <v>1</v>
      </c>
      <c r="C489" s="3">
        <f t="shared" ca="1" si="179"/>
        <v>-1</v>
      </c>
      <c r="D489" s="3">
        <f t="shared" ca="1" si="180"/>
        <v>-1</v>
      </c>
      <c r="E489" s="22">
        <f t="shared" ca="1" si="181"/>
        <v>0</v>
      </c>
      <c r="F489" s="25">
        <f t="shared" ca="1" si="177"/>
        <v>0</v>
      </c>
      <c r="G489" s="35">
        <f t="shared" ca="1" si="182"/>
        <v>0.60314587930333419</v>
      </c>
      <c r="H489" s="33">
        <f t="shared" ca="1" si="183"/>
        <v>7.3269036311506719E-2</v>
      </c>
      <c r="I489" s="33">
        <f t="shared" ca="1" si="184"/>
        <v>0.6794109404463341</v>
      </c>
      <c r="J489" s="33">
        <f t="shared" ca="1" si="200"/>
        <v>-0.11032163691854004</v>
      </c>
      <c r="K489" s="34">
        <f t="shared" ca="1" si="185"/>
        <v>73.345175446221901</v>
      </c>
      <c r="L489" s="3">
        <f t="shared" ca="1" si="186"/>
        <v>-1</v>
      </c>
      <c r="M489" s="15">
        <f t="shared" ca="1" si="187"/>
        <v>73.345175446221901</v>
      </c>
      <c r="N489" s="33">
        <f t="shared" ca="1" si="188"/>
        <v>60.734919584783967</v>
      </c>
      <c r="O489" s="32">
        <f t="shared" ca="1" si="201"/>
        <v>134.08009503100587</v>
      </c>
      <c r="P489" s="16">
        <f t="shared" ca="1" si="197"/>
        <v>134.08009503100587</v>
      </c>
      <c r="Q489" s="17">
        <f t="shared" ca="1" si="189"/>
        <v>201.12014254650882</v>
      </c>
      <c r="R489" s="17">
        <f t="shared" ca="1" si="198"/>
        <v>65347.803397203446</v>
      </c>
      <c r="S489" s="17">
        <f t="shared" ca="1" si="190"/>
        <v>138.15603255222723</v>
      </c>
      <c r="T489" s="17">
        <f t="shared" ca="1" si="191"/>
        <v>1527.7153839598345</v>
      </c>
      <c r="U489" s="17">
        <f t="shared" ca="1" si="192"/>
        <v>8.9865610821166744</v>
      </c>
      <c r="V489" s="49">
        <f t="shared" ca="1" si="193"/>
        <v>0.89865610821166741</v>
      </c>
      <c r="W489" s="49"/>
      <c r="X489" s="7">
        <f t="shared" ca="1" si="194"/>
        <v>0</v>
      </c>
      <c r="Y489">
        <f t="shared" si="195"/>
        <v>0</v>
      </c>
      <c r="Z489" s="8">
        <f t="shared" ca="1" si="199"/>
        <v>-73000</v>
      </c>
    </row>
    <row r="490" spans="1:26" x14ac:dyDescent="0.25">
      <c r="A490" s="27">
        <f t="shared" si="196"/>
        <v>474</v>
      </c>
      <c r="B490" s="7">
        <f t="shared" si="178"/>
        <v>0</v>
      </c>
      <c r="C490" s="3">
        <f t="shared" ca="1" si="179"/>
        <v>0.20279257419767871</v>
      </c>
      <c r="D490" s="3">
        <f t="shared" ca="1" si="180"/>
        <v>0</v>
      </c>
      <c r="E490" s="22">
        <f t="shared" ca="1" si="181"/>
        <v>2</v>
      </c>
      <c r="F490" s="25">
        <f t="shared" ca="1" si="177"/>
        <v>340</v>
      </c>
      <c r="G490" s="35">
        <f t="shared" ca="1" si="182"/>
        <v>9.6062393677587621E-2</v>
      </c>
      <c r="H490" s="33">
        <f t="shared" ca="1" si="183"/>
        <v>-1</v>
      </c>
      <c r="I490" s="33">
        <f t="shared" ca="1" si="184"/>
        <v>-1</v>
      </c>
      <c r="J490" s="33">
        <f t="shared" ca="1" si="200"/>
        <v>-1</v>
      </c>
      <c r="K490" s="34">
        <f t="shared" ca="1" si="185"/>
        <v>-1</v>
      </c>
      <c r="L490" s="3">
        <f t="shared" ca="1" si="186"/>
        <v>50</v>
      </c>
      <c r="M490" s="15">
        <f t="shared" ca="1" si="187"/>
        <v>50</v>
      </c>
      <c r="N490" s="33">
        <f t="shared" ca="1" si="188"/>
        <v>49.162430792532028</v>
      </c>
      <c r="O490" s="32">
        <f t="shared" ca="1" si="201"/>
        <v>99.162430792532035</v>
      </c>
      <c r="P490" s="16">
        <f t="shared" ca="1" si="197"/>
        <v>99.162430792532035</v>
      </c>
      <c r="Q490" s="17">
        <f t="shared" ca="1" si="189"/>
        <v>148.74364618879804</v>
      </c>
      <c r="R490" s="17">
        <f t="shared" ca="1" si="198"/>
        <v>65496.547043392246</v>
      </c>
      <c r="S490" s="17">
        <f t="shared" ca="1" si="190"/>
        <v>138.17836928985713</v>
      </c>
      <c r="T490" s="17">
        <f t="shared" ca="1" si="191"/>
        <v>1700</v>
      </c>
      <c r="U490" s="17">
        <f t="shared" ca="1" si="192"/>
        <v>10</v>
      </c>
      <c r="V490" s="49">
        <f t="shared" ca="1" si="193"/>
        <v>1</v>
      </c>
      <c r="W490" s="49"/>
      <c r="X490" s="7">
        <f t="shared" ca="1" si="194"/>
        <v>0</v>
      </c>
      <c r="Y490">
        <f t="shared" ca="1" si="195"/>
        <v>-500</v>
      </c>
      <c r="Z490" s="8">
        <f t="shared" ca="1" si="199"/>
        <v>-73500</v>
      </c>
    </row>
    <row r="491" spans="1:26" x14ac:dyDescent="0.25">
      <c r="A491" s="27">
        <f t="shared" si="196"/>
        <v>475</v>
      </c>
      <c r="B491" s="7">
        <f t="shared" si="178"/>
        <v>1</v>
      </c>
      <c r="C491" s="3">
        <f t="shared" ca="1" si="179"/>
        <v>-1</v>
      </c>
      <c r="D491" s="3">
        <f t="shared" ca="1" si="180"/>
        <v>-1</v>
      </c>
      <c r="E491" s="22">
        <f t="shared" ca="1" si="181"/>
        <v>0</v>
      </c>
      <c r="F491" s="25">
        <f t="shared" ca="1" si="177"/>
        <v>0</v>
      </c>
      <c r="G491" s="35">
        <f t="shared" ca="1" si="182"/>
        <v>0.84572175234637514</v>
      </c>
      <c r="H491" s="33">
        <f t="shared" ca="1" si="183"/>
        <v>0.74094818578894672</v>
      </c>
      <c r="I491" s="33">
        <f t="shared" ca="1" si="184"/>
        <v>8.6192961597688966E-2</v>
      </c>
      <c r="J491" s="33">
        <f t="shared" ca="1" si="200"/>
        <v>0.92815880362107606</v>
      </c>
      <c r="K491" s="34">
        <f t="shared" ca="1" si="185"/>
        <v>88.922382054316145</v>
      </c>
      <c r="L491" s="3">
        <f t="shared" ca="1" si="186"/>
        <v>-1</v>
      </c>
      <c r="M491" s="15">
        <f t="shared" ca="1" si="187"/>
        <v>88.922382054316145</v>
      </c>
      <c r="N491" s="33">
        <f t="shared" ca="1" si="188"/>
        <v>6.867047285185552</v>
      </c>
      <c r="O491" s="32">
        <f t="shared" ca="1" si="201"/>
        <v>95.789429339501694</v>
      </c>
      <c r="P491" s="16">
        <f t="shared" ca="1" si="197"/>
        <v>95.789429339501694</v>
      </c>
      <c r="Q491" s="17">
        <f t="shared" ca="1" si="189"/>
        <v>143.68414400925255</v>
      </c>
      <c r="R491" s="17">
        <f t="shared" ca="1" si="198"/>
        <v>65640.231187401499</v>
      </c>
      <c r="S491" s="17">
        <f t="shared" ca="1" si="190"/>
        <v>138.18996039452952</v>
      </c>
      <c r="T491" s="17">
        <f t="shared" ca="1" si="191"/>
        <v>1604.2105706604982</v>
      </c>
      <c r="U491" s="17">
        <f t="shared" ca="1" si="192"/>
        <v>9.4365327685911655</v>
      </c>
      <c r="V491" s="49">
        <f t="shared" ca="1" si="193"/>
        <v>0.9436532768591166</v>
      </c>
      <c r="W491" s="49"/>
      <c r="X491" s="7">
        <f t="shared" ca="1" si="194"/>
        <v>0</v>
      </c>
      <c r="Y491">
        <f t="shared" si="195"/>
        <v>0</v>
      </c>
      <c r="Z491" s="8">
        <f t="shared" ca="1" si="199"/>
        <v>-73500</v>
      </c>
    </row>
    <row r="492" spans="1:26" x14ac:dyDescent="0.25">
      <c r="A492" s="27">
        <f t="shared" si="196"/>
        <v>476</v>
      </c>
      <c r="B492" s="7">
        <f t="shared" si="178"/>
        <v>0</v>
      </c>
      <c r="C492" s="3">
        <f t="shared" ca="1" si="179"/>
        <v>0.54069778189859152</v>
      </c>
      <c r="D492" s="3">
        <f t="shared" ca="1" si="180"/>
        <v>1</v>
      </c>
      <c r="E492" s="22">
        <f t="shared" ca="1" si="181"/>
        <v>0</v>
      </c>
      <c r="F492" s="25">
        <f t="shared" ca="1" si="177"/>
        <v>0</v>
      </c>
      <c r="G492" s="35">
        <f t="shared" ca="1" si="182"/>
        <v>0.49223017419038539</v>
      </c>
      <c r="H492" s="33">
        <f t="shared" ca="1" si="183"/>
        <v>-1</v>
      </c>
      <c r="I492" s="33">
        <f t="shared" ca="1" si="184"/>
        <v>-1</v>
      </c>
      <c r="J492" s="33">
        <f t="shared" ca="1" si="200"/>
        <v>-1</v>
      </c>
      <c r="K492" s="34">
        <f t="shared" ca="1" si="185"/>
        <v>-1</v>
      </c>
      <c r="L492" s="3">
        <f t="shared" ca="1" si="186"/>
        <v>50</v>
      </c>
      <c r="M492" s="15">
        <f t="shared" ca="1" si="187"/>
        <v>50</v>
      </c>
      <c r="N492" s="33">
        <f t="shared" ca="1" si="188"/>
        <v>40.934061901349097</v>
      </c>
      <c r="O492" s="32">
        <f t="shared" ca="1" si="201"/>
        <v>90.934061901349097</v>
      </c>
      <c r="P492" s="16">
        <f t="shared" ca="1" si="197"/>
        <v>90.934061901349097</v>
      </c>
      <c r="Q492" s="17">
        <f t="shared" ca="1" si="189"/>
        <v>136.40109285202365</v>
      </c>
      <c r="R492" s="17">
        <f t="shared" ca="1" si="198"/>
        <v>65776.632280253529</v>
      </c>
      <c r="S492" s="17">
        <f t="shared" ca="1" si="190"/>
        <v>138.18620226944023</v>
      </c>
      <c r="T492" s="17">
        <f t="shared" ca="1" si="191"/>
        <v>1513.276508759149</v>
      </c>
      <c r="U492" s="17">
        <f t="shared" ca="1" si="192"/>
        <v>8.9016265221126414</v>
      </c>
      <c r="V492" s="49">
        <f t="shared" ca="1" si="193"/>
        <v>0.89016265221126412</v>
      </c>
      <c r="W492" s="49"/>
      <c r="X492" s="7">
        <f t="shared" ca="1" si="194"/>
        <v>0</v>
      </c>
      <c r="Y492">
        <f t="shared" ca="1" si="195"/>
        <v>0</v>
      </c>
      <c r="Z492" s="8">
        <f t="shared" ca="1" si="199"/>
        <v>-73500</v>
      </c>
    </row>
    <row r="493" spans="1:26" x14ac:dyDescent="0.25">
      <c r="A493" s="27">
        <f t="shared" si="196"/>
        <v>477</v>
      </c>
      <c r="B493" s="7">
        <f t="shared" si="178"/>
        <v>1</v>
      </c>
      <c r="C493" s="3">
        <f t="shared" ca="1" si="179"/>
        <v>-1</v>
      </c>
      <c r="D493" s="3">
        <f t="shared" ca="1" si="180"/>
        <v>0</v>
      </c>
      <c r="E493" s="22">
        <f t="shared" ca="1" si="181"/>
        <v>2</v>
      </c>
      <c r="F493" s="25">
        <f t="shared" ca="1" si="177"/>
        <v>340</v>
      </c>
      <c r="G493" s="35">
        <f t="shared" ca="1" si="182"/>
        <v>0.19654812182786063</v>
      </c>
      <c r="H493" s="33">
        <f t="shared" ca="1" si="183"/>
        <v>-1</v>
      </c>
      <c r="I493" s="33">
        <f t="shared" ca="1" si="184"/>
        <v>-1</v>
      </c>
      <c r="J493" s="33">
        <f t="shared" ca="1" si="200"/>
        <v>-1</v>
      </c>
      <c r="K493" s="34">
        <f t="shared" ca="1" si="185"/>
        <v>-1</v>
      </c>
      <c r="L493" s="3">
        <f t="shared" ca="1" si="186"/>
        <v>50</v>
      </c>
      <c r="M493" s="15">
        <f t="shared" ca="1" si="187"/>
        <v>50</v>
      </c>
      <c r="N493" s="33">
        <f t="shared" ca="1" si="188"/>
        <v>5.9487900740787873</v>
      </c>
      <c r="O493" s="32">
        <f t="shared" ca="1" si="201"/>
        <v>55.948790074078786</v>
      </c>
      <c r="P493" s="16">
        <f t="shared" ca="1" si="197"/>
        <v>55.948790074078786</v>
      </c>
      <c r="Q493" s="17">
        <f t="shared" ca="1" si="189"/>
        <v>83.923185111118187</v>
      </c>
      <c r="R493" s="17">
        <f t="shared" ca="1" si="198"/>
        <v>65860.555465364654</v>
      </c>
      <c r="S493" s="17">
        <f t="shared" ca="1" si="190"/>
        <v>138.07244332361566</v>
      </c>
      <c r="T493" s="17">
        <f t="shared" ca="1" si="191"/>
        <v>1700</v>
      </c>
      <c r="U493" s="17">
        <f t="shared" ca="1" si="192"/>
        <v>10</v>
      </c>
      <c r="V493" s="49">
        <f t="shared" ca="1" si="193"/>
        <v>1</v>
      </c>
      <c r="W493" s="49"/>
      <c r="X493" s="7">
        <f t="shared" ca="1" si="194"/>
        <v>0</v>
      </c>
      <c r="Y493">
        <f t="shared" si="195"/>
        <v>0</v>
      </c>
      <c r="Z493" s="8">
        <f t="shared" ca="1" si="199"/>
        <v>-73500</v>
      </c>
    </row>
    <row r="494" spans="1:26" x14ac:dyDescent="0.25">
      <c r="A494" s="27">
        <f t="shared" si="196"/>
        <v>478</v>
      </c>
      <c r="B494" s="7">
        <f t="shared" si="178"/>
        <v>0</v>
      </c>
      <c r="C494" s="3">
        <f t="shared" ca="1" si="179"/>
        <v>0.74183201994460779</v>
      </c>
      <c r="D494" s="3">
        <f t="shared" ca="1" si="180"/>
        <v>1</v>
      </c>
      <c r="E494" s="22">
        <f t="shared" ca="1" si="181"/>
        <v>0</v>
      </c>
      <c r="F494" s="25">
        <f t="shared" ca="1" si="177"/>
        <v>0</v>
      </c>
      <c r="G494" s="35">
        <f t="shared" ca="1" si="182"/>
        <v>9.3198193292537312E-2</v>
      </c>
      <c r="H494" s="33">
        <f t="shared" ca="1" si="183"/>
        <v>-1</v>
      </c>
      <c r="I494" s="33">
        <f t="shared" ca="1" si="184"/>
        <v>-1</v>
      </c>
      <c r="J494" s="33">
        <f t="shared" ca="1" si="200"/>
        <v>-1</v>
      </c>
      <c r="K494" s="34">
        <f t="shared" ca="1" si="185"/>
        <v>-1</v>
      </c>
      <c r="L494" s="3">
        <f t="shared" ca="1" si="186"/>
        <v>50</v>
      </c>
      <c r="M494" s="15">
        <f t="shared" ca="1" si="187"/>
        <v>50</v>
      </c>
      <c r="N494" s="33">
        <f t="shared" ca="1" si="188"/>
        <v>30.678789623285901</v>
      </c>
      <c r="O494" s="32">
        <f t="shared" ca="1" si="201"/>
        <v>80.678789623285894</v>
      </c>
      <c r="P494" s="16">
        <f t="shared" ca="1" si="197"/>
        <v>80.678789623285894</v>
      </c>
      <c r="Q494" s="17">
        <f t="shared" ca="1" si="189"/>
        <v>121.01818443492884</v>
      </c>
      <c r="R494" s="17">
        <f t="shared" ca="1" si="198"/>
        <v>65981.573649799582</v>
      </c>
      <c r="S494" s="17">
        <f t="shared" ca="1" si="190"/>
        <v>138.03676495773973</v>
      </c>
      <c r="T494" s="17">
        <f t="shared" ca="1" si="191"/>
        <v>1619.3212103767141</v>
      </c>
      <c r="U494" s="17">
        <f t="shared" ca="1" si="192"/>
        <v>9.5254188845689072</v>
      </c>
      <c r="V494" s="49">
        <f t="shared" ca="1" si="193"/>
        <v>0.9525418884568907</v>
      </c>
      <c r="W494" s="49"/>
      <c r="X494" s="7">
        <f t="shared" ca="1" si="194"/>
        <v>0</v>
      </c>
      <c r="Y494">
        <f t="shared" ca="1" si="195"/>
        <v>0</v>
      </c>
      <c r="Z494" s="8">
        <f t="shared" ca="1" si="199"/>
        <v>-73500</v>
      </c>
    </row>
    <row r="495" spans="1:26" x14ac:dyDescent="0.25">
      <c r="A495" s="27">
        <f t="shared" si="196"/>
        <v>479</v>
      </c>
      <c r="B495" s="7">
        <f t="shared" si="178"/>
        <v>1</v>
      </c>
      <c r="C495" s="3">
        <f t="shared" ca="1" si="179"/>
        <v>-1</v>
      </c>
      <c r="D495" s="3">
        <f t="shared" ca="1" si="180"/>
        <v>0</v>
      </c>
      <c r="E495" s="22">
        <f t="shared" ca="1" si="181"/>
        <v>2</v>
      </c>
      <c r="F495" s="25">
        <f t="shared" ca="1" si="177"/>
        <v>340</v>
      </c>
      <c r="G495" s="35">
        <f t="shared" ca="1" si="182"/>
        <v>0.32514318184210855</v>
      </c>
      <c r="H495" s="33">
        <f t="shared" ca="1" si="183"/>
        <v>-1</v>
      </c>
      <c r="I495" s="33">
        <f t="shared" ca="1" si="184"/>
        <v>-1</v>
      </c>
      <c r="J495" s="33">
        <f t="shared" ca="1" si="200"/>
        <v>-1</v>
      </c>
      <c r="K495" s="34">
        <f t="shared" ca="1" si="185"/>
        <v>-1</v>
      </c>
      <c r="L495" s="3">
        <f t="shared" ca="1" si="186"/>
        <v>50</v>
      </c>
      <c r="M495" s="15">
        <f t="shared" ca="1" si="187"/>
        <v>50</v>
      </c>
      <c r="N495" s="33">
        <f t="shared" ca="1" si="188"/>
        <v>43.917202357617995</v>
      </c>
      <c r="O495" s="32">
        <f t="shared" ca="1" si="201"/>
        <v>93.917202357617995</v>
      </c>
      <c r="P495" s="16">
        <f t="shared" ca="1" si="197"/>
        <v>93.917202357617995</v>
      </c>
      <c r="Q495" s="17">
        <f t="shared" ca="1" si="189"/>
        <v>140.87580353642699</v>
      </c>
      <c r="R495" s="17">
        <f t="shared" ca="1" si="198"/>
        <v>66122.449453336012</v>
      </c>
      <c r="S495" s="17">
        <f t="shared" ca="1" si="190"/>
        <v>138.04269196938625</v>
      </c>
      <c r="T495" s="17">
        <f t="shared" ca="1" si="191"/>
        <v>1700</v>
      </c>
      <c r="U495" s="17">
        <f t="shared" ca="1" si="192"/>
        <v>10</v>
      </c>
      <c r="V495" s="49">
        <f t="shared" ca="1" si="193"/>
        <v>1</v>
      </c>
      <c r="W495" s="49"/>
      <c r="X495" s="7">
        <f t="shared" ca="1" si="194"/>
        <v>0</v>
      </c>
      <c r="Y495">
        <f t="shared" si="195"/>
        <v>0</v>
      </c>
      <c r="Z495" s="8">
        <f t="shared" ca="1" si="199"/>
        <v>-73500</v>
      </c>
    </row>
    <row r="496" spans="1:26" x14ac:dyDescent="0.25">
      <c r="A496" s="27">
        <f t="shared" si="196"/>
        <v>480</v>
      </c>
      <c r="B496" s="7">
        <f t="shared" si="178"/>
        <v>0</v>
      </c>
      <c r="C496" s="3">
        <f t="shared" ca="1" si="179"/>
        <v>0.56454862793205385</v>
      </c>
      <c r="D496" s="3">
        <f t="shared" ca="1" si="180"/>
        <v>1</v>
      </c>
      <c r="E496" s="22">
        <f t="shared" ca="1" si="181"/>
        <v>0</v>
      </c>
      <c r="F496" s="25">
        <f t="shared" ca="1" si="177"/>
        <v>0</v>
      </c>
      <c r="G496" s="35">
        <f t="shared" ca="1" si="182"/>
        <v>0.19254623213908217</v>
      </c>
      <c r="H496" s="33">
        <f t="shared" ca="1" si="183"/>
        <v>-1</v>
      </c>
      <c r="I496" s="33">
        <f t="shared" ca="1" si="184"/>
        <v>-1</v>
      </c>
      <c r="J496" s="33">
        <f t="shared" ca="1" si="200"/>
        <v>-1</v>
      </c>
      <c r="K496" s="34">
        <f t="shared" ca="1" si="185"/>
        <v>-1</v>
      </c>
      <c r="L496" s="3">
        <f t="shared" ca="1" si="186"/>
        <v>50</v>
      </c>
      <c r="M496" s="15">
        <f t="shared" ca="1" si="187"/>
        <v>50</v>
      </c>
      <c r="N496" s="33">
        <f t="shared" ca="1" si="188"/>
        <v>6.1460493680952517</v>
      </c>
      <c r="O496" s="32">
        <f t="shared" ca="1" si="201"/>
        <v>56.146049368095248</v>
      </c>
      <c r="P496" s="16">
        <f t="shared" ca="1" si="197"/>
        <v>56.146049368095248</v>
      </c>
      <c r="Q496" s="17">
        <f t="shared" ca="1" si="189"/>
        <v>84.219074052142872</v>
      </c>
      <c r="R496" s="17">
        <f t="shared" ca="1" si="198"/>
        <v>66206.668527388159</v>
      </c>
      <c r="S496" s="17">
        <f t="shared" ca="1" si="190"/>
        <v>137.93055943205866</v>
      </c>
      <c r="T496" s="17">
        <f t="shared" ca="1" si="191"/>
        <v>1643.8539506319048</v>
      </c>
      <c r="U496" s="17">
        <f t="shared" ca="1" si="192"/>
        <v>9.6697291213641456</v>
      </c>
      <c r="V496" s="49">
        <f t="shared" ca="1" si="193"/>
        <v>0.96697291213641456</v>
      </c>
      <c r="W496" s="49"/>
      <c r="X496" s="7">
        <f t="shared" ca="1" si="194"/>
        <v>0</v>
      </c>
      <c r="Y496">
        <f t="shared" ca="1" si="195"/>
        <v>0</v>
      </c>
      <c r="Z496" s="8">
        <f t="shared" ca="1" si="199"/>
        <v>-73500</v>
      </c>
    </row>
    <row r="497" spans="1:26" x14ac:dyDescent="0.25">
      <c r="A497" s="27">
        <f t="shared" si="196"/>
        <v>481</v>
      </c>
      <c r="B497" s="7">
        <f t="shared" si="178"/>
        <v>1</v>
      </c>
      <c r="C497" s="3">
        <f t="shared" ca="1" si="179"/>
        <v>-1</v>
      </c>
      <c r="D497" s="3">
        <f t="shared" ca="1" si="180"/>
        <v>0</v>
      </c>
      <c r="E497" s="22">
        <f t="shared" ca="1" si="181"/>
        <v>2</v>
      </c>
      <c r="F497" s="25">
        <f t="shared" ca="1" si="177"/>
        <v>340</v>
      </c>
      <c r="G497" s="35">
        <f t="shared" ca="1" si="182"/>
        <v>0.10629185863316226</v>
      </c>
      <c r="H497" s="33">
        <f t="shared" ca="1" si="183"/>
        <v>-1</v>
      </c>
      <c r="I497" s="33">
        <f t="shared" ca="1" si="184"/>
        <v>-1</v>
      </c>
      <c r="J497" s="33">
        <f t="shared" ca="1" si="200"/>
        <v>-1</v>
      </c>
      <c r="K497" s="34">
        <f t="shared" ca="1" si="185"/>
        <v>-1</v>
      </c>
      <c r="L497" s="3">
        <f t="shared" ca="1" si="186"/>
        <v>50</v>
      </c>
      <c r="M497" s="15">
        <f t="shared" ca="1" si="187"/>
        <v>50</v>
      </c>
      <c r="N497" s="33">
        <f t="shared" ca="1" si="188"/>
        <v>20.844125702906773</v>
      </c>
      <c r="O497" s="32">
        <f t="shared" ca="1" si="201"/>
        <v>70.84412570290678</v>
      </c>
      <c r="P497" s="16">
        <f t="shared" ca="1" si="197"/>
        <v>70.84412570290678</v>
      </c>
      <c r="Q497" s="17">
        <f t="shared" ca="1" si="189"/>
        <v>106.26618855436017</v>
      </c>
      <c r="R497" s="17">
        <f t="shared" ca="1" si="198"/>
        <v>66312.934715942523</v>
      </c>
      <c r="S497" s="17">
        <f t="shared" ca="1" si="190"/>
        <v>137.86472913917365</v>
      </c>
      <c r="T497" s="17">
        <f t="shared" ca="1" si="191"/>
        <v>1700</v>
      </c>
      <c r="U497" s="17">
        <f t="shared" ca="1" si="192"/>
        <v>10</v>
      </c>
      <c r="V497" s="49">
        <f t="shared" ca="1" si="193"/>
        <v>1</v>
      </c>
      <c r="W497" s="49"/>
      <c r="X497" s="7">
        <f t="shared" ca="1" si="194"/>
        <v>0</v>
      </c>
      <c r="Y497">
        <f t="shared" si="195"/>
        <v>0</v>
      </c>
      <c r="Z497" s="8">
        <f t="shared" ca="1" si="199"/>
        <v>-73500</v>
      </c>
    </row>
    <row r="498" spans="1:26" x14ac:dyDescent="0.25">
      <c r="A498" s="27">
        <f t="shared" si="196"/>
        <v>482</v>
      </c>
      <c r="B498" s="7">
        <f t="shared" si="178"/>
        <v>0</v>
      </c>
      <c r="C498" s="3">
        <f t="shared" ca="1" si="179"/>
        <v>0.67827050654733101</v>
      </c>
      <c r="D498" s="3">
        <f t="shared" ca="1" si="180"/>
        <v>1</v>
      </c>
      <c r="E498" s="22">
        <f t="shared" ca="1" si="181"/>
        <v>0</v>
      </c>
      <c r="F498" s="25">
        <f t="shared" ca="1" si="177"/>
        <v>0</v>
      </c>
      <c r="G498" s="35">
        <f t="shared" ca="1" si="182"/>
        <v>0.77591001053079345</v>
      </c>
      <c r="H498" s="33">
        <f t="shared" ca="1" si="183"/>
        <v>0.49973847040789654</v>
      </c>
      <c r="I498" s="33">
        <f t="shared" ca="1" si="184"/>
        <v>1.7594884084627838E-2</v>
      </c>
      <c r="J498" s="33">
        <f t="shared" ca="1" si="200"/>
        <v>0.77089754874084393</v>
      </c>
      <c r="K498" s="34">
        <f t="shared" ca="1" si="185"/>
        <v>86.563463231112664</v>
      </c>
      <c r="L498" s="3">
        <f t="shared" ca="1" si="186"/>
        <v>-1</v>
      </c>
      <c r="M498" s="15">
        <f t="shared" ca="1" si="187"/>
        <v>86.563463231112664</v>
      </c>
      <c r="N498" s="33">
        <f t="shared" ca="1" si="188"/>
        <v>22.922634471837405</v>
      </c>
      <c r="O498" s="32">
        <f t="shared" ca="1" si="201"/>
        <v>109.48609770295008</v>
      </c>
      <c r="P498" s="16">
        <f t="shared" ca="1" si="197"/>
        <v>109.48609770295008</v>
      </c>
      <c r="Q498" s="17">
        <f t="shared" ca="1" si="189"/>
        <v>164.22914655442511</v>
      </c>
      <c r="R498" s="17">
        <f t="shared" ca="1" si="198"/>
        <v>66477.163862496949</v>
      </c>
      <c r="S498" s="17">
        <f t="shared" ca="1" si="190"/>
        <v>137.91942710061608</v>
      </c>
      <c r="T498" s="17">
        <f t="shared" ca="1" si="191"/>
        <v>1590.51390229705</v>
      </c>
      <c r="U498" s="17">
        <f t="shared" ca="1" si="192"/>
        <v>9.3559641311591175</v>
      </c>
      <c r="V498" s="49">
        <f t="shared" ca="1" si="193"/>
        <v>0.9355964131159118</v>
      </c>
      <c r="W498" s="49"/>
      <c r="X498" s="7">
        <f t="shared" ca="1" si="194"/>
        <v>0</v>
      </c>
      <c r="Y498">
        <f t="shared" ca="1" si="195"/>
        <v>0</v>
      </c>
      <c r="Z498" s="8">
        <f t="shared" ca="1" si="199"/>
        <v>-73500</v>
      </c>
    </row>
    <row r="499" spans="1:26" x14ac:dyDescent="0.25">
      <c r="A499" s="27">
        <f t="shared" si="196"/>
        <v>483</v>
      </c>
      <c r="B499" s="7">
        <f t="shared" si="178"/>
        <v>1</v>
      </c>
      <c r="C499" s="3">
        <f t="shared" ca="1" si="179"/>
        <v>-1</v>
      </c>
      <c r="D499" s="3">
        <f t="shared" ca="1" si="180"/>
        <v>0</v>
      </c>
      <c r="E499" s="22">
        <f t="shared" ca="1" si="181"/>
        <v>2</v>
      </c>
      <c r="F499" s="25">
        <f t="shared" ca="1" si="177"/>
        <v>340</v>
      </c>
      <c r="G499" s="35">
        <f t="shared" ca="1" si="182"/>
        <v>0.73349969849627694</v>
      </c>
      <c r="H499" s="33">
        <f t="shared" ca="1" si="183"/>
        <v>5.5828719650065084E-3</v>
      </c>
      <c r="I499" s="33">
        <f t="shared" ca="1" si="184"/>
        <v>0.65341420317960219</v>
      </c>
      <c r="J499" s="33">
        <f t="shared" ca="1" si="200"/>
        <v>-3.9768945169840593E-2</v>
      </c>
      <c r="K499" s="34">
        <f t="shared" ca="1" si="185"/>
        <v>74.403465822452389</v>
      </c>
      <c r="L499" s="3">
        <f t="shared" ca="1" si="186"/>
        <v>-1</v>
      </c>
      <c r="M499" s="15">
        <f t="shared" ca="1" si="187"/>
        <v>74.403465822452389</v>
      </c>
      <c r="N499" s="33">
        <f t="shared" ca="1" si="188"/>
        <v>80.465990039770631</v>
      </c>
      <c r="O499" s="32">
        <f t="shared" ca="1" si="201"/>
        <v>154.86945586222302</v>
      </c>
      <c r="P499" s="16">
        <f t="shared" ca="1" si="197"/>
        <v>154.86945586222302</v>
      </c>
      <c r="Q499" s="17">
        <f t="shared" ca="1" si="189"/>
        <v>232.30418379333452</v>
      </c>
      <c r="R499" s="17">
        <f t="shared" ca="1" si="198"/>
        <v>66709.468046290291</v>
      </c>
      <c r="S499" s="17">
        <f t="shared" ca="1" si="190"/>
        <v>138.11484067554926</v>
      </c>
      <c r="T499" s="17">
        <f t="shared" ca="1" si="191"/>
        <v>1700</v>
      </c>
      <c r="U499" s="17">
        <f t="shared" ca="1" si="192"/>
        <v>10</v>
      </c>
      <c r="V499" s="49">
        <f t="shared" ca="1" si="193"/>
        <v>1</v>
      </c>
      <c r="W499" s="49"/>
      <c r="X499" s="7">
        <f t="shared" ca="1" si="194"/>
        <v>0</v>
      </c>
      <c r="Y499">
        <f t="shared" si="195"/>
        <v>0</v>
      </c>
      <c r="Z499" s="8">
        <f t="shared" ca="1" si="199"/>
        <v>-73500</v>
      </c>
    </row>
    <row r="500" spans="1:26" x14ac:dyDescent="0.25">
      <c r="A500" s="27">
        <f t="shared" si="196"/>
        <v>484</v>
      </c>
      <c r="B500" s="7">
        <f t="shared" si="178"/>
        <v>0</v>
      </c>
      <c r="C500" s="3">
        <f t="shared" ca="1" si="179"/>
        <v>0.40182676985576282</v>
      </c>
      <c r="D500" s="3">
        <f t="shared" ca="1" si="180"/>
        <v>0</v>
      </c>
      <c r="E500" s="22">
        <f t="shared" ca="1" si="181"/>
        <v>2</v>
      </c>
      <c r="F500" s="25">
        <f t="shared" ca="1" si="177"/>
        <v>340</v>
      </c>
      <c r="G500" s="35">
        <f t="shared" ca="1" si="182"/>
        <v>0.53796035497762873</v>
      </c>
      <c r="H500" s="33">
        <f t="shared" ca="1" si="183"/>
        <v>0.3963523743186228</v>
      </c>
      <c r="I500" s="33">
        <f t="shared" ca="1" si="184"/>
        <v>2.0720953360690575E-2</v>
      </c>
      <c r="J500" s="33">
        <f t="shared" ca="1" si="200"/>
        <v>0.65653887860583371</v>
      </c>
      <c r="K500" s="34">
        <f t="shared" ca="1" si="185"/>
        <v>84.84808317908751</v>
      </c>
      <c r="L500" s="3">
        <f t="shared" ca="1" si="186"/>
        <v>-1</v>
      </c>
      <c r="M500" s="15">
        <f t="shared" ca="1" si="187"/>
        <v>84.84808317908751</v>
      </c>
      <c r="N500" s="33">
        <f t="shared" ca="1" si="188"/>
        <v>2.0077491864983821</v>
      </c>
      <c r="O500" s="32">
        <f t="shared" ca="1" si="201"/>
        <v>86.855832365585897</v>
      </c>
      <c r="P500" s="16">
        <f t="shared" ca="1" si="197"/>
        <v>86.855832365585897</v>
      </c>
      <c r="Q500" s="17">
        <f t="shared" ca="1" si="189"/>
        <v>130.28374854837884</v>
      </c>
      <c r="R500" s="17">
        <f t="shared" ca="1" si="198"/>
        <v>66839.751794838667</v>
      </c>
      <c r="S500" s="17">
        <f t="shared" ca="1" si="190"/>
        <v>138.09866073313773</v>
      </c>
      <c r="T500" s="17">
        <f t="shared" ca="1" si="191"/>
        <v>1700</v>
      </c>
      <c r="U500" s="17">
        <f t="shared" ca="1" si="192"/>
        <v>10</v>
      </c>
      <c r="V500" s="49">
        <f t="shared" ca="1" si="193"/>
        <v>1</v>
      </c>
      <c r="W500" s="49"/>
      <c r="X500" s="7">
        <f t="shared" ca="1" si="194"/>
        <v>0</v>
      </c>
      <c r="Y500">
        <f t="shared" ca="1" si="195"/>
        <v>-500</v>
      </c>
      <c r="Z500" s="8">
        <f t="shared" ca="1" si="199"/>
        <v>-74000</v>
      </c>
    </row>
    <row r="501" spans="1:26" x14ac:dyDescent="0.25">
      <c r="A501" s="27">
        <f t="shared" si="196"/>
        <v>485</v>
      </c>
      <c r="B501" s="7">
        <f t="shared" si="178"/>
        <v>1</v>
      </c>
      <c r="C501" s="3">
        <f t="shared" ca="1" si="179"/>
        <v>-1</v>
      </c>
      <c r="D501" s="3">
        <f t="shared" ca="1" si="180"/>
        <v>-1</v>
      </c>
      <c r="E501" s="22">
        <f t="shared" ca="1" si="181"/>
        <v>0</v>
      </c>
      <c r="F501" s="25">
        <f t="shared" ca="1" si="177"/>
        <v>0</v>
      </c>
      <c r="G501" s="35">
        <f t="shared" ca="1" si="182"/>
        <v>0.6919670325090852</v>
      </c>
      <c r="H501" s="33">
        <f t="shared" ca="1" si="183"/>
        <v>0.85293693130895021</v>
      </c>
      <c r="I501" s="33">
        <f t="shared" ca="1" si="184"/>
        <v>1.2659294923140996E-2</v>
      </c>
      <c r="J501" s="33">
        <f t="shared" ca="1" si="200"/>
        <v>1.2862663028109964</v>
      </c>
      <c r="K501" s="34">
        <f t="shared" ca="1" si="185"/>
        <v>94.293994542164938</v>
      </c>
      <c r="L501" s="3">
        <f t="shared" ca="1" si="186"/>
        <v>-1</v>
      </c>
      <c r="M501" s="15">
        <f t="shared" ca="1" si="187"/>
        <v>94.293994542164938</v>
      </c>
      <c r="N501" s="33">
        <f t="shared" ca="1" si="188"/>
        <v>8.5304519315213252</v>
      </c>
      <c r="O501" s="32">
        <f t="shared" ca="1" si="201"/>
        <v>102.82444647368627</v>
      </c>
      <c r="P501" s="16">
        <f t="shared" ca="1" si="197"/>
        <v>102.82444647368627</v>
      </c>
      <c r="Q501" s="17">
        <f t="shared" ca="1" si="189"/>
        <v>154.23666971052938</v>
      </c>
      <c r="R501" s="17">
        <f t="shared" ca="1" si="198"/>
        <v>66993.988464549198</v>
      </c>
      <c r="S501" s="17">
        <f t="shared" ca="1" si="190"/>
        <v>138.13193497845197</v>
      </c>
      <c r="T501" s="17">
        <f t="shared" ca="1" si="191"/>
        <v>1597.1755535263137</v>
      </c>
      <c r="U501" s="17">
        <f t="shared" ca="1" si="192"/>
        <v>9.3951503148606683</v>
      </c>
      <c r="V501" s="49">
        <f t="shared" ca="1" si="193"/>
        <v>0.93951503148606685</v>
      </c>
      <c r="W501" s="49"/>
      <c r="X501" s="7">
        <f t="shared" ca="1" si="194"/>
        <v>0</v>
      </c>
      <c r="Y501">
        <f t="shared" si="195"/>
        <v>0</v>
      </c>
      <c r="Z501" s="8">
        <f t="shared" ca="1" si="199"/>
        <v>-74000</v>
      </c>
    </row>
    <row r="502" spans="1:26" x14ac:dyDescent="0.25">
      <c r="A502" s="27">
        <f t="shared" si="196"/>
        <v>486</v>
      </c>
      <c r="B502" s="7">
        <f t="shared" si="178"/>
        <v>0</v>
      </c>
      <c r="C502" s="3">
        <f t="shared" ca="1" si="179"/>
        <v>0.37741536694846201</v>
      </c>
      <c r="D502" s="3">
        <f t="shared" ca="1" si="180"/>
        <v>0</v>
      </c>
      <c r="E502" s="22">
        <f t="shared" ca="1" si="181"/>
        <v>2</v>
      </c>
      <c r="F502" s="25">
        <f t="shared" ca="1" si="177"/>
        <v>340</v>
      </c>
      <c r="G502" s="35">
        <f t="shared" ca="1" si="182"/>
        <v>0.57912452470316833</v>
      </c>
      <c r="H502" s="33">
        <f t="shared" ca="1" si="183"/>
        <v>0.79874437802340537</v>
      </c>
      <c r="I502" s="33">
        <f t="shared" ca="1" si="184"/>
        <v>0.67973657334917137</v>
      </c>
      <c r="J502" s="33">
        <f t="shared" ca="1" si="200"/>
        <v>-0.50420490214567049</v>
      </c>
      <c r="K502" s="34">
        <f t="shared" ca="1" si="185"/>
        <v>67.436926467814942</v>
      </c>
      <c r="L502" s="3">
        <f t="shared" ca="1" si="186"/>
        <v>-1</v>
      </c>
      <c r="M502" s="15">
        <f t="shared" ca="1" si="187"/>
        <v>67.436926467814942</v>
      </c>
      <c r="N502" s="33">
        <f t="shared" ca="1" si="188"/>
        <v>64.851226336577696</v>
      </c>
      <c r="O502" s="32">
        <f t="shared" ca="1" si="201"/>
        <v>132.28815280439264</v>
      </c>
      <c r="P502" s="16">
        <f t="shared" ca="1" si="197"/>
        <v>132.28815280439264</v>
      </c>
      <c r="Q502" s="17">
        <f t="shared" ca="1" si="189"/>
        <v>198.43222920658894</v>
      </c>
      <c r="R502" s="17">
        <f t="shared" ca="1" si="198"/>
        <v>67192.42069375579</v>
      </c>
      <c r="S502" s="17">
        <f t="shared" ca="1" si="190"/>
        <v>138.25600965793373</v>
      </c>
      <c r="T502" s="17">
        <f t="shared" ca="1" si="191"/>
        <v>1700</v>
      </c>
      <c r="U502" s="17">
        <f t="shared" ca="1" si="192"/>
        <v>10</v>
      </c>
      <c r="V502" s="49">
        <f t="shared" ca="1" si="193"/>
        <v>1</v>
      </c>
      <c r="W502" s="49"/>
      <c r="X502" s="7">
        <f t="shared" ca="1" si="194"/>
        <v>0</v>
      </c>
      <c r="Y502">
        <f t="shared" ca="1" si="195"/>
        <v>-500</v>
      </c>
      <c r="Z502" s="8">
        <f t="shared" ca="1" si="199"/>
        <v>-74500</v>
      </c>
    </row>
    <row r="503" spans="1:26" x14ac:dyDescent="0.25">
      <c r="A503" s="27">
        <f t="shared" si="196"/>
        <v>487</v>
      </c>
      <c r="B503" s="7">
        <f t="shared" si="178"/>
        <v>1</v>
      </c>
      <c r="C503" s="3">
        <f t="shared" ca="1" si="179"/>
        <v>-1</v>
      </c>
      <c r="D503" s="3">
        <f t="shared" ca="1" si="180"/>
        <v>-1</v>
      </c>
      <c r="E503" s="22">
        <f t="shared" ca="1" si="181"/>
        <v>0</v>
      </c>
      <c r="F503" s="25">
        <f t="shared" ca="1" si="177"/>
        <v>0</v>
      </c>
      <c r="G503" s="35">
        <f t="shared" ca="1" si="182"/>
        <v>0.24214356203193721</v>
      </c>
      <c r="H503" s="33">
        <f t="shared" ca="1" si="183"/>
        <v>-1</v>
      </c>
      <c r="I503" s="33">
        <f t="shared" ca="1" si="184"/>
        <v>-1</v>
      </c>
      <c r="J503" s="33">
        <f t="shared" ca="1" si="200"/>
        <v>-1</v>
      </c>
      <c r="K503" s="34">
        <f t="shared" ca="1" si="185"/>
        <v>-1</v>
      </c>
      <c r="L503" s="3">
        <f t="shared" ca="1" si="186"/>
        <v>50</v>
      </c>
      <c r="M503" s="15">
        <f t="shared" ca="1" si="187"/>
        <v>50</v>
      </c>
      <c r="N503" s="33">
        <f t="shared" ca="1" si="188"/>
        <v>10.173633041985825</v>
      </c>
      <c r="O503" s="32">
        <f t="shared" ca="1" si="201"/>
        <v>60.173633041985823</v>
      </c>
      <c r="P503" s="16">
        <f t="shared" ca="1" si="197"/>
        <v>60.173633041985823</v>
      </c>
      <c r="Q503" s="17">
        <f t="shared" ca="1" si="189"/>
        <v>90.260449562978735</v>
      </c>
      <c r="R503" s="17">
        <f t="shared" ca="1" si="198"/>
        <v>67282.681143318769</v>
      </c>
      <c r="S503" s="17">
        <f t="shared" ca="1" si="190"/>
        <v>138.15745614644513</v>
      </c>
      <c r="T503" s="17">
        <f t="shared" ca="1" si="191"/>
        <v>1639.8263669580142</v>
      </c>
      <c r="U503" s="17">
        <f t="shared" ca="1" si="192"/>
        <v>9.6460374526942019</v>
      </c>
      <c r="V503" s="49">
        <f t="shared" ca="1" si="193"/>
        <v>0.96460374526942017</v>
      </c>
      <c r="W503" s="49"/>
      <c r="X503" s="7">
        <f t="shared" ca="1" si="194"/>
        <v>0</v>
      </c>
      <c r="Y503">
        <f t="shared" si="195"/>
        <v>0</v>
      </c>
      <c r="Z503" s="8">
        <f t="shared" ca="1" si="199"/>
        <v>-74500</v>
      </c>
    </row>
    <row r="504" spans="1:26" x14ac:dyDescent="0.25">
      <c r="A504" s="27">
        <f t="shared" si="196"/>
        <v>488</v>
      </c>
      <c r="B504" s="7">
        <f t="shared" si="178"/>
        <v>0</v>
      </c>
      <c r="C504" s="3">
        <f t="shared" ca="1" si="179"/>
        <v>9.0252615865462071E-2</v>
      </c>
      <c r="D504" s="3">
        <f t="shared" ca="1" si="180"/>
        <v>0</v>
      </c>
      <c r="E504" s="22">
        <f t="shared" ca="1" si="181"/>
        <v>2</v>
      </c>
      <c r="F504" s="25">
        <f t="shared" ca="1" si="177"/>
        <v>340</v>
      </c>
      <c r="G504" s="35">
        <f t="shared" ca="1" si="182"/>
        <v>2.6316762514094982E-2</v>
      </c>
      <c r="H504" s="33">
        <f t="shared" ca="1" si="183"/>
        <v>-1</v>
      </c>
      <c r="I504" s="33">
        <f t="shared" ca="1" si="184"/>
        <v>-1</v>
      </c>
      <c r="J504" s="33">
        <f t="shared" ca="1" si="200"/>
        <v>-1</v>
      </c>
      <c r="K504" s="34">
        <f t="shared" ca="1" si="185"/>
        <v>-1</v>
      </c>
      <c r="L504" s="3">
        <f t="shared" ca="1" si="186"/>
        <v>50</v>
      </c>
      <c r="M504" s="15">
        <f t="shared" ca="1" si="187"/>
        <v>50</v>
      </c>
      <c r="N504" s="33">
        <f t="shared" ca="1" si="188"/>
        <v>3.8341813362578754</v>
      </c>
      <c r="O504" s="32">
        <f t="shared" ca="1" si="201"/>
        <v>53.834181336257878</v>
      </c>
      <c r="P504" s="16">
        <f t="shared" ca="1" si="197"/>
        <v>53.834181336257878</v>
      </c>
      <c r="Q504" s="17">
        <f t="shared" ca="1" si="189"/>
        <v>80.75127200438682</v>
      </c>
      <c r="R504" s="17">
        <f t="shared" ca="1" si="198"/>
        <v>67363.432415323157</v>
      </c>
      <c r="S504" s="17">
        <f t="shared" ca="1" si="190"/>
        <v>138.03982052320322</v>
      </c>
      <c r="T504" s="17">
        <f t="shared" ca="1" si="191"/>
        <v>1700</v>
      </c>
      <c r="U504" s="17">
        <f t="shared" ca="1" si="192"/>
        <v>10</v>
      </c>
      <c r="V504" s="49">
        <f t="shared" ca="1" si="193"/>
        <v>1</v>
      </c>
      <c r="W504" s="49"/>
      <c r="X504" s="7">
        <f t="shared" ca="1" si="194"/>
        <v>0</v>
      </c>
      <c r="Y504">
        <f t="shared" ca="1" si="195"/>
        <v>-500</v>
      </c>
      <c r="Z504" s="8">
        <f t="shared" ca="1" si="199"/>
        <v>-75000</v>
      </c>
    </row>
    <row r="505" spans="1:26" x14ac:dyDescent="0.25">
      <c r="A505" s="27">
        <f t="shared" si="196"/>
        <v>489</v>
      </c>
      <c r="B505" s="7">
        <f t="shared" si="178"/>
        <v>1</v>
      </c>
      <c r="C505" s="3">
        <f t="shared" ca="1" si="179"/>
        <v>-1</v>
      </c>
      <c r="D505" s="3">
        <f t="shared" ca="1" si="180"/>
        <v>-1</v>
      </c>
      <c r="E505" s="22">
        <f t="shared" ca="1" si="181"/>
        <v>0</v>
      </c>
      <c r="F505" s="25">
        <f t="shared" ca="1" si="177"/>
        <v>0</v>
      </c>
      <c r="G505" s="35">
        <f t="shared" ca="1" si="182"/>
        <v>0.81443836838071337</v>
      </c>
      <c r="H505" s="33">
        <f t="shared" ca="1" si="183"/>
        <v>4.1891389879084695E-2</v>
      </c>
      <c r="I505" s="33">
        <f t="shared" ca="1" si="184"/>
        <v>0.8955459766590198</v>
      </c>
      <c r="J505" s="33">
        <f t="shared" ca="1" si="200"/>
        <v>0.15274363847874795</v>
      </c>
      <c r="K505" s="34">
        <f t="shared" ca="1" si="185"/>
        <v>77.291154577181217</v>
      </c>
      <c r="L505" s="3">
        <f t="shared" ca="1" si="186"/>
        <v>-1</v>
      </c>
      <c r="M505" s="15">
        <f t="shared" ca="1" si="187"/>
        <v>77.291154577181217</v>
      </c>
      <c r="N505" s="33">
        <f t="shared" ca="1" si="188"/>
        <v>68.586703889924507</v>
      </c>
      <c r="O505" s="32">
        <f t="shared" ca="1" si="201"/>
        <v>145.87785846710574</v>
      </c>
      <c r="P505" s="16">
        <f t="shared" ca="1" si="197"/>
        <v>145.87785846710574</v>
      </c>
      <c r="Q505" s="17">
        <f t="shared" ca="1" si="189"/>
        <v>218.81678770065861</v>
      </c>
      <c r="R505" s="17">
        <f t="shared" ca="1" si="198"/>
        <v>67582.249203023821</v>
      </c>
      <c r="S505" s="17">
        <f t="shared" ca="1" si="190"/>
        <v>138.20500859514078</v>
      </c>
      <c r="T505" s="17">
        <f t="shared" ca="1" si="191"/>
        <v>1554.1221415328941</v>
      </c>
      <c r="U505" s="17">
        <f t="shared" ca="1" si="192"/>
        <v>9.1418949501934943</v>
      </c>
      <c r="V505" s="49">
        <f t="shared" ca="1" si="193"/>
        <v>0.91418949501934954</v>
      </c>
      <c r="W505" s="49"/>
      <c r="X505" s="7">
        <f t="shared" ca="1" si="194"/>
        <v>0</v>
      </c>
      <c r="Y505">
        <f t="shared" si="195"/>
        <v>0</v>
      </c>
      <c r="Z505" s="8">
        <f t="shared" ca="1" si="199"/>
        <v>-75000</v>
      </c>
    </row>
    <row r="506" spans="1:26" x14ac:dyDescent="0.25">
      <c r="A506" s="27">
        <f t="shared" si="196"/>
        <v>490</v>
      </c>
      <c r="B506" s="7">
        <f t="shared" si="178"/>
        <v>0</v>
      </c>
      <c r="C506" s="3">
        <f t="shared" ca="1" si="179"/>
        <v>0.5611201089309269</v>
      </c>
      <c r="D506" s="3">
        <f t="shared" ca="1" si="180"/>
        <v>1</v>
      </c>
      <c r="E506" s="22">
        <f t="shared" ca="1" si="181"/>
        <v>0</v>
      </c>
      <c r="F506" s="25">
        <f t="shared" ca="1" si="177"/>
        <v>0</v>
      </c>
      <c r="G506" s="35">
        <f t="shared" ca="1" si="182"/>
        <v>0.40287190770901582</v>
      </c>
      <c r="H506" s="33">
        <f t="shared" ca="1" si="183"/>
        <v>-1</v>
      </c>
      <c r="I506" s="33">
        <f t="shared" ca="1" si="184"/>
        <v>-1</v>
      </c>
      <c r="J506" s="33">
        <f t="shared" ca="1" si="200"/>
        <v>-1</v>
      </c>
      <c r="K506" s="34">
        <f t="shared" ca="1" si="185"/>
        <v>-1</v>
      </c>
      <c r="L506" s="3">
        <f t="shared" ca="1" si="186"/>
        <v>50</v>
      </c>
      <c r="M506" s="15">
        <f t="shared" ca="1" si="187"/>
        <v>50</v>
      </c>
      <c r="N506" s="33">
        <f t="shared" ca="1" si="188"/>
        <v>1.4596619240252475</v>
      </c>
      <c r="O506" s="32">
        <f t="shared" ca="1" si="201"/>
        <v>51.459661924025248</v>
      </c>
      <c r="P506" s="16">
        <f t="shared" ca="1" si="197"/>
        <v>51.459661924025248</v>
      </c>
      <c r="Q506" s="17">
        <f t="shared" ca="1" si="189"/>
        <v>77.189492886037868</v>
      </c>
      <c r="R506" s="17">
        <f t="shared" ca="1" si="198"/>
        <v>67659.438695909863</v>
      </c>
      <c r="S506" s="17">
        <f t="shared" ca="1" si="190"/>
        <v>138.08048713450998</v>
      </c>
      <c r="T506" s="17">
        <f t="shared" ca="1" si="191"/>
        <v>1502.6624796088688</v>
      </c>
      <c r="U506" s="17">
        <f t="shared" ca="1" si="192"/>
        <v>8.8391910565227576</v>
      </c>
      <c r="V506" s="49">
        <f t="shared" ca="1" si="193"/>
        <v>0.88391910565227572</v>
      </c>
      <c r="W506" s="49"/>
      <c r="X506" s="7">
        <f t="shared" ca="1" si="194"/>
        <v>0</v>
      </c>
      <c r="Y506">
        <f t="shared" ca="1" si="195"/>
        <v>0</v>
      </c>
      <c r="Z506" s="8">
        <f t="shared" ca="1" si="199"/>
        <v>-75000</v>
      </c>
    </row>
    <row r="507" spans="1:26" x14ac:dyDescent="0.25">
      <c r="A507" s="27">
        <f t="shared" si="196"/>
        <v>491</v>
      </c>
      <c r="B507" s="7">
        <f t="shared" si="178"/>
        <v>1</v>
      </c>
      <c r="C507" s="3">
        <f t="shared" ca="1" si="179"/>
        <v>-1</v>
      </c>
      <c r="D507" s="3">
        <f t="shared" ca="1" si="180"/>
        <v>0</v>
      </c>
      <c r="E507" s="22">
        <f t="shared" ca="1" si="181"/>
        <v>2</v>
      </c>
      <c r="F507" s="25">
        <f t="shared" ca="1" si="177"/>
        <v>340</v>
      </c>
      <c r="G507" s="35">
        <f t="shared" ca="1" si="182"/>
        <v>0.57368523225386958</v>
      </c>
      <c r="H507" s="33">
        <f t="shared" ca="1" si="183"/>
        <v>0.21093730809294875</v>
      </c>
      <c r="I507" s="33">
        <f t="shared" ca="1" si="184"/>
        <v>5.910639456186928E-2</v>
      </c>
      <c r="J507" s="33">
        <f t="shared" ca="1" si="200"/>
        <v>0.42270218121667702</v>
      </c>
      <c r="K507" s="34">
        <f t="shared" ca="1" si="185"/>
        <v>81.340532718250159</v>
      </c>
      <c r="L507" s="3">
        <f t="shared" ca="1" si="186"/>
        <v>-1</v>
      </c>
      <c r="M507" s="15">
        <f t="shared" ca="1" si="187"/>
        <v>81.340532718250159</v>
      </c>
      <c r="N507" s="33">
        <f t="shared" ca="1" si="188"/>
        <v>43.493008821844541</v>
      </c>
      <c r="O507" s="32">
        <f t="shared" ca="1" si="201"/>
        <v>124.8335415400947</v>
      </c>
      <c r="P507" s="16">
        <f t="shared" ca="1" si="197"/>
        <v>124.8335415400947</v>
      </c>
      <c r="Q507" s="17">
        <f t="shared" ca="1" si="189"/>
        <v>187.25031231014205</v>
      </c>
      <c r="R507" s="17">
        <f t="shared" ca="1" si="198"/>
        <v>67846.689008220012</v>
      </c>
      <c r="S507" s="17">
        <f t="shared" ca="1" si="190"/>
        <v>138.18062934464365</v>
      </c>
      <c r="T507" s="17">
        <f t="shared" ca="1" si="191"/>
        <v>1700</v>
      </c>
      <c r="U507" s="17">
        <f t="shared" ca="1" si="192"/>
        <v>10</v>
      </c>
      <c r="V507" s="49">
        <f t="shared" ca="1" si="193"/>
        <v>1</v>
      </c>
      <c r="W507" s="49"/>
      <c r="X507" s="7">
        <f t="shared" ca="1" si="194"/>
        <v>0</v>
      </c>
      <c r="Y507">
        <f t="shared" si="195"/>
        <v>0</v>
      </c>
      <c r="Z507" s="8">
        <f t="shared" ca="1" si="199"/>
        <v>-75000</v>
      </c>
    </row>
    <row r="508" spans="1:26" x14ac:dyDescent="0.25">
      <c r="A508" s="27">
        <f t="shared" si="196"/>
        <v>492</v>
      </c>
      <c r="B508" s="7">
        <f t="shared" si="178"/>
        <v>0</v>
      </c>
      <c r="C508" s="3">
        <f t="shared" ca="1" si="179"/>
        <v>0.36343297228198346</v>
      </c>
      <c r="D508" s="3">
        <f t="shared" ca="1" si="180"/>
        <v>0</v>
      </c>
      <c r="E508" s="22">
        <f t="shared" ca="1" si="181"/>
        <v>2</v>
      </c>
      <c r="F508" s="25">
        <f t="shared" ca="1" si="177"/>
        <v>340</v>
      </c>
      <c r="G508" s="35">
        <f t="shared" ca="1" si="182"/>
        <v>0.18370841679933603</v>
      </c>
      <c r="H508" s="33">
        <f t="shared" ca="1" si="183"/>
        <v>-1</v>
      </c>
      <c r="I508" s="33">
        <f t="shared" ca="1" si="184"/>
        <v>-1</v>
      </c>
      <c r="J508" s="33">
        <f t="shared" ca="1" si="200"/>
        <v>-1</v>
      </c>
      <c r="K508" s="34">
        <f t="shared" ca="1" si="185"/>
        <v>-1</v>
      </c>
      <c r="L508" s="3">
        <f t="shared" ca="1" si="186"/>
        <v>50</v>
      </c>
      <c r="M508" s="15">
        <f t="shared" ca="1" si="187"/>
        <v>50</v>
      </c>
      <c r="N508" s="33">
        <f t="shared" ca="1" si="188"/>
        <v>68.608244866849176</v>
      </c>
      <c r="O508" s="32">
        <f t="shared" ca="1" si="201"/>
        <v>118.60824486684918</v>
      </c>
      <c r="P508" s="16">
        <f t="shared" ca="1" si="197"/>
        <v>118.60824486684918</v>
      </c>
      <c r="Q508" s="17">
        <f t="shared" ca="1" si="189"/>
        <v>177.91236730027376</v>
      </c>
      <c r="R508" s="17">
        <f t="shared" ca="1" si="198"/>
        <v>68024.601375520288</v>
      </c>
      <c r="S508" s="17">
        <f t="shared" ca="1" si="190"/>
        <v>138.26138490959411</v>
      </c>
      <c r="T508" s="17">
        <f t="shared" ca="1" si="191"/>
        <v>1700</v>
      </c>
      <c r="U508" s="17">
        <f t="shared" ca="1" si="192"/>
        <v>10</v>
      </c>
      <c r="V508" s="49">
        <f t="shared" ca="1" si="193"/>
        <v>1</v>
      </c>
      <c r="W508" s="49"/>
      <c r="X508" s="7">
        <f t="shared" ca="1" si="194"/>
        <v>0</v>
      </c>
      <c r="Y508">
        <f t="shared" ca="1" si="195"/>
        <v>-500</v>
      </c>
      <c r="Z508" s="8">
        <f t="shared" ca="1" si="199"/>
        <v>-75500</v>
      </c>
    </row>
    <row r="509" spans="1:26" x14ac:dyDescent="0.25">
      <c r="A509" s="27">
        <f t="shared" si="196"/>
        <v>493</v>
      </c>
      <c r="B509" s="7">
        <f t="shared" si="178"/>
        <v>1</v>
      </c>
      <c r="C509" s="3">
        <f t="shared" ca="1" si="179"/>
        <v>-1</v>
      </c>
      <c r="D509" s="3">
        <f t="shared" ca="1" si="180"/>
        <v>-1</v>
      </c>
      <c r="E509" s="22">
        <f t="shared" ca="1" si="181"/>
        <v>0</v>
      </c>
      <c r="F509" s="25">
        <f t="shared" ca="1" si="177"/>
        <v>0</v>
      </c>
      <c r="G509" s="35">
        <f t="shared" ca="1" si="182"/>
        <v>0.2586228784800132</v>
      </c>
      <c r="H509" s="33">
        <f t="shared" ca="1" si="183"/>
        <v>-1</v>
      </c>
      <c r="I509" s="33">
        <f t="shared" ca="1" si="184"/>
        <v>-1</v>
      </c>
      <c r="J509" s="33">
        <f t="shared" ca="1" si="200"/>
        <v>-1</v>
      </c>
      <c r="K509" s="34">
        <f t="shared" ca="1" si="185"/>
        <v>-1</v>
      </c>
      <c r="L509" s="3">
        <f t="shared" ca="1" si="186"/>
        <v>50</v>
      </c>
      <c r="M509" s="15">
        <f t="shared" ca="1" si="187"/>
        <v>50</v>
      </c>
      <c r="N509" s="33">
        <f t="shared" ca="1" si="188"/>
        <v>11.59384445406185</v>
      </c>
      <c r="O509" s="32">
        <f t="shared" ca="1" si="201"/>
        <v>61.593844454061852</v>
      </c>
      <c r="P509" s="16">
        <f t="shared" ca="1" si="197"/>
        <v>61.593844454061852</v>
      </c>
      <c r="Q509" s="17">
        <f t="shared" ca="1" si="189"/>
        <v>92.390766681092771</v>
      </c>
      <c r="R509" s="17">
        <f t="shared" ca="1" si="198"/>
        <v>68116.992142201387</v>
      </c>
      <c r="S509" s="17">
        <f t="shared" ca="1" si="190"/>
        <v>138.16834105923206</v>
      </c>
      <c r="T509" s="17">
        <f t="shared" ca="1" si="191"/>
        <v>1638.4061555459382</v>
      </c>
      <c r="U509" s="17">
        <f t="shared" ca="1" si="192"/>
        <v>9.6376832679172839</v>
      </c>
      <c r="V509" s="49">
        <f t="shared" ca="1" si="193"/>
        <v>0.9637683267917283</v>
      </c>
      <c r="W509" s="49"/>
      <c r="X509" s="7">
        <f t="shared" ca="1" si="194"/>
        <v>0</v>
      </c>
      <c r="Y509">
        <f t="shared" si="195"/>
        <v>0</v>
      </c>
      <c r="Z509" s="8">
        <f t="shared" ca="1" si="199"/>
        <v>-75500</v>
      </c>
    </row>
    <row r="510" spans="1:26" x14ac:dyDescent="0.25">
      <c r="A510" s="27">
        <f t="shared" si="196"/>
        <v>494</v>
      </c>
      <c r="B510" s="7">
        <f t="shared" si="178"/>
        <v>0</v>
      </c>
      <c r="C510" s="3">
        <f t="shared" ca="1" si="179"/>
        <v>0.2378237710477723</v>
      </c>
      <c r="D510" s="3">
        <f t="shared" ca="1" si="180"/>
        <v>0</v>
      </c>
      <c r="E510" s="22">
        <f t="shared" ca="1" si="181"/>
        <v>2</v>
      </c>
      <c r="F510" s="25">
        <f t="shared" ca="1" si="177"/>
        <v>340</v>
      </c>
      <c r="G510" s="35">
        <f t="shared" ca="1" si="182"/>
        <v>0.12264446132810713</v>
      </c>
      <c r="H510" s="33">
        <f t="shared" ca="1" si="183"/>
        <v>-1</v>
      </c>
      <c r="I510" s="33">
        <f t="shared" ca="1" si="184"/>
        <v>-1</v>
      </c>
      <c r="J510" s="33">
        <f t="shared" ca="1" si="200"/>
        <v>-1</v>
      </c>
      <c r="K510" s="34">
        <f t="shared" ca="1" si="185"/>
        <v>-1</v>
      </c>
      <c r="L510" s="3">
        <f t="shared" ca="1" si="186"/>
        <v>50</v>
      </c>
      <c r="M510" s="15">
        <f t="shared" ca="1" si="187"/>
        <v>50</v>
      </c>
      <c r="N510" s="33">
        <f t="shared" ca="1" si="188"/>
        <v>58.761702524460311</v>
      </c>
      <c r="O510" s="32">
        <f t="shared" ca="1" si="201"/>
        <v>108.7617025244603</v>
      </c>
      <c r="P510" s="16">
        <f t="shared" ca="1" si="197"/>
        <v>108.7617025244603</v>
      </c>
      <c r="Q510" s="17">
        <f t="shared" ca="1" si="189"/>
        <v>163.14255378669046</v>
      </c>
      <c r="R510" s="17">
        <f t="shared" ca="1" si="198"/>
        <v>68280.134695988076</v>
      </c>
      <c r="S510" s="17">
        <f t="shared" ca="1" si="190"/>
        <v>138.21889614572487</v>
      </c>
      <c r="T510" s="17">
        <f t="shared" ca="1" si="191"/>
        <v>1700</v>
      </c>
      <c r="U510" s="17">
        <f t="shared" ca="1" si="192"/>
        <v>10</v>
      </c>
      <c r="V510" s="49">
        <f t="shared" ca="1" si="193"/>
        <v>1</v>
      </c>
      <c r="W510" s="49"/>
      <c r="X510" s="7">
        <f t="shared" ca="1" si="194"/>
        <v>0</v>
      </c>
      <c r="Y510">
        <f t="shared" ca="1" si="195"/>
        <v>-500</v>
      </c>
      <c r="Z510" s="8">
        <f t="shared" ca="1" si="199"/>
        <v>-76000</v>
      </c>
    </row>
    <row r="511" spans="1:26" x14ac:dyDescent="0.25">
      <c r="A511" s="27">
        <f t="shared" si="196"/>
        <v>495</v>
      </c>
      <c r="B511" s="7">
        <f t="shared" si="178"/>
        <v>1</v>
      </c>
      <c r="C511" s="3">
        <f t="shared" ca="1" si="179"/>
        <v>-1</v>
      </c>
      <c r="D511" s="3">
        <f t="shared" ca="1" si="180"/>
        <v>-1</v>
      </c>
      <c r="E511" s="22">
        <f t="shared" ca="1" si="181"/>
        <v>0</v>
      </c>
      <c r="F511" s="25">
        <f t="shared" ca="1" si="177"/>
        <v>0</v>
      </c>
      <c r="G511" s="35">
        <f t="shared" ca="1" si="182"/>
        <v>0.21987753962768586</v>
      </c>
      <c r="H511" s="33">
        <f t="shared" ca="1" si="183"/>
        <v>-1</v>
      </c>
      <c r="I511" s="33">
        <f t="shared" ca="1" si="184"/>
        <v>-1</v>
      </c>
      <c r="J511" s="33">
        <f t="shared" ca="1" si="200"/>
        <v>-1</v>
      </c>
      <c r="K511" s="34">
        <f t="shared" ca="1" si="185"/>
        <v>-1</v>
      </c>
      <c r="L511" s="3">
        <f t="shared" ca="1" si="186"/>
        <v>50</v>
      </c>
      <c r="M511" s="15">
        <f t="shared" ca="1" si="187"/>
        <v>50</v>
      </c>
      <c r="N511" s="33">
        <f t="shared" ca="1" si="188"/>
        <v>4.6152066115745409</v>
      </c>
      <c r="O511" s="32">
        <f t="shared" ca="1" si="201"/>
        <v>54.615206611574543</v>
      </c>
      <c r="P511" s="16">
        <f t="shared" ca="1" si="197"/>
        <v>54.615206611574543</v>
      </c>
      <c r="Q511" s="17">
        <f t="shared" ca="1" si="189"/>
        <v>81.922809917361818</v>
      </c>
      <c r="R511" s="17">
        <f t="shared" ca="1" si="198"/>
        <v>68362.057505905439</v>
      </c>
      <c r="S511" s="17">
        <f t="shared" ca="1" si="190"/>
        <v>138.10516667859687</v>
      </c>
      <c r="T511" s="17">
        <f t="shared" ca="1" si="191"/>
        <v>1645.3847933884254</v>
      </c>
      <c r="U511" s="17">
        <f t="shared" ca="1" si="192"/>
        <v>9.6787340787554434</v>
      </c>
      <c r="V511" s="49">
        <f t="shared" ca="1" si="193"/>
        <v>0.96787340787554432</v>
      </c>
      <c r="W511" s="49"/>
      <c r="X511" s="7">
        <f t="shared" ca="1" si="194"/>
        <v>0</v>
      </c>
      <c r="Y511">
        <f t="shared" si="195"/>
        <v>0</v>
      </c>
      <c r="Z511" s="8">
        <f t="shared" ca="1" si="199"/>
        <v>-76000</v>
      </c>
    </row>
    <row r="512" spans="1:26" x14ac:dyDescent="0.25">
      <c r="A512" s="27">
        <f t="shared" si="196"/>
        <v>496</v>
      </c>
      <c r="B512" s="7">
        <f t="shared" si="178"/>
        <v>0</v>
      </c>
      <c r="C512" s="3">
        <f t="shared" ca="1" si="179"/>
        <v>0.13696594694454112</v>
      </c>
      <c r="D512" s="3">
        <f t="shared" ca="1" si="180"/>
        <v>0</v>
      </c>
      <c r="E512" s="22">
        <f t="shared" ca="1" si="181"/>
        <v>2</v>
      </c>
      <c r="F512" s="25">
        <f t="shared" ca="1" si="177"/>
        <v>340</v>
      </c>
      <c r="G512" s="35">
        <f t="shared" ca="1" si="182"/>
        <v>0.70581897961870776</v>
      </c>
      <c r="H512" s="33">
        <f t="shared" ca="1" si="183"/>
        <v>7.2877856407334463E-2</v>
      </c>
      <c r="I512" s="33">
        <f t="shared" ca="1" si="184"/>
        <v>0.37382096551772837</v>
      </c>
      <c r="J512" s="33">
        <f t="shared" ca="1" si="200"/>
        <v>-0.17993376248411186</v>
      </c>
      <c r="K512" s="34">
        <f t="shared" ca="1" si="185"/>
        <v>72.300993562738327</v>
      </c>
      <c r="L512" s="3">
        <f t="shared" ca="1" si="186"/>
        <v>-1</v>
      </c>
      <c r="M512" s="15">
        <f t="shared" ca="1" si="187"/>
        <v>72.300993562738327</v>
      </c>
      <c r="N512" s="33">
        <f t="shared" ca="1" si="188"/>
        <v>20.593024225986706</v>
      </c>
      <c r="O512" s="32">
        <f t="shared" ca="1" si="201"/>
        <v>92.894017788725037</v>
      </c>
      <c r="P512" s="16">
        <f t="shared" ca="1" si="197"/>
        <v>92.894017788725037</v>
      </c>
      <c r="Q512" s="17">
        <f t="shared" ca="1" si="189"/>
        <v>139.34102668308756</v>
      </c>
      <c r="R512" s="17">
        <f t="shared" ca="1" si="198"/>
        <v>68501.39853258853</v>
      </c>
      <c r="S512" s="17">
        <f t="shared" ca="1" si="190"/>
        <v>138.10765833183174</v>
      </c>
      <c r="T512" s="17">
        <f t="shared" ca="1" si="191"/>
        <v>1700</v>
      </c>
      <c r="U512" s="17">
        <f t="shared" ca="1" si="192"/>
        <v>10</v>
      </c>
      <c r="V512" s="49">
        <f t="shared" ca="1" si="193"/>
        <v>1</v>
      </c>
      <c r="W512" s="49"/>
      <c r="X512" s="7">
        <f t="shared" ca="1" si="194"/>
        <v>0</v>
      </c>
      <c r="Y512">
        <f t="shared" ca="1" si="195"/>
        <v>-500</v>
      </c>
      <c r="Z512" s="8">
        <f t="shared" ca="1" si="199"/>
        <v>-76500</v>
      </c>
    </row>
    <row r="513" spans="1:26" x14ac:dyDescent="0.25">
      <c r="A513" s="27">
        <f t="shared" si="196"/>
        <v>497</v>
      </c>
      <c r="B513" s="7">
        <f t="shared" si="178"/>
        <v>1</v>
      </c>
      <c r="C513" s="3">
        <f t="shared" ca="1" si="179"/>
        <v>-1</v>
      </c>
      <c r="D513" s="3">
        <f t="shared" ca="1" si="180"/>
        <v>-1</v>
      </c>
      <c r="E513" s="22">
        <f t="shared" ca="1" si="181"/>
        <v>0</v>
      </c>
      <c r="F513" s="25">
        <f t="shared" ca="1" si="177"/>
        <v>0</v>
      </c>
      <c r="G513" s="35">
        <f t="shared" ca="1" si="182"/>
        <v>5.8813482232006664E-2</v>
      </c>
      <c r="H513" s="33">
        <f t="shared" ca="1" si="183"/>
        <v>-1</v>
      </c>
      <c r="I513" s="33">
        <f t="shared" ca="1" si="184"/>
        <v>-1</v>
      </c>
      <c r="J513" s="33">
        <f t="shared" ca="1" si="200"/>
        <v>-1</v>
      </c>
      <c r="K513" s="34">
        <f t="shared" ca="1" si="185"/>
        <v>-1</v>
      </c>
      <c r="L513" s="3">
        <f t="shared" ca="1" si="186"/>
        <v>50</v>
      </c>
      <c r="M513" s="15">
        <f t="shared" ca="1" si="187"/>
        <v>50</v>
      </c>
      <c r="N513" s="33">
        <f t="shared" ca="1" si="188"/>
        <v>67.426191054967333</v>
      </c>
      <c r="O513" s="32">
        <f t="shared" ca="1" si="201"/>
        <v>117.42619105496733</v>
      </c>
      <c r="P513" s="16">
        <f t="shared" ca="1" si="197"/>
        <v>117.42619105496733</v>
      </c>
      <c r="Q513" s="17">
        <f t="shared" ca="1" si="189"/>
        <v>176.13928658245101</v>
      </c>
      <c r="R513" s="17">
        <f t="shared" ca="1" si="198"/>
        <v>68677.537819170975</v>
      </c>
      <c r="S513" s="17">
        <f t="shared" ca="1" si="190"/>
        <v>138.18418072267806</v>
      </c>
      <c r="T513" s="17">
        <f t="shared" ca="1" si="191"/>
        <v>1582.5738089450326</v>
      </c>
      <c r="U513" s="17">
        <f t="shared" ca="1" si="192"/>
        <v>9.3092576996766621</v>
      </c>
      <c r="V513" s="49">
        <f t="shared" ca="1" si="193"/>
        <v>0.93092576996766629</v>
      </c>
      <c r="W513" s="49"/>
      <c r="X513" s="7">
        <f t="shared" ca="1" si="194"/>
        <v>0</v>
      </c>
      <c r="Y513">
        <f t="shared" si="195"/>
        <v>0</v>
      </c>
      <c r="Z513" s="8">
        <f t="shared" ca="1" si="199"/>
        <v>-76500</v>
      </c>
    </row>
    <row r="514" spans="1:26" x14ac:dyDescent="0.25">
      <c r="A514" s="27">
        <f t="shared" si="196"/>
        <v>498</v>
      </c>
      <c r="B514" s="7">
        <f t="shared" si="178"/>
        <v>0</v>
      </c>
      <c r="C514" s="3">
        <f t="shared" ca="1" si="179"/>
        <v>0.25420649861339772</v>
      </c>
      <c r="D514" s="3">
        <f t="shared" ca="1" si="180"/>
        <v>0</v>
      </c>
      <c r="E514" s="22">
        <f t="shared" ca="1" si="181"/>
        <v>2</v>
      </c>
      <c r="F514" s="25">
        <f t="shared" ca="1" si="177"/>
        <v>340</v>
      </c>
      <c r="G514" s="35">
        <f t="shared" ca="1" si="182"/>
        <v>0.88693225353447169</v>
      </c>
      <c r="H514" s="33">
        <f t="shared" ca="1" si="183"/>
        <v>0.40333898060397955</v>
      </c>
      <c r="I514" s="33">
        <f t="shared" ca="1" si="184"/>
        <v>0.64585917174738416</v>
      </c>
      <c r="J514" s="33">
        <f t="shared" ca="1" si="200"/>
        <v>-0.4076224319885004</v>
      </c>
      <c r="K514" s="34">
        <f t="shared" ca="1" si="185"/>
        <v>68.8856635201725</v>
      </c>
      <c r="L514" s="3">
        <f t="shared" ca="1" si="186"/>
        <v>-1</v>
      </c>
      <c r="M514" s="15">
        <f t="shared" ca="1" si="187"/>
        <v>68.8856635201725</v>
      </c>
      <c r="N514" s="33">
        <f t="shared" ca="1" si="188"/>
        <v>7.9462901288477257</v>
      </c>
      <c r="O514" s="32">
        <f t="shared" ca="1" si="201"/>
        <v>76.831953649020221</v>
      </c>
      <c r="P514" s="16">
        <f t="shared" ca="1" si="197"/>
        <v>76.831953649020221</v>
      </c>
      <c r="Q514" s="17">
        <f t="shared" ca="1" si="189"/>
        <v>115.24793047353033</v>
      </c>
      <c r="R514" s="17">
        <f t="shared" ca="1" si="198"/>
        <v>68792.785749644507</v>
      </c>
      <c r="S514" s="17">
        <f t="shared" ca="1" si="190"/>
        <v>138.13812399527015</v>
      </c>
      <c r="T514" s="17">
        <f t="shared" ca="1" si="191"/>
        <v>1700</v>
      </c>
      <c r="U514" s="17">
        <f t="shared" ca="1" si="192"/>
        <v>10</v>
      </c>
      <c r="V514" s="49">
        <f t="shared" ca="1" si="193"/>
        <v>1</v>
      </c>
      <c r="W514" s="49"/>
      <c r="X514" s="7">
        <f t="shared" ca="1" si="194"/>
        <v>0</v>
      </c>
      <c r="Y514">
        <f t="shared" ca="1" si="195"/>
        <v>-500</v>
      </c>
      <c r="Z514" s="8">
        <f t="shared" ca="1" si="199"/>
        <v>-77000</v>
      </c>
    </row>
    <row r="515" spans="1:26" x14ac:dyDescent="0.25">
      <c r="A515" s="27">
        <f t="shared" si="196"/>
        <v>499</v>
      </c>
      <c r="B515" s="7">
        <f t="shared" si="178"/>
        <v>1</v>
      </c>
      <c r="C515" s="3">
        <f t="shared" ca="1" si="179"/>
        <v>-1</v>
      </c>
      <c r="D515" s="3">
        <f t="shared" ca="1" si="180"/>
        <v>-1</v>
      </c>
      <c r="E515" s="22">
        <f t="shared" ca="1" si="181"/>
        <v>0</v>
      </c>
      <c r="F515" s="25">
        <f t="shared" ca="1" si="177"/>
        <v>0</v>
      </c>
      <c r="G515" s="35">
        <f t="shared" ca="1" si="182"/>
        <v>0.88453585877924046</v>
      </c>
      <c r="H515" s="33">
        <f t="shared" ca="1" si="183"/>
        <v>0.49592900844005139</v>
      </c>
      <c r="I515" s="33">
        <f t="shared" ca="1" si="184"/>
        <v>0.76059337287365081</v>
      </c>
      <c r="J515" s="33">
        <f t="shared" ca="1" si="200"/>
        <v>5.1304793644139722E-2</v>
      </c>
      <c r="K515" s="34">
        <f t="shared" ca="1" si="185"/>
        <v>75.769571904662101</v>
      </c>
      <c r="L515" s="3">
        <f t="shared" ca="1" si="186"/>
        <v>-1</v>
      </c>
      <c r="M515" s="15">
        <f t="shared" ca="1" si="187"/>
        <v>75.769571904662101</v>
      </c>
      <c r="N515" s="33">
        <f t="shared" ca="1" si="188"/>
        <v>32.403697518589979</v>
      </c>
      <c r="O515" s="32">
        <f t="shared" ca="1" si="201"/>
        <v>108.17326942325208</v>
      </c>
      <c r="P515" s="16">
        <f t="shared" ca="1" si="197"/>
        <v>108.17326942325208</v>
      </c>
      <c r="Q515" s="17">
        <f t="shared" ca="1" si="189"/>
        <v>162.25990413487813</v>
      </c>
      <c r="R515" s="17">
        <f t="shared" ca="1" si="198"/>
        <v>68955.04565377938</v>
      </c>
      <c r="S515" s="17">
        <f t="shared" ca="1" si="190"/>
        <v>138.18646423603087</v>
      </c>
      <c r="T515" s="17">
        <f t="shared" ca="1" si="191"/>
        <v>1591.8267305767479</v>
      </c>
      <c r="U515" s="17">
        <f t="shared" ca="1" si="192"/>
        <v>9.3636866504514575</v>
      </c>
      <c r="V515" s="49">
        <f t="shared" ca="1" si="193"/>
        <v>0.93636866504514582</v>
      </c>
      <c r="W515" s="49"/>
      <c r="X515" s="7">
        <f t="shared" ca="1" si="194"/>
        <v>0</v>
      </c>
      <c r="Y515">
        <f t="shared" si="195"/>
        <v>0</v>
      </c>
      <c r="Z515" s="8">
        <f t="shared" ca="1" si="199"/>
        <v>-77000</v>
      </c>
    </row>
    <row r="516" spans="1:26" x14ac:dyDescent="0.25">
      <c r="A516" s="50">
        <f t="shared" si="196"/>
        <v>500</v>
      </c>
      <c r="B516" s="7">
        <f t="shared" si="178"/>
        <v>0</v>
      </c>
      <c r="C516" s="3">
        <f t="shared" ca="1" si="179"/>
        <v>6.1739648416936355E-4</v>
      </c>
      <c r="D516" s="3">
        <f t="shared" ca="1" si="180"/>
        <v>0</v>
      </c>
      <c r="E516" s="22">
        <f t="shared" ca="1" si="181"/>
        <v>2</v>
      </c>
      <c r="F516" s="25">
        <f t="shared" ca="1" si="177"/>
        <v>340</v>
      </c>
      <c r="G516" s="35">
        <f t="shared" ca="1" si="182"/>
        <v>0.57443787360212162</v>
      </c>
      <c r="H516" s="33">
        <f t="shared" ca="1" si="183"/>
        <v>0.14302965620682817</v>
      </c>
      <c r="I516" s="33">
        <f t="shared" ca="1" si="184"/>
        <v>0.28111684371688161</v>
      </c>
      <c r="J516" s="33">
        <f t="shared" ca="1" si="200"/>
        <v>-7.1132532313308849E-2</v>
      </c>
      <c r="K516" s="34">
        <f t="shared" ca="1" si="185"/>
        <v>73.933012015300363</v>
      </c>
      <c r="L516" s="3">
        <f t="shared" ca="1" si="186"/>
        <v>-1</v>
      </c>
      <c r="M516" s="15">
        <f t="shared" ca="1" si="187"/>
        <v>73.933012015300363</v>
      </c>
      <c r="N516" s="33">
        <f t="shared" ca="1" si="188"/>
        <v>22.269413736994107</v>
      </c>
      <c r="O516" s="32">
        <f t="shared" ca="1" si="201"/>
        <v>96.202425752294474</v>
      </c>
      <c r="P516" s="16">
        <f t="shared" ca="1" si="197"/>
        <v>96.202425752294474</v>
      </c>
      <c r="Q516" s="17">
        <f t="shared" ca="1" si="189"/>
        <v>144.30363862844172</v>
      </c>
      <c r="R516" s="17">
        <f t="shared" ca="1" si="198"/>
        <v>69099.349292407816</v>
      </c>
      <c r="S516" s="17">
        <f t="shared" ca="1" si="190"/>
        <v>138.1986985848157</v>
      </c>
      <c r="T516" s="17">
        <f t="shared" ca="1" si="191"/>
        <v>1700</v>
      </c>
      <c r="U516" s="17">
        <f t="shared" ca="1" si="192"/>
        <v>10</v>
      </c>
      <c r="V516" s="49">
        <f t="shared" ca="1" si="193"/>
        <v>1</v>
      </c>
      <c r="W516" s="49"/>
      <c r="X516" s="7">
        <f t="shared" ca="1" si="194"/>
        <v>0</v>
      </c>
      <c r="Y516">
        <f t="shared" ca="1" si="195"/>
        <v>-500</v>
      </c>
      <c r="Z516" s="8">
        <f t="shared" ca="1" si="199"/>
        <v>-77500</v>
      </c>
    </row>
  </sheetData>
  <mergeCells count="8">
    <mergeCell ref="AB4:AG4"/>
    <mergeCell ref="X14:Z14"/>
    <mergeCell ref="K1:L1"/>
    <mergeCell ref="H9:J9"/>
    <mergeCell ref="B14:F14"/>
    <mergeCell ref="E1:I1"/>
    <mergeCell ref="P1:T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_Costo_Faltante</vt:lpstr>
      <vt:lpstr>_Costo_Frasco</vt:lpstr>
      <vt:lpstr>_GramosXFrasco</vt:lpstr>
      <vt:lpstr>_Max_Stock_Gramos</vt:lpstr>
      <vt:lpstr>_Media_M</vt:lpstr>
      <vt:lpstr>_Precio_cafe</vt:lpstr>
      <vt:lpstr>_Proxima_Compra</vt:lpstr>
      <vt:lpstr>_Sigma</vt:lpstr>
      <vt:lpstr>_Stock_Inicial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2020-09-22T22:43:44Z</dcterms:modified>
</cp:coreProperties>
</file>