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5FB8ECA-F30D-42F7-9519-636D34A8DA0F}" xr6:coauthVersionLast="45" xr6:coauthVersionMax="45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N50Droso" sheetId="1" r:id="rId1"/>
    <sheet name="N50Arab" sheetId="2" r:id="rId2"/>
    <sheet name="ExecutionG" sheetId="3" r:id="rId3"/>
    <sheet name="Multinodo" sheetId="4" r:id="rId4"/>
    <sheet name="Hoja1" sheetId="8" r:id="rId5"/>
    <sheet name="Comparisson" sheetId="5" r:id="rId6"/>
    <sheet name="BuscoDroso" sheetId="6" r:id="rId7"/>
    <sheet name="BuscoArab" sheetId="7" r:id="rId8"/>
  </sheets>
  <calcPr calcId="191029"/>
  <extLst>
    <ext uri="GoogleSheetsCustomDataVersion1">
      <go:sheetsCustomData xmlns:go="http://customooxmlschemas.google.com/" r:id="rId11" roundtripDataSignature="AMtx7mgmy61kq/25nIXlye5dNis8T7Uo8Q=="/>
    </ext>
  </extLst>
</workbook>
</file>

<file path=xl/calcChain.xml><?xml version="1.0" encoding="utf-8"?>
<calcChain xmlns="http://schemas.openxmlformats.org/spreadsheetml/2006/main">
  <c r="E15" i="7" l="1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D6" i="5"/>
  <c r="E6" i="5" s="1"/>
  <c r="D5" i="5"/>
  <c r="E5" i="5" s="1"/>
  <c r="D4" i="5"/>
  <c r="E4" i="5" s="1"/>
  <c r="D3" i="5"/>
  <c r="E3" i="5" s="1"/>
  <c r="N7" i="4"/>
  <c r="L7" i="4"/>
  <c r="N6" i="4"/>
  <c r="L6" i="4"/>
  <c r="N5" i="4"/>
  <c r="L5" i="4"/>
  <c r="N4" i="4"/>
  <c r="L4" i="4"/>
  <c r="N3" i="4"/>
  <c r="L3" i="4"/>
  <c r="N2" i="4"/>
  <c r="L2" i="4"/>
  <c r="M6" i="4" s="1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M23" i="3" s="1"/>
  <c r="N17" i="3"/>
  <c r="M17" i="3"/>
  <c r="L17" i="3"/>
  <c r="N16" i="3"/>
  <c r="L16" i="3"/>
  <c r="N15" i="3"/>
  <c r="M15" i="3"/>
  <c r="L15" i="3"/>
  <c r="N14" i="3"/>
  <c r="L14" i="3"/>
  <c r="M14" i="3" s="1"/>
  <c r="N13" i="3"/>
  <c r="M13" i="3"/>
  <c r="L13" i="3"/>
  <c r="N12" i="3"/>
  <c r="L12" i="3"/>
  <c r="N11" i="3"/>
  <c r="M11" i="3"/>
  <c r="L11" i="3"/>
  <c r="M16" i="3" s="1"/>
  <c r="O8" i="3"/>
  <c r="N8" i="3"/>
  <c r="M8" i="3"/>
  <c r="L8" i="3"/>
  <c r="O7" i="3"/>
  <c r="N7" i="3"/>
  <c r="M7" i="3"/>
  <c r="L7" i="3"/>
  <c r="O6" i="3"/>
  <c r="N6" i="3"/>
  <c r="M6" i="3"/>
  <c r="L6" i="3"/>
  <c r="O5" i="3"/>
  <c r="N5" i="3"/>
  <c r="M5" i="3"/>
  <c r="L5" i="3"/>
  <c r="O4" i="3"/>
  <c r="N4" i="3"/>
  <c r="M4" i="3"/>
  <c r="L4" i="3"/>
  <c r="O3" i="3"/>
  <c r="N3" i="3"/>
  <c r="M3" i="3"/>
  <c r="L3" i="3"/>
  <c r="O2" i="3"/>
  <c r="N2" i="3"/>
  <c r="M2" i="3"/>
  <c r="L2" i="3"/>
  <c r="M22" i="3" l="1"/>
  <c r="M26" i="3"/>
  <c r="M5" i="4"/>
  <c r="M20" i="3"/>
  <c r="M21" i="3"/>
  <c r="M25" i="3"/>
  <c r="M4" i="4"/>
  <c r="M24" i="3"/>
  <c r="M3" i="4"/>
  <c r="M7" i="4"/>
  <c r="M12" i="3"/>
  <c r="O20" i="3"/>
  <c r="M2" i="4"/>
</calcChain>
</file>

<file path=xl/sharedStrings.xml><?xml version="1.0" encoding="utf-8"?>
<sst xmlns="http://schemas.openxmlformats.org/spreadsheetml/2006/main" count="111" uniqueCount="46">
  <si>
    <t>Assembly</t>
  </si>
  <si>
    <t>N50 Score</t>
  </si>
  <si>
    <t>ABySS k=31</t>
  </si>
  <si>
    <t>ABySS k=51</t>
  </si>
  <si>
    <t>ABySS k=71</t>
  </si>
  <si>
    <t>ABySS k=91</t>
  </si>
  <si>
    <t>VELVET k=31</t>
  </si>
  <si>
    <t>VELVET k=51</t>
  </si>
  <si>
    <t>VELVET k=71</t>
  </si>
  <si>
    <t>VELVET k=91</t>
  </si>
  <si>
    <t>MEGAHIT k=31</t>
  </si>
  <si>
    <t>MEGAHIT k=51</t>
  </si>
  <si>
    <t>MEGAHIT k=71</t>
  </si>
  <si>
    <t>MEGAHIT k=91</t>
  </si>
  <si>
    <t>MEGAHIT k=Best</t>
  </si>
  <si>
    <t>MaSuRCA k=Auto</t>
  </si>
  <si>
    <t>Core/H_Run</t>
  </si>
  <si>
    <t>Averaged</t>
  </si>
  <si>
    <t>Speed-UP</t>
  </si>
  <si>
    <t>STD</t>
  </si>
  <si>
    <t>Core/T_Run</t>
  </si>
  <si>
    <t>Core/P_Run</t>
  </si>
  <si>
    <t>Nodes/t</t>
  </si>
  <si>
    <t>Software</t>
  </si>
  <si>
    <t>Elapsed time</t>
  </si>
  <si>
    <t xml:space="preserve">unit </t>
  </si>
  <si>
    <t>Conv</t>
  </si>
  <si>
    <t>Speed-Up</t>
  </si>
  <si>
    <t>G-SAIP</t>
  </si>
  <si>
    <t>min</t>
  </si>
  <si>
    <t>MashMap Tool</t>
  </si>
  <si>
    <t>Gepard</t>
  </si>
  <si>
    <t>hor</t>
  </si>
  <si>
    <t>Dotter</t>
  </si>
  <si>
    <t>años</t>
  </si>
  <si>
    <t>Complete and Single-copy</t>
  </si>
  <si>
    <t>Complete and duplicated</t>
  </si>
  <si>
    <t>Fragmented</t>
  </si>
  <si>
    <t>Missing</t>
  </si>
  <si>
    <t>CS</t>
  </si>
  <si>
    <t>CD</t>
  </si>
  <si>
    <t>F</t>
  </si>
  <si>
    <t>M</t>
  </si>
  <si>
    <t>total</t>
  </si>
  <si>
    <t>times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</si>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</sst>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Verdan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1" xfId="0" applyFont="1" applyBorder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1" fillId="0" borderId="0" xfId="1" applyFont="1"/>
    <xf numFmtId="0" fontId="8" fillId="0" borderId="0" xfId="1" applyFont="1"/>
  </cellXfs>
  <cellStyles count="2">
    <cellStyle name="Normal" xfId="0" builtinId="0"/>
    <cellStyle name="Normal 2" xfId="1" xr:uid="{63A46556-1B4B-4C0D-ACF0-FFC2C13D34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Multinodo!$L$1</c:f>
              <c:strCache>
                <c:ptCount val="1"/>
                <c:pt idx="0">
                  <c:v>Averaged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numRef>
              <c:f>Multinodo!$A$2:$A$7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Multinodo!$L$2:$L$7</c:f>
              <c:numCache>
                <c:formatCode>General</c:formatCode>
                <c:ptCount val="6"/>
                <c:pt idx="0">
                  <c:v>1399.1</c:v>
                </c:pt>
                <c:pt idx="1">
                  <c:v>1392.8</c:v>
                </c:pt>
                <c:pt idx="2">
                  <c:v>1303.2</c:v>
                </c:pt>
                <c:pt idx="3">
                  <c:v>1325.6</c:v>
                </c:pt>
                <c:pt idx="4">
                  <c:v>1320.9</c:v>
                </c:pt>
                <c:pt idx="5">
                  <c:v>1309.7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840-47E4-BE66-5B4EBAAB0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899322"/>
        <c:axId val="116011413"/>
      </c:barChart>
      <c:catAx>
        <c:axId val="1191899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6011413"/>
        <c:crosses val="autoZero"/>
        <c:auto val="1"/>
        <c:lblAlgn val="ctr"/>
        <c:lblOffset val="100"/>
        <c:noMultiLvlLbl val="1"/>
      </c:catAx>
      <c:valAx>
        <c:axId val="116011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918993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715000" cy="3533775"/>
    <xdr:graphicFrame macro="">
      <xdr:nvGraphicFramePr>
        <xdr:cNvPr id="747803678" name="Chart 1" title="Gráfico">
          <a:extLst>
            <a:ext uri="{FF2B5EF4-FFF2-40B4-BE49-F238E27FC236}">
              <a16:creationId xmlns:a16="http://schemas.microsoft.com/office/drawing/2014/main" id="{00000000-0008-0000-0300-00001E949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2.625" defaultRowHeight="15" customHeight="1" x14ac:dyDescent="0.2"/>
  <cols>
    <col min="1" max="1" width="14.625" customWidth="1"/>
    <col min="2" max="26" width="9.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7405</v>
      </c>
    </row>
    <row r="3" spans="1:2" x14ac:dyDescent="0.25">
      <c r="A3" s="1" t="s">
        <v>3</v>
      </c>
      <c r="B3" s="1">
        <v>7014</v>
      </c>
    </row>
    <row r="4" spans="1:2" x14ac:dyDescent="0.25">
      <c r="A4" s="1" t="s">
        <v>4</v>
      </c>
      <c r="B4" s="1">
        <v>3830</v>
      </c>
    </row>
    <row r="5" spans="1:2" x14ac:dyDescent="0.25">
      <c r="A5" s="1" t="s">
        <v>5</v>
      </c>
      <c r="B5" s="1">
        <v>1979</v>
      </c>
    </row>
    <row r="6" spans="1:2" x14ac:dyDescent="0.25">
      <c r="A6" s="1" t="s">
        <v>6</v>
      </c>
      <c r="B6" s="1">
        <v>1590</v>
      </c>
    </row>
    <row r="7" spans="1:2" x14ac:dyDescent="0.25">
      <c r="A7" s="1" t="s">
        <v>7</v>
      </c>
      <c r="B7" s="1">
        <v>4403</v>
      </c>
    </row>
    <row r="8" spans="1:2" x14ac:dyDescent="0.25">
      <c r="A8" s="1" t="s">
        <v>8</v>
      </c>
      <c r="B8" s="1">
        <v>2477</v>
      </c>
    </row>
    <row r="9" spans="1:2" x14ac:dyDescent="0.25">
      <c r="A9" s="1" t="s">
        <v>9</v>
      </c>
      <c r="B9" s="1">
        <v>2428</v>
      </c>
    </row>
    <row r="10" spans="1:2" x14ac:dyDescent="0.25">
      <c r="A10" s="1" t="s">
        <v>10</v>
      </c>
      <c r="B10" s="1">
        <v>6735</v>
      </c>
    </row>
    <row r="11" spans="1:2" x14ac:dyDescent="0.25">
      <c r="A11" s="1" t="s">
        <v>11</v>
      </c>
      <c r="B11" s="1">
        <v>8943</v>
      </c>
    </row>
    <row r="12" spans="1:2" x14ac:dyDescent="0.25">
      <c r="A12" s="1" t="s">
        <v>12</v>
      </c>
      <c r="B12" s="1">
        <v>9496</v>
      </c>
    </row>
    <row r="13" spans="1:2" x14ac:dyDescent="0.25">
      <c r="A13" s="1" t="s">
        <v>13</v>
      </c>
      <c r="B13" s="1">
        <v>10099</v>
      </c>
    </row>
    <row r="14" spans="1:2" x14ac:dyDescent="0.25">
      <c r="A14" s="1" t="s">
        <v>14</v>
      </c>
      <c r="B14" s="1">
        <v>10099</v>
      </c>
    </row>
    <row r="15" spans="1:2" x14ac:dyDescent="0.25">
      <c r="A15" s="1" t="s">
        <v>15</v>
      </c>
      <c r="B15" s="1">
        <v>9973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25" defaultRowHeight="15" customHeight="1" x14ac:dyDescent="0.2"/>
  <cols>
    <col min="1" max="1" width="14.125" customWidth="1"/>
    <col min="2" max="26" width="9.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17170</v>
      </c>
    </row>
    <row r="3" spans="1:2" x14ac:dyDescent="0.25">
      <c r="A3" s="1" t="s">
        <v>3</v>
      </c>
      <c r="B3" s="1">
        <v>36020</v>
      </c>
    </row>
    <row r="4" spans="1:2" x14ac:dyDescent="0.25">
      <c r="A4" s="1" t="s">
        <v>4</v>
      </c>
      <c r="B4" s="1">
        <v>48797</v>
      </c>
    </row>
    <row r="5" spans="1:2" x14ac:dyDescent="0.25">
      <c r="A5" s="1" t="s">
        <v>5</v>
      </c>
      <c r="B5" s="1">
        <v>58616</v>
      </c>
    </row>
    <row r="6" spans="1:2" x14ac:dyDescent="0.25">
      <c r="A6" s="1" t="s">
        <v>6</v>
      </c>
      <c r="B6" s="1">
        <v>1108</v>
      </c>
    </row>
    <row r="7" spans="1:2" x14ac:dyDescent="0.25">
      <c r="A7" s="1" t="s">
        <v>7</v>
      </c>
      <c r="B7" s="1">
        <v>2009</v>
      </c>
    </row>
    <row r="8" spans="1:2" x14ac:dyDescent="0.25">
      <c r="A8" s="1" t="s">
        <v>8</v>
      </c>
      <c r="B8" s="1">
        <v>3777</v>
      </c>
    </row>
    <row r="9" spans="1:2" x14ac:dyDescent="0.25">
      <c r="A9" s="1" t="s">
        <v>9</v>
      </c>
      <c r="B9" s="2">
        <v>8058</v>
      </c>
    </row>
    <row r="10" spans="1:2" x14ac:dyDescent="0.25">
      <c r="A10" s="1" t="s">
        <v>10</v>
      </c>
      <c r="B10" s="1">
        <v>3110</v>
      </c>
    </row>
    <row r="11" spans="1:2" x14ac:dyDescent="0.25">
      <c r="A11" s="1" t="s">
        <v>11</v>
      </c>
      <c r="B11" s="1">
        <v>7499</v>
      </c>
    </row>
    <row r="12" spans="1:2" x14ac:dyDescent="0.25">
      <c r="A12" s="1" t="s">
        <v>12</v>
      </c>
      <c r="B12" s="1">
        <v>14877</v>
      </c>
    </row>
    <row r="13" spans="1:2" x14ac:dyDescent="0.25">
      <c r="A13" s="1" t="s">
        <v>13</v>
      </c>
      <c r="B13" s="1">
        <v>32073</v>
      </c>
    </row>
    <row r="14" spans="1:2" x14ac:dyDescent="0.25">
      <c r="A14" s="1" t="s">
        <v>14</v>
      </c>
      <c r="B14" s="1">
        <v>32631</v>
      </c>
    </row>
    <row r="15" spans="1:2" x14ac:dyDescent="0.25">
      <c r="A15" s="1" t="s">
        <v>15</v>
      </c>
      <c r="B15" s="1">
        <v>110900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baseColWidth="10" defaultColWidth="12.625" defaultRowHeight="15" customHeight="1" x14ac:dyDescent="0.2"/>
  <cols>
    <col min="1" max="1" width="9.375" customWidth="1"/>
    <col min="2" max="2" width="10.375" customWidth="1"/>
    <col min="3" max="13" width="9.375" customWidth="1"/>
    <col min="14" max="14" width="10.375" customWidth="1"/>
    <col min="15" max="26" width="9.375" customWidth="1"/>
  </cols>
  <sheetData>
    <row r="1" spans="1:25" x14ac:dyDescent="0.25">
      <c r="A1" s="3" t="s">
        <v>16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 t="s">
        <v>17</v>
      </c>
      <c r="M1" s="5" t="s">
        <v>18</v>
      </c>
      <c r="N1" s="5" t="s">
        <v>19</v>
      </c>
    </row>
    <row r="2" spans="1:25" x14ac:dyDescent="0.25">
      <c r="A2" s="6">
        <v>2</v>
      </c>
      <c r="B2" s="7">
        <v>704</v>
      </c>
      <c r="C2" s="7">
        <v>699</v>
      </c>
      <c r="D2" s="7">
        <v>697</v>
      </c>
      <c r="E2" s="7">
        <v>699</v>
      </c>
      <c r="F2" s="7">
        <v>728</v>
      </c>
      <c r="G2" s="7">
        <v>738</v>
      </c>
      <c r="H2" s="7">
        <v>686</v>
      </c>
      <c r="I2" s="7">
        <v>687</v>
      </c>
      <c r="J2" s="7">
        <v>688</v>
      </c>
      <c r="K2" s="7">
        <v>678</v>
      </c>
      <c r="L2" s="1">
        <f t="shared" ref="L2:L8" si="0">AVERAGE(B2:K2)</f>
        <v>700.4</v>
      </c>
      <c r="M2" s="1">
        <f t="shared" ref="M2:M8" si="1">$L$2/L2</f>
        <v>1</v>
      </c>
      <c r="N2" s="1">
        <f t="shared" ref="N2:N8" si="2">STDEV(B2:K2)</f>
        <v>18.992396139274028</v>
      </c>
      <c r="O2" s="1">
        <f t="shared" ref="O2:O8" si="3">CONVERT(L2,"sec","mn")</f>
        <v>11.673333333333334</v>
      </c>
      <c r="P2" s="7">
        <v>844</v>
      </c>
      <c r="Q2" s="7">
        <v>671</v>
      </c>
      <c r="R2" s="7">
        <v>615</v>
      </c>
      <c r="S2" s="7">
        <v>602</v>
      </c>
      <c r="T2" s="7">
        <v>520</v>
      </c>
      <c r="U2" s="7">
        <v>510</v>
      </c>
      <c r="V2" s="7">
        <v>573</v>
      </c>
      <c r="W2" s="7">
        <v>717</v>
      </c>
      <c r="X2" s="7">
        <v>569</v>
      </c>
      <c r="Y2" s="7">
        <v>581</v>
      </c>
    </row>
    <row r="3" spans="1:25" x14ac:dyDescent="0.25">
      <c r="A3" s="6">
        <v>4</v>
      </c>
      <c r="B3" s="7">
        <v>615</v>
      </c>
      <c r="C3" s="7">
        <v>585</v>
      </c>
      <c r="D3" s="7">
        <v>594</v>
      </c>
      <c r="E3" s="7">
        <v>634</v>
      </c>
      <c r="F3" s="7">
        <v>532</v>
      </c>
      <c r="G3" s="7">
        <v>545</v>
      </c>
      <c r="H3" s="7">
        <v>581</v>
      </c>
      <c r="I3" s="7">
        <v>641</v>
      </c>
      <c r="J3" s="7">
        <v>606</v>
      </c>
      <c r="K3" s="7">
        <v>624</v>
      </c>
      <c r="L3" s="1">
        <f t="shared" si="0"/>
        <v>595.70000000000005</v>
      </c>
      <c r="M3" s="1">
        <f t="shared" si="1"/>
        <v>1.175759610542219</v>
      </c>
      <c r="N3" s="1">
        <f t="shared" si="2"/>
        <v>36.147998254091164</v>
      </c>
      <c r="O3" s="1">
        <f t="shared" si="3"/>
        <v>9.9283333333333346</v>
      </c>
      <c r="P3" s="7">
        <v>596</v>
      </c>
      <c r="Q3" s="7">
        <v>763</v>
      </c>
      <c r="R3" s="7">
        <v>751</v>
      </c>
      <c r="S3" s="7">
        <v>630</v>
      </c>
      <c r="T3" s="7">
        <v>806</v>
      </c>
      <c r="U3" s="7">
        <v>690</v>
      </c>
      <c r="V3" s="7">
        <v>845</v>
      </c>
      <c r="W3" s="7">
        <v>619</v>
      </c>
      <c r="X3" s="7">
        <v>572</v>
      </c>
      <c r="Y3" s="7">
        <v>671</v>
      </c>
    </row>
    <row r="4" spans="1:25" x14ac:dyDescent="0.25">
      <c r="A4" s="6">
        <v>8</v>
      </c>
      <c r="B4" s="7">
        <v>545</v>
      </c>
      <c r="C4" s="7">
        <v>540</v>
      </c>
      <c r="D4" s="7">
        <v>529</v>
      </c>
      <c r="E4" s="7">
        <v>533</v>
      </c>
      <c r="F4" s="7">
        <v>533</v>
      </c>
      <c r="G4" s="7">
        <v>539</v>
      </c>
      <c r="H4" s="7">
        <v>537</v>
      </c>
      <c r="I4" s="7">
        <v>534</v>
      </c>
      <c r="J4" s="7">
        <v>550</v>
      </c>
      <c r="K4" s="7">
        <v>537</v>
      </c>
      <c r="L4" s="1">
        <f t="shared" si="0"/>
        <v>537.70000000000005</v>
      </c>
      <c r="M4" s="1">
        <f t="shared" si="1"/>
        <v>1.3025850846196763</v>
      </c>
      <c r="N4" s="1">
        <f t="shared" si="2"/>
        <v>6.2012543533994435</v>
      </c>
      <c r="O4" s="1">
        <f t="shared" si="3"/>
        <v>8.9616666666666678</v>
      </c>
    </row>
    <row r="5" spans="1:25" x14ac:dyDescent="0.25">
      <c r="A5" s="6">
        <v>16</v>
      </c>
      <c r="B5" s="7">
        <v>485</v>
      </c>
      <c r="C5" s="7">
        <v>476</v>
      </c>
      <c r="D5" s="7">
        <v>480</v>
      </c>
      <c r="E5" s="7">
        <v>476</v>
      </c>
      <c r="F5" s="7">
        <v>481</v>
      </c>
      <c r="G5" s="7">
        <v>478</v>
      </c>
      <c r="H5" s="7">
        <v>476</v>
      </c>
      <c r="I5" s="7">
        <v>481</v>
      </c>
      <c r="J5" s="7">
        <v>476</v>
      </c>
      <c r="K5" s="7">
        <v>480</v>
      </c>
      <c r="L5" s="1">
        <f t="shared" si="0"/>
        <v>478.9</v>
      </c>
      <c r="M5" s="1">
        <f t="shared" si="1"/>
        <v>1.4625182710377949</v>
      </c>
      <c r="N5" s="1">
        <f t="shared" si="2"/>
        <v>3.0349812373573437</v>
      </c>
      <c r="O5" s="1">
        <f t="shared" si="3"/>
        <v>7.9816666666666665</v>
      </c>
    </row>
    <row r="6" spans="1:25" x14ac:dyDescent="0.25">
      <c r="A6" s="6">
        <v>32</v>
      </c>
      <c r="B6" s="7">
        <v>485</v>
      </c>
      <c r="C6" s="7">
        <v>483</v>
      </c>
      <c r="D6" s="7">
        <v>478</v>
      </c>
      <c r="E6" s="7">
        <v>599</v>
      </c>
      <c r="F6" s="7">
        <v>474</v>
      </c>
      <c r="G6" s="7">
        <v>495</v>
      </c>
      <c r="H6" s="7">
        <v>509</v>
      </c>
      <c r="I6" s="7">
        <v>511</v>
      </c>
      <c r="J6" s="7">
        <v>504</v>
      </c>
      <c r="K6" s="7">
        <v>486</v>
      </c>
      <c r="L6" s="1">
        <f t="shared" si="0"/>
        <v>502.4</v>
      </c>
      <c r="M6" s="1">
        <f t="shared" si="1"/>
        <v>1.3941082802547771</v>
      </c>
      <c r="N6" s="1">
        <f t="shared" si="2"/>
        <v>36.295699163644414</v>
      </c>
      <c r="O6" s="1">
        <f t="shared" si="3"/>
        <v>8.3733333333333331</v>
      </c>
    </row>
    <row r="7" spans="1:25" x14ac:dyDescent="0.25">
      <c r="A7" s="6">
        <v>56</v>
      </c>
      <c r="B7" s="7">
        <v>455</v>
      </c>
      <c r="C7" s="7">
        <v>463</v>
      </c>
      <c r="D7" s="7">
        <v>447</v>
      </c>
      <c r="E7" s="7">
        <v>443</v>
      </c>
      <c r="F7" s="7">
        <v>470</v>
      </c>
      <c r="G7" s="7">
        <v>451</v>
      </c>
      <c r="H7" s="7">
        <v>460</v>
      </c>
      <c r="I7" s="7">
        <v>447</v>
      </c>
      <c r="J7" s="7">
        <v>428</v>
      </c>
      <c r="K7" s="7">
        <v>432</v>
      </c>
      <c r="L7" s="1">
        <f t="shared" si="0"/>
        <v>449.6</v>
      </c>
      <c r="M7" s="1">
        <f t="shared" si="1"/>
        <v>1.5578291814946619</v>
      </c>
      <c r="N7" s="1">
        <f t="shared" si="2"/>
        <v>13.201010062365176</v>
      </c>
      <c r="O7" s="1">
        <f t="shared" si="3"/>
        <v>7.4933333333333341</v>
      </c>
    </row>
    <row r="8" spans="1:25" x14ac:dyDescent="0.25">
      <c r="A8" s="5">
        <v>62</v>
      </c>
      <c r="B8" s="8">
        <v>468</v>
      </c>
      <c r="C8" s="8">
        <v>459</v>
      </c>
      <c r="D8" s="8">
        <v>451</v>
      </c>
      <c r="E8" s="8">
        <v>449</v>
      </c>
      <c r="F8" s="8">
        <v>457</v>
      </c>
      <c r="G8" s="8">
        <v>451</v>
      </c>
      <c r="H8" s="8">
        <v>463</v>
      </c>
      <c r="I8" s="8">
        <v>465</v>
      </c>
      <c r="J8" s="8">
        <v>461</v>
      </c>
      <c r="K8" s="8">
        <v>460</v>
      </c>
      <c r="L8" s="8">
        <f t="shared" si="0"/>
        <v>458.4</v>
      </c>
      <c r="M8" s="8">
        <f t="shared" si="1"/>
        <v>1.5279232111692844</v>
      </c>
      <c r="N8" s="8">
        <f t="shared" si="2"/>
        <v>6.3805259274695452</v>
      </c>
      <c r="O8" s="1">
        <f t="shared" si="3"/>
        <v>7.64</v>
      </c>
    </row>
    <row r="9" spans="1:2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25" x14ac:dyDescent="0.25">
      <c r="A10" s="8" t="s">
        <v>20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  <c r="L10" s="5" t="s">
        <v>17</v>
      </c>
      <c r="M10" s="5" t="s">
        <v>18</v>
      </c>
      <c r="N10" s="5" t="s">
        <v>19</v>
      </c>
    </row>
    <row r="11" spans="1:25" x14ac:dyDescent="0.25">
      <c r="A11" s="6">
        <v>2</v>
      </c>
      <c r="B11" s="7">
        <v>4951</v>
      </c>
      <c r="C11" s="7">
        <v>4765</v>
      </c>
      <c r="D11" s="7">
        <v>3752</v>
      </c>
      <c r="E11" s="7">
        <v>3881</v>
      </c>
      <c r="F11" s="7">
        <v>3966</v>
      </c>
      <c r="G11" s="7">
        <v>5478</v>
      </c>
      <c r="H11" s="7">
        <v>3853</v>
      </c>
      <c r="I11" s="7">
        <v>3993</v>
      </c>
      <c r="J11" s="7">
        <v>3880</v>
      </c>
      <c r="K11" s="7">
        <v>4015</v>
      </c>
      <c r="L11" s="1">
        <f t="shared" ref="L11:L17" si="4">AVERAGE(B11:K11)</f>
        <v>4253.3999999999996</v>
      </c>
      <c r="M11" s="1">
        <f t="shared" ref="M11:M17" si="5">$L$11/L11</f>
        <v>1</v>
      </c>
      <c r="N11" s="1">
        <f t="shared" ref="N11:N17" si="6">STDEV(B11:K11)</f>
        <v>591.14750932214747</v>
      </c>
    </row>
    <row r="12" spans="1:25" x14ac:dyDescent="0.25">
      <c r="A12" s="6">
        <v>4</v>
      </c>
      <c r="B12" s="7">
        <v>3098</v>
      </c>
      <c r="C12" s="7">
        <v>3051</v>
      </c>
      <c r="D12" s="7">
        <v>3037</v>
      </c>
      <c r="E12" s="7">
        <v>3022</v>
      </c>
      <c r="F12" s="7">
        <v>3043</v>
      </c>
      <c r="G12" s="7">
        <v>3078</v>
      </c>
      <c r="H12" s="7">
        <v>3070</v>
      </c>
      <c r="I12" s="7">
        <v>3052</v>
      </c>
      <c r="J12" s="7">
        <v>3061</v>
      </c>
      <c r="K12" s="7">
        <v>3088</v>
      </c>
      <c r="L12" s="1">
        <f t="shared" si="4"/>
        <v>3060</v>
      </c>
      <c r="M12" s="1">
        <f t="shared" si="5"/>
        <v>1.39</v>
      </c>
      <c r="N12" s="1">
        <f t="shared" si="6"/>
        <v>23.711225658371653</v>
      </c>
    </row>
    <row r="13" spans="1:25" x14ac:dyDescent="0.25">
      <c r="A13" s="6">
        <v>8</v>
      </c>
      <c r="B13" s="7">
        <v>2301</v>
      </c>
      <c r="C13" s="7">
        <v>2251</v>
      </c>
      <c r="D13" s="7">
        <v>2211</v>
      </c>
      <c r="E13" s="7">
        <v>2282</v>
      </c>
      <c r="F13" s="7">
        <v>2269</v>
      </c>
      <c r="G13" s="7">
        <v>2282</v>
      </c>
      <c r="H13" s="7">
        <v>2273</v>
      </c>
      <c r="I13" s="7">
        <v>2269</v>
      </c>
      <c r="J13" s="7">
        <v>2228</v>
      </c>
      <c r="K13" s="7">
        <v>2387</v>
      </c>
      <c r="L13" s="1">
        <f t="shared" si="4"/>
        <v>2275.3000000000002</v>
      </c>
      <c r="M13" s="1">
        <f t="shared" si="5"/>
        <v>1.8693798619962199</v>
      </c>
      <c r="N13" s="1">
        <f t="shared" si="6"/>
        <v>47.462382765488897</v>
      </c>
    </row>
    <row r="14" spans="1:25" x14ac:dyDescent="0.25">
      <c r="A14" s="6">
        <v>16</v>
      </c>
      <c r="B14" s="7">
        <v>1888</v>
      </c>
      <c r="C14" s="7">
        <v>1907</v>
      </c>
      <c r="D14" s="7">
        <v>1908</v>
      </c>
      <c r="E14" s="7">
        <v>1907</v>
      </c>
      <c r="F14" s="7">
        <v>1898</v>
      </c>
      <c r="G14" s="7">
        <v>1907</v>
      </c>
      <c r="H14" s="7">
        <v>1921</v>
      </c>
      <c r="I14" s="7">
        <v>1895</v>
      </c>
      <c r="J14" s="7">
        <v>1900</v>
      </c>
      <c r="K14" s="7">
        <v>1938</v>
      </c>
      <c r="L14" s="1">
        <f t="shared" si="4"/>
        <v>1906.9</v>
      </c>
      <c r="M14" s="1">
        <f t="shared" si="5"/>
        <v>2.2305312286957886</v>
      </c>
      <c r="N14" s="1">
        <f t="shared" si="6"/>
        <v>14.114216631152829</v>
      </c>
    </row>
    <row r="15" spans="1:25" x14ac:dyDescent="0.25">
      <c r="A15" s="6">
        <v>32</v>
      </c>
      <c r="B15" s="7">
        <v>1597</v>
      </c>
      <c r="C15" s="7">
        <v>1546</v>
      </c>
      <c r="D15" s="7">
        <v>1535</v>
      </c>
      <c r="E15" s="7">
        <v>1550</v>
      </c>
      <c r="F15" s="7">
        <v>1543</v>
      </c>
      <c r="G15" s="7">
        <v>1547</v>
      </c>
      <c r="H15" s="7">
        <v>1532</v>
      </c>
      <c r="I15" s="7">
        <v>1554</v>
      </c>
      <c r="J15" s="7">
        <v>1539</v>
      </c>
      <c r="K15" s="7">
        <v>1543</v>
      </c>
      <c r="L15" s="1">
        <f t="shared" si="4"/>
        <v>1548.6</v>
      </c>
      <c r="M15" s="1">
        <f t="shared" si="5"/>
        <v>2.7466098411468423</v>
      </c>
      <c r="N15" s="1">
        <f t="shared" si="6"/>
        <v>18.252549289224103</v>
      </c>
    </row>
    <row r="16" spans="1:25" x14ac:dyDescent="0.25">
      <c r="A16" s="6">
        <v>56</v>
      </c>
      <c r="B16" s="7">
        <v>1417</v>
      </c>
      <c r="C16" s="7">
        <v>1406</v>
      </c>
      <c r="D16" s="7">
        <v>1421</v>
      </c>
      <c r="E16" s="7">
        <v>1371</v>
      </c>
      <c r="F16" s="7">
        <v>1396</v>
      </c>
      <c r="G16" s="7">
        <v>1393</v>
      </c>
      <c r="H16" s="7">
        <v>1422</v>
      </c>
      <c r="I16" s="7">
        <v>1425</v>
      </c>
      <c r="J16" s="7">
        <v>1422</v>
      </c>
      <c r="K16" s="7">
        <v>1419</v>
      </c>
      <c r="L16" s="1">
        <f t="shared" si="4"/>
        <v>1409.2</v>
      </c>
      <c r="M16" s="1">
        <f t="shared" si="5"/>
        <v>3.0183082600056768</v>
      </c>
      <c r="N16" s="1">
        <f t="shared" si="6"/>
        <v>17.57397065106359</v>
      </c>
    </row>
    <row r="17" spans="1:15" ht="15" customHeight="1" x14ac:dyDescent="0.25">
      <c r="A17" s="5">
        <v>62</v>
      </c>
      <c r="B17" s="7">
        <v>1410</v>
      </c>
      <c r="C17" s="7">
        <v>1429</v>
      </c>
      <c r="D17" s="7">
        <v>1412</v>
      </c>
      <c r="E17" s="7">
        <v>1409</v>
      </c>
      <c r="F17" s="7">
        <v>1371</v>
      </c>
      <c r="G17" s="7">
        <v>1398</v>
      </c>
      <c r="H17" s="7">
        <v>1396</v>
      </c>
      <c r="I17" s="7">
        <v>1399</v>
      </c>
      <c r="J17" s="7">
        <v>1378</v>
      </c>
      <c r="K17" s="7">
        <v>1389</v>
      </c>
      <c r="L17" s="8">
        <f t="shared" si="4"/>
        <v>1399.1</v>
      </c>
      <c r="M17" s="1">
        <f t="shared" si="5"/>
        <v>3.040097205346294</v>
      </c>
      <c r="N17" s="8">
        <f t="shared" si="6"/>
        <v>17.077925973476859</v>
      </c>
    </row>
    <row r="18" spans="1:15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5" x14ac:dyDescent="0.25">
      <c r="A19" s="8" t="s">
        <v>21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  <c r="L19" s="5" t="s">
        <v>17</v>
      </c>
      <c r="M19" s="5" t="s">
        <v>18</v>
      </c>
      <c r="N19" s="5" t="s">
        <v>19</v>
      </c>
    </row>
    <row r="20" spans="1:15" x14ac:dyDescent="0.25">
      <c r="A20" s="6">
        <v>2</v>
      </c>
      <c r="B20" s="7">
        <v>17401</v>
      </c>
      <c r="C20" s="7">
        <v>43029</v>
      </c>
      <c r="D20" s="7">
        <v>40962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1">
        <f t="shared" ref="L20:L26" si="7">AVERAGE(B20:K20)</f>
        <v>10139.200000000001</v>
      </c>
      <c r="M20" s="1">
        <f t="shared" ref="M20:M26" si="8">$L$20/L20</f>
        <v>1</v>
      </c>
      <c r="N20" s="1">
        <f t="shared" ref="N20:N26" si="9">STDEV(B20:K20)</f>
        <v>17651.381184862938</v>
      </c>
      <c r="O20" s="1">
        <f>CONVERT(L20,"sec","hr")</f>
        <v>2.8164444444444445</v>
      </c>
    </row>
    <row r="21" spans="1:15" ht="15.75" customHeight="1" x14ac:dyDescent="0.25">
      <c r="A21" s="6">
        <v>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1">
        <f t="shared" si="7"/>
        <v>0</v>
      </c>
      <c r="M21" s="1" t="e">
        <f t="shared" si="8"/>
        <v>#DIV/0!</v>
      </c>
      <c r="N21" s="1">
        <f t="shared" si="9"/>
        <v>0</v>
      </c>
    </row>
    <row r="22" spans="1:15" ht="15.75" customHeight="1" x14ac:dyDescent="0.25">
      <c r="A22" s="6">
        <v>8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1">
        <f t="shared" si="7"/>
        <v>0</v>
      </c>
      <c r="M22" s="1" t="e">
        <f t="shared" si="8"/>
        <v>#DIV/0!</v>
      </c>
      <c r="N22" s="1">
        <f t="shared" si="9"/>
        <v>0</v>
      </c>
    </row>
    <row r="23" spans="1:15" ht="15.75" customHeight="1" x14ac:dyDescent="0.25">
      <c r="A23" s="6">
        <v>16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1">
        <f t="shared" si="7"/>
        <v>0</v>
      </c>
      <c r="M23" s="1" t="e">
        <f t="shared" si="8"/>
        <v>#DIV/0!</v>
      </c>
      <c r="N23" s="1">
        <f t="shared" si="9"/>
        <v>0</v>
      </c>
    </row>
    <row r="24" spans="1:15" ht="15.75" customHeight="1" x14ac:dyDescent="0.25">
      <c r="A24" s="6">
        <v>32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1">
        <f t="shared" si="7"/>
        <v>0</v>
      </c>
      <c r="M24" s="1" t="e">
        <f t="shared" si="8"/>
        <v>#DIV/0!</v>
      </c>
      <c r="N24" s="1">
        <f t="shared" si="9"/>
        <v>0</v>
      </c>
    </row>
    <row r="25" spans="1:15" ht="15.75" customHeight="1" x14ac:dyDescent="0.25">
      <c r="A25" s="6">
        <v>56</v>
      </c>
      <c r="B25" s="7">
        <v>18150</v>
      </c>
      <c r="C25" s="7">
        <v>42657</v>
      </c>
      <c r="D25" s="7">
        <v>13757</v>
      </c>
      <c r="E25" s="7">
        <v>25635</v>
      </c>
      <c r="F25" s="7">
        <v>26040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1">
        <f t="shared" si="7"/>
        <v>12623.9</v>
      </c>
      <c r="M25" s="1">
        <f t="shared" si="8"/>
        <v>0.80317493009291907</v>
      </c>
      <c r="N25" s="1">
        <f t="shared" si="9"/>
        <v>15201.986386653556</v>
      </c>
    </row>
    <row r="26" spans="1:15" ht="15.75" customHeight="1" x14ac:dyDescent="0.25">
      <c r="A26" s="5">
        <v>62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f t="shared" si="7"/>
        <v>0</v>
      </c>
      <c r="M26" s="8" t="e">
        <f t="shared" si="8"/>
        <v>#DIV/0!</v>
      </c>
      <c r="N26" s="8">
        <f t="shared" si="9"/>
        <v>0</v>
      </c>
    </row>
    <row r="27" spans="1:15" ht="15.75" customHeight="1" x14ac:dyDescent="0.2"/>
    <row r="28" spans="1:15" ht="15.75" customHeight="1" x14ac:dyDescent="0.2"/>
    <row r="29" spans="1:15" ht="15.75" customHeight="1" x14ac:dyDescent="0.2"/>
    <row r="30" spans="1:15" ht="15.75" customHeight="1" x14ac:dyDescent="0.2"/>
    <row r="31" spans="1:15" ht="15.75" customHeight="1" x14ac:dyDescent="0.2"/>
    <row r="32" spans="1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7"/>
  <sheetViews>
    <sheetView topLeftCell="J1" workbookViewId="0">
      <selection activeCell="O11" sqref="O11"/>
    </sheetView>
  </sheetViews>
  <sheetFormatPr baseColWidth="10" defaultColWidth="12.625" defaultRowHeight="15" customHeight="1" x14ac:dyDescent="0.2"/>
  <sheetData>
    <row r="1" spans="1:14" x14ac:dyDescent="0.25">
      <c r="A1" s="10" t="s">
        <v>22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 t="s">
        <v>17</v>
      </c>
      <c r="M1" s="5" t="s">
        <v>18</v>
      </c>
      <c r="N1" s="5" t="s">
        <v>19</v>
      </c>
    </row>
    <row r="2" spans="1:14" x14ac:dyDescent="0.25">
      <c r="A2" s="11">
        <v>1</v>
      </c>
      <c r="B2" s="7">
        <v>1410</v>
      </c>
      <c r="C2" s="7">
        <v>1429</v>
      </c>
      <c r="D2" s="7">
        <v>1412</v>
      </c>
      <c r="E2" s="7">
        <v>1409</v>
      </c>
      <c r="F2" s="7">
        <v>1371</v>
      </c>
      <c r="G2" s="7">
        <v>1398</v>
      </c>
      <c r="H2" s="7">
        <v>1396</v>
      </c>
      <c r="I2" s="7">
        <v>1399</v>
      </c>
      <c r="J2" s="7">
        <v>1378</v>
      </c>
      <c r="K2" s="7">
        <v>1389</v>
      </c>
      <c r="L2" s="1">
        <f t="shared" ref="L2:L7" si="0">AVERAGE(B2:K2)</f>
        <v>1399.1</v>
      </c>
      <c r="M2" s="1">
        <f t="shared" ref="M2:M7" si="1">$L$2/L2</f>
        <v>1</v>
      </c>
      <c r="N2" s="1">
        <f t="shared" ref="N2:N7" si="2">STDEV(B2:K2)</f>
        <v>17.077925973476859</v>
      </c>
    </row>
    <row r="3" spans="1:14" x14ac:dyDescent="0.25">
      <c r="A3" s="11">
        <v>2</v>
      </c>
      <c r="B3" s="12">
        <v>1386</v>
      </c>
      <c r="C3" s="12">
        <v>1400</v>
      </c>
      <c r="D3" s="12">
        <v>1349</v>
      </c>
      <c r="E3" s="12">
        <v>1442</v>
      </c>
      <c r="F3" s="12">
        <v>1391</v>
      </c>
      <c r="G3" s="12">
        <v>1416</v>
      </c>
      <c r="H3" s="12">
        <v>1314</v>
      </c>
      <c r="I3" s="12">
        <v>1427</v>
      </c>
      <c r="J3" s="12">
        <v>1408</v>
      </c>
      <c r="K3" s="12">
        <v>1395</v>
      </c>
      <c r="L3" s="1">
        <f t="shared" si="0"/>
        <v>1392.8</v>
      </c>
      <c r="M3" s="1">
        <f t="shared" si="1"/>
        <v>1.0045232624928202</v>
      </c>
      <c r="N3" s="1">
        <f t="shared" si="2"/>
        <v>37.407070038816045</v>
      </c>
    </row>
    <row r="4" spans="1:14" x14ac:dyDescent="0.25">
      <c r="A4" s="11">
        <v>3</v>
      </c>
      <c r="B4" s="13">
        <v>1302</v>
      </c>
      <c r="C4" s="13">
        <v>1316</v>
      </c>
      <c r="D4" s="13">
        <v>1307</v>
      </c>
      <c r="E4" s="13">
        <v>1306</v>
      </c>
      <c r="F4" s="13">
        <v>1304</v>
      </c>
      <c r="G4" s="13">
        <v>1299</v>
      </c>
      <c r="H4" s="13">
        <v>1282</v>
      </c>
      <c r="I4" s="13">
        <v>1300</v>
      </c>
      <c r="J4" s="13">
        <v>1307</v>
      </c>
      <c r="K4" s="13">
        <v>1309</v>
      </c>
      <c r="L4" s="1">
        <f t="shared" si="0"/>
        <v>1303.2</v>
      </c>
      <c r="M4" s="1">
        <f t="shared" si="1"/>
        <v>1.0735880908532842</v>
      </c>
      <c r="N4" s="1">
        <f t="shared" si="2"/>
        <v>8.9044308571007988</v>
      </c>
    </row>
    <row r="5" spans="1:14" x14ac:dyDescent="0.25">
      <c r="A5" s="11">
        <v>4</v>
      </c>
      <c r="B5" s="13">
        <v>1329</v>
      </c>
      <c r="C5" s="13">
        <v>1323</v>
      </c>
      <c r="D5" s="13">
        <v>1334</v>
      </c>
      <c r="E5" s="13">
        <v>1328</v>
      </c>
      <c r="F5" s="13">
        <v>1326</v>
      </c>
      <c r="G5" s="13">
        <v>1325</v>
      </c>
      <c r="H5" s="13">
        <v>1326</v>
      </c>
      <c r="I5" s="13">
        <v>1320</v>
      </c>
      <c r="J5" s="13">
        <v>1322</v>
      </c>
      <c r="K5" s="13">
        <v>1323</v>
      </c>
      <c r="L5" s="1">
        <f t="shared" si="0"/>
        <v>1325.6</v>
      </c>
      <c r="M5" s="1">
        <f t="shared" si="1"/>
        <v>1.055446590223295</v>
      </c>
      <c r="N5" s="1">
        <f t="shared" si="2"/>
        <v>4.0331955899344463</v>
      </c>
    </row>
    <row r="6" spans="1:14" x14ac:dyDescent="0.25">
      <c r="A6" s="11">
        <v>5</v>
      </c>
      <c r="B6" s="13">
        <v>1339</v>
      </c>
      <c r="C6" s="13">
        <v>1296</v>
      </c>
      <c r="D6" s="13">
        <v>1327</v>
      </c>
      <c r="E6" s="13">
        <v>1324</v>
      </c>
      <c r="F6" s="13">
        <v>1316</v>
      </c>
      <c r="G6" s="13">
        <v>1287</v>
      </c>
      <c r="H6" s="13">
        <v>1308</v>
      </c>
      <c r="I6" s="13">
        <v>1318</v>
      </c>
      <c r="J6" s="13">
        <v>1354</v>
      </c>
      <c r="K6" s="13">
        <v>1340</v>
      </c>
      <c r="L6" s="1">
        <f t="shared" si="0"/>
        <v>1320.9</v>
      </c>
      <c r="M6" s="1">
        <f t="shared" si="1"/>
        <v>1.059202059202059</v>
      </c>
      <c r="N6" s="1">
        <f t="shared" si="2"/>
        <v>20.555885883231703</v>
      </c>
    </row>
    <row r="7" spans="1:14" x14ac:dyDescent="0.25">
      <c r="A7" s="14">
        <v>6</v>
      </c>
      <c r="B7" s="13">
        <v>1329</v>
      </c>
      <c r="C7" s="13">
        <v>1281</v>
      </c>
      <c r="D7" s="13">
        <v>1298</v>
      </c>
      <c r="E7" s="13">
        <v>1314</v>
      </c>
      <c r="F7" s="13">
        <v>1308</v>
      </c>
      <c r="G7" s="13">
        <v>1302</v>
      </c>
      <c r="H7" s="13">
        <v>1294</v>
      </c>
      <c r="I7" s="13">
        <v>1297</v>
      </c>
      <c r="J7" s="13">
        <v>1310</v>
      </c>
      <c r="K7" s="13">
        <v>1364</v>
      </c>
      <c r="L7" s="15">
        <f t="shared" si="0"/>
        <v>1309.7</v>
      </c>
      <c r="M7" s="15">
        <f t="shared" si="1"/>
        <v>1.0682599068488965</v>
      </c>
      <c r="N7" s="15">
        <f t="shared" si="2"/>
        <v>23.021970183090566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5178-5B57-4905-8A29-70E7FA80B491}">
  <dimension ref="A1:D61"/>
  <sheetViews>
    <sheetView tabSelected="1" workbookViewId="0">
      <selection activeCell="B2" sqref="B2"/>
    </sheetView>
  </sheetViews>
  <sheetFormatPr baseColWidth="10" defaultRowHeight="14.25" x14ac:dyDescent="0.2"/>
  <sheetData>
    <row r="1" spans="1:4" x14ac:dyDescent="0.2">
      <c r="A1" s="19" t="s">
        <v>44</v>
      </c>
      <c r="B1" s="19" t="s">
        <v>45</v>
      </c>
      <c r="C1" s="19"/>
      <c r="D1" s="19"/>
    </row>
    <row r="2" spans="1:4" x14ac:dyDescent="0.2">
      <c r="A2" s="19">
        <v>1410</v>
      </c>
      <c r="B2" s="19">
        <v>1</v>
      </c>
    </row>
    <row r="3" spans="1:4" x14ac:dyDescent="0.2">
      <c r="A3">
        <v>1429</v>
      </c>
      <c r="B3">
        <v>1</v>
      </c>
    </row>
    <row r="4" spans="1:4" ht="15" x14ac:dyDescent="0.25">
      <c r="A4" s="20">
        <v>1412</v>
      </c>
      <c r="B4">
        <v>1</v>
      </c>
    </row>
    <row r="5" spans="1:4" ht="15" x14ac:dyDescent="0.25">
      <c r="A5" s="20">
        <v>1409</v>
      </c>
      <c r="B5">
        <v>1</v>
      </c>
    </row>
    <row r="6" spans="1:4" ht="15" x14ac:dyDescent="0.25">
      <c r="A6" s="20">
        <v>1371</v>
      </c>
      <c r="B6">
        <v>1</v>
      </c>
    </row>
    <row r="7" spans="1:4" ht="15" x14ac:dyDescent="0.25">
      <c r="A7" s="20">
        <v>1398</v>
      </c>
      <c r="B7">
        <v>1</v>
      </c>
    </row>
    <row r="8" spans="1:4" ht="15" x14ac:dyDescent="0.25">
      <c r="A8" s="20">
        <v>1396</v>
      </c>
      <c r="B8">
        <v>1</v>
      </c>
    </row>
    <row r="9" spans="1:4" ht="15" x14ac:dyDescent="0.25">
      <c r="A9" s="20">
        <v>1399</v>
      </c>
      <c r="B9">
        <v>1</v>
      </c>
    </row>
    <row r="10" spans="1:4" ht="15" x14ac:dyDescent="0.25">
      <c r="A10" s="20">
        <v>1378</v>
      </c>
      <c r="B10">
        <v>1</v>
      </c>
    </row>
    <row r="11" spans="1:4" ht="15" x14ac:dyDescent="0.25">
      <c r="A11" s="20">
        <v>1389</v>
      </c>
      <c r="B11">
        <v>1</v>
      </c>
    </row>
    <row r="12" spans="1:4" ht="15" x14ac:dyDescent="0.25">
      <c r="A12" s="21">
        <v>1386</v>
      </c>
      <c r="B12">
        <v>2</v>
      </c>
    </row>
    <row r="13" spans="1:4" ht="15" x14ac:dyDescent="0.25">
      <c r="A13" s="21">
        <v>1400</v>
      </c>
      <c r="B13">
        <v>2</v>
      </c>
    </row>
    <row r="14" spans="1:4" ht="15" x14ac:dyDescent="0.25">
      <c r="A14" s="21">
        <v>1349</v>
      </c>
      <c r="B14">
        <v>2</v>
      </c>
    </row>
    <row r="15" spans="1:4" ht="15" x14ac:dyDescent="0.25">
      <c r="A15" s="21">
        <v>1442</v>
      </c>
      <c r="B15">
        <v>2</v>
      </c>
    </row>
    <row r="16" spans="1:4" ht="15" x14ac:dyDescent="0.25">
      <c r="A16" s="21">
        <v>1391</v>
      </c>
      <c r="B16">
        <v>2</v>
      </c>
    </row>
    <row r="17" spans="1:2" ht="15" x14ac:dyDescent="0.25">
      <c r="A17" s="21">
        <v>1416</v>
      </c>
      <c r="B17">
        <v>2</v>
      </c>
    </row>
    <row r="18" spans="1:2" ht="15" x14ac:dyDescent="0.25">
      <c r="A18" s="21">
        <v>1314</v>
      </c>
      <c r="B18">
        <v>2</v>
      </c>
    </row>
    <row r="19" spans="1:2" ht="15" x14ac:dyDescent="0.25">
      <c r="A19" s="21">
        <v>1427</v>
      </c>
      <c r="B19">
        <v>2</v>
      </c>
    </row>
    <row r="20" spans="1:2" ht="15" x14ac:dyDescent="0.25">
      <c r="A20" s="21">
        <v>1408</v>
      </c>
      <c r="B20">
        <v>2</v>
      </c>
    </row>
    <row r="21" spans="1:2" ht="15" x14ac:dyDescent="0.25">
      <c r="A21" s="21">
        <v>1395</v>
      </c>
      <c r="B21">
        <v>2</v>
      </c>
    </row>
    <row r="22" spans="1:2" ht="15" x14ac:dyDescent="0.25">
      <c r="A22" s="20">
        <v>1302</v>
      </c>
      <c r="B22">
        <v>3</v>
      </c>
    </row>
    <row r="23" spans="1:2" ht="15" x14ac:dyDescent="0.25">
      <c r="A23" s="20">
        <v>1316</v>
      </c>
      <c r="B23">
        <v>3</v>
      </c>
    </row>
    <row r="24" spans="1:2" ht="15" x14ac:dyDescent="0.25">
      <c r="A24" s="20">
        <v>1307</v>
      </c>
      <c r="B24">
        <v>3</v>
      </c>
    </row>
    <row r="25" spans="1:2" ht="15" x14ac:dyDescent="0.25">
      <c r="A25" s="20">
        <v>1306</v>
      </c>
      <c r="B25">
        <v>3</v>
      </c>
    </row>
    <row r="26" spans="1:2" ht="15" x14ac:dyDescent="0.25">
      <c r="A26" s="20">
        <v>1304</v>
      </c>
      <c r="B26">
        <v>3</v>
      </c>
    </row>
    <row r="27" spans="1:2" ht="15" x14ac:dyDescent="0.25">
      <c r="A27" s="20">
        <v>1299</v>
      </c>
      <c r="B27">
        <v>3</v>
      </c>
    </row>
    <row r="28" spans="1:2" ht="15" x14ac:dyDescent="0.25">
      <c r="A28" s="20">
        <v>1282</v>
      </c>
      <c r="B28">
        <v>3</v>
      </c>
    </row>
    <row r="29" spans="1:2" ht="15" x14ac:dyDescent="0.25">
      <c r="A29" s="20">
        <v>1300</v>
      </c>
      <c r="B29">
        <v>3</v>
      </c>
    </row>
    <row r="30" spans="1:2" ht="15" x14ac:dyDescent="0.25">
      <c r="A30" s="20">
        <v>1307</v>
      </c>
      <c r="B30">
        <v>3</v>
      </c>
    </row>
    <row r="31" spans="1:2" ht="15" x14ac:dyDescent="0.25">
      <c r="A31" s="20">
        <v>1309</v>
      </c>
      <c r="B31">
        <v>3</v>
      </c>
    </row>
    <row r="32" spans="1:2" ht="15" x14ac:dyDescent="0.25">
      <c r="A32" s="20">
        <v>1329</v>
      </c>
      <c r="B32">
        <v>4</v>
      </c>
    </row>
    <row r="33" spans="1:2" ht="15" x14ac:dyDescent="0.25">
      <c r="A33" s="20">
        <v>1323</v>
      </c>
      <c r="B33">
        <v>4</v>
      </c>
    </row>
    <row r="34" spans="1:2" ht="15" x14ac:dyDescent="0.25">
      <c r="A34" s="20">
        <v>1334</v>
      </c>
      <c r="B34">
        <v>4</v>
      </c>
    </row>
    <row r="35" spans="1:2" ht="15" x14ac:dyDescent="0.25">
      <c r="A35" s="20">
        <v>1328</v>
      </c>
      <c r="B35">
        <v>4</v>
      </c>
    </row>
    <row r="36" spans="1:2" ht="15" x14ac:dyDescent="0.25">
      <c r="A36" s="20">
        <v>1326</v>
      </c>
      <c r="B36">
        <v>4</v>
      </c>
    </row>
    <row r="37" spans="1:2" ht="15" x14ac:dyDescent="0.25">
      <c r="A37" s="20">
        <v>1325</v>
      </c>
      <c r="B37">
        <v>4</v>
      </c>
    </row>
    <row r="38" spans="1:2" ht="15" x14ac:dyDescent="0.25">
      <c r="A38" s="20">
        <v>1326</v>
      </c>
      <c r="B38">
        <v>4</v>
      </c>
    </row>
    <row r="39" spans="1:2" ht="15" x14ac:dyDescent="0.25">
      <c r="A39" s="20">
        <v>1320</v>
      </c>
      <c r="B39">
        <v>4</v>
      </c>
    </row>
    <row r="40" spans="1:2" ht="15" x14ac:dyDescent="0.25">
      <c r="A40" s="20">
        <v>1322</v>
      </c>
      <c r="B40">
        <v>4</v>
      </c>
    </row>
    <row r="41" spans="1:2" ht="15" x14ac:dyDescent="0.25">
      <c r="A41" s="20">
        <v>1323</v>
      </c>
      <c r="B41">
        <v>4</v>
      </c>
    </row>
    <row r="42" spans="1:2" ht="15" x14ac:dyDescent="0.25">
      <c r="A42" s="20">
        <v>1339</v>
      </c>
      <c r="B42">
        <v>5</v>
      </c>
    </row>
    <row r="43" spans="1:2" ht="15" x14ac:dyDescent="0.25">
      <c r="A43" s="20">
        <v>1296</v>
      </c>
      <c r="B43">
        <v>5</v>
      </c>
    </row>
    <row r="44" spans="1:2" ht="15" x14ac:dyDescent="0.25">
      <c r="A44" s="20">
        <v>1327</v>
      </c>
      <c r="B44">
        <v>5</v>
      </c>
    </row>
    <row r="45" spans="1:2" ht="15" x14ac:dyDescent="0.25">
      <c r="A45" s="20">
        <v>1324</v>
      </c>
      <c r="B45">
        <v>5</v>
      </c>
    </row>
    <row r="46" spans="1:2" ht="15" x14ac:dyDescent="0.25">
      <c r="A46" s="20">
        <v>1316</v>
      </c>
      <c r="B46">
        <v>5</v>
      </c>
    </row>
    <row r="47" spans="1:2" ht="15" x14ac:dyDescent="0.25">
      <c r="A47" s="20">
        <v>1287</v>
      </c>
      <c r="B47">
        <v>5</v>
      </c>
    </row>
    <row r="48" spans="1:2" ht="15" x14ac:dyDescent="0.25">
      <c r="A48" s="20">
        <v>1308</v>
      </c>
      <c r="B48">
        <v>5</v>
      </c>
    </row>
    <row r="49" spans="1:2" ht="15" x14ac:dyDescent="0.25">
      <c r="A49" s="20">
        <v>1318</v>
      </c>
      <c r="B49">
        <v>5</v>
      </c>
    </row>
    <row r="50" spans="1:2" ht="15" x14ac:dyDescent="0.25">
      <c r="A50" s="20">
        <v>1354</v>
      </c>
      <c r="B50">
        <v>5</v>
      </c>
    </row>
    <row r="51" spans="1:2" ht="15" x14ac:dyDescent="0.25">
      <c r="A51" s="20">
        <v>1340</v>
      </c>
      <c r="B51">
        <v>5</v>
      </c>
    </row>
    <row r="52" spans="1:2" ht="15" x14ac:dyDescent="0.25">
      <c r="A52" s="20">
        <v>1329</v>
      </c>
      <c r="B52">
        <v>6</v>
      </c>
    </row>
    <row r="53" spans="1:2" ht="15" x14ac:dyDescent="0.25">
      <c r="A53" s="20">
        <v>1281</v>
      </c>
      <c r="B53">
        <v>6</v>
      </c>
    </row>
    <row r="54" spans="1:2" ht="15" x14ac:dyDescent="0.25">
      <c r="A54" s="20">
        <v>1298</v>
      </c>
      <c r="B54">
        <v>6</v>
      </c>
    </row>
    <row r="55" spans="1:2" ht="15" x14ac:dyDescent="0.25">
      <c r="A55" s="20">
        <v>1314</v>
      </c>
      <c r="B55">
        <v>6</v>
      </c>
    </row>
    <row r="56" spans="1:2" ht="15" x14ac:dyDescent="0.25">
      <c r="A56" s="20">
        <v>1308</v>
      </c>
      <c r="B56">
        <v>6</v>
      </c>
    </row>
    <row r="57" spans="1:2" ht="15" x14ac:dyDescent="0.25">
      <c r="A57" s="20">
        <v>1302</v>
      </c>
      <c r="B57">
        <v>6</v>
      </c>
    </row>
    <row r="58" spans="1:2" ht="15" x14ac:dyDescent="0.25">
      <c r="A58" s="20">
        <v>1294</v>
      </c>
      <c r="B58">
        <v>6</v>
      </c>
    </row>
    <row r="59" spans="1:2" ht="15" x14ac:dyDescent="0.25">
      <c r="A59" s="20">
        <v>1297</v>
      </c>
      <c r="B59">
        <v>6</v>
      </c>
    </row>
    <row r="60" spans="1:2" ht="15" x14ac:dyDescent="0.25">
      <c r="A60" s="20">
        <v>1310</v>
      </c>
      <c r="B60">
        <v>6</v>
      </c>
    </row>
    <row r="61" spans="1:2" ht="15" x14ac:dyDescent="0.25">
      <c r="A61" s="20">
        <v>1364</v>
      </c>
      <c r="B61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2.625" defaultRowHeight="15" customHeight="1" x14ac:dyDescent="0.2"/>
  <cols>
    <col min="1" max="1" width="12.5" customWidth="1"/>
    <col min="2" max="2" width="7.375" customWidth="1"/>
    <col min="3" max="4" width="7.375" hidden="1" customWidth="1"/>
    <col min="5" max="5" width="9.375" customWidth="1"/>
    <col min="6" max="6" width="10.375" customWidth="1"/>
    <col min="7" max="26" width="9.375" customWidth="1"/>
  </cols>
  <sheetData>
    <row r="1" spans="1:5" ht="6" customHeight="1" x14ac:dyDescent="0.25">
      <c r="A1" s="8"/>
      <c r="B1" s="8"/>
      <c r="C1" s="8"/>
      <c r="D1" s="8"/>
      <c r="E1" s="8"/>
    </row>
    <row r="2" spans="1:5" ht="30" x14ac:dyDescent="0.2">
      <c r="A2" s="16" t="s">
        <v>23</v>
      </c>
      <c r="B2" s="17" t="s">
        <v>24</v>
      </c>
      <c r="C2" s="17" t="s">
        <v>25</v>
      </c>
      <c r="D2" s="17" t="s">
        <v>26</v>
      </c>
      <c r="E2" s="16" t="s">
        <v>27</v>
      </c>
    </row>
    <row r="3" spans="1:5" x14ac:dyDescent="0.25">
      <c r="A3" s="6" t="s">
        <v>28</v>
      </c>
      <c r="B3" s="18">
        <v>4</v>
      </c>
      <c r="C3" s="18" t="s">
        <v>29</v>
      </c>
      <c r="D3" s="1">
        <f t="shared" ref="D3:D4" si="0">CONVERT(B3,"mn","sec")</f>
        <v>240</v>
      </c>
      <c r="E3" s="6">
        <f t="shared" ref="E3:E6" si="1">D3/$D$3</f>
        <v>1</v>
      </c>
    </row>
    <row r="4" spans="1:5" x14ac:dyDescent="0.25">
      <c r="A4" s="6" t="s">
        <v>30</v>
      </c>
      <c r="B4" s="18">
        <v>50</v>
      </c>
      <c r="C4" s="18" t="s">
        <v>29</v>
      </c>
      <c r="D4" s="1">
        <f t="shared" si="0"/>
        <v>3000</v>
      </c>
      <c r="E4" s="6">
        <f t="shared" si="1"/>
        <v>12.5</v>
      </c>
    </row>
    <row r="5" spans="1:5" x14ac:dyDescent="0.25">
      <c r="A5" s="6" t="s">
        <v>31</v>
      </c>
      <c r="B5" s="6">
        <v>2</v>
      </c>
      <c r="C5" s="6" t="s">
        <v>32</v>
      </c>
      <c r="D5" s="1">
        <f>CONVERT(B5,"hr","sec")</f>
        <v>7200</v>
      </c>
      <c r="E5" s="6">
        <f t="shared" si="1"/>
        <v>30</v>
      </c>
    </row>
    <row r="6" spans="1:5" x14ac:dyDescent="0.25">
      <c r="A6" s="5" t="s">
        <v>33</v>
      </c>
      <c r="B6" s="5">
        <v>385</v>
      </c>
      <c r="C6" s="8" t="s">
        <v>34</v>
      </c>
      <c r="D6" s="8">
        <f>CONVERT(B6,"yr","sec")</f>
        <v>12149676000</v>
      </c>
      <c r="E6" s="5">
        <f t="shared" si="1"/>
        <v>50623650</v>
      </c>
    </row>
    <row r="7" spans="1:5" ht="6" customHeight="1" x14ac:dyDescent="0.2">
      <c r="A7" s="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baseColWidth="10" defaultColWidth="12.625" defaultRowHeight="15" customHeight="1" x14ac:dyDescent="0.2"/>
  <cols>
    <col min="1" max="1" width="13.75" customWidth="1"/>
    <col min="2" max="3" width="11.625" customWidth="1"/>
    <col min="4" max="4" width="10.625" customWidth="1"/>
    <col min="5" max="5" width="7.75" customWidth="1"/>
    <col min="6" max="6" width="3.5" customWidth="1"/>
    <col min="7" max="7" width="3" customWidth="1"/>
    <col min="8" max="8" width="2.625" customWidth="1"/>
    <col min="9" max="9" width="3.5" customWidth="1"/>
    <col min="10" max="10" width="4.5" customWidth="1"/>
    <col min="11" max="26" width="9.375" customWidth="1"/>
  </cols>
  <sheetData>
    <row r="1" spans="1:10" ht="37.5" customHeight="1" x14ac:dyDescent="0.2">
      <c r="A1" s="6" t="s">
        <v>0</v>
      </c>
      <c r="B1" s="18" t="s">
        <v>35</v>
      </c>
      <c r="C1" s="18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</row>
    <row r="2" spans="1:10" x14ac:dyDescent="0.25">
      <c r="A2" s="1" t="s">
        <v>2</v>
      </c>
      <c r="B2" s="1">
        <f t="shared" ref="B2:B15" si="0">(F2*100)/J2</f>
        <v>97.254901960784309</v>
      </c>
      <c r="C2" s="1">
        <f t="shared" ref="C2:C15" si="1">(G2*100)/J2</f>
        <v>0.78431372549019607</v>
      </c>
      <c r="D2" s="1">
        <f t="shared" ref="D2:D15" si="2">(H2*100)/J2</f>
        <v>0.78431372549019607</v>
      </c>
      <c r="E2" s="1">
        <f t="shared" ref="E2:E15" si="3">(I2*100)/J2</f>
        <v>1.1764705882352942</v>
      </c>
      <c r="F2" s="1">
        <v>248</v>
      </c>
      <c r="G2" s="1">
        <v>2</v>
      </c>
      <c r="H2" s="1">
        <v>2</v>
      </c>
      <c r="I2" s="1">
        <v>3</v>
      </c>
      <c r="J2" s="1">
        <v>255</v>
      </c>
    </row>
    <row r="3" spans="1:10" x14ac:dyDescent="0.25">
      <c r="A3" s="1" t="s">
        <v>3</v>
      </c>
      <c r="B3" s="1">
        <f t="shared" si="0"/>
        <v>96.470588235294116</v>
      </c>
      <c r="C3" s="1">
        <f t="shared" si="1"/>
        <v>1.1764705882352942</v>
      </c>
      <c r="D3" s="1">
        <f t="shared" si="2"/>
        <v>1.1764705882352942</v>
      </c>
      <c r="E3" s="1">
        <f t="shared" si="3"/>
        <v>1.1764705882352942</v>
      </c>
      <c r="F3" s="1">
        <v>246</v>
      </c>
      <c r="G3" s="1">
        <v>3</v>
      </c>
      <c r="H3" s="1">
        <v>3</v>
      </c>
      <c r="I3" s="1">
        <v>3</v>
      </c>
      <c r="J3" s="1">
        <v>255</v>
      </c>
    </row>
    <row r="4" spans="1:10" x14ac:dyDescent="0.25">
      <c r="A4" s="1" t="s">
        <v>4</v>
      </c>
      <c r="B4" s="1">
        <f t="shared" si="0"/>
        <v>92.156862745098039</v>
      </c>
      <c r="C4" s="1">
        <f t="shared" si="1"/>
        <v>1.1764705882352942</v>
      </c>
      <c r="D4" s="1">
        <f t="shared" si="2"/>
        <v>4.7058823529411766</v>
      </c>
      <c r="E4" s="1">
        <f t="shared" si="3"/>
        <v>1.9607843137254901</v>
      </c>
      <c r="F4" s="1">
        <v>235</v>
      </c>
      <c r="G4" s="1">
        <v>3</v>
      </c>
      <c r="H4" s="1">
        <v>12</v>
      </c>
      <c r="I4" s="1">
        <v>5</v>
      </c>
      <c r="J4" s="1">
        <v>255</v>
      </c>
    </row>
    <row r="5" spans="1:10" x14ac:dyDescent="0.25">
      <c r="A5" s="1" t="s">
        <v>5</v>
      </c>
      <c r="B5" s="1">
        <f t="shared" si="0"/>
        <v>1.1764705882352942</v>
      </c>
      <c r="C5" s="1">
        <f t="shared" si="1"/>
        <v>0</v>
      </c>
      <c r="D5" s="1">
        <f t="shared" si="2"/>
        <v>20.392156862745097</v>
      </c>
      <c r="E5" s="1">
        <f t="shared" si="3"/>
        <v>78.431372549019613</v>
      </c>
      <c r="F5" s="1">
        <v>3</v>
      </c>
      <c r="G5" s="1">
        <v>0</v>
      </c>
      <c r="H5" s="1">
        <v>52</v>
      </c>
      <c r="I5" s="1">
        <v>200</v>
      </c>
      <c r="J5" s="1">
        <v>255</v>
      </c>
    </row>
    <row r="6" spans="1:10" x14ac:dyDescent="0.25">
      <c r="A6" s="1" t="s">
        <v>6</v>
      </c>
      <c r="B6" s="1">
        <f t="shared" si="0"/>
        <v>47.450980392156865</v>
      </c>
      <c r="C6" s="1">
        <f t="shared" si="1"/>
        <v>0</v>
      </c>
      <c r="D6" s="1">
        <f t="shared" si="2"/>
        <v>29.803921568627452</v>
      </c>
      <c r="E6" s="1">
        <f t="shared" si="3"/>
        <v>22.745098039215687</v>
      </c>
      <c r="F6" s="1">
        <v>121</v>
      </c>
      <c r="G6" s="1">
        <v>0</v>
      </c>
      <c r="H6" s="1">
        <v>76</v>
      </c>
      <c r="I6" s="1">
        <v>58</v>
      </c>
      <c r="J6" s="1">
        <v>255</v>
      </c>
    </row>
    <row r="7" spans="1:10" x14ac:dyDescent="0.25">
      <c r="A7" s="1" t="s">
        <v>7</v>
      </c>
      <c r="B7" s="1">
        <f t="shared" si="0"/>
        <v>90.196078431372555</v>
      </c>
      <c r="C7" s="1">
        <f t="shared" si="1"/>
        <v>0.78431372549019607</v>
      </c>
      <c r="D7" s="1">
        <f t="shared" si="2"/>
        <v>6.2745098039215685</v>
      </c>
      <c r="E7" s="1">
        <f t="shared" si="3"/>
        <v>2.7450980392156863</v>
      </c>
      <c r="F7" s="1">
        <v>230</v>
      </c>
      <c r="G7" s="1">
        <v>2</v>
      </c>
      <c r="H7" s="1">
        <v>16</v>
      </c>
      <c r="I7" s="1">
        <v>7</v>
      </c>
      <c r="J7" s="1">
        <v>255</v>
      </c>
    </row>
    <row r="8" spans="1:10" x14ac:dyDescent="0.25">
      <c r="A8" s="1" t="s">
        <v>8</v>
      </c>
      <c r="B8" s="1">
        <f t="shared" si="0"/>
        <v>81.568627450980387</v>
      </c>
      <c r="C8" s="1">
        <f t="shared" si="1"/>
        <v>0.78431372549019607</v>
      </c>
      <c r="D8" s="1">
        <f t="shared" si="2"/>
        <v>11.372549019607844</v>
      </c>
      <c r="E8" s="1">
        <f t="shared" si="3"/>
        <v>6.2745098039215685</v>
      </c>
      <c r="F8" s="1">
        <v>208</v>
      </c>
      <c r="G8" s="1">
        <v>2</v>
      </c>
      <c r="H8" s="1">
        <v>29</v>
      </c>
      <c r="I8" s="1">
        <v>16</v>
      </c>
      <c r="J8" s="1">
        <v>255</v>
      </c>
    </row>
    <row r="9" spans="1:10" x14ac:dyDescent="0.25">
      <c r="A9" s="1" t="s">
        <v>9</v>
      </c>
      <c r="B9" s="1">
        <f t="shared" si="0"/>
        <v>0</v>
      </c>
      <c r="C9" s="1">
        <f t="shared" si="1"/>
        <v>0</v>
      </c>
      <c r="D9" s="1">
        <f t="shared" si="2"/>
        <v>0.39215686274509803</v>
      </c>
      <c r="E9" s="1">
        <f t="shared" si="3"/>
        <v>99.607843137254903</v>
      </c>
      <c r="F9" s="1">
        <v>0</v>
      </c>
      <c r="G9" s="1">
        <v>0</v>
      </c>
      <c r="H9" s="1">
        <v>1</v>
      </c>
      <c r="I9" s="1">
        <v>254</v>
      </c>
      <c r="J9" s="1">
        <v>255</v>
      </c>
    </row>
    <row r="10" spans="1:10" x14ac:dyDescent="0.25">
      <c r="A10" s="1" t="s">
        <v>10</v>
      </c>
      <c r="B10" s="1">
        <f t="shared" si="0"/>
        <v>92.549019607843135</v>
      </c>
      <c r="C10" s="1">
        <f t="shared" si="1"/>
        <v>0.78431372549019607</v>
      </c>
      <c r="D10" s="1">
        <f t="shared" si="2"/>
        <v>4.3137254901960782</v>
      </c>
      <c r="E10" s="1">
        <f t="shared" si="3"/>
        <v>2.3529411764705883</v>
      </c>
      <c r="F10" s="1">
        <v>236</v>
      </c>
      <c r="G10" s="1">
        <v>2</v>
      </c>
      <c r="H10" s="1">
        <v>11</v>
      </c>
      <c r="I10" s="1">
        <v>6</v>
      </c>
      <c r="J10" s="1">
        <v>255</v>
      </c>
    </row>
    <row r="11" spans="1:10" x14ac:dyDescent="0.25">
      <c r="A11" s="1" t="s">
        <v>11</v>
      </c>
      <c r="B11" s="1">
        <f t="shared" si="0"/>
        <v>94.901960784313729</v>
      </c>
      <c r="C11" s="1">
        <f t="shared" si="1"/>
        <v>0.78431372549019607</v>
      </c>
      <c r="D11" s="1">
        <f t="shared" si="2"/>
        <v>3.1372549019607843</v>
      </c>
      <c r="E11" s="1">
        <f t="shared" si="3"/>
        <v>1.1764705882352942</v>
      </c>
      <c r="F11" s="1">
        <v>242</v>
      </c>
      <c r="G11" s="1">
        <v>2</v>
      </c>
      <c r="H11" s="1">
        <v>8</v>
      </c>
      <c r="I11" s="1">
        <v>3</v>
      </c>
      <c r="J11" s="1">
        <v>255</v>
      </c>
    </row>
    <row r="12" spans="1:10" x14ac:dyDescent="0.25">
      <c r="A12" s="1" t="s">
        <v>12</v>
      </c>
      <c r="B12" s="1">
        <f t="shared" si="0"/>
        <v>96.470588235294116</v>
      </c>
      <c r="C12" s="1">
        <f t="shared" si="1"/>
        <v>0.78431372549019607</v>
      </c>
      <c r="D12" s="1">
        <f t="shared" si="2"/>
        <v>1.9607843137254901</v>
      </c>
      <c r="E12" s="1">
        <f t="shared" si="3"/>
        <v>0.78431372549019607</v>
      </c>
      <c r="F12" s="1">
        <v>246</v>
      </c>
      <c r="G12" s="1">
        <v>2</v>
      </c>
      <c r="H12" s="1">
        <v>5</v>
      </c>
      <c r="I12" s="1">
        <v>2</v>
      </c>
      <c r="J12" s="1">
        <v>255</v>
      </c>
    </row>
    <row r="13" spans="1:10" x14ac:dyDescent="0.25">
      <c r="A13" s="1" t="s">
        <v>13</v>
      </c>
      <c r="B13" s="1">
        <f t="shared" si="0"/>
        <v>96.862745098039213</v>
      </c>
      <c r="C13" s="1">
        <f t="shared" si="1"/>
        <v>0.78431372549019607</v>
      </c>
      <c r="D13" s="1">
        <f t="shared" si="2"/>
        <v>1.5686274509803921</v>
      </c>
      <c r="E13" s="1">
        <f t="shared" si="3"/>
        <v>0.78431372549019607</v>
      </c>
      <c r="F13" s="1">
        <v>247</v>
      </c>
      <c r="G13" s="1">
        <v>2</v>
      </c>
      <c r="H13" s="1">
        <v>4</v>
      </c>
      <c r="I13" s="1">
        <v>2</v>
      </c>
      <c r="J13" s="1">
        <v>255</v>
      </c>
    </row>
    <row r="14" spans="1:10" x14ac:dyDescent="0.25">
      <c r="A14" s="1" t="s">
        <v>14</v>
      </c>
      <c r="B14" s="1">
        <f t="shared" si="0"/>
        <v>87.843137254901961</v>
      </c>
      <c r="C14" s="1">
        <f t="shared" si="1"/>
        <v>0.78431372549019607</v>
      </c>
      <c r="D14" s="1">
        <f t="shared" si="2"/>
        <v>1.1764705882352942</v>
      </c>
      <c r="E14" s="1">
        <f t="shared" si="3"/>
        <v>10.196078431372548</v>
      </c>
      <c r="F14" s="1">
        <v>224</v>
      </c>
      <c r="G14" s="1">
        <v>2</v>
      </c>
      <c r="H14" s="1">
        <v>3</v>
      </c>
      <c r="I14" s="1">
        <v>26</v>
      </c>
      <c r="J14" s="1">
        <v>255</v>
      </c>
    </row>
    <row r="15" spans="1:10" x14ac:dyDescent="0.25">
      <c r="A15" s="1" t="s">
        <v>15</v>
      </c>
      <c r="B15" s="1">
        <f t="shared" si="0"/>
        <v>95.686274509803923</v>
      </c>
      <c r="C15" s="1">
        <f t="shared" si="1"/>
        <v>1.5686274509803921</v>
      </c>
      <c r="D15" s="1">
        <f t="shared" si="2"/>
        <v>1.5686274509803921</v>
      </c>
      <c r="E15" s="1">
        <f t="shared" si="3"/>
        <v>1.1764705882352942</v>
      </c>
      <c r="F15" s="1">
        <v>244</v>
      </c>
      <c r="G15" s="1">
        <v>4</v>
      </c>
      <c r="H15" s="1">
        <v>4</v>
      </c>
      <c r="I15" s="1">
        <v>3</v>
      </c>
      <c r="J15" s="1">
        <v>255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baseColWidth="10" defaultColWidth="12.625" defaultRowHeight="15" customHeight="1" x14ac:dyDescent="0.2"/>
  <cols>
    <col min="1" max="1" width="14.125" customWidth="1"/>
    <col min="2" max="2" width="11.625" customWidth="1"/>
    <col min="3" max="3" width="11.75" customWidth="1"/>
    <col min="4" max="4" width="9.75" customWidth="1"/>
    <col min="5" max="5" width="6.5" customWidth="1"/>
    <col min="6" max="6" width="3.5" customWidth="1"/>
    <col min="7" max="7" width="3" customWidth="1"/>
    <col min="8" max="9" width="3.5" customWidth="1"/>
    <col min="10" max="10" width="4.5" customWidth="1"/>
    <col min="11" max="26" width="9.375" customWidth="1"/>
  </cols>
  <sheetData>
    <row r="1" spans="1:10" ht="33" customHeight="1" x14ac:dyDescent="0.2">
      <c r="A1" s="6" t="s">
        <v>0</v>
      </c>
      <c r="B1" s="18" t="s">
        <v>35</v>
      </c>
      <c r="C1" s="18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</row>
    <row r="2" spans="1:10" x14ac:dyDescent="0.25">
      <c r="A2" s="1" t="s">
        <v>2</v>
      </c>
      <c r="B2" s="1">
        <f t="shared" ref="B2:B15" si="0">(F2*100)/J2</f>
        <v>97.17647058823529</v>
      </c>
      <c r="C2" s="1">
        <f t="shared" ref="C2:C15" si="1">(G2*100)/J2</f>
        <v>0.47058823529411764</v>
      </c>
      <c r="D2" s="1">
        <f t="shared" ref="D2:D15" si="2">(H2*100)/J2</f>
        <v>1.6470588235294117</v>
      </c>
      <c r="E2" s="1">
        <f t="shared" ref="E2:E15" si="3">(I2*100)/J2</f>
        <v>0.70588235294117652</v>
      </c>
      <c r="F2" s="1">
        <v>413</v>
      </c>
      <c r="G2" s="1">
        <v>2</v>
      </c>
      <c r="H2" s="1">
        <v>7</v>
      </c>
      <c r="I2" s="1">
        <v>3</v>
      </c>
      <c r="J2" s="1">
        <v>425</v>
      </c>
    </row>
    <row r="3" spans="1:10" x14ac:dyDescent="0.25">
      <c r="A3" s="1" t="s">
        <v>3</v>
      </c>
      <c r="B3" s="1">
        <f t="shared" si="0"/>
        <v>98.588235294117652</v>
      </c>
      <c r="C3" s="1">
        <f t="shared" si="1"/>
        <v>0.47058823529411764</v>
      </c>
      <c r="D3" s="1">
        <f t="shared" si="2"/>
        <v>0.47058823529411764</v>
      </c>
      <c r="E3" s="1">
        <f t="shared" si="3"/>
        <v>0.47058823529411764</v>
      </c>
      <c r="F3" s="1">
        <v>419</v>
      </c>
      <c r="G3" s="1">
        <v>2</v>
      </c>
      <c r="H3" s="1">
        <v>2</v>
      </c>
      <c r="I3" s="1">
        <v>2</v>
      </c>
      <c r="J3" s="1">
        <v>425</v>
      </c>
    </row>
    <row r="4" spans="1:10" x14ac:dyDescent="0.25">
      <c r="A4" s="1" t="s">
        <v>4</v>
      </c>
      <c r="B4" s="1">
        <f t="shared" si="0"/>
        <v>98.117647058823536</v>
      </c>
      <c r="C4" s="1">
        <f t="shared" si="1"/>
        <v>1.411764705882353</v>
      </c>
      <c r="D4" s="1">
        <f t="shared" si="2"/>
        <v>0.23529411764705882</v>
      </c>
      <c r="E4" s="1">
        <f t="shared" si="3"/>
        <v>0.23529411764705882</v>
      </c>
      <c r="F4" s="1">
        <v>417</v>
      </c>
      <c r="G4" s="1">
        <v>6</v>
      </c>
      <c r="H4" s="1">
        <v>1</v>
      </c>
      <c r="I4" s="1">
        <v>1</v>
      </c>
      <c r="J4" s="1">
        <v>425</v>
      </c>
    </row>
    <row r="5" spans="1:10" x14ac:dyDescent="0.25">
      <c r="A5" s="1" t="s">
        <v>5</v>
      </c>
      <c r="B5" s="1">
        <f t="shared" si="0"/>
        <v>97.647058823529406</v>
      </c>
      <c r="C5" s="1">
        <f t="shared" si="1"/>
        <v>1.8823529411764706</v>
      </c>
      <c r="D5" s="1">
        <f t="shared" si="2"/>
        <v>0.23529411764705882</v>
      </c>
      <c r="E5" s="1">
        <f t="shared" si="3"/>
        <v>0.23529411764705882</v>
      </c>
      <c r="F5" s="1">
        <v>415</v>
      </c>
      <c r="G5" s="1">
        <v>8</v>
      </c>
      <c r="H5" s="1">
        <v>1</v>
      </c>
      <c r="I5" s="1">
        <v>1</v>
      </c>
      <c r="J5" s="1">
        <v>425</v>
      </c>
    </row>
    <row r="6" spans="1:10" x14ac:dyDescent="0.25">
      <c r="A6" s="1" t="s">
        <v>6</v>
      </c>
      <c r="B6" s="1">
        <f t="shared" si="0"/>
        <v>8.7058823529411757</v>
      </c>
      <c r="C6" s="1">
        <f t="shared" si="1"/>
        <v>0.23529411764705882</v>
      </c>
      <c r="D6" s="1">
        <f t="shared" si="2"/>
        <v>28.941176470588236</v>
      </c>
      <c r="E6" s="1">
        <f t="shared" si="3"/>
        <v>59.764705882352942</v>
      </c>
      <c r="F6" s="1">
        <v>37</v>
      </c>
      <c r="G6" s="1">
        <v>1</v>
      </c>
      <c r="H6" s="1">
        <v>123</v>
      </c>
      <c r="I6" s="1">
        <v>254</v>
      </c>
      <c r="J6" s="1">
        <v>425</v>
      </c>
    </row>
    <row r="7" spans="1:10" x14ac:dyDescent="0.25">
      <c r="A7" s="1" t="s">
        <v>7</v>
      </c>
      <c r="B7" s="1">
        <f t="shared" si="0"/>
        <v>49.647058823529413</v>
      </c>
      <c r="C7" s="1">
        <f t="shared" si="1"/>
        <v>0.70588235294117652</v>
      </c>
      <c r="D7" s="1">
        <f t="shared" si="2"/>
        <v>36</v>
      </c>
      <c r="E7" s="1">
        <f t="shared" si="3"/>
        <v>13.647058823529411</v>
      </c>
      <c r="F7" s="1">
        <v>211</v>
      </c>
      <c r="G7" s="1">
        <v>3</v>
      </c>
      <c r="H7" s="1">
        <v>153</v>
      </c>
      <c r="I7" s="1">
        <v>58</v>
      </c>
      <c r="J7" s="1">
        <v>425</v>
      </c>
    </row>
    <row r="8" spans="1:10" x14ac:dyDescent="0.25">
      <c r="A8" s="1" t="s">
        <v>8</v>
      </c>
      <c r="B8" s="1">
        <f t="shared" si="0"/>
        <v>78.82352941176471</v>
      </c>
      <c r="C8" s="1">
        <f t="shared" si="1"/>
        <v>0.47058823529411764</v>
      </c>
      <c r="D8" s="1">
        <f t="shared" si="2"/>
        <v>18.352941176470587</v>
      </c>
      <c r="E8" s="1">
        <f t="shared" si="3"/>
        <v>2.3529411764705883</v>
      </c>
      <c r="F8" s="1">
        <v>335</v>
      </c>
      <c r="G8" s="1">
        <v>2</v>
      </c>
      <c r="H8" s="1">
        <v>78</v>
      </c>
      <c r="I8" s="1">
        <v>10</v>
      </c>
      <c r="J8" s="1">
        <v>425</v>
      </c>
    </row>
    <row r="9" spans="1:10" x14ac:dyDescent="0.25">
      <c r="A9" s="1" t="s">
        <v>9</v>
      </c>
      <c r="B9" s="1">
        <f t="shared" si="0"/>
        <v>92.470588235294116</v>
      </c>
      <c r="C9" s="1">
        <f t="shared" si="1"/>
        <v>0.70588235294117652</v>
      </c>
      <c r="D9" s="1">
        <f t="shared" si="2"/>
        <v>5.6470588235294121</v>
      </c>
      <c r="E9" s="1">
        <f t="shared" si="3"/>
        <v>1.1764705882352942</v>
      </c>
      <c r="F9" s="1">
        <v>393</v>
      </c>
      <c r="G9" s="1">
        <v>3</v>
      </c>
      <c r="H9" s="1">
        <v>24</v>
      </c>
      <c r="I9" s="1">
        <v>5</v>
      </c>
      <c r="J9" s="1">
        <v>425</v>
      </c>
    </row>
    <row r="10" spans="1:10" x14ac:dyDescent="0.25">
      <c r="A10" s="1" t="s">
        <v>10</v>
      </c>
      <c r="B10" s="1">
        <f t="shared" si="0"/>
        <v>72.941176470588232</v>
      </c>
      <c r="C10" s="1">
        <f t="shared" si="1"/>
        <v>0</v>
      </c>
      <c r="D10" s="1">
        <f t="shared" si="2"/>
        <v>22.117647058823529</v>
      </c>
      <c r="E10" s="1">
        <f t="shared" si="3"/>
        <v>4.9411764705882355</v>
      </c>
      <c r="F10" s="1">
        <v>310</v>
      </c>
      <c r="G10" s="1">
        <v>0</v>
      </c>
      <c r="H10" s="1">
        <v>94</v>
      </c>
      <c r="I10" s="1">
        <v>21</v>
      </c>
      <c r="J10" s="1">
        <v>425</v>
      </c>
    </row>
    <row r="11" spans="1:10" x14ac:dyDescent="0.25">
      <c r="A11" s="1" t="s">
        <v>11</v>
      </c>
      <c r="B11" s="1">
        <f t="shared" si="0"/>
        <v>88.705882352941174</v>
      </c>
      <c r="C11" s="1">
        <f t="shared" si="1"/>
        <v>0.23529411764705882</v>
      </c>
      <c r="D11" s="1">
        <f t="shared" si="2"/>
        <v>9.1764705882352935</v>
      </c>
      <c r="E11" s="1">
        <f t="shared" si="3"/>
        <v>1.8823529411764706</v>
      </c>
      <c r="F11" s="1">
        <v>377</v>
      </c>
      <c r="G11" s="1">
        <v>1</v>
      </c>
      <c r="H11" s="1">
        <v>39</v>
      </c>
      <c r="I11" s="1">
        <v>8</v>
      </c>
      <c r="J11" s="1">
        <v>425</v>
      </c>
    </row>
    <row r="12" spans="1:10" x14ac:dyDescent="0.25">
      <c r="A12" s="1" t="s">
        <v>12</v>
      </c>
      <c r="B12" s="1">
        <f t="shared" si="0"/>
        <v>96.705882352941174</v>
      </c>
      <c r="C12" s="1">
        <f t="shared" si="1"/>
        <v>0.47058823529411764</v>
      </c>
      <c r="D12" s="1">
        <f t="shared" si="2"/>
        <v>2.1176470588235294</v>
      </c>
      <c r="E12" s="1">
        <f t="shared" si="3"/>
        <v>0.70588235294117652</v>
      </c>
      <c r="F12" s="1">
        <v>411</v>
      </c>
      <c r="G12" s="1">
        <v>2</v>
      </c>
      <c r="H12" s="1">
        <v>9</v>
      </c>
      <c r="I12" s="1">
        <v>3</v>
      </c>
      <c r="J12" s="1">
        <v>425</v>
      </c>
    </row>
    <row r="13" spans="1:10" x14ac:dyDescent="0.25">
      <c r="A13" s="1" t="s">
        <v>13</v>
      </c>
      <c r="B13" s="1">
        <f t="shared" si="0"/>
        <v>98.588235294117652</v>
      </c>
      <c r="C13" s="1">
        <f t="shared" si="1"/>
        <v>0.70588235294117652</v>
      </c>
      <c r="D13" s="1">
        <f t="shared" si="2"/>
        <v>0.47058823529411764</v>
      </c>
      <c r="E13" s="1">
        <f t="shared" si="3"/>
        <v>0.23529411764705882</v>
      </c>
      <c r="F13" s="1">
        <v>419</v>
      </c>
      <c r="G13" s="1">
        <v>3</v>
      </c>
      <c r="H13" s="1">
        <v>2</v>
      </c>
      <c r="I13" s="1">
        <v>1</v>
      </c>
      <c r="J13" s="1">
        <v>425</v>
      </c>
    </row>
    <row r="14" spans="1:10" x14ac:dyDescent="0.25">
      <c r="A14" s="1" t="s">
        <v>14</v>
      </c>
      <c r="B14" s="1">
        <f t="shared" si="0"/>
        <v>98.588235294117652</v>
      </c>
      <c r="C14" s="1">
        <f t="shared" si="1"/>
        <v>0.70588235294117652</v>
      </c>
      <c r="D14" s="1">
        <f t="shared" si="2"/>
        <v>0.47058823529411764</v>
      </c>
      <c r="E14" s="1">
        <f t="shared" si="3"/>
        <v>0.23529411764705882</v>
      </c>
      <c r="F14" s="1">
        <v>419</v>
      </c>
      <c r="G14" s="1">
        <v>3</v>
      </c>
      <c r="H14" s="1">
        <v>2</v>
      </c>
      <c r="I14" s="1">
        <v>1</v>
      </c>
      <c r="J14" s="1">
        <v>425</v>
      </c>
    </row>
    <row r="15" spans="1:10" x14ac:dyDescent="0.25">
      <c r="A15" s="1" t="s">
        <v>15</v>
      </c>
      <c r="B15" s="1">
        <f t="shared" si="0"/>
        <v>97.882352941176464</v>
      </c>
      <c r="C15" s="1">
        <f t="shared" si="1"/>
        <v>1.6470588235294117</v>
      </c>
      <c r="D15" s="1">
        <f t="shared" si="2"/>
        <v>0.23529411764705882</v>
      </c>
      <c r="E15" s="1">
        <f t="shared" si="3"/>
        <v>0.23529411764705882</v>
      </c>
      <c r="F15" s="1">
        <v>416</v>
      </c>
      <c r="G15" s="1">
        <v>7</v>
      </c>
      <c r="H15" s="1">
        <v>1</v>
      </c>
      <c r="I15" s="1">
        <v>1</v>
      </c>
      <c r="J15" s="1">
        <v>425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N50Droso</vt:lpstr>
      <vt:lpstr>N50Arab</vt:lpstr>
      <vt:lpstr>ExecutionG</vt:lpstr>
      <vt:lpstr>Multinodo</vt:lpstr>
      <vt:lpstr>Hoja1</vt:lpstr>
      <vt:lpstr>Comparisson</vt:lpstr>
      <vt:lpstr>BuscoDroso</vt:lpstr>
      <vt:lpstr>BuscoArab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Sebastian Piña</dc:creator>
  <cp:lastModifiedBy>Johan Sebastian Piña Duran</cp:lastModifiedBy>
  <dcterms:created xsi:type="dcterms:W3CDTF">2020-06-24T01:01:49Z</dcterms:created>
  <dcterms:modified xsi:type="dcterms:W3CDTF">2020-08-11T23:49:04Z</dcterms:modified>
</cp:coreProperties>
</file>