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METCAST#\Desktop\VOLCANO\"/>
    </mc:Choice>
  </mc:AlternateContent>
  <xr:revisionPtr revIDLastSave="0" documentId="13_ncr:1_{AF7EB4F6-9068-400B-9D37-C3D032DF5451}" xr6:coauthVersionLast="47" xr6:coauthVersionMax="47" xr10:uidLastSave="{00000000-0000-0000-0000-000000000000}"/>
  <bookViews>
    <workbookView xWindow="4830" yWindow="2415" windowWidth="21600" windowHeight="12735" activeTab="1" xr2:uid="{CCA52BB5-D256-435A-911A-20E02C326236}"/>
  </bookViews>
  <sheets>
    <sheet name="Heights_0430" sheetId="6" r:id="rId1"/>
    <sheet name="Heights" sheetId="5" r:id="rId2"/>
    <sheet name="Temps" sheetId="4" r:id="rId3"/>
    <sheet name="Siz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5" l="1"/>
  <c r="B24" i="5" s="1"/>
  <c r="B25" i="5" s="1"/>
  <c r="B26" i="5" s="1"/>
  <c r="B27" i="5" s="1"/>
  <c r="B28" i="5" s="1"/>
  <c r="B29" i="5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3" i="5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28" i="5"/>
  <c r="A25" i="5"/>
  <c r="A23" i="5"/>
  <c r="A20" i="5"/>
  <c r="A18" i="5"/>
  <c r="A17" i="5"/>
  <c r="A12" i="5"/>
  <c r="A10" i="5"/>
  <c r="A8" i="5"/>
  <c r="A5" i="5"/>
  <c r="A2" i="5"/>
  <c r="A4" i="3"/>
  <c r="A5" i="3" s="1"/>
  <c r="A6" i="3" s="1"/>
  <c r="A7" i="3" s="1"/>
  <c r="A8" i="3" s="1"/>
  <c r="A9" i="3" s="1"/>
  <c r="A10" i="3" s="1"/>
  <c r="A11" i="3" s="1"/>
  <c r="A12" i="3" s="1"/>
  <c r="A13" i="3" s="1"/>
  <c r="A3" i="3"/>
  <c r="A2" i="3"/>
</calcChain>
</file>

<file path=xl/sharedStrings.xml><?xml version="1.0" encoding="utf-8"?>
<sst xmlns="http://schemas.openxmlformats.org/spreadsheetml/2006/main" count="72" uniqueCount="63">
  <si>
    <t>Time</t>
  </si>
  <si>
    <t>AHI_Lat</t>
  </si>
  <si>
    <t>AHI_Lon</t>
  </si>
  <si>
    <t>AMI_Lat</t>
  </si>
  <si>
    <t>AMI_Lon</t>
  </si>
  <si>
    <t>ABI_Lat</t>
  </si>
  <si>
    <t>ABI_Lon</t>
  </si>
  <si>
    <t>Note</t>
  </si>
  <si>
    <t>Highest looking point</t>
  </si>
  <si>
    <t>Easterly 'lobe' near centre</t>
  </si>
  <si>
    <t>Cirrus fringe, more uncertain - especially ABI</t>
  </si>
  <si>
    <t>Southern tip, uncertain</t>
  </si>
  <si>
    <t>Centre, also uncertain</t>
  </si>
  <si>
    <t>Northern tip</t>
  </si>
  <si>
    <t>Southern tip</t>
  </si>
  <si>
    <t>Southern tip, ABI v uncertain</t>
  </si>
  <si>
    <t>Edge of inner cloud</t>
  </si>
  <si>
    <t>Extreme southern tip</t>
  </si>
  <si>
    <t>Bubbly bit near center</t>
  </si>
  <si>
    <t>ABI</t>
  </si>
  <si>
    <t>High tip near centre, ABI v uncertain</t>
  </si>
  <si>
    <t>Top of bubble</t>
  </si>
  <si>
    <t>NW Quadrant</t>
  </si>
  <si>
    <t>High point on East</t>
  </si>
  <si>
    <t>High point on W of centre</t>
  </si>
  <si>
    <t>High point on E of centre</t>
  </si>
  <si>
    <t>Western edge, sunglint from cloud</t>
  </si>
  <si>
    <t>AHI</t>
  </si>
  <si>
    <t>AMI</t>
  </si>
  <si>
    <t>East of centre, high cloud</t>
  </si>
  <si>
    <t>High cloud in darkness to South</t>
  </si>
  <si>
    <t>V faint cloud in darkness to North. AMI v uncertain</t>
  </si>
  <si>
    <t>Bright dot on West flank</t>
  </si>
  <si>
    <t>Tendril in daylight to South</t>
  </si>
  <si>
    <t>Tendril in daylight to North</t>
  </si>
  <si>
    <t>sq.km</t>
  </si>
  <si>
    <t>Overall Num</t>
  </si>
  <si>
    <t>GFS_Pres</t>
  </si>
  <si>
    <t>GFS_T</t>
  </si>
  <si>
    <t>ECM_Pres</t>
  </si>
  <si>
    <t>GFS_H</t>
  </si>
  <si>
    <t>ECM_H</t>
  </si>
  <si>
    <t>ECM_T_00</t>
  </si>
  <si>
    <t>ECM_T_06</t>
  </si>
  <si>
    <t>End of southernmost plumetop shadow</t>
  </si>
  <si>
    <t>End of northernmost plumetop shadow</t>
  </si>
  <si>
    <t>Tip of northern extremely high top</t>
  </si>
  <si>
    <t>Tip of southern extremely high top</t>
  </si>
  <si>
    <t>Mean H</t>
  </si>
  <si>
    <t>Mean Dist</t>
  </si>
  <si>
    <t>StdDev H</t>
  </si>
  <si>
    <t>StdDev Dist</t>
  </si>
  <si>
    <t>Small H</t>
  </si>
  <si>
    <t>Subs StdDev</t>
  </si>
  <si>
    <t>Subs Dist</t>
  </si>
  <si>
    <t>Subs H</t>
  </si>
  <si>
    <t>Mean Lat</t>
  </si>
  <si>
    <t>Mean Lon</t>
  </si>
  <si>
    <t>Mean Height</t>
  </si>
  <si>
    <t>Mean StdDev</t>
  </si>
  <si>
    <t>Dist StdDev</t>
  </si>
  <si>
    <t>Small D</t>
  </si>
  <si>
    <t>StdSmall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</si>
</sst>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2" xfId="0" applyFont="1" applyFill="1" applyBorder="1" applyAlignment="1">
      <alignment horizontal="center"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horizontal="center"/>
    </xf>
    <xf numFmtId="165" fontId="0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932176872541119E-2"/>
          <c:y val="4.9848551553213716E-2"/>
          <c:w val="0.93593854332639326"/>
          <c:h val="0.92651459444606687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Temps!$B$1</c:f>
              <c:strCache>
                <c:ptCount val="1"/>
                <c:pt idx="0">
                  <c:v>GFS_T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Temps!$B$2:$B$125</c:f>
              <c:numCache>
                <c:formatCode>General</c:formatCode>
                <c:ptCount val="124"/>
                <c:pt idx="0">
                  <c:v>201.2</c:v>
                </c:pt>
                <c:pt idx="1">
                  <c:v>217.1</c:v>
                </c:pt>
                <c:pt idx="2">
                  <c:v>229.6</c:v>
                </c:pt>
                <c:pt idx="3">
                  <c:v>231.9</c:v>
                </c:pt>
                <c:pt idx="4">
                  <c:v>239.1</c:v>
                </c:pt>
                <c:pt idx="5">
                  <c:v>251.8</c:v>
                </c:pt>
                <c:pt idx="6">
                  <c:v>259.3</c:v>
                </c:pt>
                <c:pt idx="7">
                  <c:v>261.89999999999998</c:v>
                </c:pt>
                <c:pt idx="8">
                  <c:v>256.7</c:v>
                </c:pt>
                <c:pt idx="9">
                  <c:v>247.7</c:v>
                </c:pt>
                <c:pt idx="10">
                  <c:v>237.7</c:v>
                </c:pt>
                <c:pt idx="11">
                  <c:v>233.7</c:v>
                </c:pt>
                <c:pt idx="12">
                  <c:v>229.6</c:v>
                </c:pt>
                <c:pt idx="13">
                  <c:v>222</c:v>
                </c:pt>
                <c:pt idx="14">
                  <c:v>219.4</c:v>
                </c:pt>
                <c:pt idx="15">
                  <c:v>216.8</c:v>
                </c:pt>
                <c:pt idx="16">
                  <c:v>211.9</c:v>
                </c:pt>
                <c:pt idx="17">
                  <c:v>207.2</c:v>
                </c:pt>
                <c:pt idx="18">
                  <c:v>197.2</c:v>
                </c:pt>
                <c:pt idx="19">
                  <c:v>191</c:v>
                </c:pt>
                <c:pt idx="20">
                  <c:v>206.8</c:v>
                </c:pt>
                <c:pt idx="21">
                  <c:v>220.9</c:v>
                </c:pt>
                <c:pt idx="22">
                  <c:v>231.2</c:v>
                </c:pt>
                <c:pt idx="23">
                  <c:v>241.8</c:v>
                </c:pt>
                <c:pt idx="24">
                  <c:v>250.4</c:v>
                </c:pt>
                <c:pt idx="25">
                  <c:v>258.89999999999998</c:v>
                </c:pt>
                <c:pt idx="26">
                  <c:v>265.8</c:v>
                </c:pt>
                <c:pt idx="27">
                  <c:v>270.7</c:v>
                </c:pt>
                <c:pt idx="28">
                  <c:v>273.8</c:v>
                </c:pt>
                <c:pt idx="29">
                  <c:v>277.7</c:v>
                </c:pt>
                <c:pt idx="30">
                  <c:v>281.3</c:v>
                </c:pt>
                <c:pt idx="31">
                  <c:v>284.60000000000002</c:v>
                </c:pt>
                <c:pt idx="32">
                  <c:v>286.8</c:v>
                </c:pt>
                <c:pt idx="33">
                  <c:v>287.89999999999998</c:v>
                </c:pt>
                <c:pt idx="34">
                  <c:v>284.2</c:v>
                </c:pt>
                <c:pt idx="35">
                  <c:v>287.39999999999998</c:v>
                </c:pt>
                <c:pt idx="36">
                  <c:v>289</c:v>
                </c:pt>
                <c:pt idx="37">
                  <c:v>290.5</c:v>
                </c:pt>
                <c:pt idx="38">
                  <c:v>292.3</c:v>
                </c:pt>
                <c:pt idx="39">
                  <c:v>294.39999999999998</c:v>
                </c:pt>
              </c:numCache>
            </c:numRef>
          </c:xVal>
          <c:yVal>
            <c:numRef>
              <c:f>Temps!$A$2:$A$125</c:f>
              <c:numCache>
                <c:formatCode>General</c:formatCode>
                <c:ptCount val="124"/>
                <c:pt idx="0">
                  <c:v>0.02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0.7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30</c:v>
                </c:pt>
                <c:pt idx="16">
                  <c:v>40</c:v>
                </c:pt>
                <c:pt idx="17">
                  <c:v>50</c:v>
                </c:pt>
                <c:pt idx="18">
                  <c:v>70</c:v>
                </c:pt>
                <c:pt idx="19">
                  <c:v>100</c:v>
                </c:pt>
                <c:pt idx="20">
                  <c:v>150</c:v>
                </c:pt>
                <c:pt idx="21">
                  <c:v>200</c:v>
                </c:pt>
                <c:pt idx="22">
                  <c:v>250</c:v>
                </c:pt>
                <c:pt idx="23">
                  <c:v>300</c:v>
                </c:pt>
                <c:pt idx="24">
                  <c:v>350</c:v>
                </c:pt>
                <c:pt idx="25">
                  <c:v>400</c:v>
                </c:pt>
                <c:pt idx="26">
                  <c:v>450</c:v>
                </c:pt>
                <c:pt idx="27">
                  <c:v>500</c:v>
                </c:pt>
                <c:pt idx="28">
                  <c:v>550</c:v>
                </c:pt>
                <c:pt idx="29">
                  <c:v>600</c:v>
                </c:pt>
                <c:pt idx="30">
                  <c:v>650</c:v>
                </c:pt>
                <c:pt idx="31">
                  <c:v>700</c:v>
                </c:pt>
                <c:pt idx="32">
                  <c:v>750</c:v>
                </c:pt>
                <c:pt idx="33">
                  <c:v>800</c:v>
                </c:pt>
                <c:pt idx="34">
                  <c:v>850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0-4026-A6EF-017ADF9C866E}"/>
            </c:ext>
          </c:extLst>
        </c:ser>
        <c:ser>
          <c:idx val="1"/>
          <c:order val="1"/>
          <c:tx>
            <c:v>ECMWF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Temps!$E$2:$E$125</c:f>
              <c:numCache>
                <c:formatCode>General</c:formatCode>
                <c:ptCount val="124"/>
                <c:pt idx="0">
                  <c:v>203</c:v>
                </c:pt>
                <c:pt idx="1">
                  <c:v>210.3</c:v>
                </c:pt>
                <c:pt idx="2">
                  <c:v>215.6</c:v>
                </c:pt>
                <c:pt idx="3">
                  <c:v>220.2</c:v>
                </c:pt>
                <c:pt idx="4">
                  <c:v>224.6</c:v>
                </c:pt>
                <c:pt idx="5">
                  <c:v>229.9</c:v>
                </c:pt>
                <c:pt idx="6">
                  <c:v>236.2</c:v>
                </c:pt>
                <c:pt idx="7">
                  <c:v>241.7</c:v>
                </c:pt>
                <c:pt idx="8">
                  <c:v>247.2</c:v>
                </c:pt>
                <c:pt idx="9">
                  <c:v>253.1</c:v>
                </c:pt>
                <c:pt idx="10">
                  <c:v>257.2</c:v>
                </c:pt>
                <c:pt idx="11">
                  <c:v>258.5</c:v>
                </c:pt>
                <c:pt idx="12">
                  <c:v>258.60000000000002</c:v>
                </c:pt>
                <c:pt idx="13">
                  <c:v>260.7</c:v>
                </c:pt>
                <c:pt idx="14">
                  <c:v>263.10000000000002</c:v>
                </c:pt>
                <c:pt idx="15">
                  <c:v>264.2</c:v>
                </c:pt>
                <c:pt idx="16">
                  <c:v>262.89999999999998</c:v>
                </c:pt>
                <c:pt idx="17">
                  <c:v>260.5</c:v>
                </c:pt>
                <c:pt idx="18">
                  <c:v>258.60000000000002</c:v>
                </c:pt>
                <c:pt idx="19">
                  <c:v>255.1</c:v>
                </c:pt>
                <c:pt idx="20">
                  <c:v>247.2</c:v>
                </c:pt>
                <c:pt idx="21">
                  <c:v>239.9</c:v>
                </c:pt>
                <c:pt idx="22">
                  <c:v>238.4</c:v>
                </c:pt>
                <c:pt idx="23">
                  <c:v>238.4</c:v>
                </c:pt>
                <c:pt idx="24">
                  <c:v>236.5</c:v>
                </c:pt>
                <c:pt idx="25">
                  <c:v>232.3</c:v>
                </c:pt>
                <c:pt idx="26">
                  <c:v>229.6</c:v>
                </c:pt>
                <c:pt idx="27">
                  <c:v>228.8</c:v>
                </c:pt>
                <c:pt idx="28">
                  <c:v>228.4</c:v>
                </c:pt>
                <c:pt idx="29">
                  <c:v>227.7</c:v>
                </c:pt>
                <c:pt idx="30">
                  <c:v>226.2</c:v>
                </c:pt>
                <c:pt idx="31">
                  <c:v>225.2</c:v>
                </c:pt>
                <c:pt idx="32">
                  <c:v>224.9</c:v>
                </c:pt>
                <c:pt idx="33">
                  <c:v>224.4</c:v>
                </c:pt>
                <c:pt idx="34">
                  <c:v>223.1</c:v>
                </c:pt>
                <c:pt idx="35">
                  <c:v>221.8</c:v>
                </c:pt>
                <c:pt idx="36">
                  <c:v>220.7</c:v>
                </c:pt>
                <c:pt idx="37">
                  <c:v>220.2</c:v>
                </c:pt>
                <c:pt idx="38">
                  <c:v>219.6</c:v>
                </c:pt>
                <c:pt idx="39">
                  <c:v>218.8</c:v>
                </c:pt>
                <c:pt idx="40">
                  <c:v>218</c:v>
                </c:pt>
                <c:pt idx="41">
                  <c:v>217.1</c:v>
                </c:pt>
                <c:pt idx="42">
                  <c:v>215.3</c:v>
                </c:pt>
                <c:pt idx="43">
                  <c:v>212.8</c:v>
                </c:pt>
                <c:pt idx="44">
                  <c:v>210.3</c:v>
                </c:pt>
                <c:pt idx="45">
                  <c:v>208.7</c:v>
                </c:pt>
                <c:pt idx="46">
                  <c:v>207.6</c:v>
                </c:pt>
                <c:pt idx="47">
                  <c:v>205.7</c:v>
                </c:pt>
                <c:pt idx="48">
                  <c:v>203.1</c:v>
                </c:pt>
                <c:pt idx="49">
                  <c:v>201.1</c:v>
                </c:pt>
                <c:pt idx="50">
                  <c:v>200.2</c:v>
                </c:pt>
                <c:pt idx="51">
                  <c:v>199.7</c:v>
                </c:pt>
                <c:pt idx="52">
                  <c:v>199</c:v>
                </c:pt>
                <c:pt idx="53">
                  <c:v>197.6</c:v>
                </c:pt>
                <c:pt idx="54">
                  <c:v>195.3</c:v>
                </c:pt>
                <c:pt idx="55">
                  <c:v>193.1</c:v>
                </c:pt>
                <c:pt idx="56">
                  <c:v>191.9</c:v>
                </c:pt>
                <c:pt idx="57">
                  <c:v>191.7</c:v>
                </c:pt>
                <c:pt idx="58">
                  <c:v>192</c:v>
                </c:pt>
                <c:pt idx="59">
                  <c:v>192</c:v>
                </c:pt>
                <c:pt idx="60">
                  <c:v>192.4</c:v>
                </c:pt>
                <c:pt idx="61">
                  <c:v>193.9</c:v>
                </c:pt>
                <c:pt idx="62">
                  <c:v>195.9</c:v>
                </c:pt>
                <c:pt idx="63">
                  <c:v>197.9</c:v>
                </c:pt>
                <c:pt idx="64">
                  <c:v>199.6</c:v>
                </c:pt>
                <c:pt idx="65">
                  <c:v>201.4</c:v>
                </c:pt>
                <c:pt idx="66">
                  <c:v>203.7</c:v>
                </c:pt>
                <c:pt idx="67">
                  <c:v>206.1</c:v>
                </c:pt>
                <c:pt idx="68">
                  <c:v>208.5</c:v>
                </c:pt>
                <c:pt idx="69">
                  <c:v>210.9</c:v>
                </c:pt>
                <c:pt idx="70">
                  <c:v>213.4</c:v>
                </c:pt>
                <c:pt idx="71">
                  <c:v>215.7</c:v>
                </c:pt>
                <c:pt idx="72">
                  <c:v>217.9</c:v>
                </c:pt>
                <c:pt idx="73">
                  <c:v>220</c:v>
                </c:pt>
                <c:pt idx="74">
                  <c:v>222.2</c:v>
                </c:pt>
                <c:pt idx="75">
                  <c:v>224.1</c:v>
                </c:pt>
                <c:pt idx="76">
                  <c:v>226.1</c:v>
                </c:pt>
                <c:pt idx="77">
                  <c:v>228.4</c:v>
                </c:pt>
                <c:pt idx="78">
                  <c:v>231.1</c:v>
                </c:pt>
                <c:pt idx="79">
                  <c:v>233.9</c:v>
                </c:pt>
                <c:pt idx="80">
                  <c:v>236.8</c:v>
                </c:pt>
                <c:pt idx="81">
                  <c:v>239.5</c:v>
                </c:pt>
                <c:pt idx="82">
                  <c:v>241.8</c:v>
                </c:pt>
                <c:pt idx="83">
                  <c:v>243.9</c:v>
                </c:pt>
                <c:pt idx="84">
                  <c:v>246.3</c:v>
                </c:pt>
                <c:pt idx="85">
                  <c:v>248.7</c:v>
                </c:pt>
                <c:pt idx="86">
                  <c:v>251.2</c:v>
                </c:pt>
                <c:pt idx="87">
                  <c:v>253.7</c:v>
                </c:pt>
                <c:pt idx="88">
                  <c:v>256.10000000000002</c:v>
                </c:pt>
                <c:pt idx="89">
                  <c:v>258.39999999999998</c:v>
                </c:pt>
                <c:pt idx="90">
                  <c:v>260.8</c:v>
                </c:pt>
                <c:pt idx="91">
                  <c:v>263.10000000000002</c:v>
                </c:pt>
                <c:pt idx="92">
                  <c:v>265.3</c:v>
                </c:pt>
                <c:pt idx="93">
                  <c:v>267.5</c:v>
                </c:pt>
                <c:pt idx="94">
                  <c:v>269.39999999999998</c:v>
                </c:pt>
                <c:pt idx="95">
                  <c:v>271</c:v>
                </c:pt>
                <c:pt idx="96">
                  <c:v>271.89999999999998</c:v>
                </c:pt>
                <c:pt idx="97">
                  <c:v>272.89999999999998</c:v>
                </c:pt>
                <c:pt idx="98">
                  <c:v>274.5</c:v>
                </c:pt>
                <c:pt idx="99">
                  <c:v>276.5</c:v>
                </c:pt>
                <c:pt idx="100">
                  <c:v>278.7</c:v>
                </c:pt>
                <c:pt idx="101">
                  <c:v>280.7</c:v>
                </c:pt>
                <c:pt idx="102">
                  <c:v>282.7</c:v>
                </c:pt>
                <c:pt idx="103">
                  <c:v>284.5</c:v>
                </c:pt>
                <c:pt idx="104">
                  <c:v>285.89999999999998</c:v>
                </c:pt>
                <c:pt idx="105">
                  <c:v>287</c:v>
                </c:pt>
                <c:pt idx="106">
                  <c:v>288.60000000000002</c:v>
                </c:pt>
                <c:pt idx="107">
                  <c:v>289.89999999999998</c:v>
                </c:pt>
                <c:pt idx="108">
                  <c:v>290.8</c:v>
                </c:pt>
                <c:pt idx="109">
                  <c:v>290.10000000000002</c:v>
                </c:pt>
                <c:pt idx="110">
                  <c:v>287.7</c:v>
                </c:pt>
                <c:pt idx="111">
                  <c:v>285.10000000000002</c:v>
                </c:pt>
                <c:pt idx="112">
                  <c:v>284.39999999999998</c:v>
                </c:pt>
                <c:pt idx="113">
                  <c:v>285</c:v>
                </c:pt>
                <c:pt idx="114">
                  <c:v>285.7</c:v>
                </c:pt>
                <c:pt idx="115">
                  <c:v>286.39999999999998</c:v>
                </c:pt>
                <c:pt idx="116">
                  <c:v>287</c:v>
                </c:pt>
                <c:pt idx="117">
                  <c:v>287.7</c:v>
                </c:pt>
                <c:pt idx="118">
                  <c:v>288.3</c:v>
                </c:pt>
                <c:pt idx="119">
                  <c:v>288.89999999999998</c:v>
                </c:pt>
                <c:pt idx="120">
                  <c:v>289.39999999999998</c:v>
                </c:pt>
                <c:pt idx="121">
                  <c:v>289.8</c:v>
                </c:pt>
                <c:pt idx="122">
                  <c:v>290.39999999999998</c:v>
                </c:pt>
                <c:pt idx="123">
                  <c:v>291.10000000000002</c:v>
                </c:pt>
              </c:numCache>
            </c:numRef>
          </c:xVal>
          <c:yVal>
            <c:numRef>
              <c:f>Temps!$D$2:$D$125</c:f>
              <c:numCache>
                <c:formatCode>General</c:formatCode>
                <c:ptCount val="124"/>
                <c:pt idx="0">
                  <c:v>0.02</c:v>
                </c:pt>
                <c:pt idx="1">
                  <c:v>3.1E-2</c:v>
                </c:pt>
                <c:pt idx="2">
                  <c:v>4.7E-2</c:v>
                </c:pt>
                <c:pt idx="3">
                  <c:v>6.8000000000000005E-2</c:v>
                </c:pt>
                <c:pt idx="4">
                  <c:v>9.6999999999999989E-2</c:v>
                </c:pt>
                <c:pt idx="5">
                  <c:v>0.13600000000000001</c:v>
                </c:pt>
                <c:pt idx="6">
                  <c:v>0.18600000000000003</c:v>
                </c:pt>
                <c:pt idx="7">
                  <c:v>0.25</c:v>
                </c:pt>
                <c:pt idx="8">
                  <c:v>0.33</c:v>
                </c:pt>
                <c:pt idx="9">
                  <c:v>0.42899999999999999</c:v>
                </c:pt>
                <c:pt idx="10">
                  <c:v>0.55000000000000004</c:v>
                </c:pt>
                <c:pt idx="11">
                  <c:v>0.69499999999999995</c:v>
                </c:pt>
                <c:pt idx="12">
                  <c:v>0.86900000000000011</c:v>
                </c:pt>
                <c:pt idx="13">
                  <c:v>1.0740000000000001</c:v>
                </c:pt>
                <c:pt idx="14">
                  <c:v>1.3140000000000001</c:v>
                </c:pt>
                <c:pt idx="15">
                  <c:v>1.5930000000000002</c:v>
                </c:pt>
                <c:pt idx="16">
                  <c:v>1.913</c:v>
                </c:pt>
                <c:pt idx="17">
                  <c:v>2.2799999999999998</c:v>
                </c:pt>
                <c:pt idx="18">
                  <c:v>2.6949999999999998</c:v>
                </c:pt>
                <c:pt idx="19">
                  <c:v>3.1639999999999997</c:v>
                </c:pt>
                <c:pt idx="20">
                  <c:v>3.69</c:v>
                </c:pt>
                <c:pt idx="21">
                  <c:v>4.2759999999999998</c:v>
                </c:pt>
                <c:pt idx="22">
                  <c:v>4.9260000000000002</c:v>
                </c:pt>
                <c:pt idx="23">
                  <c:v>5.6440000000000001</c:v>
                </c:pt>
                <c:pt idx="24">
                  <c:v>6.4329999999999998</c:v>
                </c:pt>
                <c:pt idx="25">
                  <c:v>7.2970000000000006</c:v>
                </c:pt>
                <c:pt idx="26">
                  <c:v>8.24</c:v>
                </c:pt>
                <c:pt idx="27">
                  <c:v>9.2629999999999999</c:v>
                </c:pt>
                <c:pt idx="28">
                  <c:v>10.372</c:v>
                </c:pt>
                <c:pt idx="29">
                  <c:v>11.569000000000001</c:v>
                </c:pt>
                <c:pt idx="30">
                  <c:v>12.856</c:v>
                </c:pt>
                <c:pt idx="31">
                  <c:v>14.238</c:v>
                </c:pt>
                <c:pt idx="32">
                  <c:v>15.715999999999999</c:v>
                </c:pt>
                <c:pt idx="33">
                  <c:v>17.294</c:v>
                </c:pt>
                <c:pt idx="34">
                  <c:v>18.975000000000001</c:v>
                </c:pt>
                <c:pt idx="35">
                  <c:v>20.760999999999999</c:v>
                </c:pt>
                <c:pt idx="36">
                  <c:v>22.654</c:v>
                </c:pt>
                <c:pt idx="37">
                  <c:v>24.658000000000001</c:v>
                </c:pt>
                <c:pt idx="38">
                  <c:v>26.773000000000003</c:v>
                </c:pt>
                <c:pt idx="39">
                  <c:v>29.004000000000001</c:v>
                </c:pt>
                <c:pt idx="40">
                  <c:v>31.350999999999999</c:v>
                </c:pt>
                <c:pt idx="41">
                  <c:v>33.817</c:v>
                </c:pt>
                <c:pt idx="42">
                  <c:v>36.405000000000001</c:v>
                </c:pt>
                <c:pt idx="43">
                  <c:v>39.115000000000002</c:v>
                </c:pt>
                <c:pt idx="44">
                  <c:v>41.948999999999998</c:v>
                </c:pt>
                <c:pt idx="45">
                  <c:v>44.908000000000001</c:v>
                </c:pt>
                <c:pt idx="46">
                  <c:v>47.991000000000007</c:v>
                </c:pt>
                <c:pt idx="47">
                  <c:v>51.198999999999998</c:v>
                </c:pt>
                <c:pt idx="48">
                  <c:v>54.53</c:v>
                </c:pt>
                <c:pt idx="49">
                  <c:v>57.983000000000004</c:v>
                </c:pt>
                <c:pt idx="50">
                  <c:v>61.561000000000007</c:v>
                </c:pt>
                <c:pt idx="51">
                  <c:v>65.268999999999991</c:v>
                </c:pt>
                <c:pt idx="52">
                  <c:v>69.119</c:v>
                </c:pt>
                <c:pt idx="53">
                  <c:v>73.119</c:v>
                </c:pt>
                <c:pt idx="54">
                  <c:v>77.281000000000006</c:v>
                </c:pt>
                <c:pt idx="55">
                  <c:v>81.617999999999995</c:v>
                </c:pt>
                <c:pt idx="56">
                  <c:v>86.144999999999996</c:v>
                </c:pt>
                <c:pt idx="57">
                  <c:v>90.877999999999986</c:v>
                </c:pt>
                <c:pt idx="58">
                  <c:v>95.83</c:v>
                </c:pt>
                <c:pt idx="59">
                  <c:v>101.006</c:v>
                </c:pt>
                <c:pt idx="60">
                  <c:v>106.419</c:v>
                </c:pt>
                <c:pt idx="61">
                  <c:v>112.074</c:v>
                </c:pt>
                <c:pt idx="62">
                  <c:v>117.98</c:v>
                </c:pt>
                <c:pt idx="63">
                  <c:v>124.146</c:v>
                </c:pt>
                <c:pt idx="64">
                  <c:v>130.58000000000001</c:v>
                </c:pt>
                <c:pt idx="65">
                  <c:v>137.29399999999998</c:v>
                </c:pt>
                <c:pt idx="66">
                  <c:v>144.29399999999998</c:v>
                </c:pt>
                <c:pt idx="67">
                  <c:v>151.59100000000001</c:v>
                </c:pt>
                <c:pt idx="68">
                  <c:v>159.19499999999999</c:v>
                </c:pt>
                <c:pt idx="69">
                  <c:v>167.11500000000001</c:v>
                </c:pt>
                <c:pt idx="70">
                  <c:v>175.36099999999999</c:v>
                </c:pt>
                <c:pt idx="71">
                  <c:v>183.94200000000001</c:v>
                </c:pt>
                <c:pt idx="72">
                  <c:v>192.87099999999998</c:v>
                </c:pt>
                <c:pt idx="73">
                  <c:v>202.15700000000001</c:v>
                </c:pt>
                <c:pt idx="74">
                  <c:v>211.80900000000003</c:v>
                </c:pt>
                <c:pt idx="75">
                  <c:v>221.83900000000003</c:v>
                </c:pt>
                <c:pt idx="76">
                  <c:v>232.25900000000001</c:v>
                </c:pt>
                <c:pt idx="77">
                  <c:v>243.078</c:v>
                </c:pt>
                <c:pt idx="78">
                  <c:v>254.30799999999999</c:v>
                </c:pt>
                <c:pt idx="79">
                  <c:v>265.95999999999998</c:v>
                </c:pt>
                <c:pt idx="80">
                  <c:v>278.04599999999999</c:v>
                </c:pt>
                <c:pt idx="81">
                  <c:v>290.577</c:v>
                </c:pt>
                <c:pt idx="82">
                  <c:v>303.56400000000002</c:v>
                </c:pt>
                <c:pt idx="83">
                  <c:v>317.02</c:v>
                </c:pt>
                <c:pt idx="84">
                  <c:v>330.95599999999996</c:v>
                </c:pt>
                <c:pt idx="85">
                  <c:v>345.38400000000001</c:v>
                </c:pt>
                <c:pt idx="86">
                  <c:v>360.31599999999997</c:v>
                </c:pt>
                <c:pt idx="87">
                  <c:v>375.76499999999999</c:v>
                </c:pt>
                <c:pt idx="88">
                  <c:v>391.74199999999996</c:v>
                </c:pt>
                <c:pt idx="89">
                  <c:v>408.26099999999997</c:v>
                </c:pt>
                <c:pt idx="90">
                  <c:v>425.33300000000003</c:v>
                </c:pt>
                <c:pt idx="91">
                  <c:v>442.971</c:v>
                </c:pt>
                <c:pt idx="92">
                  <c:v>461.18800000000005</c:v>
                </c:pt>
                <c:pt idx="93">
                  <c:v>479.99599999999998</c:v>
                </c:pt>
                <c:pt idx="94">
                  <c:v>499.40800000000002</c:v>
                </c:pt>
                <c:pt idx="95">
                  <c:v>519.38699999999994</c:v>
                </c:pt>
                <c:pt idx="96">
                  <c:v>539.83699999999999</c:v>
                </c:pt>
                <c:pt idx="97">
                  <c:v>560.61400000000003</c:v>
                </c:pt>
                <c:pt idx="98">
                  <c:v>581.62300000000005</c:v>
                </c:pt>
                <c:pt idx="99">
                  <c:v>602.75800000000004</c:v>
                </c:pt>
                <c:pt idx="100">
                  <c:v>623.91599999999994</c:v>
                </c:pt>
                <c:pt idx="101">
                  <c:v>644.995</c:v>
                </c:pt>
                <c:pt idx="102">
                  <c:v>665.89100000000008</c:v>
                </c:pt>
                <c:pt idx="103">
                  <c:v>686.50800000000004</c:v>
                </c:pt>
                <c:pt idx="104">
                  <c:v>706.755</c:v>
                </c:pt>
                <c:pt idx="105">
                  <c:v>726.54700000000003</c:v>
                </c:pt>
                <c:pt idx="106">
                  <c:v>745.80899999999997</c:v>
                </c:pt>
                <c:pt idx="107">
                  <c:v>764.47500000000002</c:v>
                </c:pt>
                <c:pt idx="108">
                  <c:v>782.48899999999992</c:v>
                </c:pt>
                <c:pt idx="109">
                  <c:v>799.80399999999997</c:v>
                </c:pt>
                <c:pt idx="110">
                  <c:v>816.38600000000008</c:v>
                </c:pt>
                <c:pt idx="111">
                  <c:v>832.20800000000008</c:v>
                </c:pt>
                <c:pt idx="112">
                  <c:v>847.25199999999995</c:v>
                </c:pt>
                <c:pt idx="113">
                  <c:v>861.51100000000008</c:v>
                </c:pt>
                <c:pt idx="114">
                  <c:v>874.98500000000001</c:v>
                </c:pt>
                <c:pt idx="115">
                  <c:v>887.68</c:v>
                </c:pt>
                <c:pt idx="116">
                  <c:v>899.61</c:v>
                </c:pt>
                <c:pt idx="117">
                  <c:v>910.79100000000005</c:v>
                </c:pt>
                <c:pt idx="118">
                  <c:v>921.24600000000009</c:v>
                </c:pt>
                <c:pt idx="119">
                  <c:v>931.00199999999995</c:v>
                </c:pt>
                <c:pt idx="120">
                  <c:v>940.08500000000004</c:v>
                </c:pt>
                <c:pt idx="121">
                  <c:v>948.52699999999993</c:v>
                </c:pt>
                <c:pt idx="122">
                  <c:v>956.35800000000006</c:v>
                </c:pt>
                <c:pt idx="123">
                  <c:v>963.61199999999997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0-4026-A6EF-017ADF9C8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549008"/>
        <c:axId val="1033548592"/>
      </c:scatterChart>
      <c:valAx>
        <c:axId val="1033549008"/>
        <c:scaling>
          <c:orientation val="minMax"/>
          <c:max val="300"/>
          <c:min val="18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48592"/>
        <c:crosses val="autoZero"/>
        <c:crossBetween val="midCat"/>
      </c:valAx>
      <c:valAx>
        <c:axId val="1033548592"/>
        <c:scaling>
          <c:logBase val="10"/>
          <c:orientation val="maxMin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4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9433043737843382E-2"/>
          <c:y val="0.33695917372190948"/>
          <c:w val="9.2324787667877412E-2"/>
          <c:h val="7.2522673275736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Sizes!$B$1</c:f>
              <c:strCache>
                <c:ptCount val="1"/>
                <c:pt idx="0">
                  <c:v>AHI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Sizes!$A$2:$A$22</c:f>
              <c:numCache>
                <c:formatCode>h:mm\ AM/PM</c:formatCode>
                <c:ptCount val="21"/>
                <c:pt idx="0">
                  <c:v>0.16666666666666666</c:v>
                </c:pt>
                <c:pt idx="1">
                  <c:v>0.1736111111111111</c:v>
                </c:pt>
                <c:pt idx="2">
                  <c:v>0.18055555555555555</c:v>
                </c:pt>
                <c:pt idx="3">
                  <c:v>0.1875</c:v>
                </c:pt>
                <c:pt idx="4">
                  <c:v>0.19444444444444445</c:v>
                </c:pt>
                <c:pt idx="5">
                  <c:v>0.2013888888888889</c:v>
                </c:pt>
                <c:pt idx="6">
                  <c:v>0.20833333333333334</c:v>
                </c:pt>
                <c:pt idx="7">
                  <c:v>0.21527777777777779</c:v>
                </c:pt>
                <c:pt idx="8">
                  <c:v>0.22222222222222224</c:v>
                </c:pt>
                <c:pt idx="9">
                  <c:v>0.22916666666666669</c:v>
                </c:pt>
                <c:pt idx="10">
                  <c:v>0.23611111111111113</c:v>
                </c:pt>
                <c:pt idx="11">
                  <c:v>0.24305555555555558</c:v>
                </c:pt>
              </c:numCache>
            </c:numRef>
          </c:xVal>
          <c:yVal>
            <c:numRef>
              <c:f>Sizes!$B$2:$B$22</c:f>
              <c:numCache>
                <c:formatCode>General</c:formatCode>
                <c:ptCount val="21"/>
                <c:pt idx="0">
                  <c:v>0</c:v>
                </c:pt>
                <c:pt idx="1">
                  <c:v>1519</c:v>
                </c:pt>
                <c:pt idx="2">
                  <c:v>10535</c:v>
                </c:pt>
                <c:pt idx="3">
                  <c:v>37250</c:v>
                </c:pt>
                <c:pt idx="4">
                  <c:v>84298</c:v>
                </c:pt>
                <c:pt idx="5">
                  <c:v>117515</c:v>
                </c:pt>
                <c:pt idx="6">
                  <c:v>128792</c:v>
                </c:pt>
                <c:pt idx="7">
                  <c:v>146766</c:v>
                </c:pt>
                <c:pt idx="8">
                  <c:v>173117</c:v>
                </c:pt>
                <c:pt idx="9">
                  <c:v>179007</c:v>
                </c:pt>
                <c:pt idx="10">
                  <c:v>185231</c:v>
                </c:pt>
                <c:pt idx="11">
                  <c:v>167287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A-4845-9C5E-FD378C8610BA}"/>
            </c:ext>
          </c:extLst>
        </c:ser>
        <c:ser>
          <c:idx val="1"/>
          <c:order val="1"/>
          <c:tx>
            <c:strRef>
              <c:f>Sizes!$C$1</c:f>
              <c:strCache>
                <c:ptCount val="1"/>
                <c:pt idx="0">
                  <c:v>AMI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Sizes!$A$2:$A$22</c:f>
              <c:numCache>
                <c:formatCode>h:mm\ AM/PM</c:formatCode>
                <c:ptCount val="21"/>
                <c:pt idx="0">
                  <c:v>0.16666666666666666</c:v>
                </c:pt>
                <c:pt idx="1">
                  <c:v>0.1736111111111111</c:v>
                </c:pt>
                <c:pt idx="2">
                  <c:v>0.18055555555555555</c:v>
                </c:pt>
                <c:pt idx="3">
                  <c:v>0.1875</c:v>
                </c:pt>
                <c:pt idx="4">
                  <c:v>0.19444444444444445</c:v>
                </c:pt>
                <c:pt idx="5">
                  <c:v>0.2013888888888889</c:v>
                </c:pt>
                <c:pt idx="6">
                  <c:v>0.20833333333333334</c:v>
                </c:pt>
                <c:pt idx="7">
                  <c:v>0.21527777777777779</c:v>
                </c:pt>
                <c:pt idx="8">
                  <c:v>0.22222222222222224</c:v>
                </c:pt>
                <c:pt idx="9">
                  <c:v>0.22916666666666669</c:v>
                </c:pt>
                <c:pt idx="10">
                  <c:v>0.23611111111111113</c:v>
                </c:pt>
                <c:pt idx="11">
                  <c:v>0.24305555555555558</c:v>
                </c:pt>
              </c:numCache>
            </c:numRef>
          </c:xVal>
          <c:yVal>
            <c:numRef>
              <c:f>Sizes!$C$2:$C$22</c:f>
              <c:numCache>
                <c:formatCode>General</c:formatCode>
                <c:ptCount val="21"/>
                <c:pt idx="0">
                  <c:v>0</c:v>
                </c:pt>
                <c:pt idx="1">
                  <c:v>1575</c:v>
                </c:pt>
                <c:pt idx="2">
                  <c:v>10753</c:v>
                </c:pt>
                <c:pt idx="3">
                  <c:v>36897</c:v>
                </c:pt>
                <c:pt idx="4">
                  <c:v>88197</c:v>
                </c:pt>
                <c:pt idx="5">
                  <c:v>118235</c:v>
                </c:pt>
                <c:pt idx="6">
                  <c:v>130445</c:v>
                </c:pt>
                <c:pt idx="7">
                  <c:v>149610</c:v>
                </c:pt>
                <c:pt idx="8">
                  <c:v>179872</c:v>
                </c:pt>
                <c:pt idx="9">
                  <c:v>178935</c:v>
                </c:pt>
                <c:pt idx="10">
                  <c:v>197737</c:v>
                </c:pt>
                <c:pt idx="11">
                  <c:v>167493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A-4845-9C5E-FD378C8610BA}"/>
            </c:ext>
          </c:extLst>
        </c:ser>
        <c:ser>
          <c:idx val="2"/>
          <c:order val="2"/>
          <c:tx>
            <c:strRef>
              <c:f>Sizes!$D$1</c:f>
              <c:strCache>
                <c:ptCount val="1"/>
                <c:pt idx="0">
                  <c:v>ABI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Sizes!$A$2:$A$22</c:f>
              <c:numCache>
                <c:formatCode>h:mm\ AM/PM</c:formatCode>
                <c:ptCount val="21"/>
                <c:pt idx="0">
                  <c:v>0.16666666666666666</c:v>
                </c:pt>
                <c:pt idx="1">
                  <c:v>0.1736111111111111</c:v>
                </c:pt>
                <c:pt idx="2">
                  <c:v>0.18055555555555555</c:v>
                </c:pt>
                <c:pt idx="3">
                  <c:v>0.1875</c:v>
                </c:pt>
                <c:pt idx="4">
                  <c:v>0.19444444444444445</c:v>
                </c:pt>
                <c:pt idx="5">
                  <c:v>0.2013888888888889</c:v>
                </c:pt>
                <c:pt idx="6">
                  <c:v>0.20833333333333334</c:v>
                </c:pt>
                <c:pt idx="7">
                  <c:v>0.21527777777777779</c:v>
                </c:pt>
                <c:pt idx="8">
                  <c:v>0.22222222222222224</c:v>
                </c:pt>
                <c:pt idx="9">
                  <c:v>0.22916666666666669</c:v>
                </c:pt>
                <c:pt idx="10">
                  <c:v>0.23611111111111113</c:v>
                </c:pt>
                <c:pt idx="11">
                  <c:v>0.24305555555555558</c:v>
                </c:pt>
              </c:numCache>
            </c:numRef>
          </c:xVal>
          <c:yVal>
            <c:numRef>
              <c:f>Sizes!$D$2:$D$22</c:f>
              <c:numCache>
                <c:formatCode>General</c:formatCode>
                <c:ptCount val="21"/>
                <c:pt idx="0">
                  <c:v>0</c:v>
                </c:pt>
                <c:pt idx="1">
                  <c:v>1163</c:v>
                </c:pt>
                <c:pt idx="2">
                  <c:v>10693</c:v>
                </c:pt>
                <c:pt idx="3">
                  <c:v>31147</c:v>
                </c:pt>
                <c:pt idx="4">
                  <c:v>80706</c:v>
                </c:pt>
                <c:pt idx="5">
                  <c:v>116509</c:v>
                </c:pt>
                <c:pt idx="6">
                  <c:v>123858</c:v>
                </c:pt>
                <c:pt idx="7">
                  <c:v>145130</c:v>
                </c:pt>
                <c:pt idx="8">
                  <c:v>168436</c:v>
                </c:pt>
                <c:pt idx="9">
                  <c:v>163127</c:v>
                </c:pt>
                <c:pt idx="10">
                  <c:v>170871</c:v>
                </c:pt>
                <c:pt idx="11">
                  <c:v>191723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1A-4845-9C5E-FD378C861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728112"/>
        <c:axId val="1118728528"/>
      </c:scatterChart>
      <c:valAx>
        <c:axId val="1118728112"/>
        <c:scaling>
          <c:orientation val="minMax"/>
          <c:max val="0.24500000000000002"/>
          <c:min val="0.16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28528"/>
        <c:crosses val="autoZero"/>
        <c:crossBetween val="midCat"/>
      </c:valAx>
      <c:valAx>
        <c:axId val="11187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2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4</xdr:row>
      <xdr:rowOff>66675</xdr:rowOff>
    </xdr:from>
    <xdr:to>
      <xdr:col>23</xdr:col>
      <xdr:colOff>100012</xdr:colOff>
      <xdr:row>33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AC2A4-BD12-4147-859C-A95AE00B5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2</xdr:row>
      <xdr:rowOff>180975</xdr:rowOff>
    </xdr:from>
    <xdr:to>
      <xdr:col>18</xdr:col>
      <xdr:colOff>228600</xdr:colOff>
      <xdr:row>29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BDD51-6941-437D-8565-959A2E285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72AF0-D8C5-4C79-B453-1A53E3884E21}">
  <dimension ref="A1:N37"/>
  <sheetViews>
    <sheetView workbookViewId="0">
      <selection activeCell="S11" sqref="S11"/>
    </sheetView>
  </sheetViews>
  <sheetFormatPr defaultRowHeight="15" x14ac:dyDescent="0.25"/>
  <cols>
    <col min="1" max="1" width="12.140625" style="17" bestFit="1" customWidth="1"/>
    <col min="2" max="2" width="10.7109375" style="1" bestFit="1" customWidth="1"/>
    <col min="3" max="3" width="9.7109375" style="1" bestFit="1" customWidth="1"/>
    <col min="4" max="4" width="10.7109375" style="1" bestFit="1" customWidth="1"/>
    <col min="5" max="5" width="9.7109375" style="1" bestFit="1" customWidth="1"/>
    <col min="6" max="6" width="9.7109375" style="4" bestFit="1" customWidth="1"/>
    <col min="7" max="7" width="9.7109375" style="1" bestFit="1" customWidth="1"/>
    <col min="8" max="8" width="12.42578125" style="17" bestFit="1" customWidth="1"/>
    <col min="9" max="9" width="9.85546875" style="1" bestFit="1" customWidth="1"/>
    <col min="10" max="10" width="12.7109375" style="1" bestFit="1" customWidth="1"/>
    <col min="11" max="11" width="11.140625" style="1" bestFit="1" customWidth="1"/>
    <col min="12" max="12" width="7.5703125" style="4" bestFit="1" customWidth="1"/>
    <col min="13" max="13" width="8" style="1" bestFit="1" customWidth="1"/>
    <col min="14" max="14" width="10.42578125" style="1" bestFit="1" customWidth="1"/>
  </cols>
  <sheetData>
    <row r="1" spans="1:14" x14ac:dyDescent="0.25">
      <c r="A1" s="4" t="s">
        <v>36</v>
      </c>
      <c r="B1" s="4" t="s">
        <v>2</v>
      </c>
      <c r="C1" s="4" t="s">
        <v>1</v>
      </c>
      <c r="D1" s="4" t="s">
        <v>4</v>
      </c>
      <c r="E1" s="4" t="s">
        <v>3</v>
      </c>
      <c r="F1" s="4" t="s">
        <v>57</v>
      </c>
      <c r="G1" s="4" t="s">
        <v>56</v>
      </c>
      <c r="H1" s="4" t="s">
        <v>58</v>
      </c>
      <c r="I1" s="4" t="s">
        <v>49</v>
      </c>
      <c r="J1" s="4" t="s">
        <v>59</v>
      </c>
      <c r="K1" s="4" t="s">
        <v>60</v>
      </c>
      <c r="L1" s="4" t="s">
        <v>52</v>
      </c>
      <c r="M1" s="4" t="s">
        <v>61</v>
      </c>
      <c r="N1" s="4" t="s">
        <v>62</v>
      </c>
    </row>
    <row r="2" spans="1:14" x14ac:dyDescent="0.25">
      <c r="A2" s="16">
        <v>1</v>
      </c>
      <c r="B2" s="14">
        <v>-174.82250999999999</v>
      </c>
      <c r="C2" s="14">
        <v>-19.893419999999999</v>
      </c>
      <c r="D2" s="14">
        <v>-174.51906</v>
      </c>
      <c r="E2" s="14">
        <v>-19.914429999999999</v>
      </c>
      <c r="F2" s="15">
        <v>-175.24250000000001</v>
      </c>
      <c r="G2" s="15">
        <v>-19.760000000000002</v>
      </c>
      <c r="H2" s="18">
        <v>32.97</v>
      </c>
      <c r="I2" s="6">
        <v>0.03</v>
      </c>
      <c r="J2" s="6">
        <v>4.32</v>
      </c>
      <c r="K2" s="6">
        <v>0.02</v>
      </c>
      <c r="L2" s="18">
        <v>31.32</v>
      </c>
      <c r="M2" s="6">
        <v>2.0000000000000002E-5</v>
      </c>
      <c r="N2" s="6">
        <v>4.18</v>
      </c>
    </row>
    <row r="3" spans="1:14" x14ac:dyDescent="0.25">
      <c r="A3" s="16">
        <f>A2+1</f>
        <v>2</v>
      </c>
      <c r="B3" s="14">
        <v>-174.54968</v>
      </c>
      <c r="C3" s="14">
        <v>-20.014489999999999</v>
      </c>
      <c r="D3" s="14">
        <v>-174.16507999999999</v>
      </c>
      <c r="E3" s="14">
        <v>-20.045030000000001</v>
      </c>
      <c r="F3" s="14">
        <v>-175.07689999999999</v>
      </c>
      <c r="G3" s="14">
        <v>-19.849599999999999</v>
      </c>
      <c r="H3" s="18">
        <v>40.97</v>
      </c>
      <c r="I3" s="6">
        <v>0.03</v>
      </c>
      <c r="J3" s="6">
        <v>4.24</v>
      </c>
      <c r="K3" s="6">
        <v>0.02</v>
      </c>
      <c r="L3" s="18">
        <v>39.08</v>
      </c>
      <c r="M3" s="6">
        <v>1.0000000000000001E-5</v>
      </c>
      <c r="N3" s="6">
        <v>3.63</v>
      </c>
    </row>
    <row r="4" spans="1:14" x14ac:dyDescent="0.25">
      <c r="A4" s="16">
        <f t="shared" ref="A4:A36" si="0">A3+1</f>
        <v>3</v>
      </c>
      <c r="B4" s="14">
        <v>-174.45211</v>
      </c>
      <c r="C4" s="14">
        <v>-20.066469999999999</v>
      </c>
      <c r="D4" s="14">
        <v>-174.08518000000001</v>
      </c>
      <c r="E4" s="14">
        <v>-20.08503</v>
      </c>
      <c r="F4" s="14">
        <v>-174.95349999999999</v>
      </c>
      <c r="G4" s="14">
        <v>-19.904499999999999</v>
      </c>
      <c r="H4" s="18">
        <v>38.78</v>
      </c>
      <c r="I4" s="6">
        <v>0.03</v>
      </c>
      <c r="J4" s="6">
        <v>4.21</v>
      </c>
      <c r="K4" s="6">
        <v>0.02</v>
      </c>
      <c r="L4" s="18">
        <v>40.17</v>
      </c>
      <c r="M4" s="6">
        <v>2.0000000000000002E-5</v>
      </c>
      <c r="N4" s="6">
        <v>3.54</v>
      </c>
    </row>
    <row r="5" spans="1:14" x14ac:dyDescent="0.25">
      <c r="A5" s="16">
        <f t="shared" si="0"/>
        <v>4</v>
      </c>
      <c r="B5" s="14">
        <v>-174.65738999999999</v>
      </c>
      <c r="C5" s="14">
        <v>-20.35427</v>
      </c>
      <c r="D5" s="14">
        <v>-174.21921</v>
      </c>
      <c r="E5" s="14">
        <v>-20.37632</v>
      </c>
      <c r="F5" s="15">
        <v>-175.2567</v>
      </c>
      <c r="G5" s="15">
        <v>-20.156600000000001</v>
      </c>
      <c r="H5" s="18">
        <v>46.66</v>
      </c>
      <c r="I5" s="6">
        <v>0.03</v>
      </c>
      <c r="J5" s="6">
        <v>4.25</v>
      </c>
      <c r="K5" s="6">
        <v>0.02</v>
      </c>
      <c r="L5" s="18">
        <v>44.97</v>
      </c>
      <c r="M5" s="6">
        <v>1.0000000000000001E-5</v>
      </c>
      <c r="N5" s="6">
        <v>5.14</v>
      </c>
    </row>
    <row r="6" spans="1:14" x14ac:dyDescent="0.25">
      <c r="A6" s="16">
        <f t="shared" si="0"/>
        <v>5</v>
      </c>
      <c r="B6" s="14">
        <v>-174.57652999999999</v>
      </c>
      <c r="C6" s="14">
        <v>-20.474309999999999</v>
      </c>
      <c r="D6" s="14">
        <v>-174.07863</v>
      </c>
      <c r="E6" s="14">
        <v>-20.515619999999998</v>
      </c>
      <c r="F6" s="14">
        <v>-175.25399999999999</v>
      </c>
      <c r="G6" s="14">
        <v>-20.258099999999999</v>
      </c>
      <c r="H6" s="18">
        <v>52.59</v>
      </c>
      <c r="I6" s="6">
        <v>0.03</v>
      </c>
      <c r="J6" s="6">
        <v>4.07</v>
      </c>
      <c r="K6" s="6">
        <v>0.03</v>
      </c>
      <c r="L6" s="18">
        <v>51.16</v>
      </c>
      <c r="M6" s="6">
        <v>2.0000000000000002E-5</v>
      </c>
      <c r="N6" s="6">
        <v>2.84</v>
      </c>
    </row>
    <row r="7" spans="1:14" x14ac:dyDescent="0.25">
      <c r="A7" s="16">
        <f t="shared" si="0"/>
        <v>6</v>
      </c>
      <c r="B7" s="14">
        <v>-175.40781000000001</v>
      </c>
      <c r="C7" s="14">
        <v>-20.384609999999999</v>
      </c>
      <c r="D7" s="14">
        <v>-175.0556</v>
      </c>
      <c r="E7" s="14">
        <v>-20.400069999999999</v>
      </c>
      <c r="F7" s="14">
        <v>-175.89940000000001</v>
      </c>
      <c r="G7" s="14">
        <v>-20.216999999999999</v>
      </c>
      <c r="H7" s="18">
        <v>39.31</v>
      </c>
      <c r="I7" s="6">
        <v>0.03</v>
      </c>
      <c r="J7" s="6">
        <v>4.45</v>
      </c>
      <c r="K7" s="6">
        <v>0.02</v>
      </c>
      <c r="L7" s="18">
        <v>40.1</v>
      </c>
      <c r="M7" s="6">
        <v>1.0000000000000001E-5</v>
      </c>
      <c r="N7" s="6">
        <v>6.04</v>
      </c>
    </row>
    <row r="8" spans="1:14" x14ac:dyDescent="0.25">
      <c r="A8" s="16">
        <f t="shared" si="0"/>
        <v>7</v>
      </c>
      <c r="B8" s="14">
        <v>-175.04701</v>
      </c>
      <c r="C8" s="14">
        <v>-20.234030000000001</v>
      </c>
      <c r="D8" s="14">
        <v>-174.65952999999999</v>
      </c>
      <c r="E8" s="14">
        <v>-20.26643</v>
      </c>
      <c r="F8" s="14">
        <v>-175.5839</v>
      </c>
      <c r="G8" s="14">
        <v>-20.062000000000001</v>
      </c>
      <c r="H8" s="18">
        <v>42.44</v>
      </c>
      <c r="I8" s="6">
        <v>0.03</v>
      </c>
      <c r="J8" s="6">
        <v>4.3600000000000003</v>
      </c>
      <c r="K8" s="6">
        <v>0.03</v>
      </c>
      <c r="L8" s="18">
        <v>42.67</v>
      </c>
      <c r="M8" s="6">
        <v>2.0000000000000002E-5</v>
      </c>
      <c r="N8" s="6">
        <v>3.96</v>
      </c>
    </row>
    <row r="9" spans="1:14" x14ac:dyDescent="0.25">
      <c r="A9" s="16">
        <f t="shared" si="0"/>
        <v>8</v>
      </c>
      <c r="B9" s="14">
        <v>-174.09934999999999</v>
      </c>
      <c r="C9" s="14">
        <v>-20.731179999999998</v>
      </c>
      <c r="D9" s="14">
        <v>-173.69785999999999</v>
      </c>
      <c r="E9" s="14">
        <v>-20.749960000000002</v>
      </c>
      <c r="F9" s="14">
        <v>-174.64179999999999</v>
      </c>
      <c r="G9" s="14">
        <v>-20.552199999999999</v>
      </c>
      <c r="H9" s="18">
        <v>41</v>
      </c>
      <c r="I9" s="6">
        <v>0.03</v>
      </c>
      <c r="J9" s="6">
        <v>4.08</v>
      </c>
      <c r="K9" s="6">
        <v>0.02</v>
      </c>
      <c r="L9" s="18">
        <v>40.21</v>
      </c>
      <c r="M9" s="6">
        <v>1.0000000000000001E-5</v>
      </c>
      <c r="N9" s="6">
        <v>3.91</v>
      </c>
    </row>
    <row r="10" spans="1:14" x14ac:dyDescent="0.25">
      <c r="A10" s="16">
        <f t="shared" si="0"/>
        <v>9</v>
      </c>
      <c r="B10" s="14">
        <v>-174.50618</v>
      </c>
      <c r="C10" s="14">
        <v>-20.840309999999999</v>
      </c>
      <c r="D10" s="14">
        <v>-174.03729999999999</v>
      </c>
      <c r="E10" s="14">
        <v>-20.771740000000001</v>
      </c>
      <c r="F10" s="14">
        <v>-175.13839999999999</v>
      </c>
      <c r="G10" s="14">
        <v>-20.5823</v>
      </c>
      <c r="H10" s="18">
        <v>48.77</v>
      </c>
      <c r="I10" s="6">
        <v>0.09</v>
      </c>
      <c r="J10" s="6">
        <v>4.18</v>
      </c>
      <c r="K10" s="6">
        <v>0.04</v>
      </c>
      <c r="L10" s="18">
        <v>47.55</v>
      </c>
      <c r="M10" s="6">
        <v>6.0000000000000002E-5</v>
      </c>
      <c r="N10" s="6">
        <v>4.21</v>
      </c>
    </row>
    <row r="11" spans="1:14" x14ac:dyDescent="0.25">
      <c r="A11" s="16">
        <f t="shared" si="0"/>
        <v>10</v>
      </c>
      <c r="B11" s="15">
        <v>-174.81718000000001</v>
      </c>
      <c r="C11" s="15">
        <v>-20.964670000000002</v>
      </c>
      <c r="D11" s="14">
        <v>-174.26572999999999</v>
      </c>
      <c r="E11" s="14">
        <v>-20.977239999999998</v>
      </c>
      <c r="F11" s="14">
        <v>-175.5497</v>
      </c>
      <c r="G11" s="14">
        <v>-20.7059</v>
      </c>
      <c r="H11" s="18">
        <v>57.49</v>
      </c>
      <c r="I11" s="6">
        <v>0.04</v>
      </c>
      <c r="J11" s="6">
        <v>2.93</v>
      </c>
      <c r="K11" s="6">
        <v>0.03</v>
      </c>
      <c r="L11" s="18">
        <v>55.9</v>
      </c>
      <c r="M11" s="6">
        <v>2.0000000000000002E-5</v>
      </c>
      <c r="N11" s="6">
        <v>3.5</v>
      </c>
    </row>
    <row r="12" spans="1:14" x14ac:dyDescent="0.25">
      <c r="A12" s="16">
        <f t="shared" si="0"/>
        <v>11</v>
      </c>
      <c r="B12" s="15">
        <v>-175.38206</v>
      </c>
      <c r="C12" s="15">
        <v>-20.743120000000001</v>
      </c>
      <c r="D12" s="15">
        <v>-174.97953000000001</v>
      </c>
      <c r="E12" s="15">
        <v>-20.791239999999998</v>
      </c>
      <c r="F12" s="15">
        <v>-175.94390000000001</v>
      </c>
      <c r="G12" s="15">
        <v>-20.5639</v>
      </c>
      <c r="H12" s="18">
        <v>44.68</v>
      </c>
      <c r="I12" s="6">
        <v>0.04</v>
      </c>
      <c r="J12" s="6">
        <v>4.41</v>
      </c>
      <c r="K12" s="6">
        <v>0.03</v>
      </c>
      <c r="L12" s="18">
        <v>44.12</v>
      </c>
      <c r="M12" s="6">
        <v>1.0000000000000001E-5</v>
      </c>
      <c r="N12" s="6">
        <v>4.2</v>
      </c>
    </row>
    <row r="13" spans="1:14" x14ac:dyDescent="0.25">
      <c r="A13" s="16">
        <f t="shared" si="0"/>
        <v>12</v>
      </c>
      <c r="B13" s="15">
        <v>-175.03955999999999</v>
      </c>
      <c r="C13" s="15">
        <v>-20.614280000000001</v>
      </c>
      <c r="D13" s="15">
        <v>-174.55330000000001</v>
      </c>
      <c r="E13" s="15">
        <v>-20.647559999999999</v>
      </c>
      <c r="F13" s="15">
        <v>-175.70769999999999</v>
      </c>
      <c r="G13" s="15">
        <v>-20.392600000000002</v>
      </c>
      <c r="H13" s="18">
        <v>52.73</v>
      </c>
      <c r="I13" s="6">
        <v>0.03</v>
      </c>
      <c r="J13" s="6">
        <v>4.1500000000000004</v>
      </c>
      <c r="K13" s="6">
        <v>0.02</v>
      </c>
      <c r="L13" s="18">
        <v>52.56</v>
      </c>
      <c r="M13" s="6">
        <v>1.0000000000000001E-5</v>
      </c>
      <c r="N13" s="6">
        <v>3.1</v>
      </c>
    </row>
    <row r="14" spans="1:14" x14ac:dyDescent="0.25">
      <c r="A14" s="16">
        <f t="shared" si="0"/>
        <v>13</v>
      </c>
      <c r="B14" s="14">
        <v>-175.12037000000001</v>
      </c>
      <c r="C14" s="14">
        <v>-21.27685</v>
      </c>
      <c r="D14" s="14">
        <v>-174.70059000000001</v>
      </c>
      <c r="E14" s="14">
        <v>-21.28857</v>
      </c>
      <c r="F14" s="14">
        <v>-175.69929999999999</v>
      </c>
      <c r="G14" s="14">
        <v>-21.070499999999999</v>
      </c>
      <c r="H14" s="18">
        <v>45.28</v>
      </c>
      <c r="I14" s="6">
        <v>0.03</v>
      </c>
      <c r="J14" s="6">
        <v>4.3099999999999996</v>
      </c>
      <c r="K14" s="6">
        <v>0.02</v>
      </c>
      <c r="L14" s="18">
        <v>45.54</v>
      </c>
      <c r="M14" s="6">
        <v>1.0000000000000001E-5</v>
      </c>
      <c r="N14" s="6">
        <v>4.09</v>
      </c>
    </row>
    <row r="15" spans="1:14" x14ac:dyDescent="0.25">
      <c r="A15" s="16">
        <f t="shared" si="0"/>
        <v>14</v>
      </c>
      <c r="B15" s="14">
        <v>-174.34759</v>
      </c>
      <c r="C15" s="14">
        <v>-21.38739</v>
      </c>
      <c r="D15" s="14">
        <v>-174.01464000000001</v>
      </c>
      <c r="E15" s="14">
        <v>-21.382069999999999</v>
      </c>
      <c r="F15" s="14">
        <v>-174.79949999999999</v>
      </c>
      <c r="G15" s="14">
        <v>-21.2226</v>
      </c>
      <c r="H15" s="18">
        <v>34.119999999999997</v>
      </c>
      <c r="I15" s="6">
        <v>0.04</v>
      </c>
      <c r="J15" s="6">
        <v>4.0999999999999996</v>
      </c>
      <c r="K15" s="6">
        <v>0.03</v>
      </c>
      <c r="L15" s="18">
        <v>34.17</v>
      </c>
      <c r="M15" s="6">
        <v>2.0000000000000002E-5</v>
      </c>
      <c r="N15" s="6">
        <v>3.53</v>
      </c>
    </row>
    <row r="16" spans="1:14" x14ac:dyDescent="0.25">
      <c r="A16" s="16">
        <f t="shared" si="0"/>
        <v>15</v>
      </c>
      <c r="B16" s="14">
        <v>-175.07059000000001</v>
      </c>
      <c r="C16" s="14">
        <v>-20.35895</v>
      </c>
      <c r="D16" s="14">
        <v>-174.63364999999999</v>
      </c>
      <c r="E16" s="14">
        <v>-20.38456</v>
      </c>
      <c r="F16" s="14">
        <v>-175.67400000000001</v>
      </c>
      <c r="G16" s="14">
        <v>-20.158899999999999</v>
      </c>
      <c r="H16" s="18">
        <v>47.76</v>
      </c>
      <c r="I16" s="6">
        <v>0.03</v>
      </c>
      <c r="J16" s="6">
        <v>4.3499999999999996</v>
      </c>
      <c r="K16" s="6">
        <v>0.02</v>
      </c>
      <c r="L16" s="18">
        <v>47.9</v>
      </c>
      <c r="M16" s="6">
        <v>2.0000000000000002E-5</v>
      </c>
      <c r="N16" s="6">
        <v>3.65</v>
      </c>
    </row>
    <row r="17" spans="1:14" x14ac:dyDescent="0.25">
      <c r="A17" s="16">
        <f t="shared" si="0"/>
        <v>16</v>
      </c>
      <c r="B17" s="14">
        <v>-174.97781000000001</v>
      </c>
      <c r="C17" s="14">
        <v>-20.518219999999999</v>
      </c>
      <c r="D17" s="14">
        <v>-174.50587999999999</v>
      </c>
      <c r="E17" s="14">
        <v>-20.555599999999998</v>
      </c>
      <c r="F17" s="14">
        <v>-175.62700000000001</v>
      </c>
      <c r="G17" s="14">
        <v>-20.306799999999999</v>
      </c>
      <c r="H17" s="18">
        <v>51.13</v>
      </c>
      <c r="I17" s="6">
        <v>0.03</v>
      </c>
      <c r="J17" s="6">
        <v>4.25</v>
      </c>
      <c r="K17" s="6">
        <v>0.03</v>
      </c>
      <c r="L17" s="18">
        <v>50.3</v>
      </c>
      <c r="M17" s="6">
        <v>2.0000000000000002E-5</v>
      </c>
      <c r="N17" s="6">
        <v>4.51</v>
      </c>
    </row>
    <row r="18" spans="1:14" x14ac:dyDescent="0.25">
      <c r="A18" s="16">
        <f t="shared" si="0"/>
        <v>17</v>
      </c>
      <c r="B18" s="14">
        <v>-175.10714999999999</v>
      </c>
      <c r="C18" s="14">
        <v>-20.583770000000001</v>
      </c>
      <c r="D18" s="14">
        <v>-174.65544</v>
      </c>
      <c r="E18" s="14">
        <v>-20.610330000000001</v>
      </c>
      <c r="F18" s="14">
        <v>-175.73089999999999</v>
      </c>
      <c r="G18" s="14">
        <v>-20.374600000000001</v>
      </c>
      <c r="H18" s="18">
        <v>49.3</v>
      </c>
      <c r="I18" s="6">
        <v>0.03</v>
      </c>
      <c r="J18" s="6">
        <v>4.33</v>
      </c>
      <c r="K18" s="6">
        <v>0.02</v>
      </c>
      <c r="L18" s="18">
        <v>49.95</v>
      </c>
      <c r="M18" s="6">
        <v>1.0000000000000001E-5</v>
      </c>
      <c r="N18" s="6">
        <v>4.41</v>
      </c>
    </row>
    <row r="19" spans="1:14" x14ac:dyDescent="0.25">
      <c r="A19" s="16">
        <f t="shared" si="0"/>
        <v>18</v>
      </c>
      <c r="B19" s="14">
        <v>-174.72049000000001</v>
      </c>
      <c r="C19" s="14">
        <v>-20.807390000000002</v>
      </c>
      <c r="D19" s="14">
        <v>-174.17583999999999</v>
      </c>
      <c r="E19" s="14">
        <v>-20.832239999999999</v>
      </c>
      <c r="F19" s="15">
        <v>-175.44839999999999</v>
      </c>
      <c r="G19" s="15">
        <v>-20.5594</v>
      </c>
      <c r="H19" s="18">
        <v>56.92</v>
      </c>
      <c r="I19" s="6">
        <v>0.03</v>
      </c>
      <c r="J19" s="6">
        <v>3.18</v>
      </c>
      <c r="K19" s="6">
        <v>0.02</v>
      </c>
      <c r="L19" s="18">
        <v>55.67</v>
      </c>
      <c r="M19" s="6">
        <v>2.0000000000000002E-5</v>
      </c>
      <c r="N19" s="6">
        <v>2.67</v>
      </c>
    </row>
    <row r="20" spans="1:14" x14ac:dyDescent="0.25">
      <c r="A20" s="16">
        <f t="shared" si="0"/>
        <v>19</v>
      </c>
      <c r="B20" s="14">
        <v>-174.20755</v>
      </c>
      <c r="C20" s="14">
        <v>-21.066870000000002</v>
      </c>
      <c r="D20" s="14">
        <v>-173.77341999999999</v>
      </c>
      <c r="E20" s="14">
        <v>-21.138909999999999</v>
      </c>
      <c r="F20" s="14">
        <v>-174.7978</v>
      </c>
      <c r="G20" s="14">
        <v>-20.894500000000001</v>
      </c>
      <c r="H20" s="18">
        <v>44.55</v>
      </c>
      <c r="I20" s="6">
        <v>0.05</v>
      </c>
      <c r="J20" s="6">
        <v>4.08</v>
      </c>
      <c r="K20" s="6">
        <v>0.03</v>
      </c>
      <c r="L20" s="18">
        <v>45.57</v>
      </c>
      <c r="M20" s="6">
        <v>3.0000000000000001E-5</v>
      </c>
      <c r="N20" s="6">
        <v>3.29</v>
      </c>
    </row>
    <row r="21" spans="1:14" x14ac:dyDescent="0.25">
      <c r="A21" s="16">
        <f t="shared" si="0"/>
        <v>20</v>
      </c>
      <c r="B21" s="14">
        <v>-174.31524999999999</v>
      </c>
      <c r="C21" s="14">
        <v>-20.967669999999998</v>
      </c>
      <c r="D21" s="14">
        <v>-173.89924999999999</v>
      </c>
      <c r="E21" s="14">
        <v>-20.990570000000002</v>
      </c>
      <c r="F21" s="14">
        <v>-174.87979999999999</v>
      </c>
      <c r="G21" s="14">
        <v>-20.779900000000001</v>
      </c>
      <c r="H21" s="18">
        <v>42.91</v>
      </c>
      <c r="I21" s="6">
        <v>0.03</v>
      </c>
      <c r="J21" s="6">
        <v>4.12</v>
      </c>
      <c r="K21" s="6">
        <v>0.02</v>
      </c>
      <c r="L21" s="18">
        <v>42</v>
      </c>
      <c r="M21" s="6">
        <v>2.0000000000000002E-5</v>
      </c>
      <c r="N21" s="6">
        <v>5.74</v>
      </c>
    </row>
    <row r="22" spans="1:14" x14ac:dyDescent="0.25">
      <c r="A22" s="16">
        <f t="shared" si="0"/>
        <v>21</v>
      </c>
      <c r="B22" s="14">
        <v>-175.49981</v>
      </c>
      <c r="C22" s="14">
        <v>-19.822189999999999</v>
      </c>
      <c r="D22" s="14">
        <v>-175.33725999999999</v>
      </c>
      <c r="E22" s="14">
        <v>-19.832380000000001</v>
      </c>
      <c r="F22" s="14">
        <v>-175.7295</v>
      </c>
      <c r="G22" s="14">
        <v>-19.747299999999999</v>
      </c>
      <c r="H22" s="18">
        <v>18.45</v>
      </c>
      <c r="I22" s="6">
        <v>0.03</v>
      </c>
      <c r="J22" s="6">
        <v>4.5</v>
      </c>
      <c r="K22" s="6">
        <v>0.02</v>
      </c>
      <c r="L22" s="18">
        <v>17.350000000000001</v>
      </c>
      <c r="M22" s="6">
        <v>1.0000000000000001E-5</v>
      </c>
      <c r="N22" s="6">
        <v>3.68</v>
      </c>
    </row>
    <row r="23" spans="1:14" x14ac:dyDescent="0.25">
      <c r="A23" s="16">
        <f t="shared" si="0"/>
        <v>22</v>
      </c>
      <c r="B23" s="14">
        <v>-175.67474000000001</v>
      </c>
      <c r="C23" s="14">
        <v>-19.960509999999999</v>
      </c>
      <c r="D23" s="14">
        <v>-175.44561999999999</v>
      </c>
      <c r="E23" s="14">
        <v>-19.973929999999999</v>
      </c>
      <c r="F23" s="14">
        <v>-175.99850000000001</v>
      </c>
      <c r="G23" s="14">
        <v>-19.853000000000002</v>
      </c>
      <c r="H23" s="18">
        <v>26.21</v>
      </c>
      <c r="I23" s="6">
        <v>0.03</v>
      </c>
      <c r="J23" s="6">
        <v>4.54</v>
      </c>
      <c r="K23" s="6">
        <v>0.02</v>
      </c>
      <c r="L23" s="18">
        <v>25.48</v>
      </c>
      <c r="M23" s="6">
        <v>1.0000000000000001E-5</v>
      </c>
      <c r="N23" s="6">
        <v>5.68</v>
      </c>
    </row>
    <row r="24" spans="1:14" x14ac:dyDescent="0.25">
      <c r="A24" s="16">
        <f t="shared" si="0"/>
        <v>23</v>
      </c>
      <c r="B24" s="14">
        <v>-175.26571999999999</v>
      </c>
      <c r="C24" s="14">
        <v>-20.081569999999999</v>
      </c>
      <c r="D24" s="14">
        <v>-174.88851</v>
      </c>
      <c r="E24" s="14">
        <v>-20.110949999999999</v>
      </c>
      <c r="F24" s="15">
        <v>-175.7911</v>
      </c>
      <c r="G24" s="15">
        <v>-19.911999999999999</v>
      </c>
      <c r="H24" s="18">
        <v>41.98</v>
      </c>
      <c r="I24" s="6">
        <v>0.03</v>
      </c>
      <c r="J24" s="6">
        <v>4.43</v>
      </c>
      <c r="K24" s="6">
        <v>0.02</v>
      </c>
      <c r="L24" s="18">
        <v>42.37</v>
      </c>
      <c r="M24" s="6">
        <v>1.0000000000000001E-5</v>
      </c>
      <c r="N24" s="6">
        <v>4.3</v>
      </c>
    </row>
    <row r="25" spans="1:14" x14ac:dyDescent="0.25">
      <c r="A25" s="16">
        <f t="shared" si="0"/>
        <v>24</v>
      </c>
      <c r="B25" s="14">
        <v>-174.99852000000001</v>
      </c>
      <c r="C25" s="14">
        <v>-19.97025</v>
      </c>
      <c r="D25" s="14">
        <v>-174.66118</v>
      </c>
      <c r="E25" s="14">
        <v>-19.990310000000001</v>
      </c>
      <c r="F25" s="15">
        <v>-175.46600000000001</v>
      </c>
      <c r="G25" s="15">
        <v>-19.8186</v>
      </c>
      <c r="H25" s="18">
        <v>36.97</v>
      </c>
      <c r="I25" s="6">
        <v>0.03</v>
      </c>
      <c r="J25" s="6">
        <v>4.3600000000000003</v>
      </c>
      <c r="K25" s="6">
        <v>0.02</v>
      </c>
      <c r="L25" s="18">
        <v>36.64</v>
      </c>
      <c r="M25" s="6">
        <v>2.0000000000000002E-5</v>
      </c>
      <c r="N25" s="6">
        <v>4.76</v>
      </c>
    </row>
    <row r="26" spans="1:14" x14ac:dyDescent="0.25">
      <c r="A26" s="16">
        <f t="shared" si="0"/>
        <v>25</v>
      </c>
      <c r="B26" s="14">
        <v>-175.67778999999999</v>
      </c>
      <c r="C26" s="14">
        <v>-20.24945</v>
      </c>
      <c r="D26" s="14">
        <v>-175.38112000000001</v>
      </c>
      <c r="E26" s="14">
        <v>-20.2681</v>
      </c>
      <c r="F26" s="14">
        <v>-176.0958</v>
      </c>
      <c r="G26" s="14">
        <v>-20.109400000000001</v>
      </c>
      <c r="H26" s="18">
        <v>33.78</v>
      </c>
      <c r="I26" s="6">
        <v>0.03</v>
      </c>
      <c r="J26" s="6">
        <v>4.53</v>
      </c>
      <c r="K26" s="6">
        <v>0.02</v>
      </c>
      <c r="L26" s="18">
        <v>33.79</v>
      </c>
      <c r="M26" s="6">
        <v>1.0000000000000001E-5</v>
      </c>
      <c r="N26" s="6">
        <v>4.51</v>
      </c>
    </row>
    <row r="27" spans="1:14" x14ac:dyDescent="0.25">
      <c r="A27" s="16">
        <f t="shared" si="0"/>
        <v>26</v>
      </c>
      <c r="B27" s="14">
        <v>-174.99511000000001</v>
      </c>
      <c r="C27" s="14">
        <v>-19.696719999999999</v>
      </c>
      <c r="D27" s="14">
        <v>-174.81693999999999</v>
      </c>
      <c r="E27" s="14">
        <v>-19.70964</v>
      </c>
      <c r="F27" s="14">
        <v>-175.24430000000001</v>
      </c>
      <c r="G27" s="14">
        <v>-19.618200000000002</v>
      </c>
      <c r="H27" s="18">
        <v>19.66</v>
      </c>
      <c r="I27" s="6">
        <v>0.03</v>
      </c>
      <c r="J27" s="6">
        <v>4.38</v>
      </c>
      <c r="K27" s="6">
        <v>0.02</v>
      </c>
      <c r="L27" s="18">
        <v>19.77</v>
      </c>
      <c r="M27" s="6">
        <v>1.0000000000000001E-5</v>
      </c>
      <c r="N27" s="6">
        <v>5.07</v>
      </c>
    </row>
    <row r="28" spans="1:14" x14ac:dyDescent="0.25">
      <c r="A28" s="16">
        <f t="shared" si="0"/>
        <v>27</v>
      </c>
      <c r="B28" s="14">
        <v>-176.05837</v>
      </c>
      <c r="C28" s="14">
        <v>-20.582450000000001</v>
      </c>
      <c r="D28" s="14">
        <v>-175.81262000000001</v>
      </c>
      <c r="E28" s="14">
        <v>-20.5929</v>
      </c>
      <c r="F28" s="14">
        <v>-176.4076</v>
      </c>
      <c r="G28" s="14">
        <v>-20.459700000000002</v>
      </c>
      <c r="H28" s="18">
        <v>28.47</v>
      </c>
      <c r="I28" s="6">
        <v>0.03</v>
      </c>
      <c r="J28" s="6">
        <v>4.6100000000000003</v>
      </c>
      <c r="K28" s="6">
        <v>0.02</v>
      </c>
      <c r="L28" s="18">
        <v>30.36</v>
      </c>
      <c r="M28" s="6">
        <v>1.0000000000000001E-5</v>
      </c>
      <c r="N28" s="6">
        <v>4.34</v>
      </c>
    </row>
    <row r="29" spans="1:14" x14ac:dyDescent="0.25">
      <c r="A29" s="16">
        <f t="shared" si="0"/>
        <v>28</v>
      </c>
      <c r="B29" s="14">
        <v>-175.50762</v>
      </c>
      <c r="C29" s="14">
        <v>-20.76268</v>
      </c>
      <c r="D29" s="14">
        <v>-175.13595000000001</v>
      </c>
      <c r="E29" s="14">
        <v>-20.770589999999999</v>
      </c>
      <c r="F29" s="14">
        <v>-176.02600000000001</v>
      </c>
      <c r="G29" s="14">
        <v>-20.578299999999999</v>
      </c>
      <c r="H29" s="18">
        <v>41.43</v>
      </c>
      <c r="I29" s="6">
        <v>0.03</v>
      </c>
      <c r="J29" s="6">
        <v>4.45</v>
      </c>
      <c r="K29" s="6">
        <v>0.02</v>
      </c>
      <c r="L29" s="18">
        <v>40.1</v>
      </c>
      <c r="M29" s="6">
        <v>1.0000000000000001E-5</v>
      </c>
      <c r="N29" s="6">
        <v>4.92</v>
      </c>
    </row>
    <row r="30" spans="1:14" x14ac:dyDescent="0.25">
      <c r="A30" s="16">
        <f t="shared" si="0"/>
        <v>29</v>
      </c>
      <c r="B30" s="14">
        <v>-174.99189000000001</v>
      </c>
      <c r="C30" s="14">
        <v>-21.01275</v>
      </c>
      <c r="D30" s="14">
        <v>-174.45482999999999</v>
      </c>
      <c r="E30" s="14">
        <v>-21.03219</v>
      </c>
      <c r="F30" s="14">
        <v>-175.71360000000001</v>
      </c>
      <c r="G30" s="14">
        <v>-20.759899999999998</v>
      </c>
      <c r="H30" s="18">
        <v>56.87</v>
      </c>
      <c r="I30" s="6">
        <v>0.04</v>
      </c>
      <c r="J30" s="6">
        <v>3.23</v>
      </c>
      <c r="K30" s="6">
        <v>0.02</v>
      </c>
      <c r="L30" s="18">
        <v>54.78</v>
      </c>
      <c r="M30" s="6">
        <v>1.0000000000000001E-5</v>
      </c>
      <c r="N30" s="6">
        <v>3.04</v>
      </c>
    </row>
    <row r="31" spans="1:14" x14ac:dyDescent="0.25">
      <c r="A31" s="16">
        <f t="shared" si="0"/>
        <v>30</v>
      </c>
      <c r="B31" s="14">
        <v>-175.49752000000001</v>
      </c>
      <c r="C31" s="14">
        <v>-20.724799999999998</v>
      </c>
      <c r="D31" s="14">
        <v>-175.12795</v>
      </c>
      <c r="E31" s="14">
        <v>-20.73152</v>
      </c>
      <c r="F31" s="14">
        <v>-176.0128</v>
      </c>
      <c r="G31" s="14">
        <v>-20.5412</v>
      </c>
      <c r="H31" s="18">
        <v>41.19</v>
      </c>
      <c r="I31" s="6">
        <v>0.03</v>
      </c>
      <c r="J31" s="6">
        <v>4.45</v>
      </c>
      <c r="K31" s="6">
        <v>0.02</v>
      </c>
      <c r="L31" s="18">
        <v>42.35</v>
      </c>
      <c r="M31" s="6">
        <v>2.0000000000000002E-5</v>
      </c>
      <c r="N31" s="6">
        <v>4.3600000000000003</v>
      </c>
    </row>
    <row r="32" spans="1:14" x14ac:dyDescent="0.25">
      <c r="A32" s="16">
        <f t="shared" si="0"/>
        <v>31</v>
      </c>
      <c r="B32" s="14">
        <v>-175.42026999999999</v>
      </c>
      <c r="C32" s="14">
        <v>-21.057079999999999</v>
      </c>
      <c r="D32" s="14">
        <v>-175.02256</v>
      </c>
      <c r="E32" s="14">
        <v>-21.07855</v>
      </c>
      <c r="F32" s="14">
        <v>-175.97389999999999</v>
      </c>
      <c r="G32" s="14">
        <v>-20.864799999999999</v>
      </c>
      <c r="H32" s="18">
        <v>43.92</v>
      </c>
      <c r="I32" s="6">
        <v>0.03</v>
      </c>
      <c r="J32" s="6">
        <v>4.41</v>
      </c>
      <c r="K32" s="6">
        <v>0.02</v>
      </c>
      <c r="L32" s="18">
        <v>44.7</v>
      </c>
      <c r="M32" s="6">
        <v>1.0000000000000001E-5</v>
      </c>
      <c r="N32" s="6">
        <v>4.82</v>
      </c>
    </row>
    <row r="33" spans="1:14" x14ac:dyDescent="0.25">
      <c r="A33" s="16">
        <f t="shared" si="0"/>
        <v>32</v>
      </c>
      <c r="B33" s="14">
        <v>-175.85174000000001</v>
      </c>
      <c r="C33" s="14">
        <v>-21.019079999999999</v>
      </c>
      <c r="D33" s="14">
        <v>-175.55127999999999</v>
      </c>
      <c r="E33" s="14">
        <v>-21.02807</v>
      </c>
      <c r="F33" s="15">
        <v>-176.27510000000001</v>
      </c>
      <c r="G33" s="15">
        <v>-20.866599999999998</v>
      </c>
      <c r="H33" s="18">
        <v>34.08</v>
      </c>
      <c r="I33" s="6">
        <v>0.03</v>
      </c>
      <c r="J33" s="6">
        <v>4.5199999999999996</v>
      </c>
      <c r="K33" s="6">
        <v>0.02</v>
      </c>
      <c r="L33" s="18">
        <v>33.130000000000003</v>
      </c>
      <c r="M33" s="6">
        <v>1.0000000000000001E-5</v>
      </c>
      <c r="N33" s="6">
        <v>4.9800000000000004</v>
      </c>
    </row>
    <row r="34" spans="1:14" x14ac:dyDescent="0.25">
      <c r="A34" s="16">
        <f t="shared" si="0"/>
        <v>33</v>
      </c>
      <c r="B34" s="14">
        <v>-175.88023000000001</v>
      </c>
      <c r="C34" s="14">
        <v>-21.123239999999999</v>
      </c>
      <c r="D34" s="14">
        <v>-175.62362999999999</v>
      </c>
      <c r="E34" s="14">
        <v>-21.126729999999998</v>
      </c>
      <c r="F34" s="15">
        <v>-176.2424</v>
      </c>
      <c r="G34" s="15">
        <v>-20.990100000000002</v>
      </c>
      <c r="H34" s="18">
        <v>29.1</v>
      </c>
      <c r="I34" s="6">
        <v>0.03</v>
      </c>
      <c r="J34" s="6">
        <v>4.5199999999999996</v>
      </c>
      <c r="K34" s="6">
        <v>0.02</v>
      </c>
      <c r="L34" s="18">
        <v>29.13</v>
      </c>
      <c r="M34" s="6">
        <v>2.0000000000000002E-5</v>
      </c>
      <c r="N34" s="6">
        <v>4.29</v>
      </c>
    </row>
    <row r="35" spans="1:14" x14ac:dyDescent="0.25">
      <c r="A35" s="16">
        <f t="shared" si="0"/>
        <v>34</v>
      </c>
      <c r="B35" s="14">
        <v>-175.30591999999999</v>
      </c>
      <c r="C35" s="14">
        <v>-21.386839999999999</v>
      </c>
      <c r="D35" s="14">
        <v>-174.9273</v>
      </c>
      <c r="E35" s="14">
        <v>-21.386469999999999</v>
      </c>
      <c r="F35" s="15">
        <v>-175.83029999999999</v>
      </c>
      <c r="G35" s="15">
        <v>-21.192599999999999</v>
      </c>
      <c r="H35" s="18">
        <v>41.21</v>
      </c>
      <c r="I35" s="6">
        <v>0.03</v>
      </c>
      <c r="J35" s="6">
        <v>4.3499999999999996</v>
      </c>
      <c r="K35" s="6">
        <v>0.03</v>
      </c>
      <c r="L35" s="18">
        <v>41.61</v>
      </c>
      <c r="M35" s="6">
        <v>1.0000000000000001E-5</v>
      </c>
      <c r="N35" s="6">
        <v>4.38</v>
      </c>
    </row>
    <row r="36" spans="1:14" x14ac:dyDescent="0.25">
      <c r="A36" s="16">
        <f t="shared" si="0"/>
        <v>35</v>
      </c>
      <c r="B36" s="14">
        <v>-175.79965999999999</v>
      </c>
      <c r="C36" s="14">
        <v>-21.167269999999998</v>
      </c>
      <c r="D36" s="14">
        <v>-175.54697999999999</v>
      </c>
      <c r="E36" s="14">
        <v>-21.159579999999998</v>
      </c>
      <c r="F36" s="15">
        <v>-176.1549</v>
      </c>
      <c r="G36" s="15">
        <v>-21.031199999999998</v>
      </c>
      <c r="H36" s="18">
        <v>28.45</v>
      </c>
      <c r="I36" s="6">
        <v>0.04</v>
      </c>
      <c r="J36" s="6">
        <v>4.5</v>
      </c>
      <c r="K36" s="6">
        <v>0.03</v>
      </c>
      <c r="L36" s="18">
        <v>27.46</v>
      </c>
      <c r="M36" s="6">
        <v>1.0000000000000001E-5</v>
      </c>
      <c r="N36" s="6">
        <v>3.81</v>
      </c>
    </row>
    <row r="37" spans="1:14" x14ac:dyDescent="0.25">
      <c r="F37" s="7"/>
      <c r="G37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7856A-1EE2-4953-9501-99FC8B3AC00C}">
  <dimension ref="A1:R36"/>
  <sheetViews>
    <sheetView tabSelected="1" topLeftCell="A13" workbookViewId="0">
      <selection activeCell="G25" sqref="G25"/>
    </sheetView>
  </sheetViews>
  <sheetFormatPr defaultRowHeight="15" x14ac:dyDescent="0.25"/>
  <cols>
    <col min="1" max="2" width="13.140625" style="5" customWidth="1"/>
    <col min="3" max="10" width="13.140625" style="1" customWidth="1"/>
    <col min="11" max="11" width="13.140625" style="4" customWidth="1"/>
    <col min="12" max="12" width="13.140625" style="1" customWidth="1"/>
    <col min="13" max="17" width="13.140625" style="4" customWidth="1"/>
    <col min="18" max="18" width="48.28515625" style="1" customWidth="1"/>
    <col min="19" max="16384" width="9.140625" style="1"/>
  </cols>
  <sheetData>
    <row r="1" spans="1:18" x14ac:dyDescent="0.25">
      <c r="A1" s="4" t="s">
        <v>0</v>
      </c>
      <c r="B1" s="4" t="s">
        <v>36</v>
      </c>
      <c r="C1" s="4" t="s">
        <v>2</v>
      </c>
      <c r="D1" s="4" t="s">
        <v>1</v>
      </c>
      <c r="E1" s="4" t="s">
        <v>4</v>
      </c>
      <c r="F1" s="4" t="s">
        <v>3</v>
      </c>
      <c r="G1" s="4" t="s">
        <v>6</v>
      </c>
      <c r="H1" s="4" t="s">
        <v>5</v>
      </c>
      <c r="I1" s="4" t="s">
        <v>57</v>
      </c>
      <c r="J1" s="4" t="s">
        <v>56</v>
      </c>
      <c r="K1" s="4" t="s">
        <v>48</v>
      </c>
      <c r="L1" s="4" t="s">
        <v>49</v>
      </c>
      <c r="M1" s="4" t="s">
        <v>50</v>
      </c>
      <c r="N1" s="4" t="s">
        <v>51</v>
      </c>
      <c r="O1" s="4" t="s">
        <v>55</v>
      </c>
      <c r="P1" s="4" t="s">
        <v>54</v>
      </c>
      <c r="Q1" s="4" t="s">
        <v>53</v>
      </c>
      <c r="R1" s="4" t="s">
        <v>7</v>
      </c>
    </row>
    <row r="2" spans="1:18" x14ac:dyDescent="0.25">
      <c r="A2" s="5">
        <f>TIME(4,10,0)</f>
        <v>0.17361111111111113</v>
      </c>
      <c r="B2" s="6">
        <v>1</v>
      </c>
      <c r="C2" s="12">
        <v>-175.01309000000001</v>
      </c>
      <c r="D2" s="12">
        <v>-20.808399999999999</v>
      </c>
      <c r="E2" s="12">
        <v>-174.79875000000001</v>
      </c>
      <c r="F2" s="12">
        <v>-20.812080000000002</v>
      </c>
      <c r="G2" s="12">
        <v>-175.49986000000001</v>
      </c>
      <c r="H2" s="12">
        <v>-20.80498</v>
      </c>
      <c r="I2" s="12">
        <v>-20.711400000000001</v>
      </c>
      <c r="J2" s="12">
        <v>-175.28280000000001</v>
      </c>
      <c r="K2" s="18">
        <v>21.62</v>
      </c>
      <c r="L2" s="1">
        <v>0.08</v>
      </c>
      <c r="M2" s="1">
        <v>1.19</v>
      </c>
      <c r="N2" s="1">
        <v>0.03</v>
      </c>
      <c r="O2" s="18">
        <v>21.46</v>
      </c>
      <c r="P2" s="1">
        <v>1.4599999999999999E-3</v>
      </c>
      <c r="Q2" s="1">
        <v>1.45</v>
      </c>
      <c r="R2" s="1" t="s">
        <v>11</v>
      </c>
    </row>
    <row r="3" spans="1:18" x14ac:dyDescent="0.25">
      <c r="B3" s="6">
        <f>B2+1</f>
        <v>2</v>
      </c>
      <c r="C3" s="12">
        <v>-175.00004000000001</v>
      </c>
      <c r="D3" s="12">
        <v>-20.646049999999999</v>
      </c>
      <c r="E3" s="12">
        <v>-174.75817000000001</v>
      </c>
      <c r="F3" s="12">
        <v>-20.65286</v>
      </c>
      <c r="G3" s="12">
        <v>-175.60272000000001</v>
      </c>
      <c r="H3" s="12">
        <v>-20.662769999999998</v>
      </c>
      <c r="I3" s="12">
        <v>-20.537299999999998</v>
      </c>
      <c r="J3" s="12">
        <v>-175.33619999999999</v>
      </c>
      <c r="K3" s="18">
        <v>26.23</v>
      </c>
      <c r="L3" s="1">
        <v>0.08</v>
      </c>
      <c r="M3" s="1">
        <v>1.19</v>
      </c>
      <c r="N3" s="1">
        <v>0.03</v>
      </c>
      <c r="O3" s="18">
        <v>26.35</v>
      </c>
      <c r="P3" s="1">
        <v>2.1099999999999999E-3</v>
      </c>
      <c r="Q3" s="1">
        <v>1.54</v>
      </c>
      <c r="R3" s="1" t="s">
        <v>12</v>
      </c>
    </row>
    <row r="4" spans="1:18" x14ac:dyDescent="0.25">
      <c r="B4" s="6">
        <f t="shared" ref="B4:B29" si="0">B3+1</f>
        <v>3</v>
      </c>
      <c r="C4" s="12">
        <v>-175.05543</v>
      </c>
      <c r="D4" s="12">
        <v>-20.10941</v>
      </c>
      <c r="E4" s="12">
        <v>-174.87484000000001</v>
      </c>
      <c r="F4" s="12">
        <v>-20.124749999999999</v>
      </c>
      <c r="G4" s="12">
        <v>-175.73036999999999</v>
      </c>
      <c r="H4" s="12">
        <v>-20.138349999999999</v>
      </c>
      <c r="I4" s="12">
        <v>-20.0059</v>
      </c>
      <c r="J4" s="12">
        <v>-175.4419</v>
      </c>
      <c r="K4" s="18">
        <v>27.4</v>
      </c>
      <c r="L4" s="1">
        <v>0.12</v>
      </c>
      <c r="M4" s="1">
        <v>1.2</v>
      </c>
      <c r="N4" s="1">
        <v>0.04</v>
      </c>
      <c r="O4" s="18">
        <v>26.91</v>
      </c>
      <c r="P4" s="1">
        <v>2.9399999999999999E-3</v>
      </c>
      <c r="Q4" s="1">
        <v>1.2</v>
      </c>
      <c r="R4" s="1" t="s">
        <v>13</v>
      </c>
    </row>
    <row r="5" spans="1:18" x14ac:dyDescent="0.25">
      <c r="A5" s="5">
        <f>TIME(4,20,0)</f>
        <v>0.18055555555555555</v>
      </c>
      <c r="B5" s="6">
        <f t="shared" si="0"/>
        <v>4</v>
      </c>
      <c r="C5" s="12">
        <v>-175.23896999999999</v>
      </c>
      <c r="D5" s="12">
        <v>-21.124369999999999</v>
      </c>
      <c r="E5" s="12">
        <v>-175.06041999999999</v>
      </c>
      <c r="F5" s="12">
        <v>-21.122229999999998</v>
      </c>
      <c r="G5" s="12">
        <v>-175.29307</v>
      </c>
      <c r="H5" s="12">
        <v>-21.089829999999999</v>
      </c>
      <c r="I5" s="12">
        <v>-21.083400000000001</v>
      </c>
      <c r="J5" s="12">
        <v>-175.24959999999999</v>
      </c>
      <c r="K5" s="18">
        <v>6.29</v>
      </c>
      <c r="L5" s="1">
        <v>0.17</v>
      </c>
      <c r="M5" s="1">
        <v>1.19</v>
      </c>
      <c r="N5" s="1">
        <v>0.05</v>
      </c>
      <c r="O5" s="18">
        <v>5.95</v>
      </c>
      <c r="P5" s="1">
        <v>1.153E-2</v>
      </c>
      <c r="Q5" s="1">
        <v>1.1200000000000001</v>
      </c>
      <c r="R5" s="1" t="s">
        <v>15</v>
      </c>
    </row>
    <row r="6" spans="1:18" x14ac:dyDescent="0.25">
      <c r="B6" s="6">
        <f t="shared" si="0"/>
        <v>5</v>
      </c>
      <c r="C6" s="12">
        <v>-174.80269000000001</v>
      </c>
      <c r="D6" s="12">
        <v>-20.603359999999999</v>
      </c>
      <c r="E6" s="12">
        <v>-174.53016</v>
      </c>
      <c r="F6" s="12">
        <v>-20.594200000000001</v>
      </c>
      <c r="G6" s="12">
        <v>-175.55025000000001</v>
      </c>
      <c r="H6" s="12">
        <v>-20.6205</v>
      </c>
      <c r="I6" s="12">
        <v>-20.465199999999999</v>
      </c>
      <c r="J6" s="12">
        <v>-175.2251</v>
      </c>
      <c r="K6" s="18">
        <v>31.75</v>
      </c>
      <c r="L6" s="1">
        <v>0.1</v>
      </c>
      <c r="M6" s="1">
        <v>1.19</v>
      </c>
      <c r="N6" s="1">
        <v>0.04</v>
      </c>
      <c r="O6" s="18">
        <v>31.67</v>
      </c>
      <c r="P6" s="1">
        <v>2.16E-3</v>
      </c>
      <c r="Q6" s="1">
        <v>1.18</v>
      </c>
      <c r="R6" s="1" t="s">
        <v>16</v>
      </c>
    </row>
    <row r="7" spans="1:18" x14ac:dyDescent="0.25">
      <c r="B7" s="6">
        <f t="shared" si="0"/>
        <v>6</v>
      </c>
      <c r="C7" s="12">
        <v>-175.22942</v>
      </c>
      <c r="D7" s="12">
        <v>-21.679929999999999</v>
      </c>
      <c r="E7" s="12">
        <v>-174.86852999999999</v>
      </c>
      <c r="F7" s="12">
        <v>-21.64087</v>
      </c>
      <c r="G7" s="12">
        <v>-176.15362999999999</v>
      </c>
      <c r="H7" s="12">
        <v>-21.622330000000002</v>
      </c>
      <c r="I7" s="12">
        <v>-21.463100000000001</v>
      </c>
      <c r="J7" s="12">
        <v>-175.7388</v>
      </c>
      <c r="K7" s="18">
        <v>39.49</v>
      </c>
      <c r="L7" s="1">
        <v>0.11</v>
      </c>
      <c r="M7" s="1">
        <v>1.17</v>
      </c>
      <c r="N7" s="1">
        <v>0.04</v>
      </c>
      <c r="O7" s="18">
        <v>39.64</v>
      </c>
      <c r="P7" s="1">
        <v>2.7899999999999999E-3</v>
      </c>
      <c r="Q7" s="1">
        <v>1.1200000000000001</v>
      </c>
      <c r="R7" s="1" t="s">
        <v>17</v>
      </c>
    </row>
    <row r="8" spans="1:18" x14ac:dyDescent="0.25">
      <c r="A8" s="5">
        <f>TIME(4,30,0)</f>
        <v>0.1875</v>
      </c>
      <c r="B8" s="6">
        <f t="shared" si="0"/>
        <v>7</v>
      </c>
      <c r="C8" s="12">
        <v>-174.67983000000001</v>
      </c>
      <c r="D8" s="12">
        <v>-20.585129999999999</v>
      </c>
      <c r="E8" s="12">
        <v>-174.13078999999999</v>
      </c>
      <c r="F8" s="12">
        <v>-20.61891</v>
      </c>
      <c r="G8" s="12">
        <v>-175.92321999999999</v>
      </c>
      <c r="H8" s="12">
        <v>-20.570180000000001</v>
      </c>
      <c r="I8" s="12">
        <v>-20.348600000000001</v>
      </c>
      <c r="J8" s="12">
        <v>-175.36850000000001</v>
      </c>
      <c r="K8" s="18">
        <v>54.96</v>
      </c>
      <c r="L8" s="1">
        <v>0.09</v>
      </c>
      <c r="M8" s="1">
        <v>1.18</v>
      </c>
      <c r="N8" s="1">
        <v>0.04</v>
      </c>
      <c r="O8" s="18">
        <v>54.73</v>
      </c>
      <c r="P8" s="1">
        <v>1.57E-3</v>
      </c>
      <c r="Q8" s="1">
        <v>1.26</v>
      </c>
      <c r="R8" s="1" t="s">
        <v>18</v>
      </c>
    </row>
    <row r="9" spans="1:18" x14ac:dyDescent="0.25">
      <c r="B9" s="6">
        <f t="shared" si="0"/>
        <v>8</v>
      </c>
      <c r="C9" s="12">
        <v>-175.51812000000001</v>
      </c>
      <c r="D9" s="12">
        <v>-22.215039999999998</v>
      </c>
      <c r="E9" s="12">
        <v>-175.09047000000001</v>
      </c>
      <c r="F9" s="12">
        <v>-22.206019999999999</v>
      </c>
      <c r="G9" s="12">
        <v>-176.39259999999999</v>
      </c>
      <c r="H9" s="12">
        <v>-22.1952</v>
      </c>
      <c r="I9" s="12">
        <v>-22.016500000000001</v>
      </c>
      <c r="J9" s="12">
        <v>-175.98349999999999</v>
      </c>
      <c r="K9" s="18">
        <v>39.270000000000003</v>
      </c>
      <c r="L9" s="1">
        <v>0.11</v>
      </c>
      <c r="M9" s="1">
        <v>1.1599999999999999</v>
      </c>
      <c r="N9" s="1">
        <v>0.04</v>
      </c>
      <c r="O9" s="18">
        <v>39.15</v>
      </c>
      <c r="P9" s="1">
        <v>3.2200000000000002E-3</v>
      </c>
      <c r="Q9" s="1">
        <v>1.1399999999999999</v>
      </c>
      <c r="R9" s="1" t="s">
        <v>14</v>
      </c>
    </row>
    <row r="10" spans="1:18" x14ac:dyDescent="0.25">
      <c r="A10" s="5">
        <f>TIME(4,40,0)</f>
        <v>0.19444444444444445</v>
      </c>
      <c r="B10" s="6">
        <f t="shared" si="0"/>
        <v>9</v>
      </c>
      <c r="C10" s="12">
        <v>-174.5609</v>
      </c>
      <c r="D10" s="12">
        <v>-20.71734</v>
      </c>
      <c r="E10" s="12">
        <v>-174.04258999999999</v>
      </c>
      <c r="F10" s="12">
        <v>-20.776330000000002</v>
      </c>
      <c r="G10" s="12">
        <v>-175.56791999999999</v>
      </c>
      <c r="H10" s="12">
        <v>-20.72325</v>
      </c>
      <c r="I10" s="12">
        <v>-20.533000000000001</v>
      </c>
      <c r="J10" s="12">
        <v>-175.11519999999999</v>
      </c>
      <c r="K10" s="18">
        <v>46.14</v>
      </c>
      <c r="L10" s="1">
        <v>0.13</v>
      </c>
      <c r="M10" s="1">
        <v>1.17</v>
      </c>
      <c r="N10" s="1">
        <v>0.04</v>
      </c>
      <c r="O10" s="18">
        <v>46.21</v>
      </c>
      <c r="P10" s="1">
        <v>4.81E-3</v>
      </c>
      <c r="Q10" s="1">
        <v>1.1000000000000001</v>
      </c>
      <c r="R10" s="1" t="s">
        <v>20</v>
      </c>
    </row>
    <row r="11" spans="1:18" x14ac:dyDescent="0.25">
      <c r="B11" s="6">
        <f t="shared" si="0"/>
        <v>10</v>
      </c>
      <c r="C11" s="13">
        <v>-175.13168999999999</v>
      </c>
      <c r="D11" s="13">
        <v>-20.709109999999999</v>
      </c>
      <c r="E11" s="12">
        <v>-174.64724000000001</v>
      </c>
      <c r="F11" s="12">
        <v>-20.742450000000002</v>
      </c>
      <c r="G11" s="12">
        <v>-176.32941</v>
      </c>
      <c r="H11" s="12">
        <v>-20.74081</v>
      </c>
      <c r="I11" s="12">
        <v>-20.498999999999999</v>
      </c>
      <c r="J11" s="12">
        <v>-175.7886</v>
      </c>
      <c r="K11" s="18">
        <v>52.17</v>
      </c>
      <c r="L11" s="1">
        <v>0.09</v>
      </c>
      <c r="M11" s="1">
        <v>1.18</v>
      </c>
      <c r="N11" s="1">
        <v>0.04</v>
      </c>
      <c r="O11" s="18">
        <v>52.04</v>
      </c>
      <c r="P11" s="1">
        <v>2.49E-3</v>
      </c>
      <c r="Q11" s="1">
        <v>0.83</v>
      </c>
      <c r="R11" s="1" t="s">
        <v>21</v>
      </c>
    </row>
    <row r="12" spans="1:18" x14ac:dyDescent="0.25">
      <c r="A12" s="5">
        <f>TIME(4,50,0)</f>
        <v>0.20138888888888887</v>
      </c>
      <c r="B12" s="6">
        <f t="shared" si="0"/>
        <v>11</v>
      </c>
      <c r="C12" s="13">
        <v>-174.09381999999999</v>
      </c>
      <c r="D12" s="13">
        <v>-20.403459999999999</v>
      </c>
      <c r="E12" s="13">
        <v>-173.75943000000001</v>
      </c>
      <c r="F12" s="13">
        <v>-20.434259999999998</v>
      </c>
      <c r="G12" s="13">
        <v>-174.91120000000001</v>
      </c>
      <c r="H12" s="13">
        <v>-20.399429999999999</v>
      </c>
      <c r="I12" s="13">
        <v>-20.257300000000001</v>
      </c>
      <c r="J12" s="13">
        <v>-174.56389999999999</v>
      </c>
      <c r="K12" s="18">
        <v>35.24</v>
      </c>
      <c r="L12" s="1">
        <v>0.08</v>
      </c>
      <c r="M12" s="1">
        <v>1.17</v>
      </c>
      <c r="N12" s="1">
        <v>0.03</v>
      </c>
      <c r="O12" s="18">
        <v>35.159999999999997</v>
      </c>
      <c r="P12" s="1">
        <v>1.6199999999999999E-3</v>
      </c>
      <c r="Q12" s="1">
        <v>1.05</v>
      </c>
      <c r="R12" s="1" t="s">
        <v>45</v>
      </c>
    </row>
    <row r="13" spans="1:18" x14ac:dyDescent="0.25">
      <c r="B13" s="6">
        <f t="shared" si="0"/>
        <v>12</v>
      </c>
      <c r="C13" s="13">
        <v>-174.04246000000001</v>
      </c>
      <c r="D13" s="13">
        <v>-20.445889999999999</v>
      </c>
      <c r="E13" s="13">
        <v>-173.70519999999999</v>
      </c>
      <c r="F13" s="13">
        <v>-20.460339999999999</v>
      </c>
      <c r="G13" s="13">
        <v>-174.88849999999999</v>
      </c>
      <c r="H13" s="13">
        <v>-20.436450000000001</v>
      </c>
      <c r="I13" s="13">
        <v>-20.288</v>
      </c>
      <c r="J13" s="13">
        <v>-174.53059999999999</v>
      </c>
      <c r="K13" s="18">
        <v>36.200000000000003</v>
      </c>
      <c r="L13" s="1">
        <v>0.08</v>
      </c>
      <c r="M13" s="1">
        <v>1.17</v>
      </c>
      <c r="N13" s="1">
        <v>0.03</v>
      </c>
      <c r="O13" s="18">
        <v>35.549999999999997</v>
      </c>
      <c r="P13" s="1">
        <v>2.2200000000000002E-3</v>
      </c>
      <c r="Q13" s="1">
        <v>1.01</v>
      </c>
      <c r="R13" s="1" t="s">
        <v>44</v>
      </c>
    </row>
    <row r="14" spans="1:18" x14ac:dyDescent="0.25">
      <c r="B14" s="6">
        <f t="shared" si="0"/>
        <v>13</v>
      </c>
      <c r="C14" s="12">
        <v>-176.37841</v>
      </c>
      <c r="D14" s="12">
        <v>-19.968299999999999</v>
      </c>
      <c r="E14" s="12">
        <v>-176.13872000000001</v>
      </c>
      <c r="F14" s="12">
        <v>-20.016290000000001</v>
      </c>
      <c r="G14" s="12">
        <v>-177.16269</v>
      </c>
      <c r="H14" s="12">
        <v>-19.973210000000002</v>
      </c>
      <c r="I14" s="12">
        <v>-19.844000000000001</v>
      </c>
      <c r="J14" s="12">
        <v>-176.80109999999999</v>
      </c>
      <c r="K14" s="18">
        <v>33.36</v>
      </c>
      <c r="L14" s="1">
        <v>0.1</v>
      </c>
      <c r="M14" s="1">
        <v>1.23</v>
      </c>
      <c r="N14" s="1">
        <v>0.04</v>
      </c>
      <c r="O14" s="18">
        <v>33.520000000000003</v>
      </c>
      <c r="P14" s="1">
        <v>2.6700000000000001E-3</v>
      </c>
      <c r="Q14" s="1">
        <v>1.54</v>
      </c>
      <c r="R14" s="1" t="s">
        <v>22</v>
      </c>
    </row>
    <row r="15" spans="1:18" x14ac:dyDescent="0.25">
      <c r="B15" s="6">
        <f t="shared" si="0"/>
        <v>14</v>
      </c>
      <c r="C15" s="12">
        <v>-174.68168</v>
      </c>
      <c r="D15" s="12">
        <v>-20.749289999999998</v>
      </c>
      <c r="E15" s="12">
        <v>-174.12362999999999</v>
      </c>
      <c r="F15" s="12">
        <v>-20.78002</v>
      </c>
      <c r="G15" s="12">
        <v>-175.98361</v>
      </c>
      <c r="H15" s="12">
        <v>-20.718219999999999</v>
      </c>
      <c r="I15" s="12">
        <v>-20.4953</v>
      </c>
      <c r="J15" s="12">
        <v>-175.4041</v>
      </c>
      <c r="K15" s="18">
        <v>57</v>
      </c>
      <c r="L15" s="1">
        <v>0.09</v>
      </c>
      <c r="M15" s="1">
        <v>1.1599999999999999</v>
      </c>
      <c r="N15" s="1">
        <v>0.04</v>
      </c>
      <c r="O15" s="18">
        <v>57.14</v>
      </c>
      <c r="P15" s="1">
        <v>2.2499999999999998E-3</v>
      </c>
      <c r="Q15" s="1">
        <v>1.28</v>
      </c>
      <c r="R15" s="1" t="s">
        <v>46</v>
      </c>
    </row>
    <row r="16" spans="1:18" x14ac:dyDescent="0.25">
      <c r="B16" s="6">
        <f t="shared" si="0"/>
        <v>15</v>
      </c>
      <c r="C16" s="12">
        <v>-174.59791999999999</v>
      </c>
      <c r="D16" s="12">
        <v>-20.836590000000001</v>
      </c>
      <c r="E16" s="12">
        <v>-174.02680000000001</v>
      </c>
      <c r="F16" s="12">
        <v>-20.872199999999999</v>
      </c>
      <c r="G16" s="12">
        <v>-175.93217999999999</v>
      </c>
      <c r="H16" s="12">
        <v>-20.822839999999999</v>
      </c>
      <c r="I16" s="12">
        <v>-20.583400000000001</v>
      </c>
      <c r="J16" s="12">
        <v>-175.34010000000001</v>
      </c>
      <c r="K16" s="18">
        <v>58.17</v>
      </c>
      <c r="L16" s="1">
        <v>0.08</v>
      </c>
      <c r="M16" s="1">
        <v>1.1000000000000001</v>
      </c>
      <c r="N16" s="1">
        <v>0.03</v>
      </c>
      <c r="O16" s="18">
        <v>57.98</v>
      </c>
      <c r="P16" s="1">
        <v>2.2899999999999999E-3</v>
      </c>
      <c r="Q16" s="1">
        <v>0.97</v>
      </c>
      <c r="R16" s="1" t="s">
        <v>47</v>
      </c>
    </row>
    <row r="17" spans="1:18" x14ac:dyDescent="0.25">
      <c r="A17" s="5">
        <f>TIME(5,0,0)</f>
        <v>0.20833333333333334</v>
      </c>
      <c r="B17" s="6">
        <f t="shared" si="0"/>
        <v>16</v>
      </c>
      <c r="C17" s="12">
        <v>-174.6249</v>
      </c>
      <c r="D17" s="12">
        <v>-20.931709999999999</v>
      </c>
      <c r="E17" s="12">
        <v>-174.16609</v>
      </c>
      <c r="F17" s="12">
        <v>-20.951319999999999</v>
      </c>
      <c r="G17" s="12">
        <v>-175.62642</v>
      </c>
      <c r="H17" s="12">
        <v>-20.920529999999999</v>
      </c>
      <c r="I17" s="12">
        <v>-20.734100000000002</v>
      </c>
      <c r="J17" s="12">
        <v>-175.1814</v>
      </c>
      <c r="K17" s="18">
        <v>44.43</v>
      </c>
      <c r="L17" s="1">
        <v>0.09</v>
      </c>
      <c r="M17" s="1">
        <v>1.17</v>
      </c>
      <c r="N17" s="1">
        <v>0.04</v>
      </c>
      <c r="O17" s="18">
        <v>44.55</v>
      </c>
      <c r="P17" s="1">
        <v>2.1800000000000001E-3</v>
      </c>
      <c r="Q17" s="1">
        <v>0.8</v>
      </c>
      <c r="R17" s="1" t="s">
        <v>23</v>
      </c>
    </row>
    <row r="18" spans="1:18" x14ac:dyDescent="0.25">
      <c r="A18" s="5">
        <f>TIME(5,20,0)</f>
        <v>0.22222222222222221</v>
      </c>
      <c r="B18" s="6">
        <f t="shared" si="0"/>
        <v>17</v>
      </c>
      <c r="C18" s="12">
        <v>-175.44782000000001</v>
      </c>
      <c r="D18" s="12">
        <v>-20.44286</v>
      </c>
      <c r="E18" s="12">
        <v>-175.05453</v>
      </c>
      <c r="F18" s="12">
        <v>-20.44098</v>
      </c>
      <c r="G18" s="12">
        <v>-176.43492000000001</v>
      </c>
      <c r="H18" s="12">
        <v>-20.64499</v>
      </c>
      <c r="I18" s="12">
        <v>-20.32</v>
      </c>
      <c r="J18" s="12">
        <v>-175.98390000000001</v>
      </c>
      <c r="K18" s="18">
        <v>43.2</v>
      </c>
      <c r="L18" s="1">
        <v>0.31</v>
      </c>
      <c r="M18" s="1">
        <v>1.2</v>
      </c>
      <c r="N18" s="1">
        <v>0.05</v>
      </c>
      <c r="O18" s="18">
        <v>43.4</v>
      </c>
      <c r="P18" s="1">
        <v>0.11157</v>
      </c>
      <c r="Q18" s="1">
        <v>1.04</v>
      </c>
      <c r="R18" s="1" t="s">
        <v>24</v>
      </c>
    </row>
    <row r="19" spans="1:18" x14ac:dyDescent="0.25">
      <c r="B19" s="6">
        <f t="shared" si="0"/>
        <v>18</v>
      </c>
      <c r="C19" s="12">
        <v>-174.71567999999999</v>
      </c>
      <c r="D19" s="12">
        <v>-20.669460000000001</v>
      </c>
      <c r="E19" s="12">
        <v>-174.37344999999999</v>
      </c>
      <c r="F19" s="12">
        <v>-20.666720000000002</v>
      </c>
      <c r="G19" s="12">
        <v>-175.59777</v>
      </c>
      <c r="H19" s="12">
        <v>-20.6435</v>
      </c>
      <c r="I19" s="12">
        <v>-20.491499999999998</v>
      </c>
      <c r="J19" s="12">
        <v>-175.2124</v>
      </c>
      <c r="K19" s="18">
        <v>37.880000000000003</v>
      </c>
      <c r="L19" s="1">
        <v>0.08</v>
      </c>
      <c r="M19" s="1">
        <v>1.18</v>
      </c>
      <c r="N19" s="1">
        <v>0.03</v>
      </c>
      <c r="O19" s="18">
        <v>37.36</v>
      </c>
      <c r="P19" s="1">
        <v>2.0699999999999998E-3</v>
      </c>
      <c r="Q19" s="1">
        <v>1.05</v>
      </c>
      <c r="R19" s="1" t="s">
        <v>25</v>
      </c>
    </row>
    <row r="20" spans="1:18" x14ac:dyDescent="0.25">
      <c r="A20" s="5">
        <f>TIME(5,40,0)</f>
        <v>0.23611111111111113</v>
      </c>
      <c r="B20" s="6">
        <f t="shared" si="0"/>
        <v>19</v>
      </c>
      <c r="C20" s="12">
        <v>-174.99507</v>
      </c>
      <c r="D20" s="12">
        <v>-20.738939999999999</v>
      </c>
      <c r="E20" s="12">
        <v>-174.64008000000001</v>
      </c>
      <c r="F20" s="12">
        <v>-20.747309999999999</v>
      </c>
      <c r="G20" s="12">
        <v>-175.90277</v>
      </c>
      <c r="H20" s="12">
        <v>-20.740870000000001</v>
      </c>
      <c r="I20" s="12">
        <v>-20.567699999999999</v>
      </c>
      <c r="J20" s="12">
        <v>-175.4999</v>
      </c>
      <c r="K20" s="18">
        <v>39.19</v>
      </c>
      <c r="L20" s="1">
        <v>0.08</v>
      </c>
      <c r="M20" s="1">
        <v>1.18</v>
      </c>
      <c r="N20" s="1">
        <v>0.03</v>
      </c>
      <c r="O20" s="18">
        <v>39.020000000000003</v>
      </c>
      <c r="P20" s="1">
        <v>2.2200000000000002E-3</v>
      </c>
      <c r="Q20" s="1">
        <v>1.29</v>
      </c>
      <c r="R20" s="3" t="s">
        <v>8</v>
      </c>
    </row>
    <row r="21" spans="1:18" x14ac:dyDescent="0.25">
      <c r="B21" s="6">
        <f t="shared" si="0"/>
        <v>20</v>
      </c>
      <c r="C21" s="12">
        <v>-174.78325000000001</v>
      </c>
      <c r="D21" s="12">
        <v>-20.534389999999998</v>
      </c>
      <c r="E21" s="12">
        <v>-174.44103000000001</v>
      </c>
      <c r="F21" s="12">
        <v>-20.56232</v>
      </c>
      <c r="G21" s="12">
        <v>-175.64823000000001</v>
      </c>
      <c r="H21" s="12">
        <v>-20.548200000000001</v>
      </c>
      <c r="I21" s="12">
        <v>-20.382999999999999</v>
      </c>
      <c r="J21" s="12">
        <v>-175.26830000000001</v>
      </c>
      <c r="K21" s="18">
        <v>37.409999999999997</v>
      </c>
      <c r="L21" s="1">
        <v>0.08</v>
      </c>
      <c r="M21" s="1">
        <v>1.18</v>
      </c>
      <c r="N21" s="1">
        <v>0.03</v>
      </c>
      <c r="O21" s="18">
        <v>37.450000000000003</v>
      </c>
      <c r="P21" s="1">
        <v>2.2499999999999998E-3</v>
      </c>
      <c r="Q21" s="1">
        <v>1.2</v>
      </c>
      <c r="R21" s="1" t="s">
        <v>9</v>
      </c>
    </row>
    <row r="22" spans="1:18" x14ac:dyDescent="0.25">
      <c r="B22" s="6">
        <f t="shared" si="0"/>
        <v>21</v>
      </c>
      <c r="C22" s="12">
        <v>-176.20679000000001</v>
      </c>
      <c r="D22" s="12">
        <v>-20.236280000000001</v>
      </c>
      <c r="E22" s="12">
        <v>-175.89096000000001</v>
      </c>
      <c r="F22" s="12">
        <v>-20.246639999999999</v>
      </c>
      <c r="G22" s="12">
        <v>-177.02231</v>
      </c>
      <c r="H22" s="12">
        <v>-20.131509999999999</v>
      </c>
      <c r="I22" s="12">
        <v>-20.0489</v>
      </c>
      <c r="J22" s="12">
        <v>-176.64</v>
      </c>
      <c r="K22" s="18">
        <v>36.17</v>
      </c>
      <c r="L22" s="1">
        <v>0.16</v>
      </c>
      <c r="M22" s="1">
        <v>1.22</v>
      </c>
      <c r="N22" s="1">
        <v>0.05</v>
      </c>
      <c r="O22" s="18">
        <v>36.25</v>
      </c>
      <c r="P22" s="1">
        <v>7.1900000000000002E-3</v>
      </c>
      <c r="Q22" s="1">
        <v>1.07</v>
      </c>
      <c r="R22" s="1" t="s">
        <v>10</v>
      </c>
    </row>
    <row r="23" spans="1:18" x14ac:dyDescent="0.25">
      <c r="A23" s="5">
        <f>TIME(6,0,0)</f>
        <v>0.25</v>
      </c>
      <c r="B23" s="6">
        <f t="shared" si="0"/>
        <v>22</v>
      </c>
      <c r="C23" s="12">
        <v>-177.48366999999999</v>
      </c>
      <c r="D23" s="12">
        <v>-20.996980000000001</v>
      </c>
      <c r="E23" s="12">
        <v>-177.17383000000001</v>
      </c>
      <c r="F23" s="12">
        <v>-21.005400000000002</v>
      </c>
      <c r="G23" s="12">
        <v>-178.31300999999999</v>
      </c>
      <c r="H23" s="12">
        <v>-21.002479999999998</v>
      </c>
      <c r="I23" s="12">
        <v>-20.837499999999999</v>
      </c>
      <c r="J23" s="12">
        <v>-177.90100000000001</v>
      </c>
      <c r="K23" s="18">
        <v>36.619999999999997</v>
      </c>
      <c r="L23" s="1">
        <v>0.08</v>
      </c>
      <c r="M23" s="1">
        <v>1.22</v>
      </c>
      <c r="N23" s="1">
        <v>0.03</v>
      </c>
      <c r="O23" s="18">
        <v>36.549999999999997</v>
      </c>
      <c r="P23" s="1">
        <v>1.49E-3</v>
      </c>
      <c r="Q23" s="1">
        <v>1.35</v>
      </c>
      <c r="R23" s="1" t="s">
        <v>26</v>
      </c>
    </row>
    <row r="24" spans="1:18" x14ac:dyDescent="0.25">
      <c r="B24" s="6">
        <f t="shared" si="0"/>
        <v>23</v>
      </c>
      <c r="C24" s="12">
        <v>-174.60307</v>
      </c>
      <c r="D24" s="12">
        <v>-20.192430000000002</v>
      </c>
      <c r="E24" s="12">
        <v>-174.26353</v>
      </c>
      <c r="F24" s="12">
        <v>-20.21444</v>
      </c>
      <c r="G24" s="12">
        <v>-175.42930999999999</v>
      </c>
      <c r="H24" s="12">
        <v>-20.185020000000002</v>
      </c>
      <c r="I24" s="12">
        <v>-20.040600000000001</v>
      </c>
      <c r="J24" s="12">
        <v>-175.0686</v>
      </c>
      <c r="K24" s="18">
        <v>36.130000000000003</v>
      </c>
      <c r="L24" s="1">
        <v>0.08</v>
      </c>
      <c r="M24" s="1">
        <v>1.19</v>
      </c>
      <c r="N24" s="1">
        <v>0.03</v>
      </c>
      <c r="O24" s="18">
        <v>36.31</v>
      </c>
      <c r="P24" s="1">
        <v>1.4E-3</v>
      </c>
      <c r="Q24" s="1">
        <v>1.06</v>
      </c>
      <c r="R24" s="1" t="s">
        <v>29</v>
      </c>
    </row>
    <row r="25" spans="1:18" x14ac:dyDescent="0.25">
      <c r="A25" s="5">
        <f>TIME(6,20,0)</f>
        <v>0.2638888888888889</v>
      </c>
      <c r="B25" s="6">
        <f t="shared" si="0"/>
        <v>24</v>
      </c>
      <c r="C25" s="12">
        <v>-175.51284000000001</v>
      </c>
      <c r="D25" s="12">
        <v>-21.745570000000001</v>
      </c>
      <c r="E25" s="12">
        <v>-175.17488</v>
      </c>
      <c r="F25" s="12">
        <v>-21.767969999999998</v>
      </c>
      <c r="G25" s="12">
        <v>-176.30914999999999</v>
      </c>
      <c r="H25" s="12">
        <v>-21.74314</v>
      </c>
      <c r="I25" s="12">
        <v>-21.5886</v>
      </c>
      <c r="J25" s="12">
        <v>-175.9442</v>
      </c>
      <c r="K25" s="18">
        <v>34.799999999999997</v>
      </c>
      <c r="L25" s="1">
        <v>0.08</v>
      </c>
      <c r="M25" s="1">
        <v>1.18</v>
      </c>
      <c r="N25" s="1">
        <v>0.03</v>
      </c>
      <c r="O25" s="18">
        <v>34.9</v>
      </c>
      <c r="P25" s="1">
        <v>2.2899999999999999E-3</v>
      </c>
      <c r="Q25" s="1">
        <v>1.1499999999999999</v>
      </c>
      <c r="R25" s="1" t="s">
        <v>30</v>
      </c>
    </row>
    <row r="26" spans="1:18" x14ac:dyDescent="0.25">
      <c r="B26" s="6">
        <f t="shared" si="0"/>
        <v>25</v>
      </c>
      <c r="C26" s="12">
        <v>-175.48177000000001</v>
      </c>
      <c r="D26" s="12">
        <v>-19.23563</v>
      </c>
      <c r="E26" s="12">
        <v>-175.14534</v>
      </c>
      <c r="F26" s="12">
        <v>-19.25853</v>
      </c>
      <c r="G26" s="12">
        <v>-176.27396999999999</v>
      </c>
      <c r="H26" s="12">
        <v>-19.250050000000002</v>
      </c>
      <c r="I26" s="12">
        <v>-19.100999999999999</v>
      </c>
      <c r="J26" s="12">
        <v>-175.9111</v>
      </c>
      <c r="K26" s="18">
        <v>35.93</v>
      </c>
      <c r="L26" s="1">
        <v>0.08</v>
      </c>
      <c r="M26" s="1">
        <v>1.22</v>
      </c>
      <c r="N26" s="1">
        <v>0.03</v>
      </c>
      <c r="O26" s="18">
        <v>36.28</v>
      </c>
      <c r="P26" s="1">
        <v>1.75E-3</v>
      </c>
      <c r="Q26" s="1">
        <v>1.1100000000000001</v>
      </c>
      <c r="R26" s="1" t="s">
        <v>31</v>
      </c>
    </row>
    <row r="27" spans="1:18" x14ac:dyDescent="0.25">
      <c r="B27" s="6">
        <f t="shared" si="0"/>
        <v>26</v>
      </c>
      <c r="C27" s="12">
        <v>-177.17804000000001</v>
      </c>
      <c r="D27" s="12">
        <v>-19.880030000000001</v>
      </c>
      <c r="E27" s="12">
        <v>-176.88731999999999</v>
      </c>
      <c r="F27" s="12">
        <v>-19.891310000000001</v>
      </c>
      <c r="G27" s="12">
        <v>-177.93785</v>
      </c>
      <c r="H27" s="12">
        <v>-19.880199999999999</v>
      </c>
      <c r="I27" s="12">
        <v>-19.739599999999999</v>
      </c>
      <c r="J27" s="12">
        <v>-177.5651</v>
      </c>
      <c r="K27" s="18">
        <v>34.18</v>
      </c>
      <c r="L27" s="1">
        <v>0.08</v>
      </c>
      <c r="M27" s="1">
        <v>1.24</v>
      </c>
      <c r="N27" s="1">
        <v>0.03</v>
      </c>
      <c r="O27" s="18">
        <v>34.450000000000003</v>
      </c>
      <c r="P27" s="1">
        <v>2.1900000000000001E-3</v>
      </c>
      <c r="Q27" s="1">
        <v>1.33</v>
      </c>
      <c r="R27" s="1" t="s">
        <v>32</v>
      </c>
    </row>
    <row r="28" spans="1:18" x14ac:dyDescent="0.25">
      <c r="A28" s="5">
        <f>TIME(6,30,0)</f>
        <v>0.27083333333333331</v>
      </c>
      <c r="B28" s="6">
        <f t="shared" si="0"/>
        <v>27</v>
      </c>
      <c r="C28" s="12">
        <v>-178.20801</v>
      </c>
      <c r="D28" s="12">
        <v>-23.19096</v>
      </c>
      <c r="E28" s="12">
        <v>-177.91410999999999</v>
      </c>
      <c r="F28" s="12">
        <v>-23.20185</v>
      </c>
      <c r="G28" s="12">
        <v>-179.00665000000001</v>
      </c>
      <c r="H28" s="12">
        <v>-23.186060000000001</v>
      </c>
      <c r="I28" s="12">
        <v>-23.0215</v>
      </c>
      <c r="J28" s="12">
        <v>-178.59780000000001</v>
      </c>
      <c r="K28" s="18">
        <v>34.200000000000003</v>
      </c>
      <c r="L28" s="1">
        <v>0.08</v>
      </c>
      <c r="M28" s="1">
        <v>1.19</v>
      </c>
      <c r="N28" s="1">
        <v>0.03</v>
      </c>
      <c r="O28" s="18">
        <v>34.19</v>
      </c>
      <c r="P28" s="1">
        <v>1.8600000000000001E-3</v>
      </c>
      <c r="Q28" s="1">
        <v>0.68</v>
      </c>
      <c r="R28" s="1" t="s">
        <v>33</v>
      </c>
    </row>
    <row r="29" spans="1:18" x14ac:dyDescent="0.25">
      <c r="A29" s="1"/>
      <c r="B29" s="6">
        <f t="shared" si="0"/>
        <v>28</v>
      </c>
      <c r="C29" s="12">
        <v>-178.25917999999999</v>
      </c>
      <c r="D29" s="12">
        <v>-18.563829999999999</v>
      </c>
      <c r="E29" s="12">
        <v>-178.02021999999999</v>
      </c>
      <c r="F29" s="12">
        <v>-18.556349999999998</v>
      </c>
      <c r="G29" s="12">
        <v>-178.87423999999999</v>
      </c>
      <c r="H29" s="12">
        <v>-18.459949999999999</v>
      </c>
      <c r="I29" s="12">
        <v>-18.415199999999999</v>
      </c>
      <c r="J29" s="12">
        <v>-178.55760000000001</v>
      </c>
      <c r="K29" s="18">
        <v>28.67</v>
      </c>
      <c r="L29" s="1">
        <v>0.16</v>
      </c>
      <c r="M29" s="1">
        <v>1.28</v>
      </c>
      <c r="N29" s="1">
        <v>0.05</v>
      </c>
      <c r="O29" s="18">
        <v>28.91</v>
      </c>
      <c r="P29" s="1">
        <v>7.7400000000000004E-3</v>
      </c>
      <c r="Q29" s="1">
        <v>1.32</v>
      </c>
      <c r="R29" s="1" t="s">
        <v>34</v>
      </c>
    </row>
    <row r="30" spans="1:18" x14ac:dyDescent="0.25">
      <c r="B30" s="6"/>
      <c r="M30" s="1"/>
      <c r="N30" s="1"/>
      <c r="P30" s="1"/>
      <c r="Q30" s="1"/>
    </row>
    <row r="31" spans="1:18" x14ac:dyDescent="0.25">
      <c r="A31" s="1"/>
      <c r="B31" s="1"/>
      <c r="M31" s="1"/>
      <c r="N31" s="1"/>
      <c r="P31" s="1"/>
      <c r="Q31" s="1"/>
    </row>
    <row r="32" spans="1:18" x14ac:dyDescent="0.25">
      <c r="L32" s="7"/>
      <c r="M32" s="7"/>
      <c r="N32" s="7"/>
      <c r="P32" s="7"/>
      <c r="Q32" s="7"/>
    </row>
    <row r="33" spans="12:17" x14ac:dyDescent="0.25">
      <c r="L33" s="7"/>
      <c r="M33" s="7"/>
      <c r="N33" s="7"/>
      <c r="P33" s="7"/>
      <c r="Q33" s="7"/>
    </row>
    <row r="34" spans="12:17" x14ac:dyDescent="0.25">
      <c r="L34" s="7"/>
      <c r="M34" s="7"/>
      <c r="N34" s="7"/>
      <c r="P34" s="7"/>
      <c r="Q34" s="7"/>
    </row>
    <row r="35" spans="12:17" x14ac:dyDescent="0.25">
      <c r="L35" s="7"/>
      <c r="M35" s="7"/>
      <c r="N35" s="7"/>
      <c r="P35" s="7"/>
      <c r="Q35" s="7"/>
    </row>
    <row r="36" spans="12:17" x14ac:dyDescent="0.25">
      <c r="L36" s="7"/>
      <c r="M36" s="7"/>
      <c r="N36" s="7"/>
      <c r="P36" s="7"/>
      <c r="Q3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61F59-554D-4110-9A2B-C391045CCF89}">
  <dimension ref="A1:G138"/>
  <sheetViews>
    <sheetView workbookViewId="0">
      <selection activeCell="H13" sqref="H13"/>
    </sheetView>
  </sheetViews>
  <sheetFormatPr defaultRowHeight="15" x14ac:dyDescent="0.25"/>
  <cols>
    <col min="1" max="6" width="12.140625" style="1" customWidth="1"/>
    <col min="7" max="7" width="9.140625" style="1"/>
  </cols>
  <sheetData>
    <row r="1" spans="1:7" ht="15.75" thickBot="1" x14ac:dyDescent="0.3">
      <c r="A1" s="8" t="s">
        <v>37</v>
      </c>
      <c r="B1" s="8" t="s">
        <v>38</v>
      </c>
      <c r="C1" s="8" t="s">
        <v>40</v>
      </c>
      <c r="D1" s="8" t="s">
        <v>39</v>
      </c>
      <c r="E1" s="8" t="s">
        <v>42</v>
      </c>
      <c r="F1" s="8" t="s">
        <v>43</v>
      </c>
      <c r="G1" s="10" t="s">
        <v>41</v>
      </c>
    </row>
    <row r="2" spans="1:7" ht="15.75" thickBot="1" x14ac:dyDescent="0.3">
      <c r="A2" s="8">
        <v>0.02</v>
      </c>
      <c r="B2" s="8">
        <v>201.2</v>
      </c>
      <c r="C2" s="8">
        <v>74537.5</v>
      </c>
      <c r="D2" s="8">
        <v>0.02</v>
      </c>
      <c r="E2" s="8">
        <v>203</v>
      </c>
      <c r="F2" s="9">
        <v>205.2</v>
      </c>
      <c r="G2" s="11">
        <v>79238.924607281806</v>
      </c>
    </row>
    <row r="3" spans="1:7" ht="15.75" thickBot="1" x14ac:dyDescent="0.3">
      <c r="A3" s="8">
        <v>0.04</v>
      </c>
      <c r="B3" s="8">
        <v>217.1</v>
      </c>
      <c r="C3" s="8">
        <v>70280.7</v>
      </c>
      <c r="D3" s="8">
        <v>3.1E-2</v>
      </c>
      <c r="E3" s="8">
        <v>210.3</v>
      </c>
      <c r="F3" s="9">
        <v>212.1</v>
      </c>
      <c r="G3" s="11">
        <v>73441.776753529499</v>
      </c>
    </row>
    <row r="4" spans="1:7" ht="15.75" thickBot="1" x14ac:dyDescent="0.3">
      <c r="A4" s="8">
        <v>7.0000000000000007E-2</v>
      </c>
      <c r="B4" s="8">
        <v>229.6</v>
      </c>
      <c r="C4" s="8">
        <v>66590.899999999994</v>
      </c>
      <c r="D4" s="8">
        <v>4.7E-2</v>
      </c>
      <c r="E4" s="8">
        <v>215.6</v>
      </c>
      <c r="F4" s="9">
        <v>216.3</v>
      </c>
      <c r="G4" s="11">
        <v>70667.536824501745</v>
      </c>
    </row>
    <row r="5" spans="1:7" ht="15.75" thickBot="1" x14ac:dyDescent="0.3">
      <c r="A5" s="8">
        <v>0.1</v>
      </c>
      <c r="B5" s="8">
        <v>231.9</v>
      </c>
      <c r="C5" s="8">
        <v>64182.2</v>
      </c>
      <c r="D5" s="8">
        <v>6.8000000000000005E-2</v>
      </c>
      <c r="E5" s="8">
        <v>220.2</v>
      </c>
      <c r="F5" s="9">
        <v>219.7</v>
      </c>
      <c r="G5" s="11">
        <v>68024.911667083055</v>
      </c>
    </row>
    <row r="6" spans="1:7" ht="15.75" thickBot="1" x14ac:dyDescent="0.3">
      <c r="A6" s="8">
        <v>0.2</v>
      </c>
      <c r="B6" s="8">
        <v>239.1</v>
      </c>
      <c r="C6" s="8">
        <v>59437.4</v>
      </c>
      <c r="D6" s="8">
        <v>9.6999999999999989E-2</v>
      </c>
      <c r="E6" s="8">
        <v>224.6</v>
      </c>
      <c r="F6" s="9">
        <v>223.5</v>
      </c>
      <c r="G6" s="11">
        <v>65535.814982690325</v>
      </c>
    </row>
    <row r="7" spans="1:7" ht="15.75" thickBot="1" x14ac:dyDescent="0.3">
      <c r="A7" s="8">
        <v>0.4</v>
      </c>
      <c r="B7" s="8">
        <v>251.8</v>
      </c>
      <c r="C7" s="8">
        <v>54450.8</v>
      </c>
      <c r="D7" s="8">
        <v>0.13600000000000001</v>
      </c>
      <c r="E7" s="8">
        <v>229.9</v>
      </c>
      <c r="F7" s="9">
        <v>228.7</v>
      </c>
      <c r="G7" s="11">
        <v>63202.337189560145</v>
      </c>
    </row>
    <row r="8" spans="1:7" ht="15.75" thickBot="1" x14ac:dyDescent="0.3">
      <c r="A8" s="8">
        <v>0.7</v>
      </c>
      <c r="B8" s="8">
        <v>259.3</v>
      </c>
      <c r="C8" s="8">
        <v>50247.9</v>
      </c>
      <c r="D8" s="8">
        <v>0.18600000000000003</v>
      </c>
      <c r="E8" s="8">
        <v>236.2</v>
      </c>
      <c r="F8" s="9">
        <v>234.2</v>
      </c>
      <c r="G8" s="11">
        <v>60995.253221028586</v>
      </c>
    </row>
    <row r="9" spans="1:7" ht="15.75" thickBot="1" x14ac:dyDescent="0.3">
      <c r="A9" s="8">
        <v>1</v>
      </c>
      <c r="B9" s="8">
        <v>261.89999999999998</v>
      </c>
      <c r="C9" s="8">
        <v>47521.4</v>
      </c>
      <c r="D9" s="8">
        <v>0.25</v>
      </c>
      <c r="E9" s="8">
        <v>241.7</v>
      </c>
      <c r="F9" s="9">
        <v>239.2</v>
      </c>
      <c r="G9" s="11">
        <v>58913.013108451923</v>
      </c>
    </row>
    <row r="10" spans="1:7" ht="15.75" thickBot="1" x14ac:dyDescent="0.3">
      <c r="A10" s="8">
        <v>2</v>
      </c>
      <c r="B10" s="8">
        <v>256.7</v>
      </c>
      <c r="C10" s="8">
        <v>42243.8</v>
      </c>
      <c r="D10" s="8">
        <v>0.33</v>
      </c>
      <c r="E10" s="8">
        <v>247.2</v>
      </c>
      <c r="F10" s="9">
        <v>244.6</v>
      </c>
      <c r="G10" s="11">
        <v>56952.710660623154</v>
      </c>
    </row>
    <row r="11" spans="1:7" ht="15.75" thickBot="1" x14ac:dyDescent="0.3">
      <c r="A11" s="8">
        <v>3</v>
      </c>
      <c r="B11" s="8">
        <v>247.7</v>
      </c>
      <c r="C11" s="8">
        <v>39248.300000000003</v>
      </c>
      <c r="D11" s="8">
        <v>0.42899999999999999</v>
      </c>
      <c r="E11" s="8">
        <v>253.1</v>
      </c>
      <c r="F11" s="9">
        <v>248</v>
      </c>
      <c r="G11" s="11">
        <v>55066.439609856585</v>
      </c>
    </row>
    <row r="12" spans="1:7" ht="15.75" thickBot="1" x14ac:dyDescent="0.3">
      <c r="A12" s="8">
        <v>5</v>
      </c>
      <c r="B12" s="8">
        <v>237.7</v>
      </c>
      <c r="C12" s="8">
        <v>35628.699999999997</v>
      </c>
      <c r="D12" s="8">
        <v>0.55000000000000004</v>
      </c>
      <c r="E12" s="8">
        <v>257.2</v>
      </c>
      <c r="F12" s="9">
        <v>251.1</v>
      </c>
      <c r="G12" s="11">
        <v>53235.243431752948</v>
      </c>
    </row>
    <row r="13" spans="1:7" ht="15.75" thickBot="1" x14ac:dyDescent="0.3">
      <c r="A13" s="8">
        <v>7</v>
      </c>
      <c r="B13" s="8">
        <v>233.7</v>
      </c>
      <c r="C13" s="8">
        <v>33309.599999999999</v>
      </c>
      <c r="D13" s="8">
        <v>0.69499999999999995</v>
      </c>
      <c r="E13" s="8">
        <v>258.5</v>
      </c>
      <c r="F13" s="9">
        <v>253.1</v>
      </c>
      <c r="G13" s="11">
        <v>51465.158846293081</v>
      </c>
    </row>
    <row r="14" spans="1:7" ht="15.75" thickBot="1" x14ac:dyDescent="0.3">
      <c r="A14" s="8">
        <v>10</v>
      </c>
      <c r="B14" s="8">
        <v>229.6</v>
      </c>
      <c r="C14" s="8">
        <v>30891.3</v>
      </c>
      <c r="D14" s="8">
        <v>0.86900000000000011</v>
      </c>
      <c r="E14" s="8">
        <v>258.60000000000002</v>
      </c>
      <c r="F14" s="9">
        <v>254.3</v>
      </c>
      <c r="G14" s="11">
        <v>49754.982588345665</v>
      </c>
    </row>
    <row r="15" spans="1:7" ht="15.75" thickBot="1" x14ac:dyDescent="0.3">
      <c r="A15" s="8">
        <v>15</v>
      </c>
      <c r="B15" s="8">
        <v>222</v>
      </c>
      <c r="C15" s="8">
        <v>28208</v>
      </c>
      <c r="D15" s="8">
        <v>1.0740000000000001</v>
      </c>
      <c r="E15" s="8">
        <v>260.7</v>
      </c>
      <c r="F15" s="9">
        <v>255.9</v>
      </c>
      <c r="G15" s="11">
        <v>48101.227228462325</v>
      </c>
    </row>
    <row r="16" spans="1:7" ht="15.75" thickBot="1" x14ac:dyDescent="0.3">
      <c r="A16" s="8">
        <v>20</v>
      </c>
      <c r="B16" s="8">
        <v>219.4</v>
      </c>
      <c r="C16" s="8">
        <v>26353.4</v>
      </c>
      <c r="D16" s="8">
        <v>1.3140000000000001</v>
      </c>
      <c r="E16" s="8">
        <v>263.10000000000002</v>
      </c>
      <c r="F16" s="9">
        <v>258.3</v>
      </c>
      <c r="G16" s="11">
        <v>46502.526346917657</v>
      </c>
    </row>
    <row r="17" spans="1:7" ht="15.75" thickBot="1" x14ac:dyDescent="0.3">
      <c r="A17" s="8">
        <v>30</v>
      </c>
      <c r="B17" s="8">
        <v>216.8</v>
      </c>
      <c r="C17" s="8">
        <v>23771.5</v>
      </c>
      <c r="D17" s="8">
        <v>1.5930000000000002</v>
      </c>
      <c r="E17" s="8">
        <v>264.2</v>
      </c>
      <c r="F17" s="9">
        <v>259</v>
      </c>
      <c r="G17" s="11">
        <v>44962.69368234821</v>
      </c>
    </row>
    <row r="18" spans="1:7" ht="15.75" thickBot="1" x14ac:dyDescent="0.3">
      <c r="A18" s="8">
        <v>40</v>
      </c>
      <c r="B18" s="8">
        <v>211.9</v>
      </c>
      <c r="C18" s="8">
        <v>21964.400000000001</v>
      </c>
      <c r="D18" s="8">
        <v>1.913</v>
      </c>
      <c r="E18" s="8">
        <v>262.89999999999998</v>
      </c>
      <c r="F18" s="9">
        <v>258.5</v>
      </c>
      <c r="G18" s="11">
        <v>43488.999811352507</v>
      </c>
    </row>
    <row r="19" spans="1:7" ht="15.75" thickBot="1" x14ac:dyDescent="0.3">
      <c r="A19" s="8">
        <v>50</v>
      </c>
      <c r="B19" s="8">
        <v>207.2</v>
      </c>
      <c r="C19" s="8">
        <v>20588.8</v>
      </c>
      <c r="D19" s="8">
        <v>2.2799999999999998</v>
      </c>
      <c r="E19" s="8">
        <v>260.5</v>
      </c>
      <c r="F19" s="9">
        <v>256.89999999999998</v>
      </c>
      <c r="G19" s="11">
        <v>42092.845161191639</v>
      </c>
    </row>
    <row r="20" spans="1:7" ht="15.75" thickBot="1" x14ac:dyDescent="0.3">
      <c r="A20" s="8">
        <v>70</v>
      </c>
      <c r="B20" s="8">
        <v>197.2</v>
      </c>
      <c r="C20" s="8">
        <v>18601.5</v>
      </c>
      <c r="D20" s="8">
        <v>2.6949999999999998</v>
      </c>
      <c r="E20" s="8">
        <v>258.60000000000002</v>
      </c>
      <c r="F20" s="9">
        <v>254.2</v>
      </c>
      <c r="G20" s="11">
        <v>40786.843621420157</v>
      </c>
    </row>
    <row r="21" spans="1:7" ht="15.75" thickBot="1" x14ac:dyDescent="0.3">
      <c r="A21" s="8">
        <v>100</v>
      </c>
      <c r="B21" s="8">
        <v>191</v>
      </c>
      <c r="C21" s="8">
        <v>16595.2</v>
      </c>
      <c r="D21" s="8">
        <v>3.1639999999999997</v>
      </c>
      <c r="E21" s="8">
        <v>255.1</v>
      </c>
      <c r="F21" s="9">
        <v>250.2</v>
      </c>
      <c r="G21" s="11">
        <v>39569.679758123319</v>
      </c>
    </row>
    <row r="22" spans="1:7" ht="15.75" thickBot="1" x14ac:dyDescent="0.3">
      <c r="A22" s="8">
        <v>150</v>
      </c>
      <c r="B22" s="8">
        <v>206.8</v>
      </c>
      <c r="C22" s="8">
        <v>14242.5</v>
      </c>
      <c r="D22" s="8">
        <v>3.69</v>
      </c>
      <c r="E22" s="8">
        <v>247.2</v>
      </c>
      <c r="F22" s="9">
        <v>246.8</v>
      </c>
      <c r="G22" s="11">
        <v>38425.690730269765</v>
      </c>
    </row>
    <row r="23" spans="1:7" ht="15.75" thickBot="1" x14ac:dyDescent="0.3">
      <c r="A23" s="8">
        <v>200</v>
      </c>
      <c r="B23" s="8">
        <v>220.9</v>
      </c>
      <c r="C23" s="8">
        <v>12444.2</v>
      </c>
      <c r="D23" s="8">
        <v>4.2759999999999998</v>
      </c>
      <c r="E23" s="8">
        <v>239.9</v>
      </c>
      <c r="F23" s="9">
        <v>242.5</v>
      </c>
      <c r="G23" s="11">
        <v>37337.3374189963</v>
      </c>
    </row>
    <row r="24" spans="1:7" ht="15.75" thickBot="1" x14ac:dyDescent="0.3">
      <c r="A24" s="8">
        <v>250</v>
      </c>
      <c r="B24" s="8">
        <v>231.2</v>
      </c>
      <c r="C24" s="8">
        <v>10971</v>
      </c>
      <c r="D24" s="8">
        <v>4.9260000000000002</v>
      </c>
      <c r="E24" s="8">
        <v>238.4</v>
      </c>
      <c r="F24" s="9">
        <v>238.4</v>
      </c>
      <c r="G24" s="11">
        <v>36297.390036352881</v>
      </c>
    </row>
    <row r="25" spans="1:7" ht="15.75" thickBot="1" x14ac:dyDescent="0.3">
      <c r="A25" s="8">
        <v>300</v>
      </c>
      <c r="B25" s="8">
        <v>241.8</v>
      </c>
      <c r="C25" s="8">
        <v>9707.7999999999993</v>
      </c>
      <c r="D25" s="8">
        <v>5.6440000000000001</v>
      </c>
      <c r="E25" s="8">
        <v>238.4</v>
      </c>
      <c r="F25" s="9">
        <v>236.1</v>
      </c>
      <c r="G25" s="11">
        <v>35311.609978942863</v>
      </c>
    </row>
    <row r="26" spans="1:7" ht="15.75" thickBot="1" x14ac:dyDescent="0.3">
      <c r="A26" s="8">
        <v>350</v>
      </c>
      <c r="B26" s="8">
        <v>250.4</v>
      </c>
      <c r="C26" s="8">
        <v>8598.1</v>
      </c>
      <c r="D26" s="8">
        <v>6.4329999999999998</v>
      </c>
      <c r="E26" s="8">
        <v>236.5</v>
      </c>
      <c r="F26" s="9">
        <v>234.5</v>
      </c>
      <c r="G26" s="11">
        <v>34383.352113106921</v>
      </c>
    </row>
    <row r="27" spans="1:7" ht="15.75" thickBot="1" x14ac:dyDescent="0.3">
      <c r="A27" s="8">
        <v>400</v>
      </c>
      <c r="B27" s="8">
        <v>258.89999999999998</v>
      </c>
      <c r="C27" s="8">
        <v>7602.5</v>
      </c>
      <c r="D27" s="8">
        <v>7.2970000000000006</v>
      </c>
      <c r="E27" s="8">
        <v>232.3</v>
      </c>
      <c r="F27" s="9">
        <v>232.5</v>
      </c>
      <c r="G27" s="11">
        <v>33504.642258059583</v>
      </c>
    </row>
    <row r="28" spans="1:7" ht="15.75" thickBot="1" x14ac:dyDescent="0.3">
      <c r="A28" s="8">
        <v>450</v>
      </c>
      <c r="B28" s="8">
        <v>265.8</v>
      </c>
      <c r="C28" s="8">
        <v>6697.6</v>
      </c>
      <c r="D28" s="8">
        <v>8.24</v>
      </c>
      <c r="E28" s="8">
        <v>229.6</v>
      </c>
      <c r="F28" s="9">
        <v>230.9</v>
      </c>
      <c r="G28" s="11">
        <v>32666.74144585562</v>
      </c>
    </row>
    <row r="29" spans="1:7" ht="15.75" thickBot="1" x14ac:dyDescent="0.3">
      <c r="A29" s="8">
        <v>500</v>
      </c>
      <c r="B29" s="8">
        <v>270.7</v>
      </c>
      <c r="C29" s="8">
        <v>5869.4</v>
      </c>
      <c r="D29" s="8">
        <v>9.2629999999999999</v>
      </c>
      <c r="E29" s="8">
        <v>228.8</v>
      </c>
      <c r="F29" s="9">
        <v>230.1</v>
      </c>
      <c r="G29" s="11">
        <v>31866.080669749612</v>
      </c>
    </row>
    <row r="30" spans="1:7" ht="15.75" thickBot="1" x14ac:dyDescent="0.3">
      <c r="A30" s="8">
        <v>550</v>
      </c>
      <c r="B30" s="8">
        <v>273.8</v>
      </c>
      <c r="C30" s="8">
        <v>5109.7</v>
      </c>
      <c r="D30" s="8">
        <v>10.372</v>
      </c>
      <c r="E30" s="8">
        <v>228.4</v>
      </c>
      <c r="F30" s="9">
        <v>229</v>
      </c>
      <c r="G30" s="11">
        <v>31098.173178404453</v>
      </c>
    </row>
    <row r="31" spans="1:7" ht="15.75" thickBot="1" x14ac:dyDescent="0.3">
      <c r="A31" s="8">
        <v>600</v>
      </c>
      <c r="B31" s="8">
        <v>277.7</v>
      </c>
      <c r="C31" s="8">
        <v>4406.5</v>
      </c>
      <c r="D31" s="8">
        <v>11.569000000000001</v>
      </c>
      <c r="E31" s="8">
        <v>227.7</v>
      </c>
      <c r="F31" s="9">
        <v>227.7</v>
      </c>
      <c r="G31" s="11">
        <v>30357.135209271259</v>
      </c>
    </row>
    <row r="32" spans="1:7" ht="15.75" thickBot="1" x14ac:dyDescent="0.3">
      <c r="A32" s="8">
        <v>650</v>
      </c>
      <c r="B32" s="8">
        <v>281.3</v>
      </c>
      <c r="C32" s="8">
        <v>3750.9</v>
      </c>
      <c r="D32" s="8">
        <v>12.856</v>
      </c>
      <c r="E32" s="8">
        <v>226.2</v>
      </c>
      <c r="F32" s="9">
        <v>226.8</v>
      </c>
      <c r="G32" s="11">
        <v>29639.611896009341</v>
      </c>
    </row>
    <row r="33" spans="1:7" ht="15.75" thickBot="1" x14ac:dyDescent="0.3">
      <c r="A33" s="8">
        <v>700</v>
      </c>
      <c r="B33" s="8">
        <v>284.60000000000002</v>
      </c>
      <c r="C33" s="8">
        <v>3136.6</v>
      </c>
      <c r="D33" s="8">
        <v>14.238</v>
      </c>
      <c r="E33" s="8">
        <v>225.2</v>
      </c>
      <c r="F33" s="9">
        <v>225.4</v>
      </c>
      <c r="G33" s="11">
        <v>28944.634508216368</v>
      </c>
    </row>
    <row r="34" spans="1:7" ht="15.75" thickBot="1" x14ac:dyDescent="0.3">
      <c r="A34" s="8">
        <v>750</v>
      </c>
      <c r="B34" s="8">
        <v>286.8</v>
      </c>
      <c r="C34" s="8">
        <v>2559.1</v>
      </c>
      <c r="D34" s="8">
        <v>15.715999999999999</v>
      </c>
      <c r="E34" s="8">
        <v>224.9</v>
      </c>
      <c r="F34" s="9">
        <v>224.7</v>
      </c>
      <c r="G34" s="11">
        <v>28271.907328190566</v>
      </c>
    </row>
    <row r="35" spans="1:7" ht="15.75" thickBot="1" x14ac:dyDescent="0.3">
      <c r="A35" s="8">
        <v>800</v>
      </c>
      <c r="B35" s="8">
        <v>287.89999999999998</v>
      </c>
      <c r="C35" s="8">
        <v>2015.9</v>
      </c>
      <c r="D35" s="8">
        <v>17.294</v>
      </c>
      <c r="E35" s="8">
        <v>224.4</v>
      </c>
      <c r="F35" s="9">
        <v>222.7</v>
      </c>
      <c r="G35" s="11">
        <v>27621.399764445559</v>
      </c>
    </row>
    <row r="36" spans="1:7" ht="15.75" thickBot="1" x14ac:dyDescent="0.3">
      <c r="A36" s="8">
        <v>850</v>
      </c>
      <c r="B36" s="8">
        <v>284.2</v>
      </c>
      <c r="C36" s="8">
        <v>1507.9</v>
      </c>
      <c r="D36" s="8">
        <v>18.975000000000001</v>
      </c>
      <c r="E36" s="8">
        <v>223.1</v>
      </c>
      <c r="F36" s="9">
        <v>219.6</v>
      </c>
      <c r="G36" s="11">
        <v>26995.426572784796</v>
      </c>
    </row>
    <row r="37" spans="1:7" ht="15.75" thickBot="1" x14ac:dyDescent="0.3">
      <c r="A37" s="8">
        <v>900</v>
      </c>
      <c r="B37" s="8">
        <v>287.39999999999998</v>
      </c>
      <c r="C37" s="8">
        <v>1027.5</v>
      </c>
      <c r="D37" s="8">
        <v>20.760999999999999</v>
      </c>
      <c r="E37" s="8">
        <v>221.8</v>
      </c>
      <c r="F37" s="9">
        <v>218.4</v>
      </c>
      <c r="G37" s="11">
        <v>26397.332422386851</v>
      </c>
    </row>
    <row r="38" spans="1:7" ht="15.75" thickBot="1" x14ac:dyDescent="0.3">
      <c r="A38" s="8">
        <v>925</v>
      </c>
      <c r="B38" s="8">
        <v>289</v>
      </c>
      <c r="C38" s="8">
        <v>795.1</v>
      </c>
      <c r="D38" s="8">
        <v>22.654</v>
      </c>
      <c r="E38" s="8">
        <v>220.7</v>
      </c>
      <c r="F38" s="9">
        <v>217.4</v>
      </c>
      <c r="G38" s="11">
        <v>25826.250554470691</v>
      </c>
    </row>
    <row r="39" spans="1:7" ht="15.75" thickBot="1" x14ac:dyDescent="0.3">
      <c r="A39" s="8">
        <v>950</v>
      </c>
      <c r="B39" s="8">
        <v>290.5</v>
      </c>
      <c r="C39" s="8">
        <v>567.6</v>
      </c>
      <c r="D39" s="8">
        <v>24.658000000000001</v>
      </c>
      <c r="E39" s="8">
        <v>220.2</v>
      </c>
      <c r="F39" s="9">
        <v>216.6</v>
      </c>
      <c r="G39" s="11">
        <v>25277.459682970231</v>
      </c>
    </row>
    <row r="40" spans="1:7" ht="15.75" thickBot="1" x14ac:dyDescent="0.3">
      <c r="A40" s="8">
        <v>975</v>
      </c>
      <c r="B40" s="8">
        <v>292.3</v>
      </c>
      <c r="C40" s="8">
        <v>344.7</v>
      </c>
      <c r="D40" s="8">
        <v>26.773000000000003</v>
      </c>
      <c r="E40" s="8">
        <v>219.6</v>
      </c>
      <c r="F40" s="9">
        <v>216.3</v>
      </c>
      <c r="G40" s="11">
        <v>24746.850351547168</v>
      </c>
    </row>
    <row r="41" spans="1:7" ht="15.75" thickBot="1" x14ac:dyDescent="0.3">
      <c r="A41" s="8">
        <v>1000</v>
      </c>
      <c r="B41" s="8">
        <v>294.39999999999998</v>
      </c>
      <c r="C41" s="8">
        <v>126</v>
      </c>
      <c r="D41" s="8">
        <v>29.004000000000001</v>
      </c>
      <c r="E41" s="8">
        <v>218.8</v>
      </c>
      <c r="F41" s="9">
        <v>216.3</v>
      </c>
      <c r="G41" s="11">
        <v>24232.056818587389</v>
      </c>
    </row>
    <row r="42" spans="1:7" ht="15.75" thickBot="1" x14ac:dyDescent="0.3">
      <c r="D42" s="8">
        <v>31.350999999999999</v>
      </c>
      <c r="E42" s="8">
        <v>218</v>
      </c>
      <c r="F42" s="9">
        <v>216.4</v>
      </c>
      <c r="G42" s="11">
        <v>23731.671875716991</v>
      </c>
    </row>
    <row r="43" spans="1:7" ht="15.75" thickBot="1" x14ac:dyDescent="0.3">
      <c r="A43" s="8"/>
      <c r="B43" s="8"/>
      <c r="C43" s="8"/>
      <c r="D43" s="8">
        <v>33.817</v>
      </c>
      <c r="E43" s="8">
        <v>217.1</v>
      </c>
      <c r="F43" s="9">
        <v>216.3</v>
      </c>
      <c r="G43" s="11">
        <v>23245.420199558466</v>
      </c>
    </row>
    <row r="44" spans="1:7" ht="15.75" thickBot="1" x14ac:dyDescent="0.3">
      <c r="A44" s="8"/>
      <c r="B44" s="8"/>
      <c r="C44" s="8"/>
      <c r="D44" s="8">
        <v>36.405000000000001</v>
      </c>
      <c r="E44" s="8">
        <v>215.3</v>
      </c>
      <c r="F44" s="9">
        <v>215.1</v>
      </c>
      <c r="G44" s="11">
        <v>22773.332381598204</v>
      </c>
    </row>
    <row r="45" spans="1:7" ht="15.75" thickBot="1" x14ac:dyDescent="0.3">
      <c r="A45" s="8"/>
      <c r="B45" s="8"/>
      <c r="C45" s="8"/>
      <c r="D45" s="8">
        <v>39.115000000000002</v>
      </c>
      <c r="E45" s="8">
        <v>212.8</v>
      </c>
      <c r="F45" s="9">
        <v>213.1</v>
      </c>
      <c r="G45" s="11">
        <v>22315.326844539166</v>
      </c>
    </row>
    <row r="46" spans="1:7" ht="15.75" thickBot="1" x14ac:dyDescent="0.3">
      <c r="A46" s="8"/>
      <c r="B46" s="8"/>
      <c r="C46" s="8"/>
      <c r="D46" s="8">
        <v>41.948999999999998</v>
      </c>
      <c r="E46" s="8">
        <v>210.3</v>
      </c>
      <c r="F46" s="9">
        <v>211.2</v>
      </c>
      <c r="G46" s="11">
        <v>21872.392713107944</v>
      </c>
    </row>
    <row r="47" spans="1:7" ht="15.75" thickBot="1" x14ac:dyDescent="0.3">
      <c r="A47" s="8"/>
      <c r="B47" s="8"/>
      <c r="C47" s="8"/>
      <c r="D47" s="8">
        <v>44.908000000000001</v>
      </c>
      <c r="E47" s="8">
        <v>208.7</v>
      </c>
      <c r="F47" s="9">
        <v>210.1</v>
      </c>
      <c r="G47" s="11">
        <v>21447.018094864201</v>
      </c>
    </row>
    <row r="48" spans="1:7" ht="15.75" thickBot="1" x14ac:dyDescent="0.3">
      <c r="A48" s="8"/>
      <c r="B48" s="8"/>
      <c r="C48" s="8"/>
      <c r="D48" s="8">
        <v>47.991000000000007</v>
      </c>
      <c r="E48" s="8">
        <v>207.6</v>
      </c>
      <c r="F48" s="9">
        <v>209.2</v>
      </c>
      <c r="G48" s="11">
        <v>21040.752958451663</v>
      </c>
    </row>
    <row r="49" spans="1:7" ht="15.75" thickBot="1" x14ac:dyDescent="0.3">
      <c r="A49" s="8"/>
      <c r="B49" s="8"/>
      <c r="C49" s="8"/>
      <c r="D49" s="8">
        <v>51.198999999999998</v>
      </c>
      <c r="E49" s="8">
        <v>205.7</v>
      </c>
      <c r="F49" s="9">
        <v>208.3</v>
      </c>
      <c r="G49" s="11">
        <v>20650.476972258621</v>
      </c>
    </row>
    <row r="50" spans="1:7" ht="15.75" thickBot="1" x14ac:dyDescent="0.3">
      <c r="A50" s="8"/>
      <c r="B50" s="8"/>
      <c r="C50" s="8"/>
      <c r="D50" s="8">
        <v>54.53</v>
      </c>
      <c r="E50" s="8">
        <v>203.1</v>
      </c>
      <c r="F50" s="9">
        <v>207.1</v>
      </c>
      <c r="G50" s="11">
        <v>20272.457974945573</v>
      </c>
    </row>
    <row r="51" spans="1:7" ht="15.75" thickBot="1" x14ac:dyDescent="0.3">
      <c r="A51" s="8"/>
      <c r="B51" s="8"/>
      <c r="C51" s="8"/>
      <c r="D51" s="8">
        <v>57.983000000000004</v>
      </c>
      <c r="E51" s="8">
        <v>201.1</v>
      </c>
      <c r="F51" s="9">
        <v>204.9</v>
      </c>
      <c r="G51" s="11">
        <v>19905.900587866399</v>
      </c>
    </row>
    <row r="52" spans="1:7" ht="15.75" thickBot="1" x14ac:dyDescent="0.3">
      <c r="A52" s="8"/>
      <c r="B52" s="8"/>
      <c r="C52" s="8"/>
      <c r="D52" s="8">
        <v>61.561000000000007</v>
      </c>
      <c r="E52" s="8">
        <v>200.2</v>
      </c>
      <c r="F52" s="9">
        <v>201.5</v>
      </c>
      <c r="G52" s="11">
        <v>19551.559401018698</v>
      </c>
    </row>
    <row r="53" spans="1:7" ht="15.75" thickBot="1" x14ac:dyDescent="0.3">
      <c r="A53" s="8"/>
      <c r="B53" s="8"/>
      <c r="C53" s="8"/>
      <c r="D53" s="8">
        <v>65.268999999999991</v>
      </c>
      <c r="E53" s="8">
        <v>199.7</v>
      </c>
      <c r="F53" s="9">
        <v>199.2</v>
      </c>
      <c r="G53" s="11">
        <v>19209.332442781175</v>
      </c>
    </row>
    <row r="54" spans="1:7" ht="15.75" thickBot="1" x14ac:dyDescent="0.3">
      <c r="A54" s="8"/>
      <c r="B54" s="8"/>
      <c r="C54" s="8"/>
      <c r="D54" s="8">
        <v>69.119</v>
      </c>
      <c r="E54" s="8">
        <v>199</v>
      </c>
      <c r="F54" s="9">
        <v>197.8</v>
      </c>
      <c r="G54" s="11">
        <v>18877.475998429636</v>
      </c>
    </row>
    <row r="55" spans="1:7" ht="15.75" thickBot="1" x14ac:dyDescent="0.3">
      <c r="A55" s="8"/>
      <c r="B55" s="8"/>
      <c r="C55" s="8"/>
      <c r="D55" s="8">
        <v>73.119</v>
      </c>
      <c r="E55" s="8">
        <v>197.6</v>
      </c>
      <c r="F55" s="9">
        <v>196.4</v>
      </c>
      <c r="G55" s="11">
        <v>18554.796999994902</v>
      </c>
    </row>
    <row r="56" spans="1:7" ht="15.75" thickBot="1" x14ac:dyDescent="0.3">
      <c r="A56" s="8"/>
      <c r="B56" s="8"/>
      <c r="C56" s="8"/>
      <c r="D56" s="8">
        <v>77.281000000000006</v>
      </c>
      <c r="E56" s="8">
        <v>195.3</v>
      </c>
      <c r="F56" s="9">
        <v>194.6</v>
      </c>
      <c r="G56" s="11">
        <v>18239.684295860465</v>
      </c>
    </row>
    <row r="57" spans="1:7" ht="15.75" thickBot="1" x14ac:dyDescent="0.3">
      <c r="A57" s="8"/>
      <c r="B57" s="8"/>
      <c r="C57" s="8"/>
      <c r="D57" s="8">
        <v>81.617999999999995</v>
      </c>
      <c r="E57" s="8">
        <v>193.1</v>
      </c>
      <c r="F57" s="9">
        <v>193.3</v>
      </c>
      <c r="G57" s="11">
        <v>17930.098453600367</v>
      </c>
    </row>
    <row r="58" spans="1:7" ht="15.75" thickBot="1" x14ac:dyDescent="0.3">
      <c r="A58" s="8"/>
      <c r="B58" s="8"/>
      <c r="C58" s="8"/>
      <c r="D58" s="8">
        <v>86.144999999999996</v>
      </c>
      <c r="E58" s="8">
        <v>191.9</v>
      </c>
      <c r="F58" s="9">
        <v>192</v>
      </c>
      <c r="G58" s="11">
        <v>17624.989165515239</v>
      </c>
    </row>
    <row r="59" spans="1:7" ht="15.75" thickBot="1" x14ac:dyDescent="0.3">
      <c r="A59" s="8"/>
      <c r="B59" s="8"/>
      <c r="C59" s="8"/>
      <c r="D59" s="8">
        <v>90.877999999999986</v>
      </c>
      <c r="E59" s="8">
        <v>191.7</v>
      </c>
      <c r="F59" s="9">
        <v>190</v>
      </c>
      <c r="G59" s="11">
        <v>17323.357109716366</v>
      </c>
    </row>
    <row r="60" spans="1:7" ht="15.75" thickBot="1" x14ac:dyDescent="0.3">
      <c r="A60" s="8"/>
      <c r="B60" s="8"/>
      <c r="C60" s="8"/>
      <c r="D60" s="8">
        <v>95.83</v>
      </c>
      <c r="E60" s="8">
        <v>192</v>
      </c>
      <c r="F60" s="9">
        <v>190.5</v>
      </c>
      <c r="G60" s="11">
        <v>17024.600653638092</v>
      </c>
    </row>
    <row r="61" spans="1:7" ht="15.75" thickBot="1" x14ac:dyDescent="0.3">
      <c r="A61" s="8"/>
      <c r="B61" s="8"/>
      <c r="C61" s="8"/>
      <c r="D61" s="8">
        <v>101.006</v>
      </c>
      <c r="E61" s="8">
        <v>192</v>
      </c>
      <c r="F61" s="9">
        <v>191.3</v>
      </c>
      <c r="G61" s="11">
        <v>16727.965207282814</v>
      </c>
    </row>
    <row r="62" spans="1:7" ht="15.75" thickBot="1" x14ac:dyDescent="0.3">
      <c r="A62" s="8"/>
      <c r="B62" s="8"/>
      <c r="C62" s="8"/>
      <c r="D62" s="8">
        <v>106.419</v>
      </c>
      <c r="E62" s="8">
        <v>192.4</v>
      </c>
      <c r="F62" s="9">
        <v>192.5</v>
      </c>
      <c r="G62" s="11">
        <v>16432.451448761811</v>
      </c>
    </row>
    <row r="63" spans="1:7" ht="15.75" thickBot="1" x14ac:dyDescent="0.3">
      <c r="A63" s="8"/>
      <c r="B63" s="8"/>
      <c r="C63" s="8"/>
      <c r="D63" s="8">
        <v>112.074</v>
      </c>
      <c r="E63" s="8">
        <v>193.9</v>
      </c>
      <c r="F63" s="9">
        <v>194.2</v>
      </c>
      <c r="G63" s="11">
        <v>16137.610702941372</v>
      </c>
    </row>
    <row r="64" spans="1:7" ht="15.75" thickBot="1" x14ac:dyDescent="0.3">
      <c r="A64" s="8"/>
      <c r="B64" s="8"/>
      <c r="C64" s="8"/>
      <c r="D64" s="8">
        <v>117.98</v>
      </c>
      <c r="E64" s="8">
        <v>195.9</v>
      </c>
      <c r="F64" s="9">
        <v>196.1</v>
      </c>
      <c r="G64" s="11">
        <v>15843.075871984827</v>
      </c>
    </row>
    <row r="65" spans="1:7" ht="15.75" thickBot="1" x14ac:dyDescent="0.3">
      <c r="A65" s="8"/>
      <c r="B65" s="8"/>
      <c r="C65" s="8"/>
      <c r="D65" s="8">
        <v>124.146</v>
      </c>
      <c r="E65" s="8">
        <v>197.9</v>
      </c>
      <c r="F65" s="9">
        <v>198</v>
      </c>
      <c r="G65" s="11">
        <v>15548.581829676801</v>
      </c>
    </row>
    <row r="66" spans="1:7" ht="15.75" thickBot="1" x14ac:dyDescent="0.3">
      <c r="A66" s="8"/>
      <c r="B66" s="8"/>
      <c r="C66" s="8"/>
      <c r="D66" s="8">
        <v>130.58000000000001</v>
      </c>
      <c r="E66" s="8">
        <v>199.6</v>
      </c>
      <c r="F66" s="9">
        <v>199.8</v>
      </c>
      <c r="G66" s="11">
        <v>15253.914435612569</v>
      </c>
    </row>
    <row r="67" spans="1:7" ht="15.75" thickBot="1" x14ac:dyDescent="0.3">
      <c r="A67" s="8"/>
      <c r="B67" s="8"/>
      <c r="C67" s="8"/>
      <c r="D67" s="8">
        <v>137.29399999999998</v>
      </c>
      <c r="E67" s="8">
        <v>201.4</v>
      </c>
      <c r="F67" s="9">
        <v>201.8</v>
      </c>
      <c r="G67" s="11">
        <v>14958.726986279718</v>
      </c>
    </row>
    <row r="68" spans="1:7" ht="15.75" thickBot="1" x14ac:dyDescent="0.3">
      <c r="A68" s="8"/>
      <c r="B68" s="8"/>
      <c r="C68" s="8"/>
      <c r="D68" s="8">
        <v>144.29399999999998</v>
      </c>
      <c r="E68" s="8">
        <v>203.7</v>
      </c>
      <c r="F68" s="9">
        <v>203.8</v>
      </c>
      <c r="G68" s="11">
        <v>14662.682975327965</v>
      </c>
    </row>
    <row r="69" spans="1:7" ht="15.75" thickBot="1" x14ac:dyDescent="0.3">
      <c r="A69" s="8"/>
      <c r="B69" s="8"/>
      <c r="C69" s="8"/>
      <c r="D69" s="8">
        <v>151.59100000000001</v>
      </c>
      <c r="E69" s="8">
        <v>206.1</v>
      </c>
      <c r="F69" s="9">
        <v>206</v>
      </c>
      <c r="G69" s="11">
        <v>14365.598853838977</v>
      </c>
    </row>
    <row r="70" spans="1:7" ht="15.75" thickBot="1" x14ac:dyDescent="0.3">
      <c r="A70" s="8"/>
      <c r="B70" s="8"/>
      <c r="C70" s="8"/>
      <c r="D70" s="8">
        <v>159.19499999999999</v>
      </c>
      <c r="E70" s="8">
        <v>208.5</v>
      </c>
      <c r="F70" s="9">
        <v>208.5</v>
      </c>
      <c r="G70" s="11">
        <v>14067.474621812749</v>
      </c>
    </row>
    <row r="71" spans="1:7" ht="15.75" thickBot="1" x14ac:dyDescent="0.3">
      <c r="A71" s="8"/>
      <c r="B71" s="8"/>
      <c r="C71" s="8"/>
      <c r="D71" s="8">
        <v>167.11500000000001</v>
      </c>
      <c r="E71" s="8">
        <v>210.9</v>
      </c>
      <c r="F71" s="9">
        <v>210.7</v>
      </c>
      <c r="G71" s="11">
        <v>13768.473433843363</v>
      </c>
    </row>
    <row r="72" spans="1:7" ht="15.75" thickBot="1" x14ac:dyDescent="0.3">
      <c r="A72" s="8"/>
      <c r="B72" s="8"/>
      <c r="C72" s="8"/>
      <c r="D72" s="8">
        <v>175.36099999999999</v>
      </c>
      <c r="E72" s="8">
        <v>213.4</v>
      </c>
      <c r="F72" s="9">
        <v>212.9</v>
      </c>
      <c r="G72" s="11">
        <v>13468.76864168702</v>
      </c>
    </row>
    <row r="73" spans="1:7" ht="15.75" thickBot="1" x14ac:dyDescent="0.3">
      <c r="A73" s="8"/>
      <c r="B73" s="8"/>
      <c r="C73" s="8"/>
      <c r="D73" s="8">
        <v>183.94200000000001</v>
      </c>
      <c r="E73" s="8">
        <v>215.7</v>
      </c>
      <c r="F73" s="9">
        <v>215</v>
      </c>
      <c r="G73" s="11">
        <v>13168.278668046683</v>
      </c>
    </row>
    <row r="74" spans="1:7" ht="15.75" thickBot="1" x14ac:dyDescent="0.3">
      <c r="A74" s="8"/>
      <c r="B74" s="8"/>
      <c r="C74" s="8"/>
      <c r="D74" s="8">
        <v>192.87099999999998</v>
      </c>
      <c r="E74" s="8">
        <v>217.9</v>
      </c>
      <c r="F74" s="9">
        <v>217.4</v>
      </c>
      <c r="G74" s="11">
        <v>12866.72818954485</v>
      </c>
    </row>
    <row r="75" spans="1:7" ht="15.75" thickBot="1" x14ac:dyDescent="0.3">
      <c r="A75" s="8"/>
      <c r="B75" s="8"/>
      <c r="C75" s="8"/>
      <c r="D75" s="8">
        <v>202.15700000000001</v>
      </c>
      <c r="E75" s="8">
        <v>220</v>
      </c>
      <c r="F75" s="9">
        <v>219.9</v>
      </c>
      <c r="G75" s="11">
        <v>12564.056023208743</v>
      </c>
    </row>
    <row r="76" spans="1:7" ht="15.75" thickBot="1" x14ac:dyDescent="0.3">
      <c r="A76" s="8"/>
      <c r="B76" s="8"/>
      <c r="C76" s="8"/>
      <c r="D76" s="8">
        <v>211.80900000000003</v>
      </c>
      <c r="E76" s="8">
        <v>222.2</v>
      </c>
      <c r="F76" s="9">
        <v>222.1</v>
      </c>
      <c r="G76" s="11">
        <v>12260.302957686876</v>
      </c>
    </row>
    <row r="77" spans="1:7" ht="15.75" thickBot="1" x14ac:dyDescent="0.3">
      <c r="A77" s="8"/>
      <c r="B77" s="8"/>
      <c r="C77" s="8"/>
      <c r="D77" s="8">
        <v>221.83900000000003</v>
      </c>
      <c r="E77" s="8">
        <v>224.1</v>
      </c>
      <c r="F77" s="9">
        <v>224.4</v>
      </c>
      <c r="G77" s="11">
        <v>11955.601556086942</v>
      </c>
    </row>
    <row r="78" spans="1:7" ht="15.75" thickBot="1" x14ac:dyDescent="0.3">
      <c r="A78" s="8"/>
      <c r="B78" s="8"/>
      <c r="C78" s="8"/>
      <c r="D78" s="8">
        <v>232.25900000000001</v>
      </c>
      <c r="E78" s="8">
        <v>226.1</v>
      </c>
      <c r="F78" s="9">
        <v>226.5</v>
      </c>
      <c r="G78" s="11">
        <v>11650.053790030235</v>
      </c>
    </row>
    <row r="79" spans="1:7" ht="15.75" thickBot="1" x14ac:dyDescent="0.3">
      <c r="A79" s="8"/>
      <c r="B79" s="8"/>
      <c r="C79" s="8"/>
      <c r="D79" s="8">
        <v>243.078</v>
      </c>
      <c r="E79" s="8">
        <v>228.4</v>
      </c>
      <c r="F79" s="9">
        <v>228.7</v>
      </c>
      <c r="G79" s="11">
        <v>11343.731039651666</v>
      </c>
    </row>
    <row r="80" spans="1:7" ht="15.75" thickBot="1" x14ac:dyDescent="0.3">
      <c r="A80" s="8"/>
      <c r="B80" s="8"/>
      <c r="C80" s="8"/>
      <c r="D80" s="8">
        <v>254.30799999999999</v>
      </c>
      <c r="E80" s="8">
        <v>231.1</v>
      </c>
      <c r="F80" s="9">
        <v>230.9</v>
      </c>
      <c r="G80" s="11">
        <v>11036.694487924011</v>
      </c>
    </row>
    <row r="81" spans="1:7" ht="15.75" thickBot="1" x14ac:dyDescent="0.3">
      <c r="A81" s="8"/>
      <c r="B81" s="8"/>
      <c r="C81" s="8"/>
      <c r="D81" s="8">
        <v>265.95999999999998</v>
      </c>
      <c r="E81" s="8">
        <v>233.9</v>
      </c>
      <c r="F81" s="9">
        <v>233.5</v>
      </c>
      <c r="G81" s="11">
        <v>10729.04610646857</v>
      </c>
    </row>
    <row r="82" spans="1:7" ht="15.75" thickBot="1" x14ac:dyDescent="0.3">
      <c r="A82" s="8"/>
      <c r="B82" s="8"/>
      <c r="C82" s="8"/>
      <c r="D82" s="8">
        <v>278.04599999999999</v>
      </c>
      <c r="E82" s="8">
        <v>236.8</v>
      </c>
      <c r="F82" s="9">
        <v>236.3</v>
      </c>
      <c r="G82" s="11">
        <v>10420.96944420368</v>
      </c>
    </row>
    <row r="83" spans="1:7" ht="15.75" thickBot="1" x14ac:dyDescent="0.3">
      <c r="A83" s="8"/>
      <c r="B83" s="8"/>
      <c r="C83" s="8"/>
      <c r="D83" s="8">
        <v>290.577</v>
      </c>
      <c r="E83" s="8">
        <v>239.5</v>
      </c>
      <c r="F83" s="9">
        <v>238.8</v>
      </c>
      <c r="G83" s="11">
        <v>10112.525684102115</v>
      </c>
    </row>
    <row r="84" spans="1:7" ht="15.75" thickBot="1" x14ac:dyDescent="0.3">
      <c r="A84" s="8"/>
      <c r="B84" s="8"/>
      <c r="C84" s="8"/>
      <c r="D84" s="8">
        <v>303.56400000000002</v>
      </c>
      <c r="E84" s="8">
        <v>241.8</v>
      </c>
      <c r="F84" s="9">
        <v>241</v>
      </c>
      <c r="G84" s="11">
        <v>9803.7658119745283</v>
      </c>
    </row>
    <row r="85" spans="1:7" ht="15.75" thickBot="1" x14ac:dyDescent="0.3">
      <c r="A85" s="8"/>
      <c r="B85" s="8"/>
      <c r="C85" s="8"/>
      <c r="D85" s="8">
        <v>317.02</v>
      </c>
      <c r="E85" s="8">
        <v>243.9</v>
      </c>
      <c r="F85" s="9">
        <v>243.1</v>
      </c>
      <c r="G85" s="11">
        <v>9494.6592363345299</v>
      </c>
    </row>
    <row r="86" spans="1:7" ht="15.75" thickBot="1" x14ac:dyDescent="0.3">
      <c r="A86" s="8"/>
      <c r="B86" s="8"/>
      <c r="C86" s="8"/>
      <c r="D86" s="8">
        <v>330.95599999999996</v>
      </c>
      <c r="E86" s="8">
        <v>246.3</v>
      </c>
      <c r="F86" s="9">
        <v>245.3</v>
      </c>
      <c r="G86" s="11">
        <v>9185.0326054259094</v>
      </c>
    </row>
    <row r="87" spans="1:7" ht="15.75" thickBot="1" x14ac:dyDescent="0.3">
      <c r="A87" s="8"/>
      <c r="B87" s="8"/>
      <c r="C87" s="8"/>
      <c r="D87" s="8">
        <v>345.38400000000001</v>
      </c>
      <c r="E87" s="8">
        <v>248.7</v>
      </c>
      <c r="F87" s="9">
        <v>247.8</v>
      </c>
      <c r="G87" s="11">
        <v>8874.9674965457107</v>
      </c>
    </row>
    <row r="88" spans="1:7" ht="15.75" thickBot="1" x14ac:dyDescent="0.3">
      <c r="A88" s="8"/>
      <c r="B88" s="8"/>
      <c r="C88" s="8"/>
      <c r="D88" s="8">
        <v>360.31599999999997</v>
      </c>
      <c r="E88" s="8">
        <v>251.2</v>
      </c>
      <c r="F88" s="9">
        <v>250.5</v>
      </c>
      <c r="G88" s="11">
        <v>8564.5352898288402</v>
      </c>
    </row>
    <row r="89" spans="1:7" ht="15.75" thickBot="1" x14ac:dyDescent="0.3">
      <c r="A89" s="8"/>
      <c r="B89" s="8"/>
      <c r="C89" s="8"/>
      <c r="D89" s="8">
        <v>375.76499999999999</v>
      </c>
      <c r="E89" s="8">
        <v>253.7</v>
      </c>
      <c r="F89" s="9">
        <v>253.1</v>
      </c>
      <c r="G89" s="11">
        <v>8253.6849994646491</v>
      </c>
    </row>
    <row r="90" spans="1:7" ht="15.75" thickBot="1" x14ac:dyDescent="0.3">
      <c r="A90" s="8"/>
      <c r="B90" s="8"/>
      <c r="C90" s="8"/>
      <c r="D90" s="8">
        <v>391.74199999999996</v>
      </c>
      <c r="E90" s="8">
        <v>256.10000000000002</v>
      </c>
      <c r="F90" s="9">
        <v>255.7</v>
      </c>
      <c r="G90" s="11">
        <v>7942.4064282910067</v>
      </c>
    </row>
    <row r="91" spans="1:7" ht="15.75" thickBot="1" x14ac:dyDescent="0.3">
      <c r="A91" s="8"/>
      <c r="B91" s="8"/>
      <c r="C91" s="8"/>
      <c r="D91" s="8">
        <v>408.26099999999997</v>
      </c>
      <c r="E91" s="8">
        <v>258.39999999999998</v>
      </c>
      <c r="F91" s="9">
        <v>258.2</v>
      </c>
      <c r="G91" s="11">
        <v>7630.8321394156001</v>
      </c>
    </row>
    <row r="92" spans="1:7" ht="15.75" thickBot="1" x14ac:dyDescent="0.3">
      <c r="A92" s="8"/>
      <c r="B92" s="8"/>
      <c r="C92" s="8"/>
      <c r="D92" s="8">
        <v>425.33300000000003</v>
      </c>
      <c r="E92" s="8">
        <v>260.8</v>
      </c>
      <c r="F92" s="9">
        <v>260.7</v>
      </c>
      <c r="G92" s="11">
        <v>7319.1354845946371</v>
      </c>
    </row>
    <row r="93" spans="1:7" ht="15.75" thickBot="1" x14ac:dyDescent="0.3">
      <c r="A93" s="8"/>
      <c r="B93" s="8"/>
      <c r="C93" s="8"/>
      <c r="D93" s="8">
        <v>442.971</v>
      </c>
      <c r="E93" s="8">
        <v>263.10000000000002</v>
      </c>
      <c r="F93" s="9">
        <v>263.10000000000002</v>
      </c>
      <c r="G93" s="11">
        <v>7007.4796184221932</v>
      </c>
    </row>
    <row r="94" spans="1:7" ht="15.75" thickBot="1" x14ac:dyDescent="0.3">
      <c r="A94" s="8"/>
      <c r="B94" s="8"/>
      <c r="C94" s="8"/>
      <c r="D94" s="8">
        <v>461.18800000000005</v>
      </c>
      <c r="E94" s="8">
        <v>265.3</v>
      </c>
      <c r="F94" s="9">
        <v>265.3</v>
      </c>
      <c r="G94" s="11">
        <v>6696.1602586000317</v>
      </c>
    </row>
    <row r="95" spans="1:7" ht="15.75" thickBot="1" x14ac:dyDescent="0.3">
      <c r="A95" s="8"/>
      <c r="B95" s="8"/>
      <c r="C95" s="8"/>
      <c r="D95" s="8">
        <v>479.99599999999998</v>
      </c>
      <c r="E95" s="8">
        <v>267.5</v>
      </c>
      <c r="F95" s="9">
        <v>267.39999999999998</v>
      </c>
      <c r="G95" s="11">
        <v>6385.4935171541765</v>
      </c>
    </row>
    <row r="96" spans="1:7" ht="15.75" thickBot="1" x14ac:dyDescent="0.3">
      <c r="A96" s="8"/>
      <c r="B96" s="8"/>
      <c r="C96" s="8"/>
      <c r="D96" s="8">
        <v>499.40800000000002</v>
      </c>
      <c r="E96" s="8">
        <v>269.39999999999998</v>
      </c>
      <c r="F96" s="9">
        <v>269.39999999999998</v>
      </c>
      <c r="G96" s="11">
        <v>6075.6323515165732</v>
      </c>
    </row>
    <row r="97" spans="1:7" ht="15.75" thickBot="1" x14ac:dyDescent="0.3">
      <c r="A97" s="8"/>
      <c r="B97" s="8"/>
      <c r="C97" s="8"/>
      <c r="D97" s="8">
        <v>519.38699999999994</v>
      </c>
      <c r="E97" s="8">
        <v>271</v>
      </c>
      <c r="F97" s="9">
        <v>271.3</v>
      </c>
      <c r="G97" s="11">
        <v>5766.9642538481539</v>
      </c>
    </row>
    <row r="98" spans="1:7" ht="15.75" thickBot="1" x14ac:dyDescent="0.3">
      <c r="A98" s="8"/>
      <c r="B98" s="8"/>
      <c r="C98" s="8"/>
      <c r="D98" s="8">
        <v>539.83699999999999</v>
      </c>
      <c r="E98" s="8">
        <v>271.89999999999998</v>
      </c>
      <c r="F98" s="9">
        <v>272.2</v>
      </c>
      <c r="G98" s="11">
        <v>5460.3559829299511</v>
      </c>
    </row>
    <row r="99" spans="1:7" ht="15.75" thickBot="1" x14ac:dyDescent="0.3">
      <c r="A99" s="8"/>
      <c r="B99" s="8"/>
      <c r="C99" s="8"/>
      <c r="D99" s="8">
        <v>560.61400000000003</v>
      </c>
      <c r="E99" s="8">
        <v>272.89999999999998</v>
      </c>
      <c r="F99" s="9">
        <v>273.3</v>
      </c>
      <c r="G99" s="11">
        <v>5157.3779017299485</v>
      </c>
    </row>
    <row r="100" spans="1:7" ht="15.75" thickBot="1" x14ac:dyDescent="0.3">
      <c r="A100" s="8"/>
      <c r="B100" s="8"/>
      <c r="C100" s="8"/>
      <c r="D100" s="8">
        <v>581.62300000000005</v>
      </c>
      <c r="E100" s="8">
        <v>274.5</v>
      </c>
      <c r="F100" s="9">
        <v>274.8</v>
      </c>
      <c r="G100" s="11">
        <v>4859.7533306480809</v>
      </c>
    </row>
    <row r="101" spans="1:7" ht="15.75" thickBot="1" x14ac:dyDescent="0.3">
      <c r="A101" s="8"/>
      <c r="B101" s="8"/>
      <c r="C101" s="8"/>
      <c r="D101" s="8">
        <v>602.75800000000004</v>
      </c>
      <c r="E101" s="8">
        <v>276.5</v>
      </c>
      <c r="F101" s="9">
        <v>276.7</v>
      </c>
      <c r="G101" s="11">
        <v>4568.7569149505689</v>
      </c>
    </row>
    <row r="102" spans="1:7" ht="15.75" thickBot="1" x14ac:dyDescent="0.3">
      <c r="A102" s="8"/>
      <c r="B102" s="8"/>
      <c r="C102" s="8"/>
      <c r="D102" s="8">
        <v>623.91599999999994</v>
      </c>
      <c r="E102" s="8">
        <v>278.7</v>
      </c>
      <c r="F102" s="9">
        <v>278.7</v>
      </c>
      <c r="G102" s="11">
        <v>4285.4389623367824</v>
      </c>
    </row>
    <row r="103" spans="1:7" ht="15.75" thickBot="1" x14ac:dyDescent="0.3">
      <c r="A103" s="8"/>
      <c r="B103" s="8"/>
      <c r="C103" s="8"/>
      <c r="D103" s="8">
        <v>644.995</v>
      </c>
      <c r="E103" s="8">
        <v>280.7</v>
      </c>
      <c r="F103" s="9">
        <v>280.60000000000002</v>
      </c>
      <c r="G103" s="11">
        <v>4010.6560344256195</v>
      </c>
    </row>
    <row r="104" spans="1:7" ht="15.75" thickBot="1" x14ac:dyDescent="0.3">
      <c r="A104" s="8"/>
      <c r="B104" s="8"/>
      <c r="C104" s="8"/>
      <c r="D104" s="8">
        <v>665.89100000000008</v>
      </c>
      <c r="E104" s="8">
        <v>282.7</v>
      </c>
      <c r="F104" s="9">
        <v>282.2</v>
      </c>
      <c r="G104" s="11">
        <v>3745.1321297282966</v>
      </c>
    </row>
    <row r="105" spans="1:7" ht="15.75" thickBot="1" x14ac:dyDescent="0.3">
      <c r="A105" s="8"/>
      <c r="B105" s="8"/>
      <c r="C105" s="8"/>
      <c r="D105" s="8">
        <v>686.50800000000004</v>
      </c>
      <c r="E105" s="8">
        <v>284.5</v>
      </c>
      <c r="F105" s="9">
        <v>283.7</v>
      </c>
      <c r="G105" s="11">
        <v>3489.4280921619516</v>
      </c>
    </row>
    <row r="106" spans="1:7" ht="15.75" thickBot="1" x14ac:dyDescent="0.3">
      <c r="A106" s="8"/>
      <c r="B106" s="8"/>
      <c r="C106" s="8"/>
      <c r="D106" s="8">
        <v>706.755</v>
      </c>
      <c r="E106" s="8">
        <v>285.89999999999998</v>
      </c>
      <c r="F106" s="9">
        <v>285.3</v>
      </c>
      <c r="G106" s="11">
        <v>3244.1557514543701</v>
      </c>
    </row>
    <row r="107" spans="1:7" ht="15.75" thickBot="1" x14ac:dyDescent="0.3">
      <c r="A107" s="8"/>
      <c r="B107" s="8"/>
      <c r="C107" s="8"/>
      <c r="D107" s="8">
        <v>726.54700000000003</v>
      </c>
      <c r="E107" s="8">
        <v>287</v>
      </c>
      <c r="F107" s="9">
        <v>286.8</v>
      </c>
      <c r="G107" s="11">
        <v>3009.814768549913</v>
      </c>
    </row>
    <row r="108" spans="1:7" ht="15.75" thickBot="1" x14ac:dyDescent="0.3">
      <c r="A108" s="8"/>
      <c r="B108" s="8"/>
      <c r="C108" s="8"/>
      <c r="D108" s="8">
        <v>745.80899999999997</v>
      </c>
      <c r="E108" s="8">
        <v>288.60000000000002</v>
      </c>
      <c r="F108" s="9">
        <v>288.2</v>
      </c>
      <c r="G108" s="11">
        <v>2786.5479037183954</v>
      </c>
    </row>
    <row r="109" spans="1:7" ht="15.75" thickBot="1" x14ac:dyDescent="0.3">
      <c r="A109" s="8"/>
      <c r="B109" s="8"/>
      <c r="C109" s="8"/>
      <c r="D109" s="8">
        <v>764.47500000000002</v>
      </c>
      <c r="E109" s="8">
        <v>289.89999999999998</v>
      </c>
      <c r="F109" s="9">
        <v>288.7</v>
      </c>
      <c r="G109" s="11">
        <v>2574.4061427704669</v>
      </c>
    </row>
    <row r="110" spans="1:7" ht="15.75" thickBot="1" x14ac:dyDescent="0.3">
      <c r="A110" s="8"/>
      <c r="B110" s="8"/>
      <c r="C110" s="8"/>
      <c r="D110" s="8">
        <v>782.48899999999992</v>
      </c>
      <c r="E110" s="8">
        <v>290.8</v>
      </c>
      <c r="F110" s="9">
        <v>289</v>
      </c>
      <c r="G110" s="11">
        <v>2373.4302743546473</v>
      </c>
    </row>
    <row r="111" spans="1:7" ht="15.75" thickBot="1" x14ac:dyDescent="0.3">
      <c r="A111" s="8"/>
      <c r="B111" s="8"/>
      <c r="C111" s="8"/>
      <c r="D111" s="8">
        <v>799.80399999999997</v>
      </c>
      <c r="E111" s="8">
        <v>290.10000000000002</v>
      </c>
      <c r="F111" s="9">
        <v>287.8</v>
      </c>
      <c r="G111" s="11">
        <v>2183.497932525378</v>
      </c>
    </row>
    <row r="112" spans="1:7" ht="15.75" thickBot="1" x14ac:dyDescent="0.3">
      <c r="A112" s="8"/>
      <c r="B112" s="8"/>
      <c r="C112" s="8"/>
      <c r="D112" s="8">
        <v>816.38600000000008</v>
      </c>
      <c r="E112" s="8">
        <v>287.7</v>
      </c>
      <c r="F112" s="9">
        <v>285.3</v>
      </c>
      <c r="G112" s="11">
        <v>2004.5071456613625</v>
      </c>
    </row>
    <row r="113" spans="1:7" ht="15.75" thickBot="1" x14ac:dyDescent="0.3">
      <c r="A113" s="8"/>
      <c r="B113" s="8"/>
      <c r="C113" s="8"/>
      <c r="D113" s="8">
        <v>832.20800000000008</v>
      </c>
      <c r="E113" s="8">
        <v>285.10000000000002</v>
      </c>
      <c r="F113" s="9">
        <v>283.89999999999998</v>
      </c>
      <c r="G113" s="11">
        <v>1836.264167682134</v>
      </c>
    </row>
    <row r="114" spans="1:7" ht="15.75" thickBot="1" x14ac:dyDescent="0.3">
      <c r="A114" s="8"/>
      <c r="B114" s="8"/>
      <c r="C114" s="8"/>
      <c r="D114" s="8">
        <v>847.25199999999995</v>
      </c>
      <c r="E114" s="8">
        <v>284.39999999999998</v>
      </c>
      <c r="F114" s="9">
        <v>283.8</v>
      </c>
      <c r="G114" s="11">
        <v>1678.5446610208382</v>
      </c>
    </row>
    <row r="115" spans="1:7" ht="15.75" thickBot="1" x14ac:dyDescent="0.3">
      <c r="A115" s="8"/>
      <c r="B115" s="8"/>
      <c r="C115" s="8"/>
      <c r="D115" s="8">
        <v>861.51100000000008</v>
      </c>
      <c r="E115" s="8">
        <v>285</v>
      </c>
      <c r="F115" s="9">
        <v>284.10000000000002</v>
      </c>
      <c r="G115" s="11">
        <v>1531.0325136514509</v>
      </c>
    </row>
    <row r="116" spans="1:7" ht="15.75" thickBot="1" x14ac:dyDescent="0.3">
      <c r="A116" s="8"/>
      <c r="B116" s="8"/>
      <c r="C116" s="8"/>
      <c r="D116" s="8">
        <v>874.98500000000001</v>
      </c>
      <c r="E116" s="8">
        <v>285.7</v>
      </c>
      <c r="F116" s="9">
        <v>284.89999999999998</v>
      </c>
      <c r="G116" s="11">
        <v>1393.4116135479499</v>
      </c>
    </row>
    <row r="117" spans="1:7" ht="15.75" thickBot="1" x14ac:dyDescent="0.3">
      <c r="A117" s="8"/>
      <c r="B117" s="8"/>
      <c r="C117" s="8"/>
      <c r="D117" s="8">
        <v>887.68</v>
      </c>
      <c r="E117" s="8">
        <v>286.39999999999998</v>
      </c>
      <c r="F117" s="9">
        <v>285.8</v>
      </c>
      <c r="G117" s="11">
        <v>1265.2434827387538</v>
      </c>
    </row>
    <row r="118" spans="1:7" ht="15.75" thickBot="1" x14ac:dyDescent="0.3">
      <c r="A118" s="8"/>
      <c r="B118" s="8"/>
      <c r="C118" s="8"/>
      <c r="D118" s="8">
        <v>899.61</v>
      </c>
      <c r="E118" s="8">
        <v>287</v>
      </c>
      <c r="F118" s="9">
        <v>286.60000000000002</v>
      </c>
      <c r="G118" s="11">
        <v>1146.1100375765425</v>
      </c>
    </row>
    <row r="119" spans="1:7" ht="15.75" thickBot="1" x14ac:dyDescent="0.3">
      <c r="A119" s="8"/>
      <c r="B119" s="8"/>
      <c r="C119" s="8"/>
      <c r="D119" s="8">
        <v>910.79100000000005</v>
      </c>
      <c r="E119" s="8">
        <v>287.7</v>
      </c>
      <c r="F119" s="9">
        <v>287.3</v>
      </c>
      <c r="G119" s="11">
        <v>1035.5320114412159</v>
      </c>
    </row>
    <row r="120" spans="1:7" ht="15.75" thickBot="1" x14ac:dyDescent="0.3">
      <c r="A120" s="8"/>
      <c r="B120" s="8"/>
      <c r="C120" s="8"/>
      <c r="D120" s="8">
        <v>921.24600000000009</v>
      </c>
      <c r="E120" s="8">
        <v>288.3</v>
      </c>
      <c r="F120" s="9">
        <v>287.89999999999998</v>
      </c>
      <c r="G120" s="11">
        <v>933.05053203693421</v>
      </c>
    </row>
    <row r="121" spans="1:7" ht="15.75" thickBot="1" x14ac:dyDescent="0.3">
      <c r="A121" s="8"/>
      <c r="B121" s="8"/>
      <c r="C121" s="8"/>
      <c r="D121" s="8">
        <v>931.00199999999995</v>
      </c>
      <c r="E121" s="8">
        <v>288.89999999999998</v>
      </c>
      <c r="F121" s="9">
        <v>288.5</v>
      </c>
      <c r="G121" s="11">
        <v>838.20672706785706</v>
      </c>
    </row>
    <row r="122" spans="1:7" ht="15.75" thickBot="1" x14ac:dyDescent="0.3">
      <c r="A122" s="8"/>
      <c r="B122" s="8"/>
      <c r="C122" s="8"/>
      <c r="D122" s="8">
        <v>940.08500000000004</v>
      </c>
      <c r="E122" s="8">
        <v>289.39999999999998</v>
      </c>
      <c r="F122" s="9">
        <v>289</v>
      </c>
      <c r="G122" s="11">
        <v>750.56211856240418</v>
      </c>
    </row>
    <row r="123" spans="1:7" ht="15.75" thickBot="1" x14ac:dyDescent="0.3">
      <c r="A123" s="8"/>
      <c r="B123" s="8"/>
      <c r="C123" s="8"/>
      <c r="D123" s="8">
        <v>948.52699999999993</v>
      </c>
      <c r="E123" s="8">
        <v>289.8</v>
      </c>
      <c r="F123" s="9">
        <v>289.5</v>
      </c>
      <c r="G123" s="11">
        <v>669.65783422473532</v>
      </c>
    </row>
    <row r="124" spans="1:7" ht="15.75" thickBot="1" x14ac:dyDescent="0.3">
      <c r="A124" s="8"/>
      <c r="B124" s="8"/>
      <c r="C124" s="8"/>
      <c r="D124" s="8">
        <v>956.35800000000006</v>
      </c>
      <c r="E124" s="8">
        <v>290.39999999999998</v>
      </c>
      <c r="F124" s="9">
        <v>290</v>
      </c>
      <c r="G124" s="11">
        <v>595.07579040752955</v>
      </c>
    </row>
    <row r="125" spans="1:7" ht="15.75" thickBot="1" x14ac:dyDescent="0.3">
      <c r="A125" s="8"/>
      <c r="B125" s="8"/>
      <c r="C125" s="8"/>
      <c r="D125" s="8">
        <v>963.61199999999997</v>
      </c>
      <c r="E125" s="8">
        <v>291.10000000000002</v>
      </c>
      <c r="F125" s="9">
        <v>290.60000000000002</v>
      </c>
      <c r="G125" s="11">
        <v>526.37750913920661</v>
      </c>
    </row>
    <row r="126" spans="1:7" ht="15.75" thickBot="1" x14ac:dyDescent="0.3">
      <c r="D126" s="8">
        <v>970.32</v>
      </c>
      <c r="E126" s="8">
        <v>291.7</v>
      </c>
      <c r="F126" s="9">
        <v>291.2</v>
      </c>
      <c r="G126" s="11">
        <v>463.18569542096441</v>
      </c>
    </row>
    <row r="127" spans="1:7" ht="15.75" thickBot="1" x14ac:dyDescent="0.3">
      <c r="D127" s="8">
        <v>976.51300000000003</v>
      </c>
      <c r="E127" s="8">
        <v>292.2</v>
      </c>
      <c r="F127" s="9">
        <v>291.7</v>
      </c>
      <c r="G127" s="11">
        <v>405.10265992974155</v>
      </c>
    </row>
    <row r="128" spans="1:7" ht="15.75" thickBot="1" x14ac:dyDescent="0.3">
      <c r="D128" s="8">
        <v>982.22800000000007</v>
      </c>
      <c r="E128" s="8">
        <v>292.7</v>
      </c>
      <c r="F128" s="9">
        <v>292.2</v>
      </c>
      <c r="G128" s="11">
        <v>351.75110766673635</v>
      </c>
    </row>
    <row r="129" spans="4:7" ht="15.75" thickBot="1" x14ac:dyDescent="0.3">
      <c r="D129" s="8">
        <v>987.4910000000001</v>
      </c>
      <c r="E129" s="8">
        <v>293.2</v>
      </c>
      <c r="F129" s="9">
        <v>292.7</v>
      </c>
      <c r="G129" s="11">
        <v>302.76394079527671</v>
      </c>
    </row>
    <row r="130" spans="4:7" ht="15.75" thickBot="1" x14ac:dyDescent="0.3">
      <c r="D130" s="8">
        <v>992.33300000000008</v>
      </c>
      <c r="E130" s="8">
        <v>293.60000000000002</v>
      </c>
      <c r="F130" s="9">
        <v>293.10000000000002</v>
      </c>
      <c r="G130" s="11">
        <v>257.82504728933941</v>
      </c>
    </row>
    <row r="131" spans="4:7" ht="15.75" thickBot="1" x14ac:dyDescent="0.3">
      <c r="D131" s="8">
        <v>996.78600000000006</v>
      </c>
      <c r="E131" s="8">
        <v>294</v>
      </c>
      <c r="F131" s="9">
        <v>293.5</v>
      </c>
      <c r="G131" s="11">
        <v>216.61831512290132</v>
      </c>
    </row>
    <row r="132" spans="4:7" ht="15.75" thickBot="1" x14ac:dyDescent="0.3">
      <c r="D132" s="8">
        <v>1000.875</v>
      </c>
      <c r="E132" s="8">
        <v>294.39999999999998</v>
      </c>
      <c r="F132" s="9">
        <v>293.89999999999998</v>
      </c>
      <c r="G132" s="11">
        <v>178.86842091845838</v>
      </c>
    </row>
    <row r="133" spans="4:7" ht="15.75" thickBot="1" x14ac:dyDescent="0.3">
      <c r="D133" s="8">
        <v>1004.627</v>
      </c>
      <c r="E133" s="8">
        <v>294.7</v>
      </c>
      <c r="F133" s="9">
        <v>294.2</v>
      </c>
      <c r="G133" s="11">
        <v>144.28984413637684</v>
      </c>
    </row>
    <row r="134" spans="4:7" ht="15.75" thickBot="1" x14ac:dyDescent="0.3">
      <c r="D134" s="8">
        <v>1008.068</v>
      </c>
      <c r="E134" s="8">
        <v>295</v>
      </c>
      <c r="F134" s="9">
        <v>294.5</v>
      </c>
      <c r="G134" s="11">
        <v>112.63785288554195</v>
      </c>
    </row>
    <row r="135" spans="4:7" ht="15.75" thickBot="1" x14ac:dyDescent="0.3">
      <c r="D135" s="8">
        <v>1011.2189999999999</v>
      </c>
      <c r="E135" s="8">
        <v>295.3</v>
      </c>
      <c r="F135" s="9">
        <v>294.8</v>
      </c>
      <c r="G135" s="11">
        <v>83.688109599098581</v>
      </c>
    </row>
    <row r="136" spans="4:7" ht="15.75" thickBot="1" x14ac:dyDescent="0.3">
      <c r="D136" s="8">
        <v>1014.105</v>
      </c>
      <c r="E136" s="8">
        <v>295.5</v>
      </c>
      <c r="F136" s="9">
        <v>295</v>
      </c>
      <c r="G136" s="11">
        <v>57.20607954806178</v>
      </c>
    </row>
    <row r="137" spans="4:7" ht="15.75" thickBot="1" x14ac:dyDescent="0.3">
      <c r="D137" s="8">
        <v>1016.745</v>
      </c>
      <c r="E137" s="8">
        <v>295.8</v>
      </c>
      <c r="F137" s="9">
        <v>295.3</v>
      </c>
      <c r="G137" s="11">
        <v>33.008213814095541</v>
      </c>
    </row>
    <row r="138" spans="4:7" ht="15.75" thickBot="1" x14ac:dyDescent="0.3">
      <c r="D138" s="8">
        <v>1019.16</v>
      </c>
      <c r="E138" s="8">
        <v>296</v>
      </c>
      <c r="F138" s="9">
        <v>295.5</v>
      </c>
      <c r="G138" s="11">
        <v>10.890569154604274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879B9-FA15-4F0A-9A96-1CF374AF1A5B}">
  <dimension ref="A1:E22"/>
  <sheetViews>
    <sheetView workbookViewId="0">
      <selection activeCell="C36" sqref="C36"/>
    </sheetView>
  </sheetViews>
  <sheetFormatPr defaultRowHeight="15" x14ac:dyDescent="0.25"/>
  <cols>
    <col min="1" max="4" width="9.140625" style="1"/>
  </cols>
  <sheetData>
    <row r="1" spans="1:5" x14ac:dyDescent="0.25">
      <c r="A1" s="1" t="s">
        <v>0</v>
      </c>
      <c r="B1" s="1" t="s">
        <v>27</v>
      </c>
      <c r="C1" s="1" t="s">
        <v>28</v>
      </c>
      <c r="D1" s="1" t="s">
        <v>19</v>
      </c>
    </row>
    <row r="2" spans="1:5" x14ac:dyDescent="0.25">
      <c r="A2" s="2">
        <f>TIME(4,0,0)</f>
        <v>0.16666666666666666</v>
      </c>
      <c r="B2" s="1">
        <v>0</v>
      </c>
      <c r="C2" s="1">
        <v>0</v>
      </c>
      <c r="D2" s="1">
        <v>0</v>
      </c>
      <c r="E2" s="1" t="s">
        <v>35</v>
      </c>
    </row>
    <row r="3" spans="1:5" x14ac:dyDescent="0.25">
      <c r="A3" s="2">
        <f>A2+TIME(0,10,0)</f>
        <v>0.1736111111111111</v>
      </c>
      <c r="B3" s="1">
        <v>1519</v>
      </c>
      <c r="C3" s="1">
        <v>1575</v>
      </c>
      <c r="D3" s="1">
        <v>1163</v>
      </c>
    </row>
    <row r="4" spans="1:5" x14ac:dyDescent="0.25">
      <c r="A4" s="2">
        <f t="shared" ref="A4:A13" si="0">A3+TIME(0,10,0)</f>
        <v>0.18055555555555555</v>
      </c>
      <c r="B4" s="1">
        <v>10535</v>
      </c>
      <c r="C4" s="1">
        <v>10753</v>
      </c>
      <c r="D4" s="1">
        <v>10693</v>
      </c>
    </row>
    <row r="5" spans="1:5" x14ac:dyDescent="0.25">
      <c r="A5" s="2">
        <f t="shared" si="0"/>
        <v>0.1875</v>
      </c>
      <c r="B5" s="1">
        <v>37250</v>
      </c>
      <c r="C5" s="1">
        <v>36897</v>
      </c>
      <c r="D5" s="1">
        <v>31147</v>
      </c>
    </row>
    <row r="6" spans="1:5" x14ac:dyDescent="0.25">
      <c r="A6" s="2">
        <f t="shared" si="0"/>
        <v>0.19444444444444445</v>
      </c>
      <c r="B6" s="1">
        <v>84298</v>
      </c>
      <c r="C6" s="1">
        <v>88197</v>
      </c>
      <c r="D6" s="1">
        <v>80706</v>
      </c>
    </row>
    <row r="7" spans="1:5" x14ac:dyDescent="0.25">
      <c r="A7" s="2">
        <f t="shared" si="0"/>
        <v>0.2013888888888889</v>
      </c>
      <c r="B7" s="1">
        <v>117515</v>
      </c>
      <c r="C7" s="1">
        <v>118235</v>
      </c>
      <c r="D7" s="1">
        <v>116509</v>
      </c>
    </row>
    <row r="8" spans="1:5" x14ac:dyDescent="0.25">
      <c r="A8" s="2">
        <f t="shared" si="0"/>
        <v>0.20833333333333334</v>
      </c>
      <c r="B8" s="1">
        <v>128792</v>
      </c>
      <c r="C8" s="1">
        <v>130445</v>
      </c>
      <c r="D8" s="1">
        <v>123858</v>
      </c>
    </row>
    <row r="9" spans="1:5" x14ac:dyDescent="0.25">
      <c r="A9" s="2">
        <f t="shared" si="0"/>
        <v>0.21527777777777779</v>
      </c>
      <c r="B9" s="1">
        <v>146766</v>
      </c>
      <c r="C9" s="1">
        <v>149610</v>
      </c>
      <c r="D9" s="1">
        <v>145130</v>
      </c>
    </row>
    <row r="10" spans="1:5" x14ac:dyDescent="0.25">
      <c r="A10" s="2">
        <f t="shared" si="0"/>
        <v>0.22222222222222224</v>
      </c>
      <c r="B10" s="1">
        <v>173117</v>
      </c>
      <c r="C10" s="1">
        <v>179872</v>
      </c>
      <c r="D10" s="1">
        <v>168436</v>
      </c>
    </row>
    <row r="11" spans="1:5" x14ac:dyDescent="0.25">
      <c r="A11" s="2">
        <f t="shared" si="0"/>
        <v>0.22916666666666669</v>
      </c>
      <c r="B11" s="1">
        <v>179007</v>
      </c>
      <c r="C11" s="1">
        <v>178935</v>
      </c>
      <c r="D11" s="1">
        <v>163127</v>
      </c>
    </row>
    <row r="12" spans="1:5" x14ac:dyDescent="0.25">
      <c r="A12" s="2">
        <f t="shared" si="0"/>
        <v>0.23611111111111113</v>
      </c>
      <c r="B12" s="1">
        <v>185231</v>
      </c>
      <c r="C12" s="1">
        <v>197737</v>
      </c>
      <c r="D12" s="1">
        <v>170871</v>
      </c>
    </row>
    <row r="13" spans="1:5" x14ac:dyDescent="0.25">
      <c r="A13" s="2">
        <f t="shared" si="0"/>
        <v>0.24305555555555558</v>
      </c>
      <c r="B13" s="1">
        <v>167287</v>
      </c>
      <c r="C13" s="1">
        <v>167493</v>
      </c>
      <c r="D13" s="1">
        <v>191723</v>
      </c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Heights_0430</vt:lpstr>
      <vt:lpstr>Heights</vt:lpstr>
      <vt:lpstr>Temps</vt:lpstr>
      <vt:lpstr>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EUMETCAST#</dc:creator>
  <cp:lastModifiedBy>EUMETCAST#</cp:lastModifiedBy>
  <dcterms:created xsi:type="dcterms:W3CDTF">2022-01-18T09:16:35Z</dcterms:created>
  <dcterms:modified xsi:type="dcterms:W3CDTF">2022-01-25T15:07:24Z</dcterms:modified>
</cp:coreProperties>
</file>