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fhtw.sharepoint.com/sites/KlimStaMA23/Freigegebene Dokumente/General/4_Aufbau und Weiterentwicklung Lehre/SeriousGaming/"/>
    </mc:Choice>
  </mc:AlternateContent>
  <xr:revisionPtr revIDLastSave="788" documentId="8_{5E35A118-6FAE-4014-9046-15E92F4051ED}" xr6:coauthVersionLast="47" xr6:coauthVersionMax="47" xr10:uidLastSave="{84E6F4BE-FECF-4FDB-90D7-077AC409C0F4}"/>
  <bookViews>
    <workbookView xWindow="-90" yWindow="-90" windowWidth="19380" windowHeight="11580" activeTab="2" xr2:uid="{BA70C932-93E6-4765-BEAE-277E09859411}"/>
  </bookViews>
  <sheets>
    <sheet name="Karten (2)" sheetId="5" r:id="rId1"/>
    <sheet name="Karten" sheetId="1" r:id="rId2"/>
    <sheet name="TECH" sheetId="6" r:id="rId3"/>
    <sheet name="NVD" sheetId="8" r:id="rId4"/>
    <sheet name="Unterstützung" sheetId="9" r:id="rId5"/>
    <sheet name="Quartiere" sheetId="4" r:id="rId6"/>
    <sheet name="Stadt" sheetId="7" r:id="rId7"/>
    <sheet name="listen" sheetId="2" r:id="rId8"/>
    <sheet name="Eigenverbrauch" sheetId="10" r:id="rId9"/>
  </sheets>
  <definedNames>
    <definedName name="a">listen!$B$2:$D$16</definedName>
    <definedName name="anzahl">listen!$H$3:$I$9</definedName>
    <definedName name="einsetzbar">listen!$F$3:$F$7</definedName>
    <definedName name="iconkategorie">listen!$C$3:$C$16</definedName>
    <definedName name="icons">listen!$D$3:$D$16</definedName>
    <definedName name="Kategorien">listen!$B$3:$B$16</definedName>
    <definedName name="rarity">listen!$H$3:$H$9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3" i="9"/>
  <c r="A2" i="9"/>
  <c r="T74" i="5"/>
  <c r="J74" i="5"/>
  <c r="U74" i="5" s="1"/>
  <c r="E74" i="5"/>
  <c r="B74" i="5"/>
  <c r="U73" i="5"/>
  <c r="T73" i="5"/>
  <c r="J73" i="5"/>
  <c r="E73" i="5"/>
  <c r="B73" i="5"/>
  <c r="T72" i="5"/>
  <c r="J72" i="5"/>
  <c r="U72" i="5" s="1"/>
  <c r="E72" i="5"/>
  <c r="B72" i="5"/>
  <c r="U71" i="5"/>
  <c r="T71" i="5"/>
  <c r="J71" i="5"/>
  <c r="E71" i="5"/>
  <c r="B71" i="5"/>
  <c r="U70" i="5"/>
  <c r="T70" i="5"/>
  <c r="J70" i="5"/>
  <c r="E70" i="5"/>
  <c r="B70" i="5"/>
  <c r="T69" i="5"/>
  <c r="J69" i="5"/>
  <c r="U69" i="5" s="1"/>
  <c r="E69" i="5"/>
  <c r="B69" i="5"/>
  <c r="U68" i="5"/>
  <c r="T68" i="5"/>
  <c r="J68" i="5"/>
  <c r="E68" i="5"/>
  <c r="B68" i="5"/>
  <c r="T67" i="5"/>
  <c r="U67" i="5" s="1"/>
  <c r="J67" i="5"/>
  <c r="E67" i="5"/>
  <c r="B67" i="5"/>
  <c r="U66" i="5"/>
  <c r="T66" i="5"/>
  <c r="J66" i="5"/>
  <c r="E66" i="5"/>
  <c r="B66" i="5"/>
  <c r="U65" i="5"/>
  <c r="T65" i="5"/>
  <c r="J65" i="5"/>
  <c r="E65" i="5"/>
  <c r="B65" i="5"/>
  <c r="T64" i="5"/>
  <c r="J64" i="5"/>
  <c r="U64" i="5" s="1"/>
  <c r="E64" i="5"/>
  <c r="B64" i="5"/>
  <c r="U63" i="5"/>
  <c r="T63" i="5"/>
  <c r="J63" i="5"/>
  <c r="E63" i="5"/>
  <c r="B63" i="5"/>
  <c r="U62" i="5"/>
  <c r="T62" i="5"/>
  <c r="J62" i="5"/>
  <c r="E62" i="5"/>
  <c r="B62" i="5"/>
  <c r="T61" i="5"/>
  <c r="J61" i="5"/>
  <c r="U61" i="5" s="1"/>
  <c r="E61" i="5"/>
  <c r="B61" i="5"/>
  <c r="U60" i="5"/>
  <c r="T60" i="5"/>
  <c r="J60" i="5"/>
  <c r="E60" i="5"/>
  <c r="B60" i="5"/>
  <c r="U59" i="5"/>
  <c r="T59" i="5"/>
  <c r="J59" i="5"/>
  <c r="E59" i="5"/>
  <c r="B59" i="5"/>
  <c r="U58" i="5"/>
  <c r="T58" i="5"/>
  <c r="J58" i="5"/>
  <c r="E58" i="5"/>
  <c r="B58" i="5"/>
  <c r="U57" i="5"/>
  <c r="T57" i="5"/>
  <c r="J57" i="5"/>
  <c r="E57" i="5"/>
  <c r="B57" i="5"/>
  <c r="T56" i="5"/>
  <c r="J56" i="5"/>
  <c r="U56" i="5" s="1"/>
  <c r="E56" i="5"/>
  <c r="B56" i="5"/>
  <c r="U55" i="5"/>
  <c r="T55" i="5"/>
  <c r="J55" i="5"/>
  <c r="E55" i="5"/>
  <c r="B55" i="5"/>
  <c r="U54" i="5"/>
  <c r="T54" i="5"/>
  <c r="J54" i="5"/>
  <c r="E54" i="5"/>
  <c r="B54" i="5"/>
  <c r="T53" i="5"/>
  <c r="J53" i="5"/>
  <c r="U53" i="5" s="1"/>
  <c r="E53" i="5"/>
  <c r="B53" i="5"/>
  <c r="T52" i="5"/>
  <c r="U52" i="5" s="1"/>
  <c r="J52" i="5"/>
  <c r="E52" i="5"/>
  <c r="B52" i="5"/>
  <c r="T51" i="5"/>
  <c r="J51" i="5"/>
  <c r="U51" i="5" s="1"/>
  <c r="E51" i="5"/>
  <c r="B51" i="5"/>
  <c r="U50" i="5"/>
  <c r="T50" i="5"/>
  <c r="J50" i="5"/>
  <c r="E50" i="5"/>
  <c r="B50" i="5"/>
  <c r="U49" i="5"/>
  <c r="T49" i="5"/>
  <c r="J49" i="5"/>
  <c r="E49" i="5"/>
  <c r="B49" i="5"/>
  <c r="T48" i="5"/>
  <c r="J48" i="5"/>
  <c r="U48" i="5" s="1"/>
  <c r="E48" i="5"/>
  <c r="B48" i="5"/>
  <c r="U47" i="5"/>
  <c r="T47" i="5"/>
  <c r="J47" i="5"/>
  <c r="E47" i="5"/>
  <c r="B47" i="5"/>
  <c r="U46" i="5"/>
  <c r="T46" i="5"/>
  <c r="J46" i="5"/>
  <c r="E46" i="5"/>
  <c r="B46" i="5"/>
  <c r="T45" i="5"/>
  <c r="J45" i="5"/>
  <c r="U45" i="5" s="1"/>
  <c r="E45" i="5"/>
  <c r="B45" i="5"/>
  <c r="T44" i="5"/>
  <c r="U44" i="5" s="1"/>
  <c r="J44" i="5"/>
  <c r="E44" i="5"/>
  <c r="B44" i="5"/>
  <c r="T43" i="5"/>
  <c r="J43" i="5"/>
  <c r="U43" i="5" s="1"/>
  <c r="E43" i="5"/>
  <c r="B43" i="5"/>
  <c r="U42" i="5"/>
  <c r="T42" i="5"/>
  <c r="J42" i="5"/>
  <c r="E42" i="5"/>
  <c r="B42" i="5"/>
  <c r="U41" i="5"/>
  <c r="T41" i="5"/>
  <c r="J41" i="5"/>
  <c r="E41" i="5"/>
  <c r="B41" i="5"/>
  <c r="T40" i="5"/>
  <c r="J40" i="5"/>
  <c r="U40" i="5" s="1"/>
  <c r="E40" i="5"/>
  <c r="B40" i="5"/>
  <c r="U39" i="5"/>
  <c r="T39" i="5"/>
  <c r="J39" i="5"/>
  <c r="E39" i="5"/>
  <c r="B39" i="5"/>
  <c r="U38" i="5"/>
  <c r="T38" i="5"/>
  <c r="J38" i="5"/>
  <c r="E38" i="5"/>
  <c r="B38" i="5"/>
  <c r="T37" i="5"/>
  <c r="J37" i="5"/>
  <c r="U37" i="5" s="1"/>
  <c r="E37" i="5"/>
  <c r="B37" i="5"/>
  <c r="T36" i="5"/>
  <c r="U36" i="5" s="1"/>
  <c r="J36" i="5"/>
  <c r="E36" i="5"/>
  <c r="B36" i="5"/>
  <c r="T35" i="5"/>
  <c r="J35" i="5"/>
  <c r="U35" i="5" s="1"/>
  <c r="E35" i="5"/>
  <c r="B35" i="5"/>
  <c r="U34" i="5"/>
  <c r="T34" i="5"/>
  <c r="J34" i="5"/>
  <c r="E34" i="5"/>
  <c r="B34" i="5"/>
  <c r="U33" i="5"/>
  <c r="T33" i="5"/>
  <c r="J33" i="5"/>
  <c r="E33" i="5"/>
  <c r="B33" i="5"/>
  <c r="T32" i="5"/>
  <c r="J32" i="5"/>
  <c r="U32" i="5" s="1"/>
  <c r="E32" i="5"/>
  <c r="B32" i="5"/>
  <c r="U31" i="5"/>
  <c r="T31" i="5"/>
  <c r="J31" i="5"/>
  <c r="E31" i="5"/>
  <c r="B31" i="5"/>
  <c r="U30" i="5"/>
  <c r="T30" i="5"/>
  <c r="J30" i="5"/>
  <c r="E30" i="5"/>
  <c r="B30" i="5"/>
  <c r="T29" i="5"/>
  <c r="J29" i="5"/>
  <c r="U29" i="5" s="1"/>
  <c r="E29" i="5"/>
  <c r="B29" i="5"/>
  <c r="U28" i="5"/>
  <c r="T28" i="5"/>
  <c r="J28" i="5"/>
  <c r="E28" i="5"/>
  <c r="B28" i="5"/>
  <c r="T27" i="5"/>
  <c r="J27" i="5"/>
  <c r="U27" i="5" s="1"/>
  <c r="E27" i="5"/>
  <c r="B27" i="5"/>
  <c r="U26" i="5"/>
  <c r="T26" i="5"/>
  <c r="J26" i="5"/>
  <c r="E26" i="5"/>
  <c r="B26" i="5"/>
  <c r="U25" i="5"/>
  <c r="T25" i="5"/>
  <c r="J25" i="5"/>
  <c r="E25" i="5"/>
  <c r="B25" i="5"/>
  <c r="T24" i="5"/>
  <c r="J24" i="5"/>
  <c r="U24" i="5" s="1"/>
  <c r="E24" i="5"/>
  <c r="B24" i="5"/>
  <c r="U23" i="5"/>
  <c r="T23" i="5"/>
  <c r="J23" i="5"/>
  <c r="E23" i="5"/>
  <c r="B23" i="5"/>
  <c r="U22" i="5"/>
  <c r="T22" i="5"/>
  <c r="J22" i="5"/>
  <c r="E22" i="5"/>
  <c r="B22" i="5"/>
  <c r="T21" i="5"/>
  <c r="J21" i="5"/>
  <c r="U21" i="5" s="1"/>
  <c r="E21" i="5"/>
  <c r="B21" i="5"/>
  <c r="T20" i="5"/>
  <c r="U20" i="5" s="1"/>
  <c r="J20" i="5"/>
  <c r="E20" i="5"/>
  <c r="B20" i="5"/>
  <c r="T19" i="5"/>
  <c r="J19" i="5"/>
  <c r="U19" i="5" s="1"/>
  <c r="E19" i="5"/>
  <c r="B19" i="5"/>
  <c r="U18" i="5"/>
  <c r="T18" i="5"/>
  <c r="J18" i="5"/>
  <c r="E18" i="5"/>
  <c r="B18" i="5"/>
  <c r="U17" i="5"/>
  <c r="T17" i="5"/>
  <c r="E17" i="5"/>
  <c r="B17" i="5"/>
  <c r="T16" i="5"/>
  <c r="J16" i="5"/>
  <c r="U16" i="5" s="1"/>
  <c r="E16" i="5"/>
  <c r="B16" i="5"/>
  <c r="U15" i="5"/>
  <c r="T15" i="5"/>
  <c r="J15" i="5"/>
  <c r="E15" i="5"/>
  <c r="B15" i="5"/>
  <c r="T14" i="5"/>
  <c r="J14" i="5"/>
  <c r="U14" i="5" s="1"/>
  <c r="E14" i="5"/>
  <c r="B14" i="5"/>
  <c r="U13" i="5"/>
  <c r="T13" i="5"/>
  <c r="J13" i="5"/>
  <c r="E13" i="5"/>
  <c r="B13" i="5"/>
  <c r="E12" i="5"/>
  <c r="T11" i="5"/>
  <c r="U11" i="5" s="1"/>
  <c r="J11" i="5"/>
  <c r="E11" i="5"/>
  <c r="B11" i="5"/>
  <c r="T10" i="5"/>
  <c r="J10" i="5"/>
  <c r="U10" i="5" s="1"/>
  <c r="E10" i="5"/>
  <c r="B10" i="5"/>
  <c r="U9" i="5"/>
  <c r="T9" i="5"/>
  <c r="J9" i="5"/>
  <c r="E9" i="5"/>
  <c r="B9" i="5"/>
  <c r="U8" i="5"/>
  <c r="T8" i="5"/>
  <c r="J8" i="5"/>
  <c r="E8" i="5"/>
  <c r="B8" i="5"/>
  <c r="T7" i="5"/>
  <c r="J7" i="5"/>
  <c r="U7" i="5" s="1"/>
  <c r="E7" i="5"/>
  <c r="B7" i="5"/>
  <c r="U6" i="5"/>
  <c r="T6" i="5"/>
  <c r="J6" i="5"/>
  <c r="E6" i="5"/>
  <c r="B6" i="5"/>
  <c r="U5" i="5"/>
  <c r="T5" i="5"/>
  <c r="J5" i="5"/>
  <c r="E5" i="5"/>
  <c r="B5" i="5"/>
  <c r="T4" i="5"/>
  <c r="J4" i="5"/>
  <c r="U4" i="5" s="1"/>
  <c r="E4" i="5"/>
  <c r="B4" i="5"/>
  <c r="T3" i="5"/>
  <c r="U3" i="5" s="1"/>
  <c r="J3" i="5"/>
  <c r="E3" i="5"/>
  <c r="B3" i="5"/>
  <c r="T2" i="5"/>
  <c r="J2" i="5"/>
  <c r="U2" i="5" s="1"/>
  <c r="E2" i="5"/>
  <c r="B2" i="5"/>
</calcChain>
</file>

<file path=xl/sharedStrings.xml><?xml version="1.0" encoding="utf-8"?>
<sst xmlns="http://schemas.openxmlformats.org/spreadsheetml/2006/main" count="751" uniqueCount="261">
  <si>
    <t>ID</t>
  </si>
  <si>
    <t>Titel</t>
  </si>
  <si>
    <t>Kategorie</t>
  </si>
  <si>
    <t>🔥 Wärme</t>
  </si>
  <si>
    <t>📦 Konsumgüter</t>
  </si>
  <si>
    <t>🏭industrie</t>
  </si>
  <si>
    <t>🏠 Gebäude</t>
  </si>
  <si>
    <t>⚡ Energie</t>
  </si>
  <si>
    <t>🌳 Freiraum</t>
  </si>
  <si>
    <t>🌦️Klimawandelanpassung</t>
  </si>
  <si>
    <t>💰Geld</t>
  </si>
  <si>
    <t>🤝Unterstützung</t>
  </si>
  <si>
    <t>🛠️Know-How</t>
  </si>
  <si>
    <t>🚲Verkehr</t>
  </si>
  <si>
    <t>🎭Lebensqualität</t>
  </si>
  <si>
    <t>🏛️Öffentliche Einrichtungen</t>
  </si>
  <si>
    <t>☁️Treibhausgasemissionen</t>
  </si>
  <si>
    <t>Know-How</t>
  </si>
  <si>
    <t>🛠️</t>
  </si>
  <si>
    <t>☁️</t>
  </si>
  <si>
    <t>🌦️</t>
  </si>
  <si>
    <t>🏛️</t>
  </si>
  <si>
    <t>Verkehr</t>
  </si>
  <si>
    <t>Energie</t>
  </si>
  <si>
    <t>Öffentliche Einrichtungen</t>
  </si>
  <si>
    <t>Lebensqualität</t>
  </si>
  <si>
    <t>Klimawandelanpassung</t>
  </si>
  <si>
    <t>Treibhausgasemissionen</t>
  </si>
  <si>
    <t>Geld</t>
  </si>
  <si>
    <t>Unterstützung</t>
  </si>
  <si>
    <t>🚲</t>
  </si>
  <si>
    <t>🏠</t>
  </si>
  <si>
    <t>⚡</t>
  </si>
  <si>
    <t>🔥</t>
  </si>
  <si>
    <t>🌳</t>
  </si>
  <si>
    <t>🎭</t>
  </si>
  <si>
    <t>📦</t>
  </si>
  <si>
    <t>🏭</t>
  </si>
  <si>
    <t>💰</t>
  </si>
  <si>
    <t>🤝</t>
  </si>
  <si>
    <t>Icon</t>
  </si>
  <si>
    <t>IconKategorie</t>
  </si>
  <si>
    <t>Gebäude</t>
  </si>
  <si>
    <t>Wärme</t>
  </si>
  <si>
    <t>Freiraum</t>
  </si>
  <si>
    <t>Konsumgüter</t>
  </si>
  <si>
    <t>Industrie</t>
  </si>
  <si>
    <t>Fahrradwege</t>
  </si>
  <si>
    <t>Beliebig</t>
  </si>
  <si>
    <t>Buslinie</t>
  </si>
  <si>
    <t>Grätzlrad</t>
  </si>
  <si>
    <t>Parkplatzreduktion</t>
  </si>
  <si>
    <t>Autoverkehr</t>
  </si>
  <si>
    <t>Multimodal Mobility Hub</t>
  </si>
  <si>
    <t>K💰</t>
  </si>
  <si>
    <t>K🤝</t>
  </si>
  <si>
    <t>K🛠️</t>
  </si>
  <si>
    <t>Begegnungszone</t>
  </si>
  <si>
    <t>K</t>
  </si>
  <si>
    <t>E</t>
  </si>
  <si>
    <t>W</t>
  </si>
  <si>
    <t>Ubahn</t>
  </si>
  <si>
    <t>Fahrradhighway</t>
  </si>
  <si>
    <t>Fußgängerzone</t>
  </si>
  <si>
    <t>*</t>
  </si>
  <si>
    <t>Konsulent</t>
  </si>
  <si>
    <t>Info-Kampagne</t>
  </si>
  <si>
    <t>Planungsabteilung</t>
  </si>
  <si>
    <t>Grätzlbetreuung</t>
  </si>
  <si>
    <t>Altbau</t>
  </si>
  <si>
    <t>Dachausbau</t>
  </si>
  <si>
    <t>1x</t>
  </si>
  <si>
    <t>Kohlekraftwerk</t>
  </si>
  <si>
    <t>Balkonkraftwerk</t>
  </si>
  <si>
    <t>PV Anlage</t>
  </si>
  <si>
    <t>Erdwärmesonden</t>
  </si>
  <si>
    <t>Anergienetz</t>
  </si>
  <si>
    <t>PV Dachgarten</t>
  </si>
  <si>
    <t>Fassadenbegrünung</t>
  </si>
  <si>
    <t>Stadt</t>
  </si>
  <si>
    <t>Verfügbarkeit</t>
  </si>
  <si>
    <t>Nachverdichtung</t>
  </si>
  <si>
    <t>Passivhaussanierung</t>
  </si>
  <si>
    <t>+</t>
  </si>
  <si>
    <t>Fenstertausch</t>
  </si>
  <si>
    <t>Grundwasserwärme</t>
  </si>
  <si>
    <t>Fußbodenheizung</t>
  </si>
  <si>
    <t>Luftwärmepumpe</t>
  </si>
  <si>
    <t>Spezial</t>
  </si>
  <si>
    <t>Mehrgeschossig</t>
  </si>
  <si>
    <t>&gt; Gebäude</t>
  </si>
  <si>
    <t>+Gebäude</t>
  </si>
  <si>
    <t>Umweltwärme</t>
  </si>
  <si>
    <t>Neubau</t>
  </si>
  <si>
    <t>Bauteilaktivierung</t>
  </si>
  <si>
    <t>addon</t>
  </si>
  <si>
    <t>Wohnsiedlung</t>
  </si>
  <si>
    <t>Einfamilienhaussiedlung</t>
  </si>
  <si>
    <t>Altes Industrieareal</t>
  </si>
  <si>
    <t>Markt</t>
  </si>
  <si>
    <t>Leuchtturmprojekt</t>
  </si>
  <si>
    <t>&gt;35, 36 37, Effekt je eingesetzter kosten</t>
  </si>
  <si>
    <t>**</t>
  </si>
  <si>
    <t>Brache</t>
  </si>
  <si>
    <t>Park</t>
  </si>
  <si>
    <t>Grünraumkonzept</t>
  </si>
  <si>
    <t>Fläche</t>
  </si>
  <si>
    <t>Zentrale Einkaufsstraße</t>
  </si>
  <si>
    <t>Fachmarktzentrum</t>
  </si>
  <si>
    <t>Schule</t>
  </si>
  <si>
    <t>Shopping mall</t>
  </si>
  <si>
    <t>Bürotürme</t>
  </si>
  <si>
    <t>Umwidmung</t>
  </si>
  <si>
    <t>Ersetze eine Fläche durch eine andere in deiner Hand oder Auslage</t>
  </si>
  <si>
    <t>Tempo 30</t>
  </si>
  <si>
    <t>Auto verursacht 1 co2 weniger</t>
  </si>
  <si>
    <t>PV Verpflichtung</t>
  </si>
  <si>
    <t>jedes neue Gebäude +🤝 und +⚡token</t>
  </si>
  <si>
    <t>Verkehrkonzept</t>
  </si>
  <si>
    <t>Sofort</t>
  </si>
  <si>
    <t>Energieraumplanung</t>
  </si>
  <si>
    <t>Alle Energie- und Wärmeprojekte kosten diese runde 0 knowhow und 1 unterstützung weniger</t>
  </si>
  <si>
    <t xml:space="preserve"> </t>
  </si>
  <si>
    <t>Einsetzbar</t>
  </si>
  <si>
    <t>#</t>
  </si>
  <si>
    <t>Alle Verkehrsprojekte kosten diese runde kein knowhow und 1 unterstützung weniger</t>
  </si>
  <si>
    <t>Tags</t>
  </si>
  <si>
    <t>Infrastuktur</t>
  </si>
  <si>
    <t>Nur einmal pro Stadt</t>
  </si>
  <si>
    <t>fossil</t>
  </si>
  <si>
    <t>Gebäude | Umweltwärme</t>
  </si>
  <si>
    <t>35 | 36 | 37</t>
  </si>
  <si>
    <t>Kommentar</t>
  </si>
  <si>
    <t>Rarity</t>
  </si>
  <si>
    <t>Common</t>
  </si>
  <si>
    <t>Public</t>
  </si>
  <si>
    <t>Rare</t>
  </si>
  <si>
    <t>Unique</t>
  </si>
  <si>
    <t>Uncommon</t>
  </si>
  <si>
    <t>Starter</t>
  </si>
  <si>
    <t>Gasnetz</t>
  </si>
  <si>
    <t>Fernwärmenetz</t>
  </si>
  <si>
    <t>4te Generation</t>
  </si>
  <si>
    <t>Fernwärme | Umweltwärme</t>
  </si>
  <si>
    <t>fossil | Untergrund</t>
  </si>
  <si>
    <t>Fernwärme | Untergrund</t>
  </si>
  <si>
    <t>Infrastuktur | Untergrund</t>
  </si>
  <si>
    <t>Umweltwärme | Untergrund</t>
  </si>
  <si>
    <t>Neubau | Gebäude</t>
  </si>
  <si>
    <t>Replikation</t>
  </si>
  <si>
    <t>Anrainer-Befragung</t>
  </si>
  <si>
    <t>Crowd-Sourcing</t>
  </si>
  <si>
    <t>Schmierage</t>
  </si>
  <si>
    <t>City-Maut</t>
  </si>
  <si>
    <t>Erhalte 1💰 jedesmal wenn jemand "Autoverkehr" nutzt</t>
  </si>
  <si>
    <t>Verwende eine 1x Karte nochmal</t>
  </si>
  <si>
    <t>Mobilitätspreis</t>
  </si>
  <si>
    <t>Industriepark</t>
  </si>
  <si>
    <t>Entwicklungsplan</t>
  </si>
  <si>
    <t>Ziehe 3 eines beliebigen Projektstapels und behalte 1 Projekt</t>
  </si>
  <si>
    <t>Ziehe 3 Verkehrsprojekte und behalte 1</t>
  </si>
  <si>
    <t>Architekturpreis</t>
  </si>
  <si>
    <t>Ziehe 3 Gebäudeprojekte und behalte 1</t>
  </si>
  <si>
    <t>2-*</t>
  </si>
  <si>
    <t>Abwärmenutzung</t>
  </si>
  <si>
    <t>Industrie | Abwärme</t>
  </si>
  <si>
    <t>Abwärme</t>
  </si>
  <si>
    <t>Netzeinspeisung</t>
  </si>
  <si>
    <t>Batterien</t>
  </si>
  <si>
    <t>Speicher</t>
  </si>
  <si>
    <t>Güterspeicher</t>
  </si>
  <si>
    <t>Co2 Zertifikate</t>
  </si>
  <si>
    <t>Drohnen</t>
  </si>
  <si>
    <t>Rechenzentrum</t>
  </si>
  <si>
    <t>None</t>
  </si>
  <si>
    <t>Naherholungsgebiet</t>
  </si>
  <si>
    <t>Wenn mit Umweltwärme: +1 Stromspeicher</t>
  </si>
  <si>
    <t>Güter produzierend</t>
  </si>
  <si>
    <t>Verkehrszählung</t>
  </si>
  <si>
    <t>Für Verkehrsprojekte</t>
  </si>
  <si>
    <t>Wärmemessung</t>
  </si>
  <si>
    <t>Smart Meter</t>
  </si>
  <si>
    <t>Machbarkeitsstudie</t>
  </si>
  <si>
    <t>Kategorie2</t>
  </si>
  <si>
    <t>Maßnahme</t>
  </si>
  <si>
    <t>Level</t>
  </si>
  <si>
    <t>Typ</t>
  </si>
  <si>
    <t>Aktion</t>
  </si>
  <si>
    <t>Voraussetzung</t>
  </si>
  <si>
    <t>fossil | Netz</t>
  </si>
  <si>
    <t>Mit Fernwärme heizen</t>
  </si>
  <si>
    <t>Netz</t>
  </si>
  <si>
    <t>Quartier mit Gas heizen</t>
  </si>
  <si>
    <t>Gasnetz im Quartier</t>
  </si>
  <si>
    <t>FW-Netz im Quartier</t>
  </si>
  <si>
    <t>Netz im Quartier verlegen</t>
  </si>
  <si>
    <t>Bestehendes Netz in einem angrenzenden Quartier</t>
  </si>
  <si>
    <t>?</t>
  </si>
  <si>
    <t>🛠️2</t>
  </si>
  <si>
    <t>PV Aufdach</t>
  </si>
  <si>
    <t>Fassaden-PV (BAPV)</t>
  </si>
  <si>
    <t>BIPV</t>
  </si>
  <si>
    <t>Hybridkollektoren</t>
  </si>
  <si>
    <t>Solarthermie</t>
  </si>
  <si>
    <t>PV-Dachgarten</t>
  </si>
  <si>
    <t>PV-Optimierung in der Planung</t>
  </si>
  <si>
    <t>Zusätzliche Dachfläche bei allen Neubauten, Dachgeschoßausbauten und Nachverdichtungen</t>
  </si>
  <si>
    <t>Solardachlandschaften</t>
  </si>
  <si>
    <t>Retentionsflächen</t>
  </si>
  <si>
    <t>Strom beziehen</t>
  </si>
  <si>
    <t>Keine,</t>
  </si>
  <si>
    <t>*je Netz</t>
  </si>
  <si>
    <t>Energiegemeinschaft</t>
  </si>
  <si>
    <t>DSM Nutzer</t>
  </si>
  <si>
    <t>DSM Heizung</t>
  </si>
  <si>
    <t>Effiziente Geräte</t>
  </si>
  <si>
    <t>Passivhaus-Sanierung</t>
  </si>
  <si>
    <t>Gebäudedämmung</t>
  </si>
  <si>
    <t>Lüftungsanlage mit Wärmerückgewinnung</t>
  </si>
  <si>
    <t>Ökologische Dämmmaterialien</t>
  </si>
  <si>
    <t>Ökologische Baustoffe</t>
  </si>
  <si>
    <t>Extensive Dachbegrünung</t>
  </si>
  <si>
    <t>Versorgung</t>
  </si>
  <si>
    <t>Städtischen Verkehr nutzen</t>
  </si>
  <si>
    <t>Stadtpolitik beeinflussen</t>
  </si>
  <si>
    <t>verändere eine Intesität der Versorgung</t>
  </si>
  <si>
    <t>Neues Stadtentwicklungsgebiet</t>
  </si>
  <si>
    <t>Lege eine der Stadtentwicklungskarten aus</t>
  </si>
  <si>
    <t>Dachgeschossausbau</t>
  </si>
  <si>
    <t>Begrünung</t>
  </si>
  <si>
    <t>Batterie</t>
  </si>
  <si>
    <t>Unterstützungsaktionen meeple</t>
  </si>
  <si>
    <t xml:space="preserve">Netz im </t>
  </si>
  <si>
    <t>Benötigt smart meter</t>
  </si>
  <si>
    <t>Netzstrombezug im Quartier hat um 1 weniger Emissionen</t>
  </si>
  <si>
    <t>Netzstrombezug im Quartier hat um 1 weniger Emissionen, benötigt Bauteilaktivierung oder Fußbodenheizung</t>
  </si>
  <si>
    <t>Nur für Wohh- und Gewerbenutzung</t>
  </si>
  <si>
    <t>Einmalig</t>
  </si>
  <si>
    <t>Bedarf</t>
  </si>
  <si>
    <t>Produktion</t>
  </si>
  <si>
    <t>PV Eigenverbrauch Max</t>
  </si>
  <si>
    <t>Eigenverbrauch</t>
  </si>
  <si>
    <t>Count</t>
  </si>
  <si>
    <t>Name</t>
  </si>
  <si>
    <t>Description</t>
  </si>
  <si>
    <t>Modifier</t>
  </si>
  <si>
    <t>Innovation</t>
  </si>
  <si>
    <t>1 Knowhow</t>
  </si>
  <si>
    <t>Redraw 1 Car</t>
  </si>
  <si>
    <t>Draw 1 and keep all Bike</t>
  </si>
  <si>
    <t>Draw 2 and keep all Bike</t>
  </si>
  <si>
    <t>Radstraße</t>
  </si>
  <si>
    <t>E-Car Sharing</t>
  </si>
  <si>
    <t>For each set of pedestrian, bike and ÖV, replace a car by whatever type</t>
  </si>
  <si>
    <t>1 Bike</t>
  </si>
  <si>
    <t>replace 1 car by 1 pedestrian</t>
  </si>
  <si>
    <t>1 Pedestrian</t>
  </si>
  <si>
    <t>if you have atleast 1 ecar, change another car to ecar</t>
  </si>
  <si>
    <t>Ladestation</t>
  </si>
  <si>
    <t>Pay 1 ⚡ and replace a car with an EV</t>
  </si>
  <si>
    <t>Grätzelbetreuung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</si>
</sst>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1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20" borderId="1" xfId="0" applyFont="1" applyFill="1" applyBorder="1"/>
    <xf numFmtId="0" fontId="0" fillId="19" borderId="1" xfId="0" applyFill="1" applyBorder="1"/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19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left"/>
    </xf>
    <xf numFmtId="0" fontId="3" fillId="20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21" borderId="0" xfId="0" applyFill="1"/>
    <xf numFmtId="0" fontId="0" fillId="22" borderId="0" xfId="0" applyFill="1"/>
    <xf numFmtId="0" fontId="0" fillId="23" borderId="0" xfId="0" applyFill="1" applyAlignment="1">
      <alignment horizontal="left"/>
    </xf>
    <xf numFmtId="0" fontId="3" fillId="23" borderId="1" xfId="0" applyFont="1" applyFill="1" applyBorder="1" applyAlignment="1">
      <alignment horizontal="left"/>
    </xf>
    <xf numFmtId="0" fontId="4" fillId="0" borderId="0" xfId="0" applyFont="1"/>
  </cellXfs>
  <cellStyles count="1">
    <cellStyle name="Standard" xfId="0" builtinId="0"/>
  </cellStyles>
  <dxfs count="62">
    <dxf>
      <fill>
        <patternFill patternType="solid">
          <fgColor indexed="64"/>
          <bgColor rgb="FF99FF99"/>
        </patternFill>
      </fill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BDBD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BDBD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1" defaultTableStyle="TableStyleMedium2" defaultPivotStyle="PivotStyleLight16">
    <tableStyle name="Invisible" pivot="0" table="0" count="0" xr9:uid="{21533504-381E-4332-A4BB-57A13B0ABAB7}"/>
  </tableStyles>
  <colors>
    <mruColors>
      <color rgb="FF99FF99"/>
      <color rgb="FFFFBDB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138404</xdr:colOff>
      <xdr:row>2</xdr:row>
      <xdr:rowOff>89841</xdr:rowOff>
    </xdr:from>
    <xdr:to>
      <xdr:col>21</xdr:col>
      <xdr:colOff>383759</xdr:colOff>
      <xdr:row>28</xdr:row>
      <xdr:rowOff>58441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16FAD91-2FD0-C8AC-E1C5-59E4EB373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3714" y="468213"/>
          <a:ext cx="8611590" cy="4887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67310</xdr:colOff>
      <xdr:row>2</xdr:row>
      <xdr:rowOff>113665</xdr:rowOff>
    </xdr:from>
    <xdr:to>
      <xdr:col>19</xdr:col>
      <xdr:colOff>548640</xdr:colOff>
      <xdr:row>28</xdr:row>
      <xdr:rowOff>158750</xdr:rowOff>
    </xdr:to>
    <xdr:pic>
      <xdr:nvPicPr>
        <xdr:cNvPr id="2" name="Grafik 1" descr="Optimale Dimensionierung von PV-Speichersystemen">
          <a:extLst>
            <a:ext uri="{FF2B5EF4-FFF2-40B4-BE49-F238E27FC236}">
              <a16:creationId xmlns:a16="http://schemas.microsoft.com/office/drawing/2014/main" id="{82B53650-28AD-2650-19FF-4BA4CCA4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5110" y="494665"/>
          <a:ext cx="5815330" cy="4998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7AE686-A6DF-4FF5-BE7E-BE722678F1E7}" name="Karten3" displayName="Karten3" ref="A1:X74">
  <sortState xmlns:xlrd2="http://schemas.microsoft.com/office/spreadsheetml/2017/richdata2" ref="A2:X74">
    <sortCondition ref="F1:F74"/>
  </sortState>
  <tableColumns count="24">
    <tableColumn id="1" xr3:uid="{88C93A3D-EC12-445C-932B-AD6B8F6182EA}" name="ID" totalsRowLabel="Ergebnis"/>
    <tableColumn id="3" xr3:uid="{A58ABBD7-5AA6-42FB-A277-B5606BFA0BCE}" name="Kategorie" dataDxfId="61">
      <calculatedColumnFormula>VLOOKUP(Karten3[[#This Row],[Kategorie2]],a,3,FALSE)</calculatedColumnFormula>
    </tableColumn>
    <tableColumn id="2" xr3:uid="{45AF93FD-71DD-40CD-9088-7176956CD2A4}" name="Titel"/>
    <tableColumn id="27" xr3:uid="{DFB21E56-F2D1-40D8-AF0C-EE918B8BC4BC}" name="Verfügbarkeit"/>
    <tableColumn id="12" xr3:uid="{5B2B7517-9E68-4ADC-BEBF-8AD8991BFA64}" name="#">
      <calculatedColumnFormula>VLOOKUP(#REF!,anzahl,2,FALSE)</calculatedColumnFormula>
    </tableColumn>
    <tableColumn id="20" xr3:uid="{331894A8-6DC9-408D-8D17-82458CAA0A74}" name="Kategorie2"/>
    <tableColumn id="23" xr3:uid="{2EE914A2-F5FB-4164-BB37-157D534B2CF5}" name="K💰" dataDxfId="60" totalsRowDxfId="59"/>
    <tableColumn id="22" xr3:uid="{E0F3B8B1-E2D9-47EB-8C66-B77AD285103E}" name="K🤝" dataDxfId="58" totalsRowDxfId="57"/>
    <tableColumn id="21" xr3:uid="{3835A94B-EBB0-4CD8-B6F9-25851AFFEE49}" name="K🛠️" dataDxfId="56" totalsRowDxfId="55"/>
    <tableColumn id="25" xr3:uid="{BAFE566C-FCFE-4CB9-ADE6-BED2E36D25B0}" name="K" dataDxfId="54">
      <calculatedColumnFormula>SUM(Karten3[[#This Row],[K💰]:[K🛠️]])</calculatedColumnFormula>
    </tableColumn>
    <tableColumn id="15" xr3:uid="{843ECB9E-CF5B-47F5-ADF0-57750F7214BE}" name="💰" dataDxfId="53" totalsRowDxfId="52"/>
    <tableColumn id="16" xr3:uid="{3D720D7F-D38C-4D00-9435-23358FFD4C7E}" name="🤝" dataDxfId="51" totalsRowDxfId="50"/>
    <tableColumn id="17" xr3:uid="{103B1376-06FA-403E-8D32-3568ADA0CF2A}" name="🛠️" dataDxfId="49" totalsRowDxfId="48"/>
    <tableColumn id="14" xr3:uid="{3B0BADD2-6646-45A7-AE1C-B0A7D092AB2D}" name="☁️" dataDxfId="47" totalsRowDxfId="46"/>
    <tableColumn id="6" xr3:uid="{478E1FFA-7F5A-43BB-9765-356BC59A7AAA}" name="⚡" dataDxfId="45" totalsRowDxfId="44"/>
    <tableColumn id="7" xr3:uid="{1C67C105-2E5A-4C7A-A48A-6F459DF555AA}" name="🔥" dataDxfId="43" totalsRowDxfId="42"/>
    <tableColumn id="4" xr3:uid="{186EC93C-6A7C-40BB-BABF-A2F3B6271C45}" name="🚲" dataDxfId="41" totalsRowDxfId="40"/>
    <tableColumn id="5" xr3:uid="{722FFD3E-F67C-49D2-97AD-FAA5E6A4246D}" name="🏠" dataDxfId="39" totalsRowDxfId="38"/>
    <tableColumn id="10" xr3:uid="{145468A8-1FA3-4D80-8245-42AAFECC165F}" name="🎭" dataDxfId="37" totalsRowDxfId="36"/>
    <tableColumn id="18" xr3:uid="{46D9E5F1-A2FC-4A4B-A120-0AC08C46B19A}" name="W" dataDxfId="35">
      <calculatedColumnFormula>SUM(#REF!)</calculatedColumnFormula>
    </tableColumn>
    <tableColumn id="26" xr3:uid="{C4603E76-6FFE-4F5F-A764-F267519EC61C}" name="E" totalsRowFunction="count" dataDxfId="34" totalsRowDxfId="33">
      <calculatedColumnFormula>IFERROR(IF(Karten3[[#This Row],[K]]=0,"-",Karten3[[#This Row],[K]]/Karten3[[#This Row],[W]]),"-")</calculatedColumnFormula>
    </tableColumn>
    <tableColumn id="28" xr3:uid="{4340BE92-3FFC-48BE-A8F3-6CA1FF00B042}" name="Spezial" dataDxfId="32"/>
    <tableColumn id="29" xr3:uid="{2CA20037-E4F1-4442-857C-E0E0133821FF}" name="Tags" dataDxfId="31"/>
    <tableColumn id="13" xr3:uid="{13889D7A-EA04-461C-A8A7-337BD6743AD3}" name="Kommentar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30986-EA0B-4DB9-A10C-E082B8E844F2}" name="Karten" displayName="Karten" ref="A1:N68">
  <autoFilter ref="A1:N68" xr:uid="{8CB30986-EA0B-4DB9-A10C-E082B8E844F2}"/>
  <sortState xmlns:xlrd2="http://schemas.microsoft.com/office/spreadsheetml/2017/richdata2" ref="A2:N68">
    <sortCondition ref="C1:C68"/>
  </sortState>
  <tableColumns count="14">
    <tableColumn id="1" xr3:uid="{16E85ED7-8462-4AE8-A06C-A2344F297AF9}" name="ID" totalsRowLabel="Ergebnis"/>
    <tableColumn id="2" xr3:uid="{BA5205E0-19F5-42A8-AD71-372905D82338}" name="Titel"/>
    <tableColumn id="20" xr3:uid="{C2F07AF5-4D7C-4E1E-8754-D21A76018150}" name="Kategorie2"/>
    <tableColumn id="15" xr3:uid="{C629BC11-CD75-4B11-B316-C0E3A693AF2E}" name="💰" dataDxfId="29" totalsRowDxfId="28"/>
    <tableColumn id="16" xr3:uid="{8C45185E-1E10-42C8-A8A2-7E2D1A78E061}" name="🤝" dataDxfId="27" totalsRowDxfId="26"/>
    <tableColumn id="17" xr3:uid="{18C05834-FD3F-4D46-B6B8-6428A9B53E11}" name="🛠️" dataDxfId="25" totalsRowDxfId="24"/>
    <tableColumn id="14" xr3:uid="{C6282C7F-623A-477F-B053-162156247405}" name="☁️" dataDxfId="23" totalsRowDxfId="22"/>
    <tableColumn id="6" xr3:uid="{B51171B4-0BD6-44B3-8938-FC15ABCA8ED2}" name="⚡" dataDxfId="21" totalsRowDxfId="20"/>
    <tableColumn id="7" xr3:uid="{A79798A7-DB4D-4DC1-A1AE-39A383FD1C3D}" name="🔥" dataDxfId="19" totalsRowDxfId="18"/>
    <tableColumn id="4" xr3:uid="{6E174450-42DF-4327-904B-E105CD83E1CC}" name="🚲" dataDxfId="17" totalsRowDxfId="16"/>
    <tableColumn id="10" xr3:uid="{3E93E8F7-0C7E-441C-A689-7AD293805663}" name="🎭" dataDxfId="15" totalsRowDxfId="14"/>
    <tableColumn id="28" xr3:uid="{7B08999A-D91E-4406-871C-09579F22F850}" name="Spezial" dataDxfId="13"/>
    <tableColumn id="29" xr3:uid="{3102C2F6-5E40-4D0B-9514-E34AAAD0B817}" name="Tags" dataDxfId="12"/>
    <tableColumn id="13" xr3:uid="{4FFA40BC-F253-442B-9BD0-C8657B155A91}" name="Kommentar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1794A-54D7-4CB4-AA50-202CCDD9219F}" name="techtree" displayName="techtree" ref="A1:V44" totalsRowShown="0">
  <autoFilter ref="A1:V44" xr:uid="{8AD1794A-54D7-4CB4-AA50-202CCDD9219F}"/>
  <tableColumns count="22">
    <tableColumn id="2" xr3:uid="{F710F8DC-2574-439D-9944-B1E3A00B2089}" name="Name"/>
    <tableColumn id="1" xr3:uid="{C3D8922F-06D2-4E4C-AF34-D1BEC9651665}" name="ID"/>
    <tableColumn id="16" xr3:uid="{BE65FA8E-E28B-4A86-B260-F0F178504AD5}" name="Count"/>
    <tableColumn id="3" xr3:uid="{AB159A02-457E-46D7-B684-B7EBB10E9F02}" name="Level"/>
    <tableColumn id="4" xr3:uid="{67BB5357-B828-4E97-8502-CCE7FDD9EC60}" name="Typ"/>
    <tableColumn id="5" xr3:uid="{8B5C7B10-4492-43CE-A818-67C546200EC3}" name="?"/>
    <tableColumn id="20" xr3:uid="{4C1FE8CC-F23F-492E-99AB-49395920DC41}" name="Description"/>
    <tableColumn id="24" xr3:uid="{3E6A70F5-B4A9-407C-B774-E305DDAA2E23}" name="Modifier"/>
    <tableColumn id="19" xr3:uid="{0BCA8D51-596A-4F8C-A8D5-59FB3CB43A27}" name="Innovation"/>
    <tableColumn id="6" xr3:uid="{9CAB4D74-3832-4E01-BB4D-50CFF528BEA8}" name="K💰"/>
    <tableColumn id="7" xr3:uid="{8148CB2E-D9AB-4113-A96F-C7479BA92BD3}" name="K🤝"/>
    <tableColumn id="8" xr3:uid="{600528EB-EB7B-404C-8EE7-44884B138C9E}" name="K🛠️" dataDxfId="10"/>
    <tableColumn id="9" xr3:uid="{055CCFD3-EF44-4D0A-93A1-89FD9AD16EEC}" name="💰" dataDxfId="9"/>
    <tableColumn id="10" xr3:uid="{0C134B9C-699F-4C0A-963C-AA9C5DC671C5}" name="🤝" dataDxfId="8"/>
    <tableColumn id="11" xr3:uid="{54903EED-C196-4008-8FC3-3D5433E20423}" name="🛠️2" dataDxfId="7"/>
    <tableColumn id="12" xr3:uid="{0DE9AF96-C143-4BEC-AB9A-9A3C562C47AA}" name="☁️" dataDxfId="6"/>
    <tableColumn id="13" xr3:uid="{092B0EA8-D8D2-42C2-AC6B-8350930C9F59}" name="⚡" dataDxfId="5"/>
    <tableColumn id="14" xr3:uid="{3D45725B-889A-4AF3-ADE7-7A112FFC078E}" name="🔥" dataDxfId="4"/>
    <tableColumn id="23" xr3:uid="{0232E858-F759-415A-8703-CCA831B2197E}" name="K" dataDxfId="3"/>
    <tableColumn id="15" xr3:uid="{B1A7966F-551C-49E0-B048-ABCDBE771431}" name="🚲" dataDxfId="2"/>
    <tableColumn id="17" xr3:uid="{80ED906F-18FE-4416-A281-D4CBE82AE811}" name="🎭" dataDxfId="1"/>
    <tableColumn id="22" xr3:uid="{FBDCC4EC-9AFB-4DFB-B9DB-B073B364FDC1}" name="🌦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291D-2966-4E86-A671-CDB30E6FD5CD}">
  <dimension ref="A1:Y74"/>
  <sheetViews>
    <sheetView topLeftCell="A19" workbookViewId="0">
      <selection activeCell="C57" sqref="C57"/>
    </sheetView>
  </sheetViews>
  <sheetFormatPr baseColWidth="10" defaultColWidth="8.81640625" defaultRowHeight="14.75" x14ac:dyDescent="0.75"/>
  <cols>
    <col min="1" max="2" width="3.81640625" customWidth="1"/>
    <col min="3" max="3" width="22.26953125" customWidth="1"/>
    <col min="4" max="4" width="3.81640625" customWidth="1"/>
    <col min="5" max="5" width="4.54296875" customWidth="1"/>
    <col min="7" max="9" width="4.81640625" customWidth="1"/>
    <col min="10" max="10" width="4.6328125" customWidth="1"/>
    <col min="11" max="11" width="5.1796875" customWidth="1"/>
    <col min="12" max="16" width="5.1796875" style="8" customWidth="1"/>
    <col min="17" max="17" width="5.1796875" customWidth="1"/>
    <col min="18" max="18" width="5.1796875" style="8" customWidth="1"/>
    <col min="19" max="19" width="5.1796875" customWidth="1"/>
    <col min="20" max="20" width="5" style="8" customWidth="1"/>
    <col min="21" max="21" width="5" customWidth="1"/>
    <col min="22" max="22" width="14.54296875" style="15" customWidth="1"/>
    <col min="23" max="23" width="19" style="18" customWidth="1"/>
    <col min="24" max="24" width="26.1796875" style="18" customWidth="1"/>
    <col min="25" max="25" width="5.1796875" style="8" customWidth="1"/>
    <col min="26" max="26" width="3.81640625" customWidth="1"/>
    <col min="27" max="27" width="28.6328125" customWidth="1"/>
  </cols>
  <sheetData>
    <row r="1" spans="1:25" x14ac:dyDescent="0.75">
      <c r="A1" t="s">
        <v>0</v>
      </c>
      <c r="B1" t="s">
        <v>2</v>
      </c>
      <c r="C1" t="s">
        <v>1</v>
      </c>
      <c r="D1" t="s">
        <v>80</v>
      </c>
      <c r="E1" t="s">
        <v>124</v>
      </c>
      <c r="F1" t="s">
        <v>183</v>
      </c>
      <c r="G1" s="1" t="s">
        <v>54</v>
      </c>
      <c r="H1" s="2" t="s">
        <v>55</v>
      </c>
      <c r="I1" s="3" t="s">
        <v>56</v>
      </c>
      <c r="J1" t="s">
        <v>58</v>
      </c>
      <c r="K1" s="43" t="s">
        <v>38</v>
      </c>
      <c r="L1" s="44" t="s">
        <v>39</v>
      </c>
      <c r="M1" s="45" t="s">
        <v>18</v>
      </c>
      <c r="N1" s="46" t="s">
        <v>19</v>
      </c>
      <c r="O1" s="47" t="s">
        <v>32</v>
      </c>
      <c r="P1" s="48" t="s">
        <v>33</v>
      </c>
      <c r="Q1" s="49" t="s">
        <v>30</v>
      </c>
      <c r="R1" s="50" t="s">
        <v>31</v>
      </c>
      <c r="S1" s="51" t="s">
        <v>35</v>
      </c>
      <c r="T1" s="18" t="s">
        <v>60</v>
      </c>
      <c r="U1" s="18" t="s">
        <v>59</v>
      </c>
      <c r="V1" s="15" t="s">
        <v>88</v>
      </c>
      <c r="W1" s="18" t="s">
        <v>126</v>
      </c>
      <c r="X1" s="18" t="s">
        <v>132</v>
      </c>
      <c r="Y1"/>
    </row>
    <row r="2" spans="1:25" x14ac:dyDescent="0.75">
      <c r="A2">
        <v>22</v>
      </c>
      <c r="B2" t="str">
        <f>VLOOKUP(Karten3[[#This Row],[Kategorie2]],a,3,FALSE)</f>
        <v>⚡</v>
      </c>
      <c r="C2" t="s">
        <v>140</v>
      </c>
      <c r="D2" t="s">
        <v>79</v>
      </c>
      <c r="E2" t="e">
        <f>VLOOKUP(#REF!,anzahl,2,FALSE)</f>
        <v>#REF!</v>
      </c>
      <c r="F2" t="s">
        <v>23</v>
      </c>
      <c r="G2" s="4">
        <v>1</v>
      </c>
      <c r="H2" s="5"/>
      <c r="I2" s="6">
        <v>1</v>
      </c>
      <c r="J2">
        <f>SUM(Karten3[[#This Row],[K💰]:[K🛠️]])</f>
        <v>2</v>
      </c>
      <c r="K2" s="4"/>
      <c r="L2" s="5"/>
      <c r="M2" s="6"/>
      <c r="N2" s="7">
        <v>1</v>
      </c>
      <c r="O2" s="12"/>
      <c r="P2" s="13">
        <v>1</v>
      </c>
      <c r="Q2" s="11"/>
      <c r="R2" s="10"/>
      <c r="S2" s="5"/>
      <c r="T2" s="8" t="e">
        <f>SUM(#REF!)</f>
        <v>#REF!</v>
      </c>
      <c r="U2" s="8" t="str">
        <f>IFERROR(IF(Karten3[[#This Row],[K]]=0,"-",Karten3[[#This Row],[K]]/Karten3[[#This Row],[W]]),"-")</f>
        <v>-</v>
      </c>
      <c r="W2" s="18" t="s">
        <v>144</v>
      </c>
      <c r="Y2"/>
    </row>
    <row r="3" spans="1:25" x14ac:dyDescent="0.75">
      <c r="A3">
        <v>24</v>
      </c>
      <c r="B3" t="str">
        <f>VLOOKUP(Karten3[[#This Row],[Kategorie2]],a,3,FALSE)</f>
        <v>⚡</v>
      </c>
      <c r="C3" t="s">
        <v>141</v>
      </c>
      <c r="D3" t="s">
        <v>79</v>
      </c>
      <c r="E3" t="e">
        <f>VLOOKUP(#REF!,anzahl,2,FALSE)</f>
        <v>#REF!</v>
      </c>
      <c r="F3" t="s">
        <v>23</v>
      </c>
      <c r="G3" s="4">
        <v>1</v>
      </c>
      <c r="H3" s="5"/>
      <c r="I3" s="6">
        <v>1</v>
      </c>
      <c r="J3">
        <f>SUM(Karten3[[#This Row],[K💰]:[K🛠️]])</f>
        <v>2</v>
      </c>
      <c r="K3" s="4"/>
      <c r="L3" s="5"/>
      <c r="M3" s="6"/>
      <c r="N3" s="7">
        <v>1</v>
      </c>
      <c r="O3" s="12"/>
      <c r="P3" s="13">
        <v>1</v>
      </c>
      <c r="Q3" s="11"/>
      <c r="R3" s="10"/>
      <c r="S3" s="5"/>
      <c r="T3" s="8" t="e">
        <f>SUM(#REF!)</f>
        <v>#REF!</v>
      </c>
      <c r="U3" s="8" t="str">
        <f>IFERROR(IF(Karten3[[#This Row],[K]]=0,"-",Karten3[[#This Row],[K]]/Karten3[[#This Row],[W]]),"-")</f>
        <v>-</v>
      </c>
      <c r="W3" s="18" t="s">
        <v>145</v>
      </c>
      <c r="Y3"/>
    </row>
    <row r="4" spans="1:25" x14ac:dyDescent="0.75">
      <c r="A4">
        <v>26</v>
      </c>
      <c r="B4" t="str">
        <f>VLOOKUP(Karten3[[#This Row],[Kategorie2]],a,3,FALSE)</f>
        <v>⚡</v>
      </c>
      <c r="C4" t="s">
        <v>73</v>
      </c>
      <c r="E4" t="e">
        <f>VLOOKUP(#REF!,anzahl,2,FALSE)</f>
        <v>#REF!</v>
      </c>
      <c r="F4" t="s">
        <v>23</v>
      </c>
      <c r="G4" s="4"/>
      <c r="H4" s="5"/>
      <c r="I4" s="6">
        <v>1</v>
      </c>
      <c r="J4">
        <f>SUM(Karten3[[#This Row],[K💰]:[K🛠️]])</f>
        <v>1</v>
      </c>
      <c r="K4" s="4"/>
      <c r="L4" s="5"/>
      <c r="M4" s="6"/>
      <c r="N4" s="7"/>
      <c r="O4" s="12">
        <v>1</v>
      </c>
      <c r="P4" s="13"/>
      <c r="Q4" s="11"/>
      <c r="R4" s="10"/>
      <c r="S4" s="5"/>
      <c r="T4" s="8" t="e">
        <f>SUM(#REF!)</f>
        <v>#REF!</v>
      </c>
      <c r="U4" s="8" t="str">
        <f>IFERROR(IF(Karten3[[#This Row],[K]]=0,"-",Karten3[[#This Row],[K]]/Karten3[[#This Row],[W]]),"-")</f>
        <v>-</v>
      </c>
      <c r="W4" s="18" t="s">
        <v>42</v>
      </c>
      <c r="Y4"/>
    </row>
    <row r="5" spans="1:25" x14ac:dyDescent="0.75">
      <c r="A5">
        <v>27</v>
      </c>
      <c r="B5" t="str">
        <f>VLOOKUP(Karten3[[#This Row],[Kategorie2]],a,3,FALSE)</f>
        <v>⚡</v>
      </c>
      <c r="C5" t="s">
        <v>74</v>
      </c>
      <c r="E5" t="e">
        <f>VLOOKUP(#REF!,anzahl,2,FALSE)</f>
        <v>#REF!</v>
      </c>
      <c r="F5" t="s">
        <v>23</v>
      </c>
      <c r="G5" s="4">
        <v>1</v>
      </c>
      <c r="H5" s="5"/>
      <c r="I5" s="6">
        <v>1</v>
      </c>
      <c r="J5">
        <f>SUM(Karten3[[#This Row],[K💰]:[K🛠️]])</f>
        <v>2</v>
      </c>
      <c r="K5" s="4"/>
      <c r="L5" s="5"/>
      <c r="M5" s="6"/>
      <c r="N5" s="7"/>
      <c r="O5" s="12">
        <v>2</v>
      </c>
      <c r="P5" s="13"/>
      <c r="Q5" s="11"/>
      <c r="R5" s="10"/>
      <c r="S5" s="5"/>
      <c r="T5" s="8" t="e">
        <f>SUM(#REF!)</f>
        <v>#REF!</v>
      </c>
      <c r="U5" s="8" t="str">
        <f>IFERROR(IF(Karten3[[#This Row],[K]]=0,"-",Karten3[[#This Row],[K]]/Karten3[[#This Row],[W]]),"-")</f>
        <v>-</v>
      </c>
      <c r="Y5"/>
    </row>
    <row r="6" spans="1:25" x14ac:dyDescent="0.75">
      <c r="A6">
        <v>25</v>
      </c>
      <c r="B6" t="str">
        <f>VLOOKUP(Karten3[[#This Row],[Kategorie2]],a,3,FALSE)</f>
        <v>⚡</v>
      </c>
      <c r="C6" t="s">
        <v>142</v>
      </c>
      <c r="E6" t="e">
        <f>VLOOKUP(#REF!,anzahl,2,FALSE)</f>
        <v>#REF!</v>
      </c>
      <c r="F6" t="s">
        <v>23</v>
      </c>
      <c r="G6" s="4">
        <v>2</v>
      </c>
      <c r="H6" s="5"/>
      <c r="I6" s="6">
        <v>4</v>
      </c>
      <c r="J6">
        <f>SUM(Karten3[[#This Row],[K💰]:[K🛠️]])</f>
        <v>6</v>
      </c>
      <c r="K6" s="4"/>
      <c r="L6" s="5"/>
      <c r="M6" s="6"/>
      <c r="N6" s="7">
        <v>-1</v>
      </c>
      <c r="O6" s="12"/>
      <c r="P6" s="13"/>
      <c r="Q6" s="11"/>
      <c r="R6" s="10"/>
      <c r="S6" s="5"/>
      <c r="T6" s="8" t="e">
        <f>SUM(#REF!)</f>
        <v>#REF!</v>
      </c>
      <c r="U6" s="8" t="str">
        <f>IFERROR(IF(Karten3[[#This Row],[K]]=0,"-",Karten3[[#This Row],[K]]/Karten3[[#This Row],[W]]),"-")</f>
        <v>-</v>
      </c>
      <c r="W6" s="18" t="s">
        <v>143</v>
      </c>
      <c r="Y6"/>
    </row>
    <row r="7" spans="1:25" x14ac:dyDescent="0.75">
      <c r="A7">
        <v>63</v>
      </c>
      <c r="B7" t="str">
        <f>VLOOKUP(Karten3[[#This Row],[Kategorie2]],a,3,FALSE)</f>
        <v>⚡</v>
      </c>
      <c r="C7" t="s">
        <v>168</v>
      </c>
      <c r="E7" t="e">
        <f>VLOOKUP(#REF!,anzahl,2,FALSE)</f>
        <v>#REF!</v>
      </c>
      <c r="F7" t="s">
        <v>23</v>
      </c>
      <c r="G7" s="4">
        <v>2</v>
      </c>
      <c r="H7" s="5"/>
      <c r="I7" s="6"/>
      <c r="J7">
        <f>SUM(Karten3[[#This Row],[K💰]:[K🛠️]])</f>
        <v>2</v>
      </c>
      <c r="K7" s="4"/>
      <c r="L7" s="5"/>
      <c r="M7" s="6"/>
      <c r="N7" s="7"/>
      <c r="O7" s="12"/>
      <c r="P7" s="13"/>
      <c r="Q7" s="11"/>
      <c r="R7" s="10"/>
      <c r="S7" s="5"/>
      <c r="T7" s="8" t="e">
        <f>SUM(#REF!)</f>
        <v>#REF!</v>
      </c>
      <c r="U7" s="8" t="str">
        <f>IFERROR(IF(Karten3[[#This Row],[K]]=0,"-",Karten3[[#This Row],[K]]/Karten3[[#This Row],[W]]),"-")</f>
        <v>-</v>
      </c>
      <c r="Y7"/>
    </row>
    <row r="8" spans="1:25" x14ac:dyDescent="0.75">
      <c r="A8">
        <v>64</v>
      </c>
      <c r="B8" t="str">
        <f>VLOOKUP(Karten3[[#This Row],[Kategorie2]],a,3,FALSE)</f>
        <v>⚡</v>
      </c>
      <c r="C8" t="s">
        <v>169</v>
      </c>
      <c r="E8" t="e">
        <f>VLOOKUP(#REF!,anzahl,2,FALSE)</f>
        <v>#REF!</v>
      </c>
      <c r="F8" t="s">
        <v>23</v>
      </c>
      <c r="G8" s="4">
        <v>1</v>
      </c>
      <c r="H8" s="5"/>
      <c r="I8" s="6"/>
      <c r="J8">
        <f>SUM(Karten3[[#This Row],[K💰]:[K🛠️]])</f>
        <v>1</v>
      </c>
      <c r="K8" s="4"/>
      <c r="L8" s="5"/>
      <c r="M8" s="6"/>
      <c r="N8" s="7"/>
      <c r="O8" s="12"/>
      <c r="P8" s="13"/>
      <c r="Q8" s="11"/>
      <c r="R8" s="10"/>
      <c r="S8" s="5"/>
      <c r="T8" s="8" t="e">
        <f>SUM(#REF!)</f>
        <v>#REF!</v>
      </c>
      <c r="U8" s="8" t="str">
        <f>IFERROR(IF(Karten3[[#This Row],[K]]=0,"-",Karten3[[#This Row],[K]]/Karten3[[#This Row],[W]]),"-")</f>
        <v>-</v>
      </c>
      <c r="Y8"/>
    </row>
    <row r="9" spans="1:25" x14ac:dyDescent="0.75">
      <c r="A9">
        <v>72</v>
      </c>
      <c r="B9" t="str">
        <f>VLOOKUP(Karten3[[#This Row],[Kategorie2]],a,3,FALSE)</f>
        <v>⚡</v>
      </c>
      <c r="C9" t="s">
        <v>181</v>
      </c>
      <c r="E9" t="e">
        <f>VLOOKUP(#REF!,anzahl,2,FALSE)</f>
        <v>#REF!</v>
      </c>
      <c r="F9" t="s">
        <v>23</v>
      </c>
      <c r="G9" s="4">
        <v>1</v>
      </c>
      <c r="H9" s="5"/>
      <c r="I9" s="6">
        <v>1</v>
      </c>
      <c r="J9">
        <f>SUM(Karten3[[#This Row],[K💰]:[K🛠️]])</f>
        <v>2</v>
      </c>
      <c r="K9" s="4"/>
      <c r="L9" s="5"/>
      <c r="M9" s="6">
        <v>2</v>
      </c>
      <c r="N9" s="7"/>
      <c r="O9" s="12"/>
      <c r="P9" s="13"/>
      <c r="Q9" s="11"/>
      <c r="R9" s="10"/>
      <c r="S9" s="5"/>
      <c r="T9" s="8" t="e">
        <f>SUM(#REF!)</f>
        <v>#REF!</v>
      </c>
      <c r="U9" s="8" t="str">
        <f>IFERROR(IF(Karten3[[#This Row],[K]]=0,"-",Karten3[[#This Row],[K]]/Karten3[[#This Row],[W]]),"-")</f>
        <v>-</v>
      </c>
    </row>
    <row r="10" spans="1:25" x14ac:dyDescent="0.75">
      <c r="A10">
        <v>23</v>
      </c>
      <c r="B10" t="str">
        <f>VLOOKUP(Karten3[[#This Row],[Kategorie2]],a,3,FALSE)</f>
        <v>⚡</v>
      </c>
      <c r="C10" t="s">
        <v>72</v>
      </c>
      <c r="D10" t="s">
        <v>79</v>
      </c>
      <c r="E10" t="e">
        <f>VLOOKUP(#REF!,anzahl,2,FALSE)</f>
        <v>#REF!</v>
      </c>
      <c r="F10" t="s">
        <v>23</v>
      </c>
      <c r="G10" s="4">
        <v>2</v>
      </c>
      <c r="H10" s="5"/>
      <c r="I10" s="6"/>
      <c r="J10">
        <f>SUM(Karten3[[#This Row],[K💰]:[K🛠️]])</f>
        <v>2</v>
      </c>
      <c r="K10" s="4">
        <v>-1</v>
      </c>
      <c r="L10" s="5"/>
      <c r="M10" s="6"/>
      <c r="N10" s="7">
        <v>3</v>
      </c>
      <c r="O10" s="12">
        <v>1</v>
      </c>
      <c r="P10" s="13"/>
      <c r="Q10" s="11"/>
      <c r="R10" s="10"/>
      <c r="S10" s="5"/>
      <c r="T10" s="8" t="e">
        <f>SUM(#REF!)</f>
        <v>#REF!</v>
      </c>
      <c r="U10" s="8" t="str">
        <f>IFERROR(IF(Karten3[[#This Row],[K]]=0,"-",Karten3[[#This Row],[K]]/Karten3[[#This Row],[W]]),"-")</f>
        <v>-</v>
      </c>
      <c r="W10" s="18" t="s">
        <v>129</v>
      </c>
    </row>
    <row r="11" spans="1:25" x14ac:dyDescent="0.75">
      <c r="A11">
        <v>55</v>
      </c>
      <c r="B11" t="str">
        <f>VLOOKUP(Karten3[[#This Row],[Kategorie2]],a,3,FALSE)</f>
        <v>⚡</v>
      </c>
      <c r="C11" t="s">
        <v>116</v>
      </c>
      <c r="E11" t="e">
        <f>VLOOKUP(#REF!,anzahl,2,FALSE)</f>
        <v>#REF!</v>
      </c>
      <c r="F11" t="s">
        <v>23</v>
      </c>
      <c r="G11" s="4"/>
      <c r="H11" s="5">
        <v>2</v>
      </c>
      <c r="I11" s="6">
        <v>2</v>
      </c>
      <c r="J11">
        <f>SUM(Karten3[[#This Row],[K💰]:[K🛠️]])</f>
        <v>4</v>
      </c>
      <c r="K11" s="4"/>
      <c r="L11" s="5"/>
      <c r="M11" s="6"/>
      <c r="N11" s="7"/>
      <c r="O11" s="12" t="s">
        <v>64</v>
      </c>
      <c r="P11" s="13"/>
      <c r="Q11" s="11"/>
      <c r="R11" s="10"/>
      <c r="S11" s="5"/>
      <c r="T11" s="8" t="e">
        <f>SUM(#REF!)</f>
        <v>#REF!</v>
      </c>
      <c r="U11" s="8" t="str">
        <f>IFERROR(IF(Karten3[[#This Row],[K]]=0,"-",Karten3[[#This Row],[K]]/Karten3[[#This Row],[W]]),"-")</f>
        <v>-</v>
      </c>
      <c r="V11" s="15" t="s">
        <v>117</v>
      </c>
    </row>
    <row r="12" spans="1:25" x14ac:dyDescent="0.75">
      <c r="A12">
        <v>62</v>
      </c>
      <c r="C12" t="s">
        <v>167</v>
      </c>
      <c r="E12" t="e">
        <f>VLOOKUP(#REF!,anzahl,2,FALSE)</f>
        <v>#REF!</v>
      </c>
      <c r="F12" t="s">
        <v>23</v>
      </c>
      <c r="G12" s="4"/>
      <c r="H12" s="5"/>
      <c r="I12" s="6"/>
      <c r="K12" s="4">
        <v>1</v>
      </c>
      <c r="L12" s="5"/>
      <c r="M12" s="6"/>
      <c r="N12" s="7"/>
      <c r="O12" s="12">
        <v>-1</v>
      </c>
      <c r="P12" s="13"/>
      <c r="Q12" s="11"/>
      <c r="R12" s="10"/>
      <c r="S12" s="5"/>
      <c r="U12" s="8"/>
    </row>
    <row r="13" spans="1:25" x14ac:dyDescent="0.75">
      <c r="A13">
        <v>32</v>
      </c>
      <c r="B13" t="str">
        <f>VLOOKUP(Karten3[[#This Row],[Kategorie2]],a,3,FALSE)</f>
        <v>🌳</v>
      </c>
      <c r="C13" t="s">
        <v>77</v>
      </c>
      <c r="E13" t="e">
        <f>VLOOKUP(#REF!,anzahl,2,FALSE)</f>
        <v>#REF!</v>
      </c>
      <c r="F13" t="s">
        <v>44</v>
      </c>
      <c r="G13" s="4">
        <v>2</v>
      </c>
      <c r="H13" s="5">
        <v>1</v>
      </c>
      <c r="I13" s="6">
        <v>1</v>
      </c>
      <c r="J13">
        <f>SUM(Karten3[[#This Row],[K💰]:[K🛠️]])</f>
        <v>4</v>
      </c>
      <c r="K13" s="4"/>
      <c r="L13" s="5"/>
      <c r="M13" s="6"/>
      <c r="N13" s="7"/>
      <c r="O13" s="12">
        <v>1</v>
      </c>
      <c r="P13" s="13"/>
      <c r="Q13" s="11"/>
      <c r="R13" s="10"/>
      <c r="S13" s="5">
        <v>2</v>
      </c>
      <c r="T13" s="8" t="e">
        <f>SUM(#REF!)</f>
        <v>#REF!</v>
      </c>
      <c r="U13" s="8" t="str">
        <f>IFERROR(IF(Karten3[[#This Row],[K]]=0,"-",Karten3[[#This Row],[K]]/Karten3[[#This Row],[W]]),"-")</f>
        <v>-</v>
      </c>
      <c r="W13" s="18" t="s">
        <v>42</v>
      </c>
    </row>
    <row r="14" spans="1:25" x14ac:dyDescent="0.75">
      <c r="A14">
        <v>47</v>
      </c>
      <c r="B14" t="str">
        <f>VLOOKUP(Karten3[[#This Row],[Kategorie2]],a,3,FALSE)</f>
        <v>🌳</v>
      </c>
      <c r="C14" t="s">
        <v>105</v>
      </c>
      <c r="E14" t="e">
        <f>VLOOKUP(#REF!,anzahl,2,FALSE)</f>
        <v>#REF!</v>
      </c>
      <c r="F14" t="s">
        <v>44</v>
      </c>
      <c r="G14" s="4"/>
      <c r="H14" s="5"/>
      <c r="I14" s="6">
        <v>2</v>
      </c>
      <c r="J14">
        <f>SUM(Karten3[[#This Row],[K💰]:[K🛠️]])</f>
        <v>2</v>
      </c>
      <c r="K14" s="4"/>
      <c r="L14" s="5"/>
      <c r="M14" s="6"/>
      <c r="N14" s="7"/>
      <c r="O14" s="12"/>
      <c r="P14" s="13"/>
      <c r="Q14" s="11"/>
      <c r="R14" s="10"/>
      <c r="S14" s="5">
        <v>1</v>
      </c>
      <c r="T14" s="8" t="e">
        <f>SUM(#REF!)</f>
        <v>#REF!</v>
      </c>
      <c r="U14" s="8" t="str">
        <f>IFERROR(IF(Karten3[[#This Row],[K]]=0,"-",Karten3[[#This Row],[K]]/Karten3[[#This Row],[W]]),"-")</f>
        <v>-</v>
      </c>
      <c r="W14" s="18" t="s">
        <v>93</v>
      </c>
    </row>
    <row r="15" spans="1:25" x14ac:dyDescent="0.75">
      <c r="A15">
        <v>69</v>
      </c>
      <c r="B15" t="str">
        <f>VLOOKUP(Karten3[[#This Row],[Kategorie2]],a,3,FALSE)</f>
        <v>🌳</v>
      </c>
      <c r="C15" t="s">
        <v>175</v>
      </c>
      <c r="E15" t="e">
        <f>VLOOKUP(#REF!,anzahl,2,FALSE)</f>
        <v>#REF!</v>
      </c>
      <c r="F15" t="s">
        <v>44</v>
      </c>
      <c r="G15" s="4"/>
      <c r="H15" s="5"/>
      <c r="I15" s="6"/>
      <c r="J15">
        <f>SUM(Karten3[[#This Row],[K💰]:[K🛠️]])</f>
        <v>0</v>
      </c>
      <c r="K15" s="4"/>
      <c r="L15" s="5"/>
      <c r="M15" s="6"/>
      <c r="N15" s="7">
        <v>1</v>
      </c>
      <c r="O15" s="12"/>
      <c r="P15" s="13"/>
      <c r="Q15" s="11"/>
      <c r="R15" s="10"/>
      <c r="S15" s="5">
        <v>1</v>
      </c>
      <c r="T15" s="8" t="e">
        <f>SUM(#REF!)</f>
        <v>#REF!</v>
      </c>
      <c r="U15" s="8" t="str">
        <f>IFERROR(IF(Karten3[[#This Row],[K]]=0,"-",Karten3[[#This Row],[K]]/Karten3[[#This Row],[W]]),"-")</f>
        <v>-</v>
      </c>
    </row>
    <row r="16" spans="1:25" x14ac:dyDescent="0.75">
      <c r="A16">
        <v>21</v>
      </c>
      <c r="B16" t="str">
        <f>VLOOKUP(Karten3[[#This Row],[Kategorie2]],a,3,FALSE)</f>
        <v>🏠</v>
      </c>
      <c r="C16" t="s">
        <v>70</v>
      </c>
      <c r="E16" t="e">
        <f>VLOOKUP(#REF!,anzahl,2,FALSE)</f>
        <v>#REF!</v>
      </c>
      <c r="F16" t="s">
        <v>42</v>
      </c>
      <c r="G16" s="4">
        <v>1</v>
      </c>
      <c r="H16" s="5">
        <v>1</v>
      </c>
      <c r="I16" s="6"/>
      <c r="J16">
        <f>SUM(Karten3[[#This Row],[K💰]:[K🛠️]])</f>
        <v>2</v>
      </c>
      <c r="K16" s="4">
        <v>1</v>
      </c>
      <c r="L16" s="5"/>
      <c r="M16" s="6"/>
      <c r="N16" s="7"/>
      <c r="O16" s="12"/>
      <c r="P16" s="13"/>
      <c r="Q16" s="11"/>
      <c r="R16" s="10">
        <v>1</v>
      </c>
      <c r="S16" s="5"/>
      <c r="T16" s="8" t="e">
        <f>SUM(#REF!)</f>
        <v>#REF!</v>
      </c>
      <c r="U16" s="8" t="str">
        <f>IFERROR(IF(Karten3[[#This Row],[K]]=0,"-",Karten3[[#This Row],[K]]/Karten3[[#This Row],[W]]),"-")</f>
        <v>-</v>
      </c>
      <c r="W16" s="18" t="s">
        <v>89</v>
      </c>
    </row>
    <row r="17" spans="1:24" x14ac:dyDescent="0.75">
      <c r="A17">
        <v>34</v>
      </c>
      <c r="B17" t="str">
        <f>VLOOKUP(Karten3[[#This Row],[Kategorie2]],a,3,FALSE)</f>
        <v>🏠</v>
      </c>
      <c r="C17" t="s">
        <v>81</v>
      </c>
      <c r="E17" t="e">
        <f>VLOOKUP(#REF!,anzahl,2,FALSE)</f>
        <v>#REF!</v>
      </c>
      <c r="F17" t="s">
        <v>42</v>
      </c>
      <c r="G17" s="4">
        <v>1</v>
      </c>
      <c r="H17" s="5">
        <v>1</v>
      </c>
      <c r="I17" s="6">
        <v>1</v>
      </c>
      <c r="K17" s="4">
        <v>1</v>
      </c>
      <c r="L17" s="5"/>
      <c r="M17" s="6"/>
      <c r="N17" s="7"/>
      <c r="O17" s="12"/>
      <c r="P17" s="13">
        <v>-1</v>
      </c>
      <c r="Q17" s="11"/>
      <c r="R17" s="10">
        <v>1</v>
      </c>
      <c r="S17" s="5"/>
      <c r="T17" s="8" t="e">
        <f>SUM(#REF!)</f>
        <v>#REF!</v>
      </c>
      <c r="U17" s="8" t="str">
        <f>IFERROR(IF(Karten3[[#This Row],[K]]=0,"-",Karten3[[#This Row],[K]]/Karten3[[#This Row],[W]]),"-")</f>
        <v>-</v>
      </c>
      <c r="V17" s="15" t="s">
        <v>91</v>
      </c>
      <c r="W17" s="18" t="s">
        <v>42</v>
      </c>
    </row>
    <row r="18" spans="1:24" x14ac:dyDescent="0.75">
      <c r="A18">
        <v>35</v>
      </c>
      <c r="B18" t="str">
        <f>VLOOKUP(Karten3[[#This Row],[Kategorie2]],a,3,FALSE)</f>
        <v>🏠</v>
      </c>
      <c r="C18" t="s">
        <v>82</v>
      </c>
      <c r="E18" t="e">
        <f>VLOOKUP(#REF!,anzahl,2,FALSE)</f>
        <v>#REF!</v>
      </c>
      <c r="F18" t="s">
        <v>42</v>
      </c>
      <c r="G18" s="4">
        <v>1</v>
      </c>
      <c r="H18" s="5"/>
      <c r="I18" s="6">
        <v>2</v>
      </c>
      <c r="J18">
        <f>SUM(Karten3[[#This Row],[K💰]:[K🛠️]])</f>
        <v>3</v>
      </c>
      <c r="K18" s="4"/>
      <c r="L18" s="5"/>
      <c r="M18" s="6"/>
      <c r="N18" s="7"/>
      <c r="O18" s="12"/>
      <c r="P18" s="13">
        <v>1</v>
      </c>
      <c r="Q18" s="11"/>
      <c r="R18" s="10"/>
      <c r="S18" s="5">
        <v>1</v>
      </c>
      <c r="T18" s="8" t="e">
        <f>SUM(#REF!)</f>
        <v>#REF!</v>
      </c>
      <c r="U18" s="8" t="str">
        <f>IFERROR(IF(Karten3[[#This Row],[K]]=0,"-",Karten3[[#This Row],[K]]/Karten3[[#This Row],[W]]),"-")</f>
        <v>-</v>
      </c>
      <c r="V18" s="15" t="s">
        <v>90</v>
      </c>
      <c r="W18" s="18" t="s">
        <v>42</v>
      </c>
    </row>
    <row r="19" spans="1:24" x14ac:dyDescent="0.75">
      <c r="A19">
        <v>36</v>
      </c>
      <c r="B19" t="str">
        <f>VLOOKUP(Karten3[[#This Row],[Kategorie2]],a,3,FALSE)</f>
        <v>🏠</v>
      </c>
      <c r="C19" t="s">
        <v>84</v>
      </c>
      <c r="E19" t="e">
        <f>VLOOKUP(#REF!,anzahl,2,FALSE)</f>
        <v>#REF!</v>
      </c>
      <c r="F19" t="s">
        <v>42</v>
      </c>
      <c r="G19" s="4">
        <v>1</v>
      </c>
      <c r="H19" s="5"/>
      <c r="I19" s="6"/>
      <c r="J19">
        <f>SUM(Karten3[[#This Row],[K💰]:[K🛠️]])</f>
        <v>1</v>
      </c>
      <c r="K19" s="4"/>
      <c r="L19" s="5"/>
      <c r="M19" s="6"/>
      <c r="N19" s="7"/>
      <c r="O19" s="12"/>
      <c r="P19" s="13">
        <v>1</v>
      </c>
      <c r="Q19" s="11"/>
      <c r="R19" s="10"/>
      <c r="S19" s="5"/>
      <c r="T19" s="8" t="e">
        <f>SUM(#REF!)</f>
        <v>#REF!</v>
      </c>
      <c r="U19" s="8" t="str">
        <f>IFERROR(IF(Karten3[[#This Row],[K]]=0,"-",Karten3[[#This Row],[K]]/Karten3[[#This Row],[W]]),"-")</f>
        <v>-</v>
      </c>
      <c r="V19" s="15" t="s">
        <v>91</v>
      </c>
      <c r="W19" s="18" t="s">
        <v>42</v>
      </c>
    </row>
    <row r="20" spans="1:24" x14ac:dyDescent="0.75">
      <c r="A20">
        <v>37</v>
      </c>
      <c r="B20" t="str">
        <f>VLOOKUP(Karten3[[#This Row],[Kategorie2]],a,3,FALSE)</f>
        <v>🏠</v>
      </c>
      <c r="C20" t="s">
        <v>86</v>
      </c>
      <c r="E20" t="e">
        <f>VLOOKUP(#REF!,anzahl,2,FALSE)</f>
        <v>#REF!</v>
      </c>
      <c r="F20" t="s">
        <v>42</v>
      </c>
      <c r="G20" s="4">
        <v>1</v>
      </c>
      <c r="H20" s="5"/>
      <c r="I20" s="6"/>
      <c r="J20">
        <f>SUM(Karten3[[#This Row],[K💰]:[K🛠️]])</f>
        <v>1</v>
      </c>
      <c r="K20" s="4"/>
      <c r="L20" s="5"/>
      <c r="M20" s="6"/>
      <c r="N20" s="7"/>
      <c r="O20" s="12"/>
      <c r="P20" s="13">
        <v>1</v>
      </c>
      <c r="Q20" s="11"/>
      <c r="R20" s="10"/>
      <c r="S20" s="5">
        <v>1</v>
      </c>
      <c r="T20" s="8" t="e">
        <f>SUM(#REF!)</f>
        <v>#REF!</v>
      </c>
      <c r="U20" s="8" t="str">
        <f>IFERROR(IF(Karten3[[#This Row],[K]]=0,"-",Karten3[[#This Row],[K]]/Karten3[[#This Row],[W]]),"-")</f>
        <v>-</v>
      </c>
      <c r="W20" s="18" t="s">
        <v>130</v>
      </c>
    </row>
    <row r="21" spans="1:24" x14ac:dyDescent="0.75">
      <c r="A21">
        <v>39</v>
      </c>
      <c r="B21" t="str">
        <f>VLOOKUP(Karten3[[#This Row],[Kategorie2]],a,3,FALSE)</f>
        <v>🏠</v>
      </c>
      <c r="C21" t="s">
        <v>94</v>
      </c>
      <c r="E21" t="e">
        <f>VLOOKUP(#REF!,anzahl,2,FALSE)</f>
        <v>#REF!</v>
      </c>
      <c r="F21" t="s">
        <v>42</v>
      </c>
      <c r="G21" s="4"/>
      <c r="H21" s="5"/>
      <c r="I21" s="6">
        <v>2</v>
      </c>
      <c r="J21">
        <f>SUM(Karten3[[#This Row],[K💰]:[K🛠️]])</f>
        <v>2</v>
      </c>
      <c r="K21" s="4"/>
      <c r="L21" s="5"/>
      <c r="M21" s="6"/>
      <c r="N21" s="7"/>
      <c r="O21" s="12"/>
      <c r="P21" s="13" t="s">
        <v>83</v>
      </c>
      <c r="Q21" s="11"/>
      <c r="R21" s="10"/>
      <c r="S21" s="5">
        <v>1</v>
      </c>
      <c r="T21" s="8" t="e">
        <f>SUM(#REF!)</f>
        <v>#REF!</v>
      </c>
      <c r="U21" s="8" t="str">
        <f>IFERROR(IF(Karten3[[#This Row],[K]]=0,"-",Karten3[[#This Row],[K]]/Karten3[[#This Row],[W]]),"-")</f>
        <v>-</v>
      </c>
      <c r="W21" s="18" t="s">
        <v>93</v>
      </c>
      <c r="X21" s="18" t="s">
        <v>176</v>
      </c>
    </row>
    <row r="22" spans="1:24" x14ac:dyDescent="0.75">
      <c r="A22">
        <v>46</v>
      </c>
      <c r="B22" t="str">
        <f>VLOOKUP(Karten3[[#This Row],[Kategorie2]],a,3,FALSE)</f>
        <v>🏠</v>
      </c>
      <c r="C22" t="s">
        <v>100</v>
      </c>
      <c r="E22" t="e">
        <f>VLOOKUP(#REF!,anzahl,2,FALSE)</f>
        <v>#REF!</v>
      </c>
      <c r="F22" t="s">
        <v>42</v>
      </c>
      <c r="G22" s="4">
        <v>4</v>
      </c>
      <c r="H22" s="5" t="s">
        <v>102</v>
      </c>
      <c r="I22" s="6" t="s">
        <v>64</v>
      </c>
      <c r="J22">
        <f>SUM(Karten3[[#This Row],[K💰]:[K🛠️]])</f>
        <v>4</v>
      </c>
      <c r="K22" s="4"/>
      <c r="L22" s="5"/>
      <c r="M22" s="6"/>
      <c r="N22" s="7"/>
      <c r="O22" s="12"/>
      <c r="P22" s="14" t="s">
        <v>163</v>
      </c>
      <c r="Q22" s="11">
        <v>-1</v>
      </c>
      <c r="R22" s="10">
        <v>2</v>
      </c>
      <c r="S22" s="5" t="s">
        <v>102</v>
      </c>
      <c r="T22" s="8" t="e">
        <f>SUM(#REF!)</f>
        <v>#REF!</v>
      </c>
      <c r="U22" s="8" t="str">
        <f>IFERROR(IF(Karten3[[#This Row],[K]]=0,"-",Karten3[[#This Row],[K]]/Karten3[[#This Row],[W]]),"-")</f>
        <v>-</v>
      </c>
      <c r="V22" s="15" t="s">
        <v>101</v>
      </c>
      <c r="W22" s="18" t="s">
        <v>131</v>
      </c>
    </row>
    <row r="23" spans="1:24" x14ac:dyDescent="0.75">
      <c r="A23">
        <v>68</v>
      </c>
      <c r="B23" t="str">
        <f>VLOOKUP(Karten3[[#This Row],[Kategorie2]],a,3,FALSE)</f>
        <v>🏠</v>
      </c>
      <c r="C23" t="s">
        <v>173</v>
      </c>
      <c r="E23" t="e">
        <f>VLOOKUP(#REF!,anzahl,2,FALSE)</f>
        <v>#REF!</v>
      </c>
      <c r="F23" t="s">
        <v>42</v>
      </c>
      <c r="G23" s="4">
        <v>2</v>
      </c>
      <c r="H23" s="5"/>
      <c r="I23" s="6">
        <v>2</v>
      </c>
      <c r="J23">
        <f>SUM(Karten3[[#This Row],[K💰]:[K🛠️]])</f>
        <v>4</v>
      </c>
      <c r="K23" s="4"/>
      <c r="L23" s="5"/>
      <c r="M23" s="6"/>
      <c r="N23" s="7"/>
      <c r="O23" s="12">
        <v>-2</v>
      </c>
      <c r="P23" s="13">
        <v>2</v>
      </c>
      <c r="Q23" s="11"/>
      <c r="R23" s="10"/>
      <c r="S23" s="5"/>
      <c r="T23" s="8" t="e">
        <f>SUM(#REF!)</f>
        <v>#REF!</v>
      </c>
      <c r="U23" s="8" t="str">
        <f>IFERROR(IF(Karten3[[#This Row],[K]]=0,"-",Karten3[[#This Row],[K]]/Karten3[[#This Row],[W]]),"-")</f>
        <v>-</v>
      </c>
      <c r="V23" s="15" t="s">
        <v>177</v>
      </c>
    </row>
    <row r="24" spans="1:24" x14ac:dyDescent="0.75">
      <c r="A24">
        <v>53</v>
      </c>
      <c r="B24" t="str">
        <f>VLOOKUP(Karten3[[#This Row],[Kategorie2]],a,3,FALSE)</f>
        <v>🏠</v>
      </c>
      <c r="C24" t="s">
        <v>112</v>
      </c>
      <c r="E24" t="e">
        <f>VLOOKUP(#REF!,anzahl,2,FALSE)</f>
        <v>#REF!</v>
      </c>
      <c r="F24" t="s">
        <v>42</v>
      </c>
      <c r="G24" s="4"/>
      <c r="H24" s="5">
        <v>3</v>
      </c>
      <c r="I24" s="6">
        <v>2</v>
      </c>
      <c r="J24">
        <f>SUM(Karten3[[#This Row],[K💰]:[K🛠️]])</f>
        <v>5</v>
      </c>
      <c r="K24" s="4"/>
      <c r="L24" s="5"/>
      <c r="M24" s="6"/>
      <c r="N24" s="7"/>
      <c r="O24" s="12"/>
      <c r="P24" s="13"/>
      <c r="Q24" s="11"/>
      <c r="R24" s="10"/>
      <c r="S24" s="5"/>
      <c r="T24" s="8" t="e">
        <f>SUM(#REF!)</f>
        <v>#REF!</v>
      </c>
      <c r="U24" s="8" t="str">
        <f>IFERROR(IF(Karten3[[#This Row],[K]]=0,"-",Karten3[[#This Row],[K]]/Karten3[[#This Row],[W]]),"-")</f>
        <v>-</v>
      </c>
      <c r="V24" s="15" t="s">
        <v>113</v>
      </c>
    </row>
    <row r="25" spans="1:24" x14ac:dyDescent="0.75">
      <c r="A25">
        <v>61</v>
      </c>
      <c r="B25" t="str">
        <f>VLOOKUP(Karten3[[#This Row],[Kategorie2]],a,3,FALSE)</f>
        <v>🏠</v>
      </c>
      <c r="C25" t="s">
        <v>161</v>
      </c>
      <c r="E25" t="e">
        <f>VLOOKUP(#REF!,anzahl,2,FALSE)</f>
        <v>#REF!</v>
      </c>
      <c r="F25" t="s">
        <v>42</v>
      </c>
      <c r="G25" s="4">
        <v>1</v>
      </c>
      <c r="H25" s="5"/>
      <c r="I25" s="6"/>
      <c r="J25">
        <f>SUM(Karten3[[#This Row],[K💰]:[K🛠️]])</f>
        <v>1</v>
      </c>
      <c r="K25" s="4"/>
      <c r="L25" s="5"/>
      <c r="M25" s="6"/>
      <c r="N25" s="7"/>
      <c r="O25" s="12"/>
      <c r="P25" s="13"/>
      <c r="Q25" s="11"/>
      <c r="R25" s="10"/>
      <c r="S25" s="5"/>
      <c r="T25" s="8" t="e">
        <f>SUM(#REF!)</f>
        <v>#REF!</v>
      </c>
      <c r="U25" s="8" t="str">
        <f>IFERROR(IF(Karten3[[#This Row],[K]]=0,"-",Karten3[[#This Row],[K]]/Karten3[[#This Row],[W]]),"-")</f>
        <v>-</v>
      </c>
      <c r="V25" s="15" t="s">
        <v>162</v>
      </c>
    </row>
    <row r="26" spans="1:24" x14ac:dyDescent="0.75">
      <c r="A26">
        <v>16</v>
      </c>
      <c r="B26" t="str">
        <f>VLOOKUP(Karten3[[#This Row],[Kategorie2]],a,3,FALSE)</f>
        <v>💰</v>
      </c>
      <c r="C26" t="s">
        <v>151</v>
      </c>
      <c r="E26" t="e">
        <f>VLOOKUP(#REF!,anzahl,2,FALSE)</f>
        <v>#REF!</v>
      </c>
      <c r="F26" t="s">
        <v>28</v>
      </c>
      <c r="G26" s="4"/>
      <c r="H26" s="5"/>
      <c r="I26" s="6"/>
      <c r="J26">
        <f>SUM(Karten3[[#This Row],[K💰]:[K🛠️]])</f>
        <v>0</v>
      </c>
      <c r="K26" s="4">
        <v>2</v>
      </c>
      <c r="L26" s="5">
        <v>1</v>
      </c>
      <c r="M26" s="6"/>
      <c r="N26" s="7"/>
      <c r="O26" s="12"/>
      <c r="P26" s="13"/>
      <c r="Q26" s="11"/>
      <c r="R26" s="10"/>
      <c r="S26" s="5"/>
      <c r="T26" s="8" t="e">
        <f>SUM(#REF!)</f>
        <v>#REF!</v>
      </c>
      <c r="U26" s="8" t="str">
        <f>IFERROR(IF(Karten3[[#This Row],[K]]=0,"-",Karten3[[#This Row],[K]]/Karten3[[#This Row],[W]]),"-")</f>
        <v>-</v>
      </c>
    </row>
    <row r="27" spans="1:24" x14ac:dyDescent="0.75">
      <c r="A27">
        <v>33</v>
      </c>
      <c r="B27" t="str">
        <f>VLOOKUP(Karten3[[#This Row],[Kategorie2]],a,3,FALSE)</f>
        <v>🌦️</v>
      </c>
      <c r="C27" t="s">
        <v>78</v>
      </c>
      <c r="E27" t="e">
        <f>VLOOKUP(#REF!,anzahl,2,FALSE)</f>
        <v>#REF!</v>
      </c>
      <c r="F27" t="s">
        <v>26</v>
      </c>
      <c r="G27" s="4"/>
      <c r="H27" s="5">
        <v>1</v>
      </c>
      <c r="I27" s="6">
        <v>1</v>
      </c>
      <c r="J27">
        <f>SUM(Karten3[[#This Row],[K💰]:[K🛠️]])</f>
        <v>2</v>
      </c>
      <c r="K27" s="4"/>
      <c r="L27" s="5"/>
      <c r="M27" s="6"/>
      <c r="N27" s="7"/>
      <c r="O27" s="12"/>
      <c r="P27" s="13"/>
      <c r="Q27" s="11"/>
      <c r="R27" s="10"/>
      <c r="S27" s="5">
        <v>1</v>
      </c>
      <c r="T27" s="8" t="e">
        <f>SUM(#REF!)</f>
        <v>#REF!</v>
      </c>
      <c r="U27" s="8" t="str">
        <f>IFERROR(IF(Karten3[[#This Row],[K]]=0,"-",Karten3[[#This Row],[K]]/Karten3[[#This Row],[W]]),"-")</f>
        <v>-</v>
      </c>
      <c r="W27" s="18" t="s">
        <v>42</v>
      </c>
    </row>
    <row r="28" spans="1:24" x14ac:dyDescent="0.75">
      <c r="A28">
        <v>17</v>
      </c>
      <c r="B28" t="str">
        <f>VLOOKUP(Karten3[[#This Row],[Kategorie2]],a,3,FALSE)</f>
        <v>🛠️</v>
      </c>
      <c r="C28" t="s">
        <v>67</v>
      </c>
      <c r="E28" t="e">
        <f>VLOOKUP(#REF!,anzahl,2,FALSE)</f>
        <v>#REF!</v>
      </c>
      <c r="F28" t="s">
        <v>17</v>
      </c>
      <c r="G28" s="4"/>
      <c r="H28" s="5"/>
      <c r="I28" s="6"/>
      <c r="J28">
        <f>SUM(Karten3[[#This Row],[K💰]:[K🛠️]])</f>
        <v>0</v>
      </c>
      <c r="K28" s="4">
        <v>-1</v>
      </c>
      <c r="L28" s="5"/>
      <c r="M28" s="6">
        <v>2</v>
      </c>
      <c r="N28" s="7"/>
      <c r="O28" s="12"/>
      <c r="P28" s="13"/>
      <c r="Q28" s="11"/>
      <c r="R28" s="10"/>
      <c r="S28" s="5"/>
      <c r="T28" s="8" t="e">
        <f>SUM(#REF!)</f>
        <v>#REF!</v>
      </c>
      <c r="U28" s="8" t="str">
        <f>IFERROR(IF(Karten3[[#This Row],[K]]=0,"-",Karten3[[#This Row],[K]]/Karten3[[#This Row],[W]]),"-")</f>
        <v>-</v>
      </c>
    </row>
    <row r="29" spans="1:24" x14ac:dyDescent="0.75">
      <c r="A29">
        <v>58</v>
      </c>
      <c r="B29" t="str">
        <f>VLOOKUP(Karten3[[#This Row],[Kategorie2]],a,3,FALSE)</f>
        <v>🛠️</v>
      </c>
      <c r="C29" t="s">
        <v>149</v>
      </c>
      <c r="E29" t="e">
        <f>VLOOKUP(#REF!,anzahl,2,FALSE)</f>
        <v>#REF!</v>
      </c>
      <c r="F29" t="s">
        <v>17</v>
      </c>
      <c r="G29" s="4"/>
      <c r="H29" s="5">
        <v>1</v>
      </c>
      <c r="I29" s="6">
        <v>1</v>
      </c>
      <c r="J29">
        <f>SUM(Karten3[[#This Row],[K💰]:[K🛠️]])</f>
        <v>2</v>
      </c>
      <c r="K29" s="4"/>
      <c r="L29" s="5"/>
      <c r="M29" s="6"/>
      <c r="N29" s="7"/>
      <c r="O29" s="12"/>
      <c r="P29" s="13"/>
      <c r="Q29" s="11"/>
      <c r="R29" s="10"/>
      <c r="S29" s="5"/>
      <c r="T29" s="8" t="e">
        <f>SUM(#REF!)</f>
        <v>#REF!</v>
      </c>
      <c r="U29" s="8" t="str">
        <f>IFERROR(IF(Karten3[[#This Row],[K]]=0,"-",Karten3[[#This Row],[K]]/Karten3[[#This Row],[W]]),"-")</f>
        <v>-</v>
      </c>
      <c r="V29" s="15" t="s">
        <v>155</v>
      </c>
    </row>
    <row r="30" spans="1:24" x14ac:dyDescent="0.75">
      <c r="A30">
        <v>12</v>
      </c>
      <c r="B30" t="str">
        <f>VLOOKUP(Karten3[[#This Row],[Kategorie2]],a,3,FALSE)</f>
        <v>🛠️</v>
      </c>
      <c r="C30" t="s">
        <v>65</v>
      </c>
      <c r="D30" t="s">
        <v>99</v>
      </c>
      <c r="E30" t="e">
        <f>VLOOKUP(#REF!,anzahl,2,FALSE)</f>
        <v>#REF!</v>
      </c>
      <c r="F30" t="s">
        <v>17</v>
      </c>
      <c r="G30" s="4"/>
      <c r="H30" s="5"/>
      <c r="I30" s="6"/>
      <c r="J30">
        <f>SUM(Karten3[[#This Row],[K💰]:[K🛠️]])</f>
        <v>0</v>
      </c>
      <c r="K30" s="4">
        <v>-1</v>
      </c>
      <c r="L30" s="5"/>
      <c r="M30" s="6">
        <v>1</v>
      </c>
      <c r="N30" s="7"/>
      <c r="O30" s="12"/>
      <c r="P30" s="13"/>
      <c r="Q30" s="11"/>
      <c r="R30" s="10"/>
      <c r="S30" s="5"/>
      <c r="T30" s="8" t="e">
        <f>SUM(#REF!)</f>
        <v>#REF!</v>
      </c>
      <c r="U30" s="8" t="str">
        <f>IFERROR(IF(Karten3[[#This Row],[K]]=0,"-",Karten3[[#This Row],[K]]/Karten3[[#This Row],[W]]),"-")</f>
        <v>-</v>
      </c>
    </row>
    <row r="31" spans="1:24" x14ac:dyDescent="0.75">
      <c r="A31">
        <v>15</v>
      </c>
      <c r="B31" t="str">
        <f>VLOOKUP(Karten3[[#This Row],[Kategorie2]],a,3,FALSE)</f>
        <v>🛠️</v>
      </c>
      <c r="C31" t="s">
        <v>152</v>
      </c>
      <c r="E31" t="e">
        <f>VLOOKUP(#REF!,anzahl,2,FALSE)</f>
        <v>#REF!</v>
      </c>
      <c r="F31" t="s">
        <v>17</v>
      </c>
      <c r="G31" s="4">
        <v>1</v>
      </c>
      <c r="H31" s="5"/>
      <c r="I31" s="6"/>
      <c r="J31">
        <f>SUM(Karten3[[#This Row],[K💰]:[K🛠️]])</f>
        <v>1</v>
      </c>
      <c r="K31" s="4"/>
      <c r="L31" s="5">
        <v>1</v>
      </c>
      <c r="M31" s="6">
        <v>1</v>
      </c>
      <c r="N31" s="7"/>
      <c r="O31" s="12"/>
      <c r="P31" s="13"/>
      <c r="Q31" s="11"/>
      <c r="R31" s="10"/>
      <c r="S31" s="5"/>
      <c r="T31" s="8" t="e">
        <f>SUM(#REF!)</f>
        <v>#REF!</v>
      </c>
      <c r="U31" s="8" t="str">
        <f>IFERROR(IF(Karten3[[#This Row],[K]]=0,"-",Karten3[[#This Row],[K]]/Karten3[[#This Row],[W]]),"-")</f>
        <v>-</v>
      </c>
    </row>
    <row r="32" spans="1:24" x14ac:dyDescent="0.75">
      <c r="A32">
        <v>56</v>
      </c>
      <c r="B32" t="str">
        <f>VLOOKUP(Karten3[[#This Row],[Kategorie2]],a,3,FALSE)</f>
        <v>🛠️</v>
      </c>
      <c r="C32" t="s">
        <v>118</v>
      </c>
      <c r="E32" t="e">
        <f>VLOOKUP(#REF!,anzahl,2,FALSE)</f>
        <v>#REF!</v>
      </c>
      <c r="F32" t="s">
        <v>17</v>
      </c>
      <c r="G32" s="4">
        <v>1</v>
      </c>
      <c r="H32" s="5"/>
      <c r="I32" s="6">
        <v>3</v>
      </c>
      <c r="J32">
        <f>SUM(Karten3[[#This Row],[K💰]:[K🛠️]])</f>
        <v>4</v>
      </c>
      <c r="K32" s="4"/>
      <c r="L32" s="5"/>
      <c r="M32" s="6"/>
      <c r="N32" s="7"/>
      <c r="O32" s="12"/>
      <c r="P32" s="13"/>
      <c r="Q32" s="11"/>
      <c r="R32" s="10"/>
      <c r="S32" s="5"/>
      <c r="T32" s="8" t="e">
        <f>SUM(#REF!)</f>
        <v>#REF!</v>
      </c>
      <c r="U32" s="8" t="str">
        <f>IFERROR(IF(Karten3[[#This Row],[K]]=0,"-",Karten3[[#This Row],[K]]/Karten3[[#This Row],[W]]),"-")</f>
        <v>-</v>
      </c>
      <c r="V32" s="15" t="s">
        <v>125</v>
      </c>
    </row>
    <row r="33" spans="1:23" x14ac:dyDescent="0.75">
      <c r="A33">
        <v>57</v>
      </c>
      <c r="B33" t="str">
        <f>VLOOKUP(Karten3[[#This Row],[Kategorie2]],a,3,FALSE)</f>
        <v>🛠️</v>
      </c>
      <c r="C33" t="s">
        <v>120</v>
      </c>
      <c r="E33" t="e">
        <f>VLOOKUP(#REF!,anzahl,2,FALSE)</f>
        <v>#REF!</v>
      </c>
      <c r="F33" t="s">
        <v>17</v>
      </c>
      <c r="G33" s="4">
        <v>1</v>
      </c>
      <c r="H33" s="5"/>
      <c r="I33" s="6">
        <v>3</v>
      </c>
      <c r="J33">
        <f>SUM(Karten3[[#This Row],[K💰]:[K🛠️]])</f>
        <v>4</v>
      </c>
      <c r="K33" s="4"/>
      <c r="L33" s="5"/>
      <c r="M33" s="6"/>
      <c r="N33" s="7"/>
      <c r="O33" s="12"/>
      <c r="P33" s="13"/>
      <c r="Q33" s="11"/>
      <c r="R33" s="10"/>
      <c r="S33" s="5"/>
      <c r="T33" s="8" t="e">
        <f>SUM(#REF!)</f>
        <v>#REF!</v>
      </c>
      <c r="U33" s="8" t="str">
        <f>IFERROR(IF(Karten3[[#This Row],[K]]=0,"-",Karten3[[#This Row],[K]]/Karten3[[#This Row],[W]]),"-")</f>
        <v>-</v>
      </c>
      <c r="V33" s="15" t="s">
        <v>121</v>
      </c>
    </row>
    <row r="34" spans="1:23" x14ac:dyDescent="0.75">
      <c r="A34">
        <v>60</v>
      </c>
      <c r="B34" t="str">
        <f>VLOOKUP(Karten3[[#This Row],[Kategorie2]],a,3,FALSE)</f>
        <v>🛠️</v>
      </c>
      <c r="C34" t="s">
        <v>158</v>
      </c>
      <c r="E34" t="e">
        <f>VLOOKUP(#REF!,anzahl,2,FALSE)</f>
        <v>#REF!</v>
      </c>
      <c r="F34" t="s">
        <v>17</v>
      </c>
      <c r="G34" s="4"/>
      <c r="H34" s="5"/>
      <c r="I34" s="6">
        <v>3</v>
      </c>
      <c r="J34">
        <f>SUM(Karten3[[#This Row],[K💰]:[K🛠️]])</f>
        <v>3</v>
      </c>
      <c r="K34" s="4"/>
      <c r="L34" s="5"/>
      <c r="M34" s="6"/>
      <c r="N34" s="7"/>
      <c r="O34" s="12"/>
      <c r="P34" s="13"/>
      <c r="Q34" s="11"/>
      <c r="R34" s="10"/>
      <c r="S34" s="5"/>
      <c r="T34" s="8" t="e">
        <f>SUM(#REF!)</f>
        <v>#REF!</v>
      </c>
      <c r="U34" s="8" t="str">
        <f>IFERROR(IF(Karten3[[#This Row],[K]]=0,"-",Karten3[[#This Row],[K]]/Karten3[[#This Row],[W]]),"-")</f>
        <v>-</v>
      </c>
      <c r="V34" s="15" t="s">
        <v>159</v>
      </c>
    </row>
    <row r="35" spans="1:23" x14ac:dyDescent="0.75">
      <c r="A35">
        <v>73</v>
      </c>
      <c r="B35" t="str">
        <f>VLOOKUP(Karten3[[#This Row],[Kategorie2]],a,3,FALSE)</f>
        <v>🛠️</v>
      </c>
      <c r="C35" t="s">
        <v>182</v>
      </c>
      <c r="E35" t="e">
        <f>VLOOKUP(#REF!,anzahl,2,FALSE)</f>
        <v>#REF!</v>
      </c>
      <c r="F35" t="s">
        <v>17</v>
      </c>
      <c r="G35" s="4">
        <v>2</v>
      </c>
      <c r="H35" s="5"/>
      <c r="I35" s="6"/>
      <c r="J35">
        <f>SUM(Karten3[[#This Row],[K💰]:[K🛠️]])</f>
        <v>2</v>
      </c>
      <c r="K35" s="4"/>
      <c r="L35" s="5"/>
      <c r="M35" s="6">
        <v>5</v>
      </c>
      <c r="N35" s="7"/>
      <c r="O35" s="12"/>
      <c r="P35" s="13"/>
      <c r="Q35" s="11"/>
      <c r="R35" s="10"/>
      <c r="S35" s="5"/>
      <c r="T35" s="8" t="e">
        <f>SUM(#REF!)</f>
        <v>#REF!</v>
      </c>
      <c r="U35" s="8" t="str">
        <f>IFERROR(IF(Karten3[[#This Row],[K]]=0,"-",Karten3[[#This Row],[K]]/Karten3[[#This Row],[W]]),"-")</f>
        <v>-</v>
      </c>
    </row>
    <row r="36" spans="1:23" x14ac:dyDescent="0.75">
      <c r="A36">
        <v>18</v>
      </c>
      <c r="B36" t="str">
        <f>VLOOKUP(Karten3[[#This Row],[Kategorie2]],a,3,FALSE)</f>
        <v>🤝</v>
      </c>
      <c r="C36" t="s">
        <v>68</v>
      </c>
      <c r="E36" t="e">
        <f>VLOOKUP(#REF!,anzahl,2,FALSE)</f>
        <v>#REF!</v>
      </c>
      <c r="F36" t="s">
        <v>29</v>
      </c>
      <c r="G36" s="4">
        <v>3</v>
      </c>
      <c r="H36" s="5"/>
      <c r="I36" s="6"/>
      <c r="J36">
        <f>SUM(Karten3[[#This Row],[K💰]:[K🛠️]])</f>
        <v>3</v>
      </c>
      <c r="K36" s="4"/>
      <c r="L36" s="5">
        <v>1</v>
      </c>
      <c r="M36" s="6"/>
      <c r="N36" s="7"/>
      <c r="O36" s="12"/>
      <c r="P36" s="13"/>
      <c r="Q36" s="11"/>
      <c r="R36" s="10"/>
      <c r="S36" s="5"/>
      <c r="T36" s="8" t="e">
        <f>SUM(#REF!)</f>
        <v>#REF!</v>
      </c>
      <c r="U36" s="8" t="str">
        <f>IFERROR(IF(Karten3[[#This Row],[K]]=0,"-",Karten3[[#This Row],[K]]/Karten3[[#This Row],[W]]),"-")</f>
        <v>-</v>
      </c>
    </row>
    <row r="37" spans="1:23" x14ac:dyDescent="0.75">
      <c r="A37">
        <v>13</v>
      </c>
      <c r="B37" t="str">
        <f>VLOOKUP(Karten3[[#This Row],[Kategorie2]],a,3,FALSE)</f>
        <v>🤝</v>
      </c>
      <c r="C37" t="s">
        <v>66</v>
      </c>
      <c r="D37" t="s">
        <v>99</v>
      </c>
      <c r="E37" t="e">
        <f>VLOOKUP(#REF!,anzahl,2,FALSE)</f>
        <v>#REF!</v>
      </c>
      <c r="F37" t="s">
        <v>29</v>
      </c>
      <c r="G37" s="4"/>
      <c r="H37" s="5"/>
      <c r="I37" s="6"/>
      <c r="J37">
        <f>SUM(Karten3[[#This Row],[K💰]:[K🛠️]])</f>
        <v>0</v>
      </c>
      <c r="K37" s="4">
        <v>-1</v>
      </c>
      <c r="L37" s="5">
        <v>1</v>
      </c>
      <c r="M37" s="6"/>
      <c r="N37" s="7"/>
      <c r="O37" s="12"/>
      <c r="P37" s="13"/>
      <c r="Q37" s="11"/>
      <c r="R37" s="10"/>
      <c r="S37" s="5"/>
      <c r="T37" s="8" t="e">
        <f>SUM(#REF!)</f>
        <v>#REF!</v>
      </c>
      <c r="U37" s="8" t="str">
        <f>IFERROR(IF(Karten3[[#This Row],[K]]=0,"-",Karten3[[#This Row],[K]]/Karten3[[#This Row],[W]]),"-")</f>
        <v>-</v>
      </c>
    </row>
    <row r="38" spans="1:23" x14ac:dyDescent="0.75">
      <c r="A38">
        <v>14</v>
      </c>
      <c r="B38" t="str">
        <f>VLOOKUP(Karten3[[#This Row],[Kategorie2]],a,3,FALSE)</f>
        <v>🤝</v>
      </c>
      <c r="C38" t="s">
        <v>150</v>
      </c>
      <c r="E38" t="e">
        <f>VLOOKUP(#REF!,anzahl,2,FALSE)</f>
        <v>#REF!</v>
      </c>
      <c r="F38" t="s">
        <v>29</v>
      </c>
      <c r="G38" s="4"/>
      <c r="H38" s="5"/>
      <c r="I38" s="6">
        <v>1</v>
      </c>
      <c r="J38">
        <f>SUM(Karten3[[#This Row],[K💰]:[K🛠️]])</f>
        <v>1</v>
      </c>
      <c r="K38" s="4"/>
      <c r="L38" s="5">
        <v>2</v>
      </c>
      <c r="M38" s="6"/>
      <c r="N38" s="7"/>
      <c r="O38" s="12"/>
      <c r="P38" s="13"/>
      <c r="Q38" s="11"/>
      <c r="R38" s="10"/>
      <c r="S38" s="5"/>
      <c r="T38" s="8" t="e">
        <f>SUM(#REF!)</f>
        <v>#REF!</v>
      </c>
      <c r="U38" s="8" t="str">
        <f>IFERROR(IF(Karten3[[#This Row],[K]]=0,"-",Karten3[[#This Row],[K]]/Karten3[[#This Row],[W]]),"-")</f>
        <v>-</v>
      </c>
    </row>
    <row r="39" spans="1:23" x14ac:dyDescent="0.75">
      <c r="A39">
        <v>1</v>
      </c>
      <c r="B39" t="str">
        <f>VLOOKUP(Karten3[[#This Row],[Kategorie2]],a,3,FALSE)</f>
        <v>🚲</v>
      </c>
      <c r="C39" t="s">
        <v>47</v>
      </c>
      <c r="E39" t="e">
        <f>VLOOKUP(#REF!,anzahl,2,FALSE)</f>
        <v>#REF!</v>
      </c>
      <c r="F39" t="s">
        <v>22</v>
      </c>
      <c r="G39" s="4"/>
      <c r="H39" s="5"/>
      <c r="I39" s="6"/>
      <c r="J39">
        <f>SUM(Karten3[[#This Row],[K💰]:[K🛠️]])</f>
        <v>0</v>
      </c>
      <c r="K39" s="4"/>
      <c r="L39" s="5"/>
      <c r="M39" s="6"/>
      <c r="N39" s="7"/>
      <c r="O39" s="12"/>
      <c r="P39" s="13"/>
      <c r="Q39" s="11">
        <v>1</v>
      </c>
      <c r="R39" s="10"/>
      <c r="S39" s="5"/>
      <c r="T39" t="e">
        <f>SUM(#REF!)</f>
        <v>#REF!</v>
      </c>
      <c r="U39" s="8" t="str">
        <f>IFERROR(IF(Karten3[[#This Row],[K]]=0,"-",Karten3[[#This Row],[K]]/Karten3[[#This Row],[W]]),"-")</f>
        <v>-</v>
      </c>
      <c r="W39" s="18" t="s">
        <v>127</v>
      </c>
    </row>
    <row r="40" spans="1:23" x14ac:dyDescent="0.75">
      <c r="A40">
        <v>2</v>
      </c>
      <c r="B40" t="str">
        <f>VLOOKUP(Karten3[[#This Row],[Kategorie2]],a,3,FALSE)</f>
        <v>🚲</v>
      </c>
      <c r="C40" t="s">
        <v>49</v>
      </c>
      <c r="E40" t="e">
        <f>VLOOKUP(#REF!,anzahl,2,FALSE)</f>
        <v>#REF!</v>
      </c>
      <c r="F40" t="s">
        <v>22</v>
      </c>
      <c r="G40" s="4">
        <v>1</v>
      </c>
      <c r="H40" s="5"/>
      <c r="I40" s="6"/>
      <c r="J40">
        <f>SUM(Karten3[[#This Row],[K💰]:[K🛠️]])</f>
        <v>1</v>
      </c>
      <c r="K40" s="4"/>
      <c r="L40" s="5"/>
      <c r="M40" s="6"/>
      <c r="N40" s="7">
        <v>1</v>
      </c>
      <c r="O40" s="12"/>
      <c r="P40" s="13"/>
      <c r="Q40" s="11">
        <v>3</v>
      </c>
      <c r="R40" s="10"/>
      <c r="S40" s="5"/>
      <c r="T40" t="e">
        <f>SUM(#REF!)</f>
        <v>#REF!</v>
      </c>
      <c r="U40" s="8" t="str">
        <f>IFERROR(IF(Karten3[[#This Row],[K]]=0,"-",Karten3[[#This Row],[K]]/Karten3[[#This Row],[W]]),"-")</f>
        <v>-</v>
      </c>
    </row>
    <row r="41" spans="1:23" x14ac:dyDescent="0.75">
      <c r="A41">
        <v>3</v>
      </c>
      <c r="B41" t="str">
        <f>VLOOKUP(Karten3[[#This Row],[Kategorie2]],a,3,FALSE)</f>
        <v>🚲</v>
      </c>
      <c r="C41" t="s">
        <v>50</v>
      </c>
      <c r="E41" t="e">
        <f>VLOOKUP(#REF!,anzahl,2,FALSE)</f>
        <v>#REF!</v>
      </c>
      <c r="F41" t="s">
        <v>22</v>
      </c>
      <c r="G41" s="4"/>
      <c r="H41" s="5">
        <v>1</v>
      </c>
      <c r="I41" s="6"/>
      <c r="J41">
        <f>SUM(Karten3[[#This Row],[K💰]:[K🛠️]])</f>
        <v>1</v>
      </c>
      <c r="K41" s="4"/>
      <c r="L41" s="5"/>
      <c r="M41" s="6"/>
      <c r="N41" s="7"/>
      <c r="O41" s="12"/>
      <c r="P41" s="13"/>
      <c r="Q41" s="11">
        <v>2</v>
      </c>
      <c r="R41" s="10"/>
      <c r="S41" s="5">
        <v>1</v>
      </c>
      <c r="T41" t="e">
        <f>SUM(#REF!)</f>
        <v>#REF!</v>
      </c>
      <c r="U41" s="8" t="str">
        <f>IFERROR(IF(Karten3[[#This Row],[K]]=0,"-",Karten3[[#This Row],[K]]/Karten3[[#This Row],[W]]),"-")</f>
        <v>-</v>
      </c>
    </row>
    <row r="42" spans="1:23" x14ac:dyDescent="0.75">
      <c r="A42">
        <v>4</v>
      </c>
      <c r="B42" t="str">
        <f>VLOOKUP(Karten3[[#This Row],[Kategorie2]],a,3,FALSE)</f>
        <v>🚲</v>
      </c>
      <c r="C42" t="s">
        <v>51</v>
      </c>
      <c r="E42" t="e">
        <f>VLOOKUP(#REF!,anzahl,2,FALSE)</f>
        <v>#REF!</v>
      </c>
      <c r="F42" t="s">
        <v>22</v>
      </c>
      <c r="G42" s="4"/>
      <c r="H42" s="5">
        <v>2</v>
      </c>
      <c r="I42" s="6"/>
      <c r="J42">
        <f>SUM(Karten3[[#This Row],[K💰]:[K🛠️]])</f>
        <v>2</v>
      </c>
      <c r="K42" s="4"/>
      <c r="L42" s="5"/>
      <c r="M42" s="6"/>
      <c r="N42" s="7"/>
      <c r="O42" s="12"/>
      <c r="P42" s="13"/>
      <c r="Q42" s="11">
        <v>1</v>
      </c>
      <c r="R42" s="10"/>
      <c r="S42" s="5"/>
      <c r="T42" t="e">
        <f>SUM(#REF!)</f>
        <v>#REF!</v>
      </c>
      <c r="U42" s="8" t="str">
        <f>IFERROR(IF(Karten3[[#This Row],[K]]=0,"-",Karten3[[#This Row],[K]]/Karten3[[#This Row],[W]]),"-")</f>
        <v>-</v>
      </c>
    </row>
    <row r="43" spans="1:23" x14ac:dyDescent="0.75">
      <c r="A43">
        <v>6</v>
      </c>
      <c r="B43" t="str">
        <f>VLOOKUP(Karten3[[#This Row],[Kategorie2]],a,3,FALSE)</f>
        <v>🚲</v>
      </c>
      <c r="C43" t="s">
        <v>53</v>
      </c>
      <c r="E43" t="e">
        <f>VLOOKUP(#REF!,anzahl,2,FALSE)</f>
        <v>#REF!</v>
      </c>
      <c r="F43" t="s">
        <v>22</v>
      </c>
      <c r="G43" s="4">
        <v>1</v>
      </c>
      <c r="H43" s="5"/>
      <c r="I43" s="6">
        <v>2</v>
      </c>
      <c r="J43">
        <f>SUM(Karten3[[#This Row],[K💰]:[K🛠️]])</f>
        <v>3</v>
      </c>
      <c r="K43" s="4"/>
      <c r="L43" s="5"/>
      <c r="M43" s="6"/>
      <c r="N43" s="7"/>
      <c r="O43" s="12"/>
      <c r="P43" s="13"/>
      <c r="Q43" s="11">
        <v>2</v>
      </c>
      <c r="R43" s="10"/>
      <c r="S43" s="5"/>
      <c r="T43" t="e">
        <f>SUM(#REF!)</f>
        <v>#REF!</v>
      </c>
      <c r="U43" s="8" t="str">
        <f>IFERROR(IF(Karten3[[#This Row],[K]]=0,"-",Karten3[[#This Row],[K]]/Karten3[[#This Row],[W]]),"-")</f>
        <v>-</v>
      </c>
      <c r="W43" s="18" t="s">
        <v>127</v>
      </c>
    </row>
    <row r="44" spans="1:23" x14ac:dyDescent="0.75">
      <c r="A44">
        <v>7</v>
      </c>
      <c r="B44" t="str">
        <f>VLOOKUP(Karten3[[#This Row],[Kategorie2]],a,3,FALSE)</f>
        <v>🚲</v>
      </c>
      <c r="C44" t="s">
        <v>57</v>
      </c>
      <c r="E44" t="e">
        <f>VLOOKUP(#REF!,anzahl,2,FALSE)</f>
        <v>#REF!</v>
      </c>
      <c r="F44" t="s">
        <v>22</v>
      </c>
      <c r="G44" s="4">
        <v>1</v>
      </c>
      <c r="H44" s="5">
        <v>3</v>
      </c>
      <c r="I44" s="6">
        <v>3</v>
      </c>
      <c r="J44">
        <f>SUM(Karten3[[#This Row],[K💰]:[K🛠️]])</f>
        <v>7</v>
      </c>
      <c r="K44" s="4"/>
      <c r="L44" s="5"/>
      <c r="M44" s="6"/>
      <c r="N44" s="7"/>
      <c r="O44" s="12"/>
      <c r="P44" s="13"/>
      <c r="Q44" s="11">
        <v>1</v>
      </c>
      <c r="R44" s="10"/>
      <c r="S44" s="5">
        <v>1</v>
      </c>
      <c r="T44" s="8" t="e">
        <f>SUM(#REF!)</f>
        <v>#REF!</v>
      </c>
      <c r="U44" s="8" t="str">
        <f>IFERROR(IF(Karten3[[#This Row],[K]]=0,"-",Karten3[[#This Row],[K]]/Karten3[[#This Row],[W]]),"-")</f>
        <v>-</v>
      </c>
    </row>
    <row r="45" spans="1:23" x14ac:dyDescent="0.75">
      <c r="A45">
        <v>8</v>
      </c>
      <c r="B45" t="str">
        <f>VLOOKUP(Karten3[[#This Row],[Kategorie2]],a,3,FALSE)</f>
        <v>🚲</v>
      </c>
      <c r="C45" t="s">
        <v>61</v>
      </c>
      <c r="E45" t="e">
        <f>VLOOKUP(#REF!,anzahl,2,FALSE)</f>
        <v>#REF!</v>
      </c>
      <c r="F45" t="s">
        <v>22</v>
      </c>
      <c r="G45" s="4">
        <v>3</v>
      </c>
      <c r="H45" s="5"/>
      <c r="I45" s="6">
        <v>4</v>
      </c>
      <c r="J45">
        <f>SUM(Karten3[[#This Row],[K💰]:[K🛠️]])</f>
        <v>7</v>
      </c>
      <c r="K45" s="4">
        <v>1</v>
      </c>
      <c r="L45" s="5"/>
      <c r="M45" s="6"/>
      <c r="N45" s="7"/>
      <c r="O45" s="12">
        <v>-1</v>
      </c>
      <c r="P45" s="13"/>
      <c r="Q45" s="11">
        <v>5</v>
      </c>
      <c r="R45" s="10"/>
      <c r="S45" s="5"/>
      <c r="T45" s="8" t="e">
        <f>SUM(#REF!)</f>
        <v>#REF!</v>
      </c>
      <c r="U45" s="8" t="str">
        <f>IFERROR(IF(Karten3[[#This Row],[K]]=0,"-",Karten3[[#This Row],[K]]/Karten3[[#This Row],[W]]),"-")</f>
        <v>-</v>
      </c>
      <c r="W45" s="18" t="s">
        <v>146</v>
      </c>
    </row>
    <row r="46" spans="1:23" x14ac:dyDescent="0.75">
      <c r="A46">
        <v>9</v>
      </c>
      <c r="B46" t="str">
        <f>VLOOKUP(Karten3[[#This Row],[Kategorie2]],a,3,FALSE)</f>
        <v>🚲</v>
      </c>
      <c r="C46" t="s">
        <v>62</v>
      </c>
      <c r="E46" t="e">
        <f>VLOOKUP(#REF!,anzahl,2,FALSE)</f>
        <v>#REF!</v>
      </c>
      <c r="F46" t="s">
        <v>22</v>
      </c>
      <c r="G46" s="4">
        <v>1</v>
      </c>
      <c r="H46" s="5">
        <v>1</v>
      </c>
      <c r="I46" s="6">
        <v>1</v>
      </c>
      <c r="J46">
        <f>SUM(Karten3[[#This Row],[K💰]:[K🛠️]])</f>
        <v>3</v>
      </c>
      <c r="K46" s="4"/>
      <c r="L46" s="5"/>
      <c r="M46" s="6"/>
      <c r="N46" s="7"/>
      <c r="O46" s="12"/>
      <c r="P46" s="13"/>
      <c r="Q46" s="11">
        <v>2</v>
      </c>
      <c r="R46" s="10"/>
      <c r="S46" s="5"/>
      <c r="T46" s="8" t="e">
        <f>SUM(#REF!)</f>
        <v>#REF!</v>
      </c>
      <c r="U46" s="8" t="str">
        <f>IFERROR(IF(Karten3[[#This Row],[K]]=0,"-",Karten3[[#This Row],[K]]/Karten3[[#This Row],[W]]),"-")</f>
        <v>-</v>
      </c>
    </row>
    <row r="47" spans="1:23" x14ac:dyDescent="0.75">
      <c r="A47">
        <v>10</v>
      </c>
      <c r="B47" t="str">
        <f>VLOOKUP(Karten3[[#This Row],[Kategorie2]],a,3,FALSE)</f>
        <v>🚲</v>
      </c>
      <c r="C47" t="s">
        <v>63</v>
      </c>
      <c r="E47" t="e">
        <f>VLOOKUP(#REF!,anzahl,2,FALSE)</f>
        <v>#REF!</v>
      </c>
      <c r="F47" t="s">
        <v>22</v>
      </c>
      <c r="G47" s="4">
        <v>1</v>
      </c>
      <c r="H47" s="5"/>
      <c r="I47" s="6"/>
      <c r="J47">
        <f>SUM(Karten3[[#This Row],[K💰]:[K🛠️]])</f>
        <v>1</v>
      </c>
      <c r="K47" s="4"/>
      <c r="L47" s="5"/>
      <c r="M47" s="6"/>
      <c r="N47" s="7"/>
      <c r="O47" s="12"/>
      <c r="P47" s="13"/>
      <c r="Q47" s="11">
        <v>1</v>
      </c>
      <c r="R47" s="10"/>
      <c r="S47" s="5">
        <v>1</v>
      </c>
      <c r="T47" s="8" t="e">
        <f>SUM(#REF!)</f>
        <v>#REF!</v>
      </c>
      <c r="U47" s="8" t="str">
        <f>IFERROR(IF(Karten3[[#This Row],[K]]=0,"-",Karten3[[#This Row],[K]]/Karten3[[#This Row],[W]]),"-")</f>
        <v>-</v>
      </c>
    </row>
    <row r="48" spans="1:23" x14ac:dyDescent="0.75">
      <c r="A48">
        <v>11</v>
      </c>
      <c r="B48" t="str">
        <f>VLOOKUP(Karten3[[#This Row],[Kategorie2]],a,3,FALSE)</f>
        <v>🚲</v>
      </c>
      <c r="C48" t="s">
        <v>153</v>
      </c>
      <c r="E48" t="e">
        <f>VLOOKUP(#REF!,anzahl,2,FALSE)</f>
        <v>#REF!</v>
      </c>
      <c r="F48" t="s">
        <v>22</v>
      </c>
      <c r="G48" s="4"/>
      <c r="H48" s="5">
        <v>4</v>
      </c>
      <c r="I48" s="6">
        <v>2</v>
      </c>
      <c r="J48">
        <f>SUM(Karten3[[#This Row],[K💰]:[K🛠️]])</f>
        <v>6</v>
      </c>
      <c r="K48" s="4">
        <v>1</v>
      </c>
      <c r="L48" s="5"/>
      <c r="M48" s="6"/>
      <c r="N48" s="7"/>
      <c r="O48" s="12"/>
      <c r="P48" s="13"/>
      <c r="Q48" s="11"/>
      <c r="R48" s="10"/>
      <c r="S48" s="5"/>
      <c r="T48" s="8" t="e">
        <f>SUM(#REF!)</f>
        <v>#REF!</v>
      </c>
      <c r="U48" s="8" t="str">
        <f>IFERROR(IF(Karten3[[#This Row],[K]]=0,"-",Karten3[[#This Row],[K]]/Karten3[[#This Row],[W]]),"-")</f>
        <v>-</v>
      </c>
      <c r="V48" s="15" t="s">
        <v>154</v>
      </c>
    </row>
    <row r="49" spans="1:23" x14ac:dyDescent="0.75">
      <c r="A49">
        <v>5</v>
      </c>
      <c r="B49" t="str">
        <f>VLOOKUP(Karten3[[#This Row],[Kategorie2]],a,3,FALSE)</f>
        <v>🚲</v>
      </c>
      <c r="C49" t="s">
        <v>52</v>
      </c>
      <c r="D49" t="s">
        <v>79</v>
      </c>
      <c r="E49" t="e">
        <f>VLOOKUP(#REF!,anzahl,2,FALSE)</f>
        <v>#REF!</v>
      </c>
      <c r="F49" t="s">
        <v>22</v>
      </c>
      <c r="G49" s="4"/>
      <c r="H49" s="5"/>
      <c r="I49" s="6"/>
      <c r="J49">
        <f>SUM(Karten3[[#This Row],[K💰]:[K🛠️]])</f>
        <v>0</v>
      </c>
      <c r="K49" s="4"/>
      <c r="L49" s="5"/>
      <c r="M49" s="6"/>
      <c r="N49" s="7">
        <v>2</v>
      </c>
      <c r="O49" s="12"/>
      <c r="P49" s="13"/>
      <c r="Q49" s="11">
        <v>1</v>
      </c>
      <c r="R49" s="10"/>
      <c r="S49" s="5"/>
      <c r="T49" t="e">
        <f>SUM(#REF!)</f>
        <v>#REF!</v>
      </c>
      <c r="U49" s="8" t="str">
        <f>IFERROR(IF(Karten3[[#This Row],[K]]=0,"-",Karten3[[#This Row],[K]]/Karten3[[#This Row],[W]]),"-")</f>
        <v>-</v>
      </c>
    </row>
    <row r="50" spans="1:23" x14ac:dyDescent="0.75">
      <c r="A50">
        <v>19</v>
      </c>
      <c r="B50" t="str">
        <f>VLOOKUP(Karten3[[#This Row],[Kategorie2]],a,3,FALSE)</f>
        <v>🏠</v>
      </c>
      <c r="C50" t="s">
        <v>69</v>
      </c>
      <c r="D50" t="s">
        <v>64</v>
      </c>
      <c r="E50" t="e">
        <f>VLOOKUP(#REF!,anzahl,2,FALSE)</f>
        <v>#REF!</v>
      </c>
      <c r="F50" t="s">
        <v>42</v>
      </c>
      <c r="G50" s="4"/>
      <c r="H50" s="5"/>
      <c r="I50" s="6"/>
      <c r="J50">
        <f>SUM(Karten3[[#This Row],[K💰]:[K🛠️]])</f>
        <v>0</v>
      </c>
      <c r="K50" s="4">
        <v>2</v>
      </c>
      <c r="L50" s="5"/>
      <c r="M50" s="6"/>
      <c r="N50" s="7"/>
      <c r="O50" s="12">
        <v>-1</v>
      </c>
      <c r="P50" s="13">
        <v>-4</v>
      </c>
      <c r="Q50" s="11">
        <v>-1</v>
      </c>
      <c r="R50" s="10">
        <v>2</v>
      </c>
      <c r="S50" s="5"/>
      <c r="T50" s="8" t="e">
        <f>SUM(#REF!)</f>
        <v>#REF!</v>
      </c>
      <c r="U50" s="8" t="str">
        <f>IFERROR(IF(Karten3[[#This Row],[K]]=0,"-",Karten3[[#This Row],[K]]/Karten3[[#This Row],[W]]),"-")</f>
        <v>-</v>
      </c>
      <c r="W50" s="18" t="s">
        <v>89</v>
      </c>
    </row>
    <row r="51" spans="1:23" x14ac:dyDescent="0.75">
      <c r="A51">
        <v>20</v>
      </c>
      <c r="B51" t="str">
        <f>VLOOKUP(Karten3[[#This Row],[Kategorie2]],a,3,FALSE)</f>
        <v>🏠</v>
      </c>
      <c r="C51" t="s">
        <v>97</v>
      </c>
      <c r="D51" t="s">
        <v>64</v>
      </c>
      <c r="E51" t="e">
        <f>VLOOKUP(#REF!,anzahl,2,FALSE)</f>
        <v>#REF!</v>
      </c>
      <c r="F51" t="s">
        <v>42</v>
      </c>
      <c r="G51" s="4"/>
      <c r="H51" s="5"/>
      <c r="I51" s="6"/>
      <c r="J51">
        <f>SUM(Karten3[[#This Row],[K💰]:[K🛠️]])</f>
        <v>0</v>
      </c>
      <c r="K51" s="4">
        <v>1</v>
      </c>
      <c r="L51" s="5"/>
      <c r="M51" s="6"/>
      <c r="N51" s="7"/>
      <c r="O51" s="12">
        <v>-1</v>
      </c>
      <c r="P51" s="13">
        <v>-3</v>
      </c>
      <c r="Q51" s="11">
        <v>-3</v>
      </c>
      <c r="R51" s="10">
        <v>1</v>
      </c>
      <c r="S51" s="5"/>
      <c r="T51" s="8" t="e">
        <f>SUM(#REF!)</f>
        <v>#REF!</v>
      </c>
      <c r="U51" s="8" t="str">
        <f>IFERROR(IF(Karten3[[#This Row],[K]]=0,"-",Karten3[[#This Row],[K]]/Karten3[[#This Row],[W]]),"-")</f>
        <v>-</v>
      </c>
    </row>
    <row r="52" spans="1:23" x14ac:dyDescent="0.75">
      <c r="A52">
        <v>38</v>
      </c>
      <c r="B52" t="str">
        <f>VLOOKUP(Karten3[[#This Row],[Kategorie2]],a,3,FALSE)</f>
        <v>🏠</v>
      </c>
      <c r="C52" t="s">
        <v>93</v>
      </c>
      <c r="E52" t="e">
        <f>VLOOKUP(#REF!,anzahl,2,FALSE)</f>
        <v>#REF!</v>
      </c>
      <c r="F52" t="s">
        <v>42</v>
      </c>
      <c r="G52" s="4">
        <v>3</v>
      </c>
      <c r="H52" s="5"/>
      <c r="I52" s="6">
        <v>1</v>
      </c>
      <c r="J52">
        <f>SUM(Karten3[[#This Row],[K💰]:[K🛠️]])</f>
        <v>4</v>
      </c>
      <c r="K52" s="4">
        <v>2</v>
      </c>
      <c r="L52" s="5"/>
      <c r="M52" s="6"/>
      <c r="N52" s="7"/>
      <c r="O52" s="12"/>
      <c r="P52" s="13">
        <v>-2</v>
      </c>
      <c r="Q52" s="11">
        <v>-2</v>
      </c>
      <c r="R52" s="10">
        <v>2</v>
      </c>
      <c r="S52" s="5"/>
      <c r="T52" s="8" t="e">
        <f>SUM(#REF!)</f>
        <v>#REF!</v>
      </c>
      <c r="U52" s="8" t="str">
        <f>IFERROR(IF(Karten3[[#This Row],[K]]=0,"-",Karten3[[#This Row],[K]]/Karten3[[#This Row],[W]]),"-")</f>
        <v>-</v>
      </c>
      <c r="W52" s="18" t="s">
        <v>148</v>
      </c>
    </row>
    <row r="53" spans="1:23" x14ac:dyDescent="0.75">
      <c r="A53">
        <v>40</v>
      </c>
      <c r="B53" t="str">
        <f>VLOOKUP(Karten3[[#This Row],[Kategorie2]],a,3,FALSE)</f>
        <v>🏠</v>
      </c>
      <c r="C53" t="s">
        <v>96</v>
      </c>
      <c r="D53" t="s">
        <v>64</v>
      </c>
      <c r="E53" t="e">
        <f>VLOOKUP(#REF!,anzahl,2,FALSE)</f>
        <v>#REF!</v>
      </c>
      <c r="F53" t="s">
        <v>42</v>
      </c>
      <c r="G53" s="4"/>
      <c r="H53" s="5"/>
      <c r="I53" s="6"/>
      <c r="J53">
        <f>SUM(Karten3[[#This Row],[K💰]:[K🛠️]])</f>
        <v>0</v>
      </c>
      <c r="K53" s="4">
        <v>2</v>
      </c>
      <c r="L53" s="5"/>
      <c r="M53" s="6"/>
      <c r="N53" s="7"/>
      <c r="O53" s="12"/>
      <c r="P53" s="13">
        <v>-3</v>
      </c>
      <c r="Q53" s="11">
        <v>-1</v>
      </c>
      <c r="R53" s="10">
        <v>2</v>
      </c>
      <c r="S53" s="5"/>
      <c r="T53" s="8" t="e">
        <f>SUM(#REF!)</f>
        <v>#REF!</v>
      </c>
      <c r="U53" s="8" t="str">
        <f>IFERROR(IF(Karten3[[#This Row],[K]]=0,"-",Karten3[[#This Row],[K]]/Karten3[[#This Row],[W]]),"-")</f>
        <v>-</v>
      </c>
      <c r="W53" s="18" t="s">
        <v>42</v>
      </c>
    </row>
    <row r="54" spans="1:23" x14ac:dyDescent="0.75">
      <c r="A54">
        <v>41</v>
      </c>
      <c r="B54" t="str">
        <f>VLOOKUP(Karten3[[#This Row],[Kategorie2]],a,3,FALSE)</f>
        <v>🏠</v>
      </c>
      <c r="C54" t="s">
        <v>98</v>
      </c>
      <c r="D54" t="s">
        <v>64</v>
      </c>
      <c r="E54" t="e">
        <f>VLOOKUP(#REF!,anzahl,2,FALSE)</f>
        <v>#REF!</v>
      </c>
      <c r="F54" t="s">
        <v>42</v>
      </c>
      <c r="G54" s="4"/>
      <c r="H54" s="5"/>
      <c r="I54" s="6"/>
      <c r="J54">
        <f>SUM(Karten3[[#This Row],[K💰]:[K🛠️]])</f>
        <v>0</v>
      </c>
      <c r="K54" s="4"/>
      <c r="L54" s="5"/>
      <c r="M54" s="6"/>
      <c r="N54" s="7"/>
      <c r="O54" s="12"/>
      <c r="P54" s="13"/>
      <c r="Q54" s="11"/>
      <c r="R54" s="10"/>
      <c r="S54" s="5"/>
      <c r="T54" s="8" t="e">
        <f>SUM(#REF!)</f>
        <v>#REF!</v>
      </c>
      <c r="U54" s="8" t="str">
        <f>IFERROR(IF(Karten3[[#This Row],[K]]=0,"-",Karten3[[#This Row],[K]]/Karten3[[#This Row],[W]]),"-")</f>
        <v>-</v>
      </c>
    </row>
    <row r="55" spans="1:23" x14ac:dyDescent="0.75">
      <c r="A55">
        <v>42</v>
      </c>
      <c r="B55" t="str">
        <f>VLOOKUP(Karten3[[#This Row],[Kategorie2]],a,3,FALSE)</f>
        <v>🏠</v>
      </c>
      <c r="C55" t="s">
        <v>157</v>
      </c>
      <c r="E55" t="e">
        <f>VLOOKUP(#REF!,anzahl,2,FALSE)</f>
        <v>#REF!</v>
      </c>
      <c r="F55" t="s">
        <v>42</v>
      </c>
      <c r="G55" s="4"/>
      <c r="H55" s="5"/>
      <c r="I55" s="6"/>
      <c r="J55">
        <f>SUM(Karten3[[#This Row],[K💰]:[K🛠️]])</f>
        <v>0</v>
      </c>
      <c r="K55" s="4">
        <v>1</v>
      </c>
      <c r="L55" s="5"/>
      <c r="M55" s="6"/>
      <c r="N55" s="7">
        <v>1</v>
      </c>
      <c r="O55" s="12">
        <v>-2</v>
      </c>
      <c r="P55" s="13"/>
      <c r="Q55" s="11"/>
      <c r="R55" s="10"/>
      <c r="S55" s="5"/>
      <c r="T55" s="8" t="e">
        <f>SUM(#REF!)</f>
        <v>#REF!</v>
      </c>
      <c r="U55" s="8" t="str">
        <f>IFERROR(IF(Karten3[[#This Row],[K]]=0,"-",Karten3[[#This Row],[K]]/Karten3[[#This Row],[W]]),"-")</f>
        <v>-</v>
      </c>
      <c r="W55" s="18" t="s">
        <v>165</v>
      </c>
    </row>
    <row r="56" spans="1:23" x14ac:dyDescent="0.75">
      <c r="A56">
        <v>44</v>
      </c>
      <c r="B56" t="str">
        <f>VLOOKUP(Karten3[[#This Row],[Kategorie2]],a,3,FALSE)</f>
        <v>🏠</v>
      </c>
      <c r="C56" t="s">
        <v>103</v>
      </c>
      <c r="D56" t="s">
        <v>64</v>
      </c>
      <c r="E56" t="e">
        <f>VLOOKUP(#REF!,anzahl,2,FALSE)</f>
        <v>#REF!</v>
      </c>
      <c r="F56" t="s">
        <v>42</v>
      </c>
      <c r="G56" s="4"/>
      <c r="H56" s="5"/>
      <c r="I56" s="6"/>
      <c r="J56">
        <f>SUM(Karten3[[#This Row],[K💰]:[K🛠️]])</f>
        <v>0</v>
      </c>
      <c r="K56" s="4"/>
      <c r="L56" s="5"/>
      <c r="M56" s="6"/>
      <c r="N56" s="7"/>
      <c r="O56" s="12"/>
      <c r="P56" s="13"/>
      <c r="Q56" s="11"/>
      <c r="R56" s="10"/>
      <c r="S56" s="5"/>
      <c r="T56" s="8" t="e">
        <f>SUM(#REF!)</f>
        <v>#REF!</v>
      </c>
      <c r="U56" s="8" t="str">
        <f>IFERROR(IF(Karten3[[#This Row],[K]]=0,"-",Karten3[[#This Row],[K]]/Karten3[[#This Row],[W]]),"-")</f>
        <v>-</v>
      </c>
    </row>
    <row r="57" spans="1:23" x14ac:dyDescent="0.75">
      <c r="A57">
        <v>45</v>
      </c>
      <c r="B57" t="str">
        <f>VLOOKUP(Karten3[[#This Row],[Kategorie2]],a,3,FALSE)</f>
        <v>🌳</v>
      </c>
      <c r="C57" t="s">
        <v>104</v>
      </c>
      <c r="D57" t="s">
        <v>64</v>
      </c>
      <c r="E57" t="e">
        <f>VLOOKUP(#REF!,anzahl,2,FALSE)</f>
        <v>#REF!</v>
      </c>
      <c r="F57" t="s">
        <v>44</v>
      </c>
      <c r="G57" s="4"/>
      <c r="H57" s="5"/>
      <c r="I57" s="6"/>
      <c r="J57">
        <f>SUM(Karten3[[#This Row],[K💰]:[K🛠️]])</f>
        <v>0</v>
      </c>
      <c r="K57" s="4"/>
      <c r="L57" s="5"/>
      <c r="M57" s="6"/>
      <c r="N57" s="7"/>
      <c r="O57" s="12"/>
      <c r="P57" s="13"/>
      <c r="Q57" s="11"/>
      <c r="R57" s="10"/>
      <c r="S57" s="5">
        <v>2</v>
      </c>
      <c r="T57" s="8" t="e">
        <f>SUM(#REF!)</f>
        <v>#REF!</v>
      </c>
      <c r="U57" s="8" t="str">
        <f>IFERROR(IF(Karten3[[#This Row],[K]]=0,"-",Karten3[[#This Row],[K]]/Karten3[[#This Row],[W]]),"-")</f>
        <v>-</v>
      </c>
      <c r="W57" s="18" t="s">
        <v>93</v>
      </c>
    </row>
    <row r="58" spans="1:23" x14ac:dyDescent="0.75">
      <c r="A58">
        <v>48</v>
      </c>
      <c r="B58" t="str">
        <f>VLOOKUP(Karten3[[#This Row],[Kategorie2]],a,3,FALSE)</f>
        <v>🏠</v>
      </c>
      <c r="C58" t="s">
        <v>107</v>
      </c>
      <c r="E58" t="e">
        <f>VLOOKUP(#REF!,anzahl,2,FALSE)</f>
        <v>#REF!</v>
      </c>
      <c r="F58" t="s">
        <v>42</v>
      </c>
      <c r="G58" s="4"/>
      <c r="H58" s="5"/>
      <c r="I58" s="6"/>
      <c r="J58">
        <f>SUM(Karten3[[#This Row],[K💰]:[K🛠️]])</f>
        <v>0</v>
      </c>
      <c r="K58" s="4">
        <v>2</v>
      </c>
      <c r="L58" s="5"/>
      <c r="M58" s="6"/>
      <c r="N58" s="7"/>
      <c r="O58" s="12">
        <v>-2</v>
      </c>
      <c r="P58" s="13">
        <v>-3</v>
      </c>
      <c r="Q58" s="11">
        <v>-1</v>
      </c>
      <c r="R58" s="10"/>
      <c r="S58" s="5"/>
      <c r="T58" s="8" t="e">
        <f>SUM(#REF!)</f>
        <v>#REF!</v>
      </c>
      <c r="U58" s="8" t="str">
        <f>IFERROR(IF(Karten3[[#This Row],[K]]=0,"-",Karten3[[#This Row],[K]]/Karten3[[#This Row],[W]]),"-")</f>
        <v>-</v>
      </c>
    </row>
    <row r="59" spans="1:23" x14ac:dyDescent="0.75">
      <c r="A59">
        <v>49</v>
      </c>
      <c r="B59" t="str">
        <f>VLOOKUP(Karten3[[#This Row],[Kategorie2]],a,3,FALSE)</f>
        <v>🏠</v>
      </c>
      <c r="C59" t="s">
        <v>108</v>
      </c>
      <c r="E59" t="e">
        <f>VLOOKUP(#REF!,anzahl,2,FALSE)</f>
        <v>#REF!</v>
      </c>
      <c r="F59" t="s">
        <v>42</v>
      </c>
      <c r="G59" s="4"/>
      <c r="H59" s="5"/>
      <c r="I59" s="6"/>
      <c r="J59">
        <f>SUM(Karten3[[#This Row],[K💰]:[K🛠️]])</f>
        <v>0</v>
      </c>
      <c r="K59" s="4">
        <v>3</v>
      </c>
      <c r="L59" s="5"/>
      <c r="M59" s="6"/>
      <c r="N59" s="7"/>
      <c r="O59" s="12">
        <v>-2</v>
      </c>
      <c r="P59" s="13">
        <v>-3</v>
      </c>
      <c r="Q59" s="11">
        <v>-3</v>
      </c>
      <c r="R59" s="10"/>
      <c r="S59" s="5"/>
      <c r="T59" s="8" t="e">
        <f>SUM(#REF!)</f>
        <v>#REF!</v>
      </c>
      <c r="U59" s="8" t="str">
        <f>IFERROR(IF(Karten3[[#This Row],[K]]=0,"-",Karten3[[#This Row],[K]]/Karten3[[#This Row],[W]]),"-")</f>
        <v>-</v>
      </c>
    </row>
    <row r="60" spans="1:23" x14ac:dyDescent="0.75">
      <c r="A60">
        <v>50</v>
      </c>
      <c r="B60" t="str">
        <f>VLOOKUP(Karten3[[#This Row],[Kategorie2]],a,3,FALSE)</f>
        <v>🏠</v>
      </c>
      <c r="C60" t="s">
        <v>110</v>
      </c>
      <c r="E60" t="e">
        <f>VLOOKUP(#REF!,anzahl,2,FALSE)</f>
        <v>#REF!</v>
      </c>
      <c r="F60" t="s">
        <v>42</v>
      </c>
      <c r="G60" s="4"/>
      <c r="H60" s="5"/>
      <c r="I60" s="6"/>
      <c r="J60">
        <f>SUM(Karten3[[#This Row],[K💰]:[K🛠️]])</f>
        <v>0</v>
      </c>
      <c r="K60" s="4">
        <v>2</v>
      </c>
      <c r="L60" s="5"/>
      <c r="M60" s="6"/>
      <c r="N60" s="7"/>
      <c r="O60" s="12">
        <v>-2</v>
      </c>
      <c r="P60" s="13">
        <v>-3</v>
      </c>
      <c r="Q60" s="11">
        <v>-3</v>
      </c>
      <c r="R60" s="10"/>
      <c r="S60" s="5"/>
      <c r="T60" s="8" t="e">
        <f>SUM(#REF!)</f>
        <v>#REF!</v>
      </c>
      <c r="U60" s="8" t="str">
        <f>IFERROR(IF(Karten3[[#This Row],[K]]=0,"-",Karten3[[#This Row],[K]]/Karten3[[#This Row],[W]]),"-")</f>
        <v>-</v>
      </c>
    </row>
    <row r="61" spans="1:23" x14ac:dyDescent="0.75">
      <c r="A61">
        <v>51</v>
      </c>
      <c r="B61" t="str">
        <f>VLOOKUP(Karten3[[#This Row],[Kategorie2]],a,3,FALSE)</f>
        <v>🏠</v>
      </c>
      <c r="C61" t="s">
        <v>109</v>
      </c>
      <c r="E61" t="e">
        <f>VLOOKUP(#REF!,anzahl,2,FALSE)</f>
        <v>#REF!</v>
      </c>
      <c r="F61" t="s">
        <v>42</v>
      </c>
      <c r="G61" s="4"/>
      <c r="H61" s="5"/>
      <c r="I61" s="6"/>
      <c r="J61">
        <f>SUM(Karten3[[#This Row],[K💰]:[K🛠️]])</f>
        <v>0</v>
      </c>
      <c r="K61" s="4"/>
      <c r="L61" s="5"/>
      <c r="M61" s="6"/>
      <c r="N61" s="7"/>
      <c r="O61" s="12">
        <v>-2</v>
      </c>
      <c r="P61" s="13">
        <v>-3</v>
      </c>
      <c r="Q61" s="11">
        <v>-2</v>
      </c>
      <c r="R61" s="10"/>
      <c r="S61" s="5">
        <v>2</v>
      </c>
      <c r="T61" s="8" t="e">
        <f>SUM(#REF!)</f>
        <v>#REF!</v>
      </c>
      <c r="U61" s="8" t="str">
        <f>IFERROR(IF(Karten3[[#This Row],[K]]=0,"-",Karten3[[#This Row],[K]]/Karten3[[#This Row],[W]]),"-")</f>
        <v>-</v>
      </c>
    </row>
    <row r="62" spans="1:23" x14ac:dyDescent="0.75">
      <c r="A62">
        <v>52</v>
      </c>
      <c r="B62" t="str">
        <f>VLOOKUP(Karten3[[#This Row],[Kategorie2]],a,3,FALSE)</f>
        <v>🏠</v>
      </c>
      <c r="C62" t="s">
        <v>111</v>
      </c>
      <c r="E62" t="e">
        <f>VLOOKUP(#REF!,anzahl,2,FALSE)</f>
        <v>#REF!</v>
      </c>
      <c r="F62" t="s">
        <v>42</v>
      </c>
      <c r="G62" s="4"/>
      <c r="H62" s="5"/>
      <c r="I62" s="6"/>
      <c r="J62">
        <f>SUM(Karten3[[#This Row],[K💰]:[K🛠️]])</f>
        <v>0</v>
      </c>
      <c r="K62" s="4">
        <v>3</v>
      </c>
      <c r="L62" s="5"/>
      <c r="M62" s="6"/>
      <c r="N62" s="7"/>
      <c r="O62" s="12">
        <v>-2</v>
      </c>
      <c r="P62" s="13">
        <v>-3</v>
      </c>
      <c r="Q62" s="11">
        <v>-2</v>
      </c>
      <c r="R62" s="10"/>
      <c r="S62" s="5"/>
      <c r="T62" s="8" t="e">
        <f>SUM(#REF!)</f>
        <v>#REF!</v>
      </c>
      <c r="U62" s="8" t="str">
        <f>IFERROR(IF(Karten3[[#This Row],[K]]=0,"-",Karten3[[#This Row],[K]]/Karten3[[#This Row],[W]]),"-")</f>
        <v>-</v>
      </c>
    </row>
    <row r="63" spans="1:23" x14ac:dyDescent="0.75">
      <c r="A63">
        <v>65</v>
      </c>
      <c r="B63" t="str">
        <f>VLOOKUP(Karten3[[#This Row],[Kategorie2]],a,3,FALSE)</f>
        <v>🏠</v>
      </c>
      <c r="C63" t="s">
        <v>170</v>
      </c>
      <c r="E63" t="e">
        <f>VLOOKUP(#REF!,anzahl,2,FALSE)</f>
        <v>#REF!</v>
      </c>
      <c r="F63" t="s">
        <v>42</v>
      </c>
      <c r="G63" s="4"/>
      <c r="H63" s="5"/>
      <c r="I63" s="6"/>
      <c r="J63">
        <f>SUM(Karten3[[#This Row],[K💰]:[K🛠️]])</f>
        <v>0</v>
      </c>
      <c r="K63" s="4"/>
      <c r="L63" s="5"/>
      <c r="M63" s="6"/>
      <c r="N63" s="7"/>
      <c r="O63" s="12"/>
      <c r="P63" s="13"/>
      <c r="Q63" s="11"/>
      <c r="R63" s="10"/>
      <c r="S63" s="5"/>
      <c r="T63" s="8" t="e">
        <f>SUM(#REF!)</f>
        <v>#REF!</v>
      </c>
      <c r="U63" s="8" t="str">
        <f>IFERROR(IF(Karten3[[#This Row],[K]]=0,"-",Karten3[[#This Row],[K]]/Karten3[[#This Row],[W]]),"-")</f>
        <v>-</v>
      </c>
    </row>
    <row r="64" spans="1:23" x14ac:dyDescent="0.75">
      <c r="A64">
        <v>54</v>
      </c>
      <c r="B64" t="str">
        <f>VLOOKUP(Karten3[[#This Row],[Kategorie2]],a,3,FALSE)</f>
        <v>🚲</v>
      </c>
      <c r="C64" t="s">
        <v>114</v>
      </c>
      <c r="E64" t="e">
        <f>VLOOKUP(#REF!,anzahl,2,FALSE)</f>
        <v>#REF!</v>
      </c>
      <c r="F64" t="s">
        <v>22</v>
      </c>
      <c r="G64" s="4"/>
      <c r="H64" s="5">
        <v>3</v>
      </c>
      <c r="I64" s="6"/>
      <c r="J64">
        <f>SUM(Karten3[[#This Row],[K💰]:[K🛠️]])</f>
        <v>3</v>
      </c>
      <c r="K64" s="4"/>
      <c r="L64" s="5">
        <v>2</v>
      </c>
      <c r="M64" s="6"/>
      <c r="N64" s="7" t="s">
        <v>64</v>
      </c>
      <c r="O64" s="12"/>
      <c r="P64" s="13"/>
      <c r="Q64" s="11"/>
      <c r="R64" s="10"/>
      <c r="S64" s="5"/>
      <c r="T64" s="8" t="e">
        <f>SUM(#REF!)</f>
        <v>#REF!</v>
      </c>
      <c r="U64" s="8" t="str">
        <f>IFERROR(IF(Karten3[[#This Row],[K]]=0,"-",Karten3[[#This Row],[K]]/Karten3[[#This Row],[W]]),"-")</f>
        <v>-</v>
      </c>
      <c r="V64" s="15" t="s">
        <v>115</v>
      </c>
    </row>
    <row r="65" spans="1:23" x14ac:dyDescent="0.75">
      <c r="A65">
        <v>59</v>
      </c>
      <c r="B65" t="str">
        <f>VLOOKUP(Karten3[[#This Row],[Kategorie2]],a,3,FALSE)</f>
        <v>🚲</v>
      </c>
      <c r="C65" t="s">
        <v>156</v>
      </c>
      <c r="E65" t="e">
        <f>VLOOKUP(#REF!,anzahl,2,FALSE)</f>
        <v>#REF!</v>
      </c>
      <c r="F65" t="s">
        <v>22</v>
      </c>
      <c r="G65" s="4">
        <v>1</v>
      </c>
      <c r="H65" s="5"/>
      <c r="I65" s="6"/>
      <c r="J65">
        <f>SUM(Karten3[[#This Row],[K💰]:[K🛠️]])</f>
        <v>1</v>
      </c>
      <c r="K65" s="4"/>
      <c r="L65" s="5"/>
      <c r="M65" s="6"/>
      <c r="N65" s="7"/>
      <c r="O65" s="12"/>
      <c r="P65" s="13"/>
      <c r="Q65" s="11"/>
      <c r="R65" s="10"/>
      <c r="S65" s="5"/>
      <c r="T65" s="8" t="e">
        <f>SUM(#REF!)</f>
        <v>#REF!</v>
      </c>
      <c r="U65" s="8" t="str">
        <f>IFERROR(IF(Karten3[[#This Row],[K]]=0,"-",Karten3[[#This Row],[K]]/Karten3[[#This Row],[W]]),"-")</f>
        <v>-</v>
      </c>
      <c r="V65" s="15" t="s">
        <v>160</v>
      </c>
    </row>
    <row r="66" spans="1:23" x14ac:dyDescent="0.75">
      <c r="A66">
        <v>70</v>
      </c>
      <c r="B66" t="str">
        <f>VLOOKUP(Karten3[[#This Row],[Kategorie2]],a,3,FALSE)</f>
        <v>🚲</v>
      </c>
      <c r="C66" t="s">
        <v>178</v>
      </c>
      <c r="E66" t="e">
        <f>VLOOKUP(#REF!,anzahl,2,FALSE)</f>
        <v>#REF!</v>
      </c>
      <c r="F66" t="s">
        <v>22</v>
      </c>
      <c r="G66" s="4">
        <v>1</v>
      </c>
      <c r="H66" s="5"/>
      <c r="I66" s="6"/>
      <c r="J66">
        <f>SUM(Karten3[[#This Row],[K💰]:[K🛠️]])</f>
        <v>1</v>
      </c>
      <c r="K66" s="4"/>
      <c r="L66" s="5"/>
      <c r="M66" s="6">
        <v>2</v>
      </c>
      <c r="N66" s="7"/>
      <c r="O66" s="12"/>
      <c r="P66" s="13"/>
      <c r="Q66" s="11"/>
      <c r="R66" s="10"/>
      <c r="S66" s="5"/>
      <c r="T66" s="8" t="e">
        <f>SUM(#REF!)</f>
        <v>#REF!</v>
      </c>
      <c r="U66" s="8" t="str">
        <f>IFERROR(IF(Karten3[[#This Row],[K]]=0,"-",Karten3[[#This Row],[K]]/Karten3[[#This Row],[W]]),"-")</f>
        <v>-</v>
      </c>
      <c r="V66" s="15" t="s">
        <v>179</v>
      </c>
    </row>
    <row r="67" spans="1:23" x14ac:dyDescent="0.75">
      <c r="A67">
        <v>28</v>
      </c>
      <c r="B67" t="str">
        <f>VLOOKUP(Karten3[[#This Row],[Kategorie2]],a,3,FALSE)</f>
        <v>🔥</v>
      </c>
      <c r="C67" t="s">
        <v>75</v>
      </c>
      <c r="E67" t="e">
        <f>VLOOKUP(#REF!,anzahl,2,FALSE)</f>
        <v>#REF!</v>
      </c>
      <c r="F67" t="s">
        <v>43</v>
      </c>
      <c r="G67" s="4">
        <v>1</v>
      </c>
      <c r="H67" s="5"/>
      <c r="I67" s="6">
        <v>2</v>
      </c>
      <c r="J67">
        <f>SUM(Karten3[[#This Row],[K💰]:[K🛠️]])</f>
        <v>3</v>
      </c>
      <c r="K67" s="4"/>
      <c r="L67" s="5"/>
      <c r="M67" s="6"/>
      <c r="N67" s="7"/>
      <c r="O67" s="12">
        <v>-1</v>
      </c>
      <c r="P67" s="13">
        <v>3</v>
      </c>
      <c r="Q67" s="11"/>
      <c r="R67" s="10"/>
      <c r="S67" s="5"/>
      <c r="T67" s="8" t="e">
        <f>SUM(#REF!)</f>
        <v>#REF!</v>
      </c>
      <c r="U67" s="8" t="str">
        <f>IFERROR(IF(Karten3[[#This Row],[K]]=0,"-",Karten3[[#This Row],[K]]/Karten3[[#This Row],[W]]),"-")</f>
        <v>-</v>
      </c>
      <c r="W67" s="18" t="s">
        <v>147</v>
      </c>
    </row>
    <row r="68" spans="1:23" x14ac:dyDescent="0.75">
      <c r="A68">
        <v>29</v>
      </c>
      <c r="B68" t="str">
        <f>VLOOKUP(Karten3[[#This Row],[Kategorie2]],a,3,FALSE)</f>
        <v>🔥</v>
      </c>
      <c r="C68" t="s">
        <v>85</v>
      </c>
      <c r="E68" t="e">
        <f>VLOOKUP(#REF!,anzahl,2,FALSE)</f>
        <v>#REF!</v>
      </c>
      <c r="F68" t="s">
        <v>43</v>
      </c>
      <c r="G68" s="4">
        <v>1</v>
      </c>
      <c r="H68" s="5"/>
      <c r="I68" s="6">
        <v>2</v>
      </c>
      <c r="J68">
        <f>SUM(Karten3[[#This Row],[K💰]:[K🛠️]])</f>
        <v>3</v>
      </c>
      <c r="K68" s="4"/>
      <c r="L68" s="5"/>
      <c r="M68" s="6"/>
      <c r="N68" s="7"/>
      <c r="O68" s="12">
        <v>-1</v>
      </c>
      <c r="P68" s="13">
        <v>3</v>
      </c>
      <c r="Q68" s="11"/>
      <c r="R68" s="10"/>
      <c r="S68" s="5"/>
      <c r="T68" s="8" t="e">
        <f>SUM(#REF!)</f>
        <v>#REF!</v>
      </c>
      <c r="U68" s="8" t="str">
        <f>IFERROR(IF(Karten3[[#This Row],[K]]=0,"-",Karten3[[#This Row],[K]]/Karten3[[#This Row],[W]]),"-")</f>
        <v>-</v>
      </c>
      <c r="V68" s="15" t="s">
        <v>128</v>
      </c>
      <c r="W68" s="18" t="s">
        <v>147</v>
      </c>
    </row>
    <row r="69" spans="1:23" x14ac:dyDescent="0.75">
      <c r="A69">
        <v>30</v>
      </c>
      <c r="B69" t="str">
        <f>VLOOKUP(Karten3[[#This Row],[Kategorie2]],a,3,FALSE)</f>
        <v>🔥</v>
      </c>
      <c r="C69" t="s">
        <v>87</v>
      </c>
      <c r="E69" t="e">
        <f>VLOOKUP(#REF!,anzahl,2,FALSE)</f>
        <v>#REF!</v>
      </c>
      <c r="F69" t="s">
        <v>43</v>
      </c>
      <c r="G69" s="4">
        <v>1</v>
      </c>
      <c r="H69" s="5"/>
      <c r="I69" s="6">
        <v>1</v>
      </c>
      <c r="J69">
        <f>SUM(Karten3[[#This Row],[K💰]:[K🛠️]])</f>
        <v>2</v>
      </c>
      <c r="K69" s="4"/>
      <c r="L69" s="5"/>
      <c r="M69" s="6"/>
      <c r="N69" s="7"/>
      <c r="O69" s="12">
        <v>-1</v>
      </c>
      <c r="P69" s="13">
        <v>2</v>
      </c>
      <c r="Q69" s="11"/>
      <c r="R69" s="10"/>
      <c r="S69" s="5"/>
      <c r="T69" s="8" t="e">
        <f>SUM(#REF!)</f>
        <v>#REF!</v>
      </c>
      <c r="U69" s="8" t="str">
        <f>IFERROR(IF(Karten3[[#This Row],[K]]=0,"-",Karten3[[#This Row],[K]]/Karten3[[#This Row],[W]]),"-")</f>
        <v>-</v>
      </c>
      <c r="W69" s="18" t="s">
        <v>92</v>
      </c>
    </row>
    <row r="70" spans="1:23" x14ac:dyDescent="0.75">
      <c r="A70">
        <v>31</v>
      </c>
      <c r="B70" t="str">
        <f>VLOOKUP(Karten3[[#This Row],[Kategorie2]],a,3,FALSE)</f>
        <v>🔥</v>
      </c>
      <c r="C70" t="s">
        <v>76</v>
      </c>
      <c r="E70" t="e">
        <f>VLOOKUP(#REF!,anzahl,2,FALSE)</f>
        <v>#REF!</v>
      </c>
      <c r="F70" t="s">
        <v>43</v>
      </c>
      <c r="G70" s="4">
        <v>1</v>
      </c>
      <c r="H70" s="5"/>
      <c r="I70" s="6">
        <v>3</v>
      </c>
      <c r="J70">
        <f>SUM(Karten3[[#This Row],[K💰]:[K🛠️]])</f>
        <v>4</v>
      </c>
      <c r="K70" s="4"/>
      <c r="L70" s="5"/>
      <c r="M70" s="6"/>
      <c r="N70" s="7"/>
      <c r="O70" s="12"/>
      <c r="P70" s="14">
        <v>2</v>
      </c>
      <c r="Q70" s="11"/>
      <c r="R70" s="10"/>
      <c r="S70" s="5"/>
      <c r="T70" s="8" t="e">
        <f>SUM(#REF!)</f>
        <v>#REF!</v>
      </c>
      <c r="U70" s="8" t="str">
        <f>IFERROR(IF(Karten3[[#This Row],[K]]=0,"-",Karten3[[#This Row],[K]]/Karten3[[#This Row],[W]]),"-")</f>
        <v>-</v>
      </c>
      <c r="W70" s="18" t="s">
        <v>147</v>
      </c>
    </row>
    <row r="71" spans="1:23" x14ac:dyDescent="0.75">
      <c r="A71">
        <v>43</v>
      </c>
      <c r="B71" t="str">
        <f>VLOOKUP(Karten3[[#This Row],[Kategorie2]],a,3,FALSE)</f>
        <v>🔥</v>
      </c>
      <c r="C71" t="s">
        <v>164</v>
      </c>
      <c r="E71" t="e">
        <f>VLOOKUP(#REF!,anzahl,2,FALSE)</f>
        <v>#REF!</v>
      </c>
      <c r="F71" t="s">
        <v>43</v>
      </c>
      <c r="G71" s="4"/>
      <c r="H71" s="5"/>
      <c r="I71" s="6">
        <v>2</v>
      </c>
      <c r="J71">
        <f>SUM(Karten3[[#This Row],[K💰]:[K🛠️]])</f>
        <v>2</v>
      </c>
      <c r="K71" s="4"/>
      <c r="L71" s="5"/>
      <c r="M71" s="6"/>
      <c r="N71" s="7"/>
      <c r="O71" s="12"/>
      <c r="P71" s="13">
        <v>2</v>
      </c>
      <c r="Q71" s="11"/>
      <c r="R71" s="10"/>
      <c r="S71" s="5"/>
      <c r="T71" s="8" t="e">
        <f>SUM(#REF!)</f>
        <v>#REF!</v>
      </c>
      <c r="U71" s="8" t="str">
        <f>IFERROR(IF(Karten3[[#This Row],[K]]=0,"-",Karten3[[#This Row],[K]]/Karten3[[#This Row],[W]]),"-")</f>
        <v>-</v>
      </c>
      <c r="W71" s="18" t="s">
        <v>166</v>
      </c>
    </row>
    <row r="72" spans="1:23" x14ac:dyDescent="0.75">
      <c r="A72">
        <v>71</v>
      </c>
      <c r="B72" t="str">
        <f>VLOOKUP(Karten3[[#This Row],[Kategorie2]],a,3,FALSE)</f>
        <v>🔥</v>
      </c>
      <c r="C72" t="s">
        <v>180</v>
      </c>
      <c r="E72" t="e">
        <f>VLOOKUP(#REF!,anzahl,2,FALSE)</f>
        <v>#REF!</v>
      </c>
      <c r="F72" t="s">
        <v>43</v>
      </c>
      <c r="G72" s="4">
        <v>1</v>
      </c>
      <c r="H72" s="5"/>
      <c r="I72" s="6">
        <v>1</v>
      </c>
      <c r="J72">
        <f>SUM(Karten3[[#This Row],[K💰]:[K🛠️]])</f>
        <v>2</v>
      </c>
      <c r="K72" s="4"/>
      <c r="L72" s="5"/>
      <c r="M72" s="6">
        <v>2</v>
      </c>
      <c r="N72" s="7"/>
      <c r="O72" s="12"/>
      <c r="P72" s="13"/>
      <c r="Q72" s="11"/>
      <c r="R72" s="10"/>
      <c r="S72" s="5"/>
      <c r="T72" s="8" t="e">
        <f>SUM(#REF!)</f>
        <v>#REF!</v>
      </c>
      <c r="U72" s="8" t="str">
        <f>IFERROR(IF(Karten3[[#This Row],[K]]=0,"-",Karten3[[#This Row],[K]]/Karten3[[#This Row],[W]]),"-")</f>
        <v>-</v>
      </c>
    </row>
    <row r="73" spans="1:23" x14ac:dyDescent="0.75">
      <c r="A73">
        <v>67</v>
      </c>
      <c r="B73" t="e">
        <f>VLOOKUP(Karten3[[#This Row],[Kategorie2]],a,3,FALSE)</f>
        <v>#N/A</v>
      </c>
      <c r="C73" t="s">
        <v>172</v>
      </c>
      <c r="E73" t="e">
        <f>VLOOKUP(#REF!,anzahl,2,FALSE)</f>
        <v>#REF!</v>
      </c>
      <c r="G73" s="4">
        <v>2</v>
      </c>
      <c r="H73" s="5"/>
      <c r="I73" s="6">
        <v>4</v>
      </c>
      <c r="J73">
        <f>SUM(Karten3[[#This Row],[K💰]:[K🛠️]])</f>
        <v>6</v>
      </c>
      <c r="K73" s="4"/>
      <c r="L73" s="5"/>
      <c r="M73" s="6"/>
      <c r="N73" s="7"/>
      <c r="O73" s="12"/>
      <c r="P73" s="13"/>
      <c r="Q73" s="11"/>
      <c r="R73" s="10"/>
      <c r="S73" s="5"/>
      <c r="T73" s="8" t="e">
        <f>SUM(#REF!)</f>
        <v>#REF!</v>
      </c>
      <c r="U73" s="8" t="str">
        <f>IFERROR(IF(Karten3[[#This Row],[K]]=0,"-",Karten3[[#This Row],[K]]/Karten3[[#This Row],[W]]),"-")</f>
        <v>-</v>
      </c>
      <c r="V73" s="15" t="s">
        <v>177</v>
      </c>
    </row>
    <row r="74" spans="1:23" x14ac:dyDescent="0.75">
      <c r="A74">
        <v>66</v>
      </c>
      <c r="B74" t="e">
        <f>VLOOKUP(Karten3[[#This Row],[Kategorie2]],a,3,FALSE)</f>
        <v>#N/A</v>
      </c>
      <c r="C74" t="s">
        <v>171</v>
      </c>
      <c r="E74" t="e">
        <f>VLOOKUP(#REF!,anzahl,2,FALSE)</f>
        <v>#REF!</v>
      </c>
      <c r="G74" s="4">
        <v>2</v>
      </c>
      <c r="H74" s="5"/>
      <c r="I74" s="6"/>
      <c r="J74">
        <f>SUM(Karten3[[#This Row],[K💰]:[K🛠️]])</f>
        <v>2</v>
      </c>
      <c r="K74" s="4"/>
      <c r="L74" s="5"/>
      <c r="M74" s="6"/>
      <c r="N74" s="7">
        <v>-1</v>
      </c>
      <c r="O74" s="12"/>
      <c r="P74" s="13"/>
      <c r="Q74" s="11"/>
      <c r="R74" s="10"/>
      <c r="S74" s="5"/>
      <c r="T74" s="8" t="e">
        <f>SUM(#REF!)</f>
        <v>#REF!</v>
      </c>
      <c r="U74" s="8" t="str">
        <f>IFERROR(IF(Karten3[[#This Row],[K]]=0,"-",Karten3[[#This Row],[K]]/Karten3[[#This Row],[W]]),"-")</f>
        <v>-</v>
      </c>
    </row>
  </sheetData>
  <conditionalFormatting sqref="E2:E7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{4964E850-BAFF-452D-9958-8D4C90B425BA}</x14:id>
        </ext>
      </extLst>
    </cfRule>
  </conditionalFormatting>
  <conditionalFormatting sqref="G2:G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{BF061A0E-301F-46E5-A0E7-2CCB1B8822B3}</x14:id>
        </ext>
      </extLst>
    </cfRule>
  </conditionalFormatting>
  <conditionalFormatting sqref="H2:H7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{5A4478F5-65F1-41E5-BCC0-D52248C8A728}</x14:id>
        </ext>
      </extLst>
    </cfRule>
  </conditionalFormatting>
  <conditionalFormatting sqref="I2:I7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{DD259757-8007-42FB-9367-5BDE3C3D1104}</x14:id>
        </ext>
      </extLst>
    </cfRule>
  </conditionalFormatting>
  <conditionalFormatting sqref="J2:J7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{CDD7FC68-C394-4874-8F33-DAC341B14250}</x14:id>
        </ext>
      </extLst>
    </cfRule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S7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{A561946E-2158-4DC3-9BA8-482DD8EB5951}</x14:id>
        </ext>
      </extLst>
    </cfRule>
  </conditionalFormatting>
  <conditionalFormatting sqref="T2:T7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{C208BDFA-39DA-4D17-99E8-26CD70496B17}</x14:id>
        </ext>
      </extLst>
    </cfRule>
  </conditionalFormatting>
  <conditionalFormatting sqref="U2:U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F2:F74" xr:uid="{A15CE504-220E-42DE-8809-28C8B171E2FE}">
      <formula1>Kategorien</formula1>
    </dataValidation>
    <dataValidation type="whole" allowBlank="1" showInputMessage="1" showErrorMessage="1" sqref="T2:T74" xr:uid="{1268D941-EB5E-4F2B-9320-315F5801DA5A}">
      <formula1>-10</formula1>
      <formula2>10</formula2>
    </dataValidation>
    <dataValidation type="list" allowBlank="1" showInputMessage="1" showErrorMessage="1" sqref="B2:B74" xr:uid="{84390800-3E4D-4D73-A497-2623118B03E5}">
      <formula1>icons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64E850-BAFF-452D-9958-8D4C90B42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E2:E74</xm:sqref>
        </x14:conditionalFormatting>
        <x14:conditionalFormatting xmlns:xm="http://schemas.microsoft.com/office/excel/2006/main">
          <x14:cfRule type="dataBar" id="{BF061A0E-301F-46E5-A0E7-2CCB1B882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G2:G74</xm:sqref>
        </x14:conditionalFormatting>
        <x14:conditionalFormatting xmlns:xm="http://schemas.microsoft.com/office/excel/2006/main">
          <x14:cfRule type="dataBar" id="{5A4478F5-65F1-41E5-BCC0-D52248C8A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H2:H74</xm:sqref>
        </x14:conditionalFormatting>
        <x14:conditionalFormatting xmlns:xm="http://schemas.microsoft.com/office/excel/2006/main">
          <x14:cfRule type="dataBar" id="{DD259757-8007-42FB-9367-5BDE3C3D1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I2:I74</xm:sqref>
        </x14:conditionalFormatting>
        <x14:conditionalFormatting xmlns:xm="http://schemas.microsoft.com/office/excel/2006/main">
          <x14:cfRule type="dataBar" id="{CDD7FC68-C394-4874-8F33-DAC341B1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J2:J74</xm:sqref>
        </x14:conditionalFormatting>
        <x14:conditionalFormatting xmlns:xm="http://schemas.microsoft.com/office/excel/2006/main">
          <x14:cfRule type="dataBar" id="{A561946E-2158-4DC3-9BA8-482DD8EB5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K2:S74</xm:sqref>
        </x14:conditionalFormatting>
        <x14:conditionalFormatting xmlns:xm="http://schemas.microsoft.com/office/excel/2006/main">
          <x14:cfRule type="dataBar" id="{C208BDFA-39DA-4D17-99E8-26CD70496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O68"/>
  <sheetViews>
    <sheetView workbookViewId="0">
      <selection activeCell="B70" sqref="B70"/>
    </sheetView>
  </sheetViews>
  <sheetFormatPr baseColWidth="10" defaultColWidth="8.81640625" defaultRowHeight="14.75" x14ac:dyDescent="0.75"/>
  <cols>
    <col min="1" max="1" width="3.81640625" customWidth="1"/>
    <col min="2" max="2" width="24.453125" customWidth="1"/>
    <col min="4" max="4" width="4.54296875" customWidth="1"/>
    <col min="5" max="9" width="4.54296875" style="8" customWidth="1"/>
    <col min="10" max="11" width="4.54296875" customWidth="1"/>
    <col min="12" max="12" width="14.54296875" style="15" customWidth="1"/>
    <col min="13" max="13" width="19" style="18" customWidth="1"/>
    <col min="14" max="14" width="26.1796875" style="18" customWidth="1"/>
    <col min="15" max="15" width="5.1796875" style="8" customWidth="1"/>
    <col min="16" max="16" width="3.81640625" customWidth="1"/>
    <col min="17" max="17" width="28.6328125" customWidth="1"/>
  </cols>
  <sheetData>
    <row r="1" spans="1:15" x14ac:dyDescent="0.75">
      <c r="A1" s="18" t="s">
        <v>0</v>
      </c>
      <c r="B1" s="18" t="s">
        <v>1</v>
      </c>
      <c r="C1" s="18" t="s">
        <v>183</v>
      </c>
      <c r="D1" s="43" t="s">
        <v>38</v>
      </c>
      <c r="E1" s="44" t="s">
        <v>39</v>
      </c>
      <c r="F1" s="45" t="s">
        <v>18</v>
      </c>
      <c r="G1" s="46" t="s">
        <v>19</v>
      </c>
      <c r="H1" s="47" t="s">
        <v>32</v>
      </c>
      <c r="I1" s="48" t="s">
        <v>33</v>
      </c>
      <c r="J1" s="49" t="s">
        <v>30</v>
      </c>
      <c r="K1" s="51" t="s">
        <v>35</v>
      </c>
      <c r="L1" s="15" t="s">
        <v>88</v>
      </c>
      <c r="M1" s="18" t="s">
        <v>126</v>
      </c>
      <c r="N1" s="18" t="s">
        <v>132</v>
      </c>
      <c r="O1"/>
    </row>
    <row r="2" spans="1:15" x14ac:dyDescent="0.75">
      <c r="A2">
        <v>25</v>
      </c>
      <c r="B2" t="s">
        <v>142</v>
      </c>
      <c r="C2" t="s">
        <v>23</v>
      </c>
      <c r="D2" s="4"/>
      <c r="E2" s="5"/>
      <c r="F2" s="6"/>
      <c r="G2" s="7">
        <v>-1</v>
      </c>
      <c r="H2" s="12"/>
      <c r="I2" s="13"/>
      <c r="J2" s="11"/>
      <c r="K2" s="5"/>
      <c r="M2" s="18" t="s">
        <v>143</v>
      </c>
      <c r="O2"/>
    </row>
    <row r="3" spans="1:15" hidden="1" x14ac:dyDescent="0.75">
      <c r="A3">
        <v>63</v>
      </c>
      <c r="B3" t="s">
        <v>168</v>
      </c>
      <c r="C3" t="s">
        <v>23</v>
      </c>
      <c r="D3" s="4"/>
      <c r="E3" s="5"/>
      <c r="F3" s="6"/>
      <c r="G3" s="7"/>
      <c r="H3" s="12"/>
      <c r="I3" s="13"/>
      <c r="J3" s="11"/>
      <c r="K3" s="5"/>
      <c r="O3"/>
    </row>
    <row r="4" spans="1:15" hidden="1" x14ac:dyDescent="0.75">
      <c r="A4">
        <v>64</v>
      </c>
      <c r="B4" t="s">
        <v>169</v>
      </c>
      <c r="C4" t="s">
        <v>23</v>
      </c>
      <c r="D4" s="4"/>
      <c r="E4" s="5"/>
      <c r="F4" s="6"/>
      <c r="G4" s="7"/>
      <c r="H4" s="12"/>
      <c r="I4" s="13"/>
      <c r="J4" s="11"/>
      <c r="K4" s="5"/>
      <c r="O4"/>
    </row>
    <row r="5" spans="1:15" hidden="1" x14ac:dyDescent="0.75">
      <c r="A5">
        <v>72</v>
      </c>
      <c r="B5" t="s">
        <v>181</v>
      </c>
      <c r="C5" t="s">
        <v>23</v>
      </c>
      <c r="D5" s="4"/>
      <c r="E5" s="5"/>
      <c r="F5" s="6">
        <v>2</v>
      </c>
      <c r="G5" s="7"/>
      <c r="H5" s="12"/>
      <c r="I5" s="13"/>
      <c r="J5" s="11"/>
      <c r="K5" s="5"/>
    </row>
    <row r="6" spans="1:15" hidden="1" x14ac:dyDescent="0.75">
      <c r="A6">
        <v>55</v>
      </c>
      <c r="B6" t="s">
        <v>116</v>
      </c>
      <c r="C6" t="s">
        <v>23</v>
      </c>
      <c r="D6" s="4"/>
      <c r="E6" s="5"/>
      <c r="F6" s="6"/>
      <c r="G6" s="7"/>
      <c r="H6" s="12" t="s">
        <v>64</v>
      </c>
      <c r="I6" s="13"/>
      <c r="J6" s="11"/>
      <c r="K6" s="5"/>
      <c r="L6" s="15" t="s">
        <v>117</v>
      </c>
    </row>
    <row r="7" spans="1:15" x14ac:dyDescent="0.75">
      <c r="A7">
        <v>62</v>
      </c>
      <c r="B7" t="s">
        <v>167</v>
      </c>
      <c r="C7" t="s">
        <v>23</v>
      </c>
      <c r="D7" s="4">
        <v>1</v>
      </c>
      <c r="E7" s="5"/>
      <c r="F7" s="6"/>
      <c r="G7" s="7"/>
      <c r="H7" s="12">
        <v>-1</v>
      </c>
      <c r="I7" s="13"/>
      <c r="J7" s="11"/>
      <c r="K7" s="5"/>
    </row>
    <row r="8" spans="1:15" hidden="1" x14ac:dyDescent="0.75">
      <c r="A8">
        <v>32</v>
      </c>
      <c r="B8" t="s">
        <v>77</v>
      </c>
      <c r="C8" t="s">
        <v>44</v>
      </c>
      <c r="D8" s="4"/>
      <c r="E8" s="5"/>
      <c r="F8" s="6"/>
      <c r="G8" s="7"/>
      <c r="H8" s="12">
        <v>1</v>
      </c>
      <c r="I8" s="13"/>
      <c r="J8" s="11"/>
      <c r="K8" s="5">
        <v>2</v>
      </c>
      <c r="M8" s="18" t="s">
        <v>42</v>
      </c>
    </row>
    <row r="9" spans="1:15" x14ac:dyDescent="0.75">
      <c r="A9">
        <v>47</v>
      </c>
      <c r="B9" t="s">
        <v>105</v>
      </c>
      <c r="C9" t="s">
        <v>44</v>
      </c>
      <c r="D9" s="4"/>
      <c r="E9" s="5"/>
      <c r="F9" s="6"/>
      <c r="G9" s="7"/>
      <c r="H9" s="12"/>
      <c r="I9" s="13"/>
      <c r="J9" s="11"/>
      <c r="K9" s="5">
        <v>1</v>
      </c>
      <c r="M9" s="18" t="s">
        <v>93</v>
      </c>
    </row>
    <row r="10" spans="1:15" x14ac:dyDescent="0.75">
      <c r="A10">
        <v>69</v>
      </c>
      <c r="B10" t="s">
        <v>175</v>
      </c>
      <c r="C10" t="s">
        <v>44</v>
      </c>
      <c r="D10" s="4"/>
      <c r="E10" s="5"/>
      <c r="F10" s="6"/>
      <c r="G10" s="7">
        <v>1</v>
      </c>
      <c r="H10" s="12"/>
      <c r="I10" s="13"/>
      <c r="J10" s="11"/>
      <c r="K10" s="5">
        <v>1</v>
      </c>
    </row>
    <row r="11" spans="1:15" x14ac:dyDescent="0.75">
      <c r="A11">
        <v>21</v>
      </c>
      <c r="B11" t="s">
        <v>70</v>
      </c>
      <c r="C11" t="s">
        <v>42</v>
      </c>
      <c r="D11" s="4">
        <v>1</v>
      </c>
      <c r="E11" s="5"/>
      <c r="F11" s="6"/>
      <c r="G11" s="7"/>
      <c r="H11" s="12"/>
      <c r="I11" s="13"/>
      <c r="J11" s="11"/>
      <c r="K11" s="5"/>
      <c r="M11" s="18" t="s">
        <v>89</v>
      </c>
    </row>
    <row r="12" spans="1:15" x14ac:dyDescent="0.75">
      <c r="A12">
        <v>34</v>
      </c>
      <c r="B12" t="s">
        <v>81</v>
      </c>
      <c r="C12" t="s">
        <v>42</v>
      </c>
      <c r="D12" s="4">
        <v>1</v>
      </c>
      <c r="E12" s="5"/>
      <c r="F12" s="6"/>
      <c r="G12" s="7"/>
      <c r="H12" s="12"/>
      <c r="I12" s="13">
        <v>-1</v>
      </c>
      <c r="J12" s="11"/>
      <c r="K12" s="5"/>
      <c r="L12" s="15" t="s">
        <v>91</v>
      </c>
      <c r="M12" s="18" t="s">
        <v>42</v>
      </c>
    </row>
    <row r="13" spans="1:15" x14ac:dyDescent="0.75">
      <c r="A13">
        <v>35</v>
      </c>
      <c r="B13" t="s">
        <v>82</v>
      </c>
      <c r="C13" t="s">
        <v>42</v>
      </c>
      <c r="D13" s="4"/>
      <c r="E13" s="5"/>
      <c r="F13" s="6"/>
      <c r="G13" s="7"/>
      <c r="H13" s="12"/>
      <c r="I13" s="13">
        <v>1</v>
      </c>
      <c r="J13" s="11"/>
      <c r="K13" s="5">
        <v>1</v>
      </c>
      <c r="L13" s="15" t="s">
        <v>90</v>
      </c>
      <c r="M13" s="18" t="s">
        <v>42</v>
      </c>
    </row>
    <row r="14" spans="1:15" x14ac:dyDescent="0.75">
      <c r="A14">
        <v>36</v>
      </c>
      <c r="B14" t="s">
        <v>84</v>
      </c>
      <c r="C14" t="s">
        <v>42</v>
      </c>
      <c r="D14" s="4"/>
      <c r="E14" s="5"/>
      <c r="F14" s="6"/>
      <c r="G14" s="7"/>
      <c r="H14" s="12"/>
      <c r="I14" s="13">
        <v>1</v>
      </c>
      <c r="J14" s="11"/>
      <c r="K14" s="5"/>
      <c r="L14" s="15" t="s">
        <v>91</v>
      </c>
      <c r="M14" s="18" t="s">
        <v>42</v>
      </c>
    </row>
    <row r="15" spans="1:15" x14ac:dyDescent="0.75">
      <c r="A15">
        <v>37</v>
      </c>
      <c r="B15" t="s">
        <v>86</v>
      </c>
      <c r="C15" t="s">
        <v>42</v>
      </c>
      <c r="D15" s="4"/>
      <c r="E15" s="5"/>
      <c r="F15" s="6"/>
      <c r="G15" s="7"/>
      <c r="H15" s="12"/>
      <c r="I15" s="13">
        <v>1</v>
      </c>
      <c r="J15" s="11"/>
      <c r="K15" s="5">
        <v>1</v>
      </c>
      <c r="M15" s="18" t="s">
        <v>130</v>
      </c>
    </row>
    <row r="16" spans="1:15" x14ac:dyDescent="0.75">
      <c r="A16">
        <v>39</v>
      </c>
      <c r="B16" t="s">
        <v>94</v>
      </c>
      <c r="C16" t="s">
        <v>42</v>
      </c>
      <c r="D16" s="4"/>
      <c r="E16" s="5"/>
      <c r="F16" s="6"/>
      <c r="G16" s="7"/>
      <c r="H16" s="12"/>
      <c r="I16" s="13" t="s">
        <v>83</v>
      </c>
      <c r="J16" s="11"/>
      <c r="K16" s="5">
        <v>1</v>
      </c>
      <c r="M16" s="18" t="s">
        <v>93</v>
      </c>
      <c r="N16" s="18" t="s">
        <v>176</v>
      </c>
    </row>
    <row r="17" spans="1:13" x14ac:dyDescent="0.75">
      <c r="A17">
        <v>46</v>
      </c>
      <c r="B17" t="s">
        <v>100</v>
      </c>
      <c r="C17" t="s">
        <v>42</v>
      </c>
      <c r="D17" s="4"/>
      <c r="E17" s="5"/>
      <c r="F17" s="6"/>
      <c r="G17" s="7"/>
      <c r="H17" s="12"/>
      <c r="I17" s="14" t="s">
        <v>163</v>
      </c>
      <c r="J17" s="11">
        <v>-1</v>
      </c>
      <c r="K17" s="5" t="s">
        <v>102</v>
      </c>
      <c r="L17" s="15" t="s">
        <v>101</v>
      </c>
      <c r="M17" s="18" t="s">
        <v>131</v>
      </c>
    </row>
    <row r="18" spans="1:13" x14ac:dyDescent="0.75">
      <c r="A18">
        <v>68</v>
      </c>
      <c r="B18" t="s">
        <v>173</v>
      </c>
      <c r="C18" t="s">
        <v>42</v>
      </c>
      <c r="D18" s="4"/>
      <c r="E18" s="5"/>
      <c r="F18" s="6"/>
      <c r="G18" s="7"/>
      <c r="H18" s="12">
        <v>-2</v>
      </c>
      <c r="I18" s="13">
        <v>2</v>
      </c>
      <c r="J18" s="11"/>
      <c r="K18" s="5"/>
      <c r="L18" s="15" t="s">
        <v>177</v>
      </c>
    </row>
    <row r="19" spans="1:13" x14ac:dyDescent="0.75">
      <c r="A19">
        <v>53</v>
      </c>
      <c r="B19" t="s">
        <v>112</v>
      </c>
      <c r="C19" t="s">
        <v>42</v>
      </c>
      <c r="D19" s="4"/>
      <c r="E19" s="5"/>
      <c r="F19" s="6"/>
      <c r="G19" s="7"/>
      <c r="H19" s="12"/>
      <c r="I19" s="13"/>
      <c r="J19" s="11"/>
      <c r="K19" s="5"/>
      <c r="L19" s="15" t="s">
        <v>113</v>
      </c>
    </row>
    <row r="20" spans="1:13" x14ac:dyDescent="0.75">
      <c r="A20">
        <v>61</v>
      </c>
      <c r="B20" t="s">
        <v>161</v>
      </c>
      <c r="C20" t="s">
        <v>42</v>
      </c>
      <c r="D20" s="4"/>
      <c r="E20" s="5"/>
      <c r="F20" s="6"/>
      <c r="G20" s="7"/>
      <c r="H20" s="12"/>
      <c r="I20" s="13"/>
      <c r="J20" s="11"/>
      <c r="K20" s="5"/>
      <c r="L20" s="15" t="s">
        <v>162</v>
      </c>
    </row>
    <row r="21" spans="1:13" x14ac:dyDescent="0.75">
      <c r="A21">
        <v>16</v>
      </c>
      <c r="B21" t="s">
        <v>151</v>
      </c>
      <c r="C21" t="s">
        <v>28</v>
      </c>
      <c r="D21" s="4">
        <v>2</v>
      </c>
      <c r="E21" s="5">
        <v>1</v>
      </c>
      <c r="F21" s="6"/>
      <c r="G21" s="7"/>
      <c r="H21" s="12"/>
      <c r="I21" s="13"/>
      <c r="J21" s="11"/>
      <c r="K21" s="5"/>
    </row>
    <row r="22" spans="1:13" x14ac:dyDescent="0.75">
      <c r="A22">
        <v>17</v>
      </c>
      <c r="B22" t="s">
        <v>67</v>
      </c>
      <c r="C22" t="s">
        <v>17</v>
      </c>
      <c r="D22" s="4">
        <v>-1</v>
      </c>
      <c r="E22" s="5"/>
      <c r="F22" s="6">
        <v>2</v>
      </c>
      <c r="G22" s="7"/>
      <c r="H22" s="12"/>
      <c r="I22" s="13"/>
      <c r="J22" s="11"/>
      <c r="K22" s="5"/>
    </row>
    <row r="23" spans="1:13" x14ac:dyDescent="0.75">
      <c r="A23">
        <v>58</v>
      </c>
      <c r="B23" t="s">
        <v>149</v>
      </c>
      <c r="C23" t="s">
        <v>17</v>
      </c>
      <c r="D23" s="4"/>
      <c r="E23" s="5"/>
      <c r="F23" s="6"/>
      <c r="G23" s="7"/>
      <c r="H23" s="12"/>
      <c r="I23" s="13"/>
      <c r="J23" s="11"/>
      <c r="K23" s="5"/>
      <c r="L23" s="15" t="s">
        <v>155</v>
      </c>
    </row>
    <row r="24" spans="1:13" x14ac:dyDescent="0.75">
      <c r="A24">
        <v>12</v>
      </c>
      <c r="B24" t="s">
        <v>65</v>
      </c>
      <c r="C24" t="s">
        <v>17</v>
      </c>
      <c r="D24" s="4">
        <v>-1</v>
      </c>
      <c r="E24" s="5"/>
      <c r="F24" s="6">
        <v>1</v>
      </c>
      <c r="G24" s="7"/>
      <c r="H24" s="12"/>
      <c r="I24" s="13"/>
      <c r="J24" s="11"/>
      <c r="K24" s="5"/>
    </row>
    <row r="25" spans="1:13" x14ac:dyDescent="0.75">
      <c r="A25">
        <v>15</v>
      </c>
      <c r="B25" t="s">
        <v>152</v>
      </c>
      <c r="C25" t="s">
        <v>17</v>
      </c>
      <c r="D25" s="4"/>
      <c r="E25" s="5">
        <v>1</v>
      </c>
      <c r="F25" s="6">
        <v>1</v>
      </c>
      <c r="G25" s="7"/>
      <c r="H25" s="12"/>
      <c r="I25" s="13"/>
      <c r="J25" s="11"/>
      <c r="K25" s="5"/>
    </row>
    <row r="26" spans="1:13" x14ac:dyDescent="0.75">
      <c r="A26">
        <v>56</v>
      </c>
      <c r="B26" t="s">
        <v>118</v>
      </c>
      <c r="C26" t="s">
        <v>17</v>
      </c>
      <c r="D26" s="4"/>
      <c r="E26" s="5"/>
      <c r="F26" s="6"/>
      <c r="G26" s="7"/>
      <c r="H26" s="12"/>
      <c r="I26" s="13"/>
      <c r="J26" s="11"/>
      <c r="K26" s="5"/>
      <c r="L26" s="15" t="s">
        <v>125</v>
      </c>
    </row>
    <row r="27" spans="1:13" x14ac:dyDescent="0.75">
      <c r="A27">
        <v>57</v>
      </c>
      <c r="B27" t="s">
        <v>120</v>
      </c>
      <c r="C27" t="s">
        <v>17</v>
      </c>
      <c r="D27" s="4"/>
      <c r="E27" s="5"/>
      <c r="F27" s="6"/>
      <c r="G27" s="7"/>
      <c r="H27" s="12"/>
      <c r="I27" s="13"/>
      <c r="J27" s="11"/>
      <c r="K27" s="5"/>
      <c r="L27" s="15" t="s">
        <v>121</v>
      </c>
    </row>
    <row r="28" spans="1:13" x14ac:dyDescent="0.75">
      <c r="A28">
        <v>60</v>
      </c>
      <c r="B28" t="s">
        <v>158</v>
      </c>
      <c r="C28" t="s">
        <v>17</v>
      </c>
      <c r="D28" s="4"/>
      <c r="E28" s="5"/>
      <c r="F28" s="6"/>
      <c r="G28" s="7"/>
      <c r="H28" s="12"/>
      <c r="I28" s="13"/>
      <c r="J28" s="11"/>
      <c r="K28" s="5"/>
      <c r="L28" s="15" t="s">
        <v>159</v>
      </c>
    </row>
    <row r="29" spans="1:13" x14ac:dyDescent="0.75">
      <c r="A29">
        <v>73</v>
      </c>
      <c r="B29" t="s">
        <v>182</v>
      </c>
      <c r="C29" t="s">
        <v>17</v>
      </c>
      <c r="D29" s="4"/>
      <c r="E29" s="5"/>
      <c r="F29" s="6">
        <v>5</v>
      </c>
      <c r="G29" s="7"/>
      <c r="H29" s="12"/>
      <c r="I29" s="13"/>
      <c r="J29" s="11"/>
      <c r="K29" s="5"/>
    </row>
    <row r="30" spans="1:13" x14ac:dyDescent="0.75">
      <c r="A30">
        <v>18</v>
      </c>
      <c r="B30" t="s">
        <v>68</v>
      </c>
      <c r="C30" t="s">
        <v>29</v>
      </c>
      <c r="D30" s="4"/>
      <c r="E30" s="5">
        <v>1</v>
      </c>
      <c r="F30" s="6"/>
      <c r="G30" s="7"/>
      <c r="H30" s="12"/>
      <c r="I30" s="13"/>
      <c r="J30" s="11"/>
      <c r="K30" s="5"/>
    </row>
    <row r="31" spans="1:13" x14ac:dyDescent="0.75">
      <c r="A31">
        <v>13</v>
      </c>
      <c r="B31" t="s">
        <v>66</v>
      </c>
      <c r="C31" t="s">
        <v>29</v>
      </c>
      <c r="D31" s="4">
        <v>-1</v>
      </c>
      <c r="E31" s="5">
        <v>1</v>
      </c>
      <c r="F31" s="6"/>
      <c r="G31" s="7"/>
      <c r="H31" s="12"/>
      <c r="I31" s="13"/>
      <c r="J31" s="11"/>
      <c r="K31" s="5"/>
    </row>
    <row r="32" spans="1:13" x14ac:dyDescent="0.75">
      <c r="A32">
        <v>14</v>
      </c>
      <c r="B32" t="s">
        <v>150</v>
      </c>
      <c r="C32" t="s">
        <v>29</v>
      </c>
      <c r="D32" s="4"/>
      <c r="E32" s="5">
        <v>2</v>
      </c>
      <c r="F32" s="6"/>
      <c r="G32" s="7"/>
      <c r="H32" s="12"/>
      <c r="I32" s="13"/>
      <c r="J32" s="11"/>
      <c r="K32" s="5"/>
    </row>
    <row r="33" spans="1:13" x14ac:dyDescent="0.75">
      <c r="A33">
        <v>1</v>
      </c>
      <c r="B33" t="s">
        <v>47</v>
      </c>
      <c r="C33" t="s">
        <v>22</v>
      </c>
      <c r="D33" s="4"/>
      <c r="E33" s="5"/>
      <c r="F33" s="6"/>
      <c r="G33" s="7"/>
      <c r="H33" s="12"/>
      <c r="I33" s="13"/>
      <c r="J33" s="11">
        <v>1</v>
      </c>
      <c r="K33" s="5"/>
      <c r="M33" s="18" t="s">
        <v>127</v>
      </c>
    </row>
    <row r="34" spans="1:13" x14ac:dyDescent="0.75">
      <c r="A34">
        <v>2</v>
      </c>
      <c r="B34" t="s">
        <v>49</v>
      </c>
      <c r="C34" t="s">
        <v>22</v>
      </c>
      <c r="D34" s="4"/>
      <c r="E34" s="5"/>
      <c r="F34" s="6"/>
      <c r="G34" s="7">
        <v>1</v>
      </c>
      <c r="H34" s="12"/>
      <c r="I34" s="13"/>
      <c r="J34" s="11">
        <v>3</v>
      </c>
      <c r="K34" s="5"/>
    </row>
    <row r="35" spans="1:13" x14ac:dyDescent="0.75">
      <c r="A35">
        <v>3</v>
      </c>
      <c r="B35" t="s">
        <v>50</v>
      </c>
      <c r="C35" t="s">
        <v>22</v>
      </c>
      <c r="D35" s="4"/>
      <c r="E35" s="5"/>
      <c r="F35" s="6"/>
      <c r="G35" s="7"/>
      <c r="H35" s="12"/>
      <c r="I35" s="13"/>
      <c r="J35" s="11">
        <v>2</v>
      </c>
      <c r="K35" s="5">
        <v>1</v>
      </c>
    </row>
    <row r="36" spans="1:13" x14ac:dyDescent="0.75">
      <c r="A36">
        <v>4</v>
      </c>
      <c r="B36" t="s">
        <v>51</v>
      </c>
      <c r="C36" t="s">
        <v>22</v>
      </c>
      <c r="D36" s="4"/>
      <c r="E36" s="5"/>
      <c r="F36" s="6"/>
      <c r="G36" s="7"/>
      <c r="H36" s="12"/>
      <c r="I36" s="13"/>
      <c r="J36" s="11">
        <v>1</v>
      </c>
      <c r="K36" s="5"/>
    </row>
    <row r="37" spans="1:13" x14ac:dyDescent="0.75">
      <c r="A37">
        <v>6</v>
      </c>
      <c r="B37" t="s">
        <v>53</v>
      </c>
      <c r="C37" t="s">
        <v>22</v>
      </c>
      <c r="D37" s="4"/>
      <c r="E37" s="5"/>
      <c r="F37" s="6"/>
      <c r="G37" s="7"/>
      <c r="H37" s="12"/>
      <c r="I37" s="13"/>
      <c r="J37" s="11">
        <v>2</v>
      </c>
      <c r="K37" s="5"/>
      <c r="M37" s="18" t="s">
        <v>127</v>
      </c>
    </row>
    <row r="38" spans="1:13" x14ac:dyDescent="0.75">
      <c r="A38">
        <v>7</v>
      </c>
      <c r="B38" t="s">
        <v>57</v>
      </c>
      <c r="C38" t="s">
        <v>22</v>
      </c>
      <c r="D38" s="4"/>
      <c r="E38" s="5"/>
      <c r="F38" s="6"/>
      <c r="G38" s="7"/>
      <c r="H38" s="12"/>
      <c r="I38" s="13"/>
      <c r="J38" s="11">
        <v>1</v>
      </c>
      <c r="K38" s="5">
        <v>1</v>
      </c>
    </row>
    <row r="39" spans="1:13" x14ac:dyDescent="0.75">
      <c r="A39">
        <v>8</v>
      </c>
      <c r="B39" t="s">
        <v>61</v>
      </c>
      <c r="C39" t="s">
        <v>22</v>
      </c>
      <c r="D39" s="4">
        <v>1</v>
      </c>
      <c r="E39" s="5"/>
      <c r="F39" s="6"/>
      <c r="G39" s="7"/>
      <c r="H39" s="12">
        <v>-1</v>
      </c>
      <c r="I39" s="13"/>
      <c r="J39" s="11">
        <v>5</v>
      </c>
      <c r="K39" s="5"/>
      <c r="M39" s="18" t="s">
        <v>146</v>
      </c>
    </row>
    <row r="40" spans="1:13" x14ac:dyDescent="0.75">
      <c r="A40">
        <v>9</v>
      </c>
      <c r="B40" t="s">
        <v>62</v>
      </c>
      <c r="C40" t="s">
        <v>22</v>
      </c>
      <c r="D40" s="4"/>
      <c r="E40" s="5"/>
      <c r="F40" s="6"/>
      <c r="G40" s="7"/>
      <c r="H40" s="12"/>
      <c r="I40" s="13"/>
      <c r="J40" s="11">
        <v>2</v>
      </c>
      <c r="K40" s="5"/>
    </row>
    <row r="41" spans="1:13" x14ac:dyDescent="0.75">
      <c r="A41">
        <v>10</v>
      </c>
      <c r="B41" t="s">
        <v>63</v>
      </c>
      <c r="C41" t="s">
        <v>22</v>
      </c>
      <c r="D41" s="4"/>
      <c r="E41" s="5"/>
      <c r="F41" s="6"/>
      <c r="G41" s="7"/>
      <c r="H41" s="12"/>
      <c r="I41" s="13"/>
      <c r="J41" s="11">
        <v>1</v>
      </c>
      <c r="K41" s="5">
        <v>1</v>
      </c>
    </row>
    <row r="42" spans="1:13" x14ac:dyDescent="0.75">
      <c r="A42">
        <v>11</v>
      </c>
      <c r="B42" t="s">
        <v>153</v>
      </c>
      <c r="C42" t="s">
        <v>22</v>
      </c>
      <c r="D42" s="4">
        <v>1</v>
      </c>
      <c r="E42" s="5"/>
      <c r="F42" s="6"/>
      <c r="G42" s="7"/>
      <c r="H42" s="12"/>
      <c r="I42" s="13"/>
      <c r="J42" s="11"/>
      <c r="K42" s="5"/>
      <c r="L42" s="15" t="s">
        <v>154</v>
      </c>
    </row>
    <row r="43" spans="1:13" x14ac:dyDescent="0.75">
      <c r="A43">
        <v>5</v>
      </c>
      <c r="B43" t="s">
        <v>52</v>
      </c>
      <c r="C43" t="s">
        <v>22</v>
      </c>
      <c r="D43" s="4"/>
      <c r="E43" s="5"/>
      <c r="F43" s="6"/>
      <c r="G43" s="7">
        <v>2</v>
      </c>
      <c r="H43" s="12"/>
      <c r="I43" s="13"/>
      <c r="J43" s="11">
        <v>1</v>
      </c>
      <c r="K43" s="5"/>
    </row>
    <row r="44" spans="1:13" x14ac:dyDescent="0.75">
      <c r="A44">
        <v>19</v>
      </c>
      <c r="B44" t="s">
        <v>69</v>
      </c>
      <c r="C44" t="s">
        <v>42</v>
      </c>
      <c r="D44" s="4">
        <v>2</v>
      </c>
      <c r="E44" s="5"/>
      <c r="F44" s="6"/>
      <c r="G44" s="7"/>
      <c r="H44" s="12">
        <v>-1</v>
      </c>
      <c r="I44" s="13">
        <v>-4</v>
      </c>
      <c r="J44" s="11">
        <v>-1</v>
      </c>
      <c r="K44" s="5"/>
      <c r="M44" s="18" t="s">
        <v>89</v>
      </c>
    </row>
    <row r="45" spans="1:13" x14ac:dyDescent="0.75">
      <c r="A45">
        <v>20</v>
      </c>
      <c r="B45" t="s">
        <v>97</v>
      </c>
      <c r="C45" t="s">
        <v>42</v>
      </c>
      <c r="D45" s="4">
        <v>1</v>
      </c>
      <c r="E45" s="5"/>
      <c r="F45" s="6"/>
      <c r="G45" s="7"/>
      <c r="H45" s="12">
        <v>-1</v>
      </c>
      <c r="I45" s="13">
        <v>-3</v>
      </c>
      <c r="J45" s="11">
        <v>-3</v>
      </c>
      <c r="K45" s="5"/>
    </row>
    <row r="46" spans="1:13" x14ac:dyDescent="0.75">
      <c r="A46">
        <v>38</v>
      </c>
      <c r="B46" t="s">
        <v>93</v>
      </c>
      <c r="C46" t="s">
        <v>42</v>
      </c>
      <c r="D46" s="4">
        <v>2</v>
      </c>
      <c r="E46" s="5"/>
      <c r="F46" s="6"/>
      <c r="G46" s="7"/>
      <c r="H46" s="12"/>
      <c r="I46" s="13">
        <v>-2</v>
      </c>
      <c r="J46" s="11">
        <v>-2</v>
      </c>
      <c r="K46" s="5"/>
      <c r="M46" s="18" t="s">
        <v>148</v>
      </c>
    </row>
    <row r="47" spans="1:13" x14ac:dyDescent="0.75">
      <c r="A47">
        <v>40</v>
      </c>
      <c r="B47" t="s">
        <v>96</v>
      </c>
      <c r="C47" t="s">
        <v>42</v>
      </c>
      <c r="D47" s="4">
        <v>2</v>
      </c>
      <c r="E47" s="5"/>
      <c r="F47" s="6"/>
      <c r="G47" s="7"/>
      <c r="H47" s="12"/>
      <c r="I47" s="13">
        <v>-3</v>
      </c>
      <c r="J47" s="11">
        <v>-1</v>
      </c>
      <c r="K47" s="5"/>
      <c r="M47" s="18" t="s">
        <v>42</v>
      </c>
    </row>
    <row r="48" spans="1:13" x14ac:dyDescent="0.75">
      <c r="A48">
        <v>41</v>
      </c>
      <c r="B48" t="s">
        <v>98</v>
      </c>
      <c r="C48" t="s">
        <v>42</v>
      </c>
      <c r="D48" s="4"/>
      <c r="E48" s="5"/>
      <c r="F48" s="6"/>
      <c r="G48" s="7"/>
      <c r="H48" s="12"/>
      <c r="I48" s="13"/>
      <c r="J48" s="11"/>
      <c r="K48" s="5"/>
    </row>
    <row r="49" spans="1:13" x14ac:dyDescent="0.75">
      <c r="A49">
        <v>42</v>
      </c>
      <c r="B49" t="s">
        <v>157</v>
      </c>
      <c r="C49" t="s">
        <v>42</v>
      </c>
      <c r="D49" s="4">
        <v>1</v>
      </c>
      <c r="E49" s="5"/>
      <c r="F49" s="6"/>
      <c r="G49" s="7">
        <v>1</v>
      </c>
      <c r="H49" s="12">
        <v>-2</v>
      </c>
      <c r="I49" s="13"/>
      <c r="J49" s="11"/>
      <c r="K49" s="5"/>
      <c r="M49" s="18" t="s">
        <v>165</v>
      </c>
    </row>
    <row r="50" spans="1:13" x14ac:dyDescent="0.75">
      <c r="A50">
        <v>44</v>
      </c>
      <c r="B50" t="s">
        <v>103</v>
      </c>
      <c r="C50" t="s">
        <v>42</v>
      </c>
      <c r="D50" s="4"/>
      <c r="E50" s="5"/>
      <c r="F50" s="6"/>
      <c r="G50" s="7"/>
      <c r="H50" s="12"/>
      <c r="I50" s="13"/>
      <c r="J50" s="11"/>
      <c r="K50" s="5"/>
    </row>
    <row r="51" spans="1:13" x14ac:dyDescent="0.75">
      <c r="A51">
        <v>45</v>
      </c>
      <c r="B51" t="s">
        <v>104</v>
      </c>
      <c r="C51" t="s">
        <v>44</v>
      </c>
      <c r="D51" s="4"/>
      <c r="E51" s="5"/>
      <c r="F51" s="6"/>
      <c r="G51" s="7"/>
      <c r="H51" s="12"/>
      <c r="I51" s="13"/>
      <c r="J51" s="11"/>
      <c r="K51" s="5">
        <v>2</v>
      </c>
      <c r="M51" s="18" t="s">
        <v>93</v>
      </c>
    </row>
    <row r="52" spans="1:13" x14ac:dyDescent="0.75">
      <c r="A52">
        <v>48</v>
      </c>
      <c r="B52" t="s">
        <v>107</v>
      </c>
      <c r="C52" t="s">
        <v>42</v>
      </c>
      <c r="D52" s="4">
        <v>2</v>
      </c>
      <c r="E52" s="5"/>
      <c r="F52" s="6"/>
      <c r="G52" s="7"/>
      <c r="H52" s="12">
        <v>-2</v>
      </c>
      <c r="I52" s="13">
        <v>-3</v>
      </c>
      <c r="J52" s="11">
        <v>-1</v>
      </c>
      <c r="K52" s="5"/>
    </row>
    <row r="53" spans="1:13" x14ac:dyDescent="0.75">
      <c r="A53">
        <v>49</v>
      </c>
      <c r="B53" t="s">
        <v>108</v>
      </c>
      <c r="C53" t="s">
        <v>42</v>
      </c>
      <c r="D53" s="4">
        <v>3</v>
      </c>
      <c r="E53" s="5"/>
      <c r="F53" s="6"/>
      <c r="G53" s="7"/>
      <c r="H53" s="12">
        <v>-2</v>
      </c>
      <c r="I53" s="13">
        <v>-3</v>
      </c>
      <c r="J53" s="11">
        <v>-3</v>
      </c>
      <c r="K53" s="5"/>
    </row>
    <row r="54" spans="1:13" x14ac:dyDescent="0.75">
      <c r="A54">
        <v>50</v>
      </c>
      <c r="B54" t="s">
        <v>110</v>
      </c>
      <c r="C54" t="s">
        <v>42</v>
      </c>
      <c r="D54" s="4">
        <v>2</v>
      </c>
      <c r="E54" s="5"/>
      <c r="F54" s="6"/>
      <c r="G54" s="7"/>
      <c r="H54" s="12">
        <v>-2</v>
      </c>
      <c r="I54" s="13">
        <v>-3</v>
      </c>
      <c r="J54" s="11">
        <v>-3</v>
      </c>
      <c r="K54" s="5"/>
    </row>
    <row r="55" spans="1:13" x14ac:dyDescent="0.75">
      <c r="A55">
        <v>51</v>
      </c>
      <c r="B55" t="s">
        <v>109</v>
      </c>
      <c r="C55" t="s">
        <v>42</v>
      </c>
      <c r="D55" s="4"/>
      <c r="E55" s="5"/>
      <c r="F55" s="6"/>
      <c r="G55" s="7"/>
      <c r="H55" s="12">
        <v>-2</v>
      </c>
      <c r="I55" s="13">
        <v>-3</v>
      </c>
      <c r="J55" s="11">
        <v>-2</v>
      </c>
      <c r="K55" s="5">
        <v>2</v>
      </c>
    </row>
    <row r="56" spans="1:13" x14ac:dyDescent="0.75">
      <c r="A56">
        <v>52</v>
      </c>
      <c r="B56" t="s">
        <v>111</v>
      </c>
      <c r="C56" t="s">
        <v>42</v>
      </c>
      <c r="D56" s="4">
        <v>3</v>
      </c>
      <c r="E56" s="5"/>
      <c r="F56" s="6"/>
      <c r="G56" s="7"/>
      <c r="H56" s="12">
        <v>-2</v>
      </c>
      <c r="I56" s="13">
        <v>-3</v>
      </c>
      <c r="J56" s="11">
        <v>-2</v>
      </c>
      <c r="K56" s="5"/>
    </row>
    <row r="57" spans="1:13" x14ac:dyDescent="0.75">
      <c r="A57">
        <v>65</v>
      </c>
      <c r="B57" t="s">
        <v>170</v>
      </c>
      <c r="C57" t="s">
        <v>42</v>
      </c>
      <c r="D57" s="4"/>
      <c r="E57" s="5"/>
      <c r="F57" s="6"/>
      <c r="G57" s="7"/>
      <c r="H57" s="12"/>
      <c r="I57" s="13"/>
      <c r="J57" s="11"/>
      <c r="K57" s="5"/>
    </row>
    <row r="58" spans="1:13" x14ac:dyDescent="0.75">
      <c r="A58">
        <v>54</v>
      </c>
      <c r="B58" t="s">
        <v>114</v>
      </c>
      <c r="C58" t="s">
        <v>22</v>
      </c>
      <c r="D58" s="4"/>
      <c r="E58" s="5">
        <v>2</v>
      </c>
      <c r="F58" s="6"/>
      <c r="G58" s="7" t="s">
        <v>64</v>
      </c>
      <c r="H58" s="12"/>
      <c r="I58" s="13"/>
      <c r="J58" s="11"/>
      <c r="K58" s="5"/>
      <c r="L58" s="15" t="s">
        <v>115</v>
      </c>
    </row>
    <row r="59" spans="1:13" x14ac:dyDescent="0.75">
      <c r="A59">
        <v>59</v>
      </c>
      <c r="B59" t="s">
        <v>156</v>
      </c>
      <c r="C59" t="s">
        <v>22</v>
      </c>
      <c r="D59" s="4"/>
      <c r="E59" s="5"/>
      <c r="F59" s="6"/>
      <c r="G59" s="7"/>
      <c r="H59" s="12"/>
      <c r="I59" s="13"/>
      <c r="J59" s="11"/>
      <c r="K59" s="5"/>
      <c r="L59" s="15" t="s">
        <v>160</v>
      </c>
    </row>
    <row r="60" spans="1:13" x14ac:dyDescent="0.75">
      <c r="A60">
        <v>70</v>
      </c>
      <c r="B60" t="s">
        <v>178</v>
      </c>
      <c r="C60" t="s">
        <v>22</v>
      </c>
      <c r="D60" s="4"/>
      <c r="E60" s="5"/>
      <c r="F60" s="6">
        <v>2</v>
      </c>
      <c r="G60" s="7"/>
      <c r="H60" s="12"/>
      <c r="I60" s="13"/>
      <c r="J60" s="11"/>
      <c r="K60" s="5"/>
      <c r="L60" s="15" t="s">
        <v>179</v>
      </c>
    </row>
    <row r="61" spans="1:13" x14ac:dyDescent="0.75">
      <c r="A61">
        <v>28</v>
      </c>
      <c r="B61" t="s">
        <v>75</v>
      </c>
      <c r="C61" t="s">
        <v>43</v>
      </c>
      <c r="D61" s="4"/>
      <c r="E61" s="5"/>
      <c r="F61" s="6"/>
      <c r="G61" s="7"/>
      <c r="H61" s="12">
        <v>-1</v>
      </c>
      <c r="I61" s="13">
        <v>3</v>
      </c>
      <c r="J61" s="11"/>
      <c r="K61" s="5"/>
      <c r="M61" s="18" t="s">
        <v>147</v>
      </c>
    </row>
    <row r="62" spans="1:13" x14ac:dyDescent="0.75">
      <c r="A62">
        <v>29</v>
      </c>
      <c r="B62" t="s">
        <v>85</v>
      </c>
      <c r="C62" t="s">
        <v>43</v>
      </c>
      <c r="D62" s="4"/>
      <c r="E62" s="5"/>
      <c r="F62" s="6"/>
      <c r="G62" s="7"/>
      <c r="H62" s="12">
        <v>-1</v>
      </c>
      <c r="I62" s="13">
        <v>3</v>
      </c>
      <c r="J62" s="11"/>
      <c r="K62" s="5"/>
      <c r="L62" s="15" t="s">
        <v>128</v>
      </c>
      <c r="M62" s="18" t="s">
        <v>147</v>
      </c>
    </row>
    <row r="63" spans="1:13" x14ac:dyDescent="0.75">
      <c r="A63">
        <v>30</v>
      </c>
      <c r="B63" t="s">
        <v>87</v>
      </c>
      <c r="C63" t="s">
        <v>43</v>
      </c>
      <c r="D63" s="4"/>
      <c r="E63" s="5"/>
      <c r="F63" s="6"/>
      <c r="G63" s="7"/>
      <c r="H63" s="12">
        <v>-1</v>
      </c>
      <c r="I63" s="13">
        <v>2</v>
      </c>
      <c r="J63" s="11"/>
      <c r="K63" s="5"/>
      <c r="M63" s="18" t="s">
        <v>92</v>
      </c>
    </row>
    <row r="64" spans="1:13" x14ac:dyDescent="0.75">
      <c r="A64">
        <v>31</v>
      </c>
      <c r="B64" t="s">
        <v>76</v>
      </c>
      <c r="C64" t="s">
        <v>43</v>
      </c>
      <c r="D64" s="4"/>
      <c r="E64" s="5"/>
      <c r="F64" s="6"/>
      <c r="G64" s="7"/>
      <c r="H64" s="12"/>
      <c r="I64" s="14">
        <v>2</v>
      </c>
      <c r="J64" s="11"/>
      <c r="K64" s="5"/>
      <c r="M64" s="18" t="s">
        <v>147</v>
      </c>
    </row>
    <row r="65" spans="1:13" x14ac:dyDescent="0.75">
      <c r="A65">
        <v>43</v>
      </c>
      <c r="B65" t="s">
        <v>164</v>
      </c>
      <c r="C65" t="s">
        <v>43</v>
      </c>
      <c r="D65" s="4"/>
      <c r="E65" s="5"/>
      <c r="F65" s="6"/>
      <c r="G65" s="7"/>
      <c r="H65" s="12"/>
      <c r="I65" s="13">
        <v>2</v>
      </c>
      <c r="J65" s="11"/>
      <c r="K65" s="5"/>
      <c r="M65" s="18" t="s">
        <v>166</v>
      </c>
    </row>
    <row r="66" spans="1:13" x14ac:dyDescent="0.75">
      <c r="A66">
        <v>71</v>
      </c>
      <c r="B66" t="s">
        <v>180</v>
      </c>
      <c r="C66" t="s">
        <v>43</v>
      </c>
      <c r="D66" s="4"/>
      <c r="E66" s="5"/>
      <c r="F66" s="6">
        <v>2</v>
      </c>
      <c r="G66" s="7"/>
      <c r="H66" s="12"/>
      <c r="I66" s="13"/>
      <c r="J66" s="11"/>
      <c r="K66" s="5"/>
    </row>
    <row r="67" spans="1:13" x14ac:dyDescent="0.75">
      <c r="A67">
        <v>67</v>
      </c>
      <c r="B67" t="s">
        <v>172</v>
      </c>
      <c r="D67" s="4"/>
      <c r="E67" s="5"/>
      <c r="F67" s="6"/>
      <c r="G67" s="7"/>
      <c r="H67" s="12"/>
      <c r="I67" s="13"/>
      <c r="J67" s="11"/>
      <c r="K67" s="5"/>
      <c r="L67" s="15" t="s">
        <v>177</v>
      </c>
    </row>
    <row r="68" spans="1:13" x14ac:dyDescent="0.75">
      <c r="A68">
        <v>66</v>
      </c>
      <c r="B68" t="s">
        <v>171</v>
      </c>
      <c r="D68" s="4"/>
      <c r="E68" s="5"/>
      <c r="F68" s="6"/>
      <c r="G68" s="7">
        <v>-1</v>
      </c>
      <c r="H68" s="12"/>
      <c r="I68" s="13"/>
      <c r="J68" s="11"/>
      <c r="K68" s="5"/>
    </row>
  </sheetData>
  <phoneticPr fontId="2" type="noConversion"/>
  <conditionalFormatting sqref="D2:K68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{3D1C4AA2-7EC3-4973-B40B-D1E605226B98}</x14:id>
        </ext>
      </extLst>
    </cfRule>
  </conditionalFormatting>
  <dataValidations count="1">
    <dataValidation type="list" allowBlank="1" showInputMessage="1" showErrorMessage="1" sqref="C2:C68" xr:uid="{63B80378-48AA-4830-A650-DB3A48E4A6B6}">
      <formula1>Kategorien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1C4AA2-7EC3-4973-B40B-D1E605226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D2:K68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735-7C34-4C13-8620-55728DF8BB11}">
  <dimension ref="A1:V44"/>
  <sheetViews>
    <sheetView tabSelected="1" topLeftCell="A18" zoomScale="85" zoomScaleNormal="85" workbookViewId="0">
      <selection activeCell="D32" sqref="D32"/>
    </sheetView>
  </sheetViews>
  <sheetFormatPr baseColWidth="10" defaultRowHeight="14.75" x14ac:dyDescent="0.75"/>
  <cols>
    <col min="1" max="1" width="31.453125" customWidth="1"/>
    <col min="2" max="2" width="4.453125" customWidth="1"/>
    <col min="3" max="3" width="6.36328125" customWidth="1"/>
    <col min="4" max="4" width="5.54296875" customWidth="1"/>
    <col min="5" max="5" width="9" hidden="1" customWidth="1"/>
    <col min="6" max="6" width="3.6328125" customWidth="1"/>
    <col min="7" max="8" width="29.6328125" customWidth="1"/>
    <col min="9" max="9" width="10.90625" customWidth="1"/>
    <col min="10" max="12" width="6.1796875" customWidth="1"/>
    <col min="13" max="18" width="5.453125" customWidth="1"/>
    <col min="19" max="19" width="9.1796875" customWidth="1"/>
    <col min="20" max="21" width="5.453125" customWidth="1"/>
    <col min="22" max="22" width="6.36328125" customWidth="1"/>
  </cols>
  <sheetData>
    <row r="1" spans="1:22" x14ac:dyDescent="0.75">
      <c r="A1" t="s">
        <v>243</v>
      </c>
      <c r="B1" t="s">
        <v>0</v>
      </c>
      <c r="C1" t="s">
        <v>242</v>
      </c>
      <c r="D1" t="s">
        <v>185</v>
      </c>
      <c r="E1" t="s">
        <v>186</v>
      </c>
      <c r="F1" t="s">
        <v>197</v>
      </c>
      <c r="G1" t="s">
        <v>244</v>
      </c>
      <c r="H1" t="s">
        <v>245</v>
      </c>
      <c r="I1" s="45" t="s">
        <v>246</v>
      </c>
      <c r="J1" s="43" t="s">
        <v>54</v>
      </c>
      <c r="K1" s="44" t="s">
        <v>55</v>
      </c>
      <c r="L1" s="45" t="s">
        <v>56</v>
      </c>
      <c r="M1" s="43" t="s">
        <v>38</v>
      </c>
      <c r="N1" s="44" t="s">
        <v>39</v>
      </c>
      <c r="O1" s="45" t="s">
        <v>198</v>
      </c>
      <c r="P1" s="46" t="s">
        <v>19</v>
      </c>
      <c r="Q1" s="47" t="s">
        <v>32</v>
      </c>
      <c r="R1" s="48" t="s">
        <v>33</v>
      </c>
      <c r="S1" s="63" t="s">
        <v>58</v>
      </c>
      <c r="T1" s="49" t="s">
        <v>30</v>
      </c>
      <c r="U1" s="51" t="s">
        <v>35</v>
      </c>
      <c r="V1" s="61" t="s">
        <v>20</v>
      </c>
    </row>
    <row r="2" spans="1:22" x14ac:dyDescent="0.75">
      <c r="A2" t="s">
        <v>73</v>
      </c>
      <c r="B2">
        <v>1</v>
      </c>
      <c r="C2">
        <v>4</v>
      </c>
      <c r="E2" t="s">
        <v>17</v>
      </c>
      <c r="F2" t="s">
        <v>32</v>
      </c>
      <c r="I2" s="6">
        <v>1</v>
      </c>
      <c r="J2" s="4">
        <v>-1</v>
      </c>
      <c r="K2" s="5"/>
      <c r="L2" s="6">
        <v>0</v>
      </c>
      <c r="M2" s="4"/>
      <c r="N2" s="5"/>
      <c r="O2" s="6"/>
      <c r="P2" s="7"/>
      <c r="Q2" s="12">
        <v>1</v>
      </c>
      <c r="R2" s="13"/>
      <c r="S2" s="9"/>
      <c r="T2" s="11"/>
      <c r="U2" s="5"/>
      <c r="V2" s="62"/>
    </row>
    <row r="3" spans="1:22" x14ac:dyDescent="0.75">
      <c r="A3" t="s">
        <v>199</v>
      </c>
      <c r="B3">
        <v>2</v>
      </c>
      <c r="C3">
        <v>4</v>
      </c>
      <c r="D3">
        <v>1</v>
      </c>
      <c r="E3" t="s">
        <v>17</v>
      </c>
      <c r="F3" t="s">
        <v>32</v>
      </c>
      <c r="I3" s="6">
        <v>1</v>
      </c>
      <c r="J3" s="4">
        <v>-6</v>
      </c>
      <c r="K3" s="5"/>
      <c r="L3" s="6"/>
      <c r="M3" s="4"/>
      <c r="N3" s="5"/>
      <c r="O3" s="6"/>
      <c r="P3" s="7"/>
      <c r="Q3" s="12">
        <v>2</v>
      </c>
      <c r="R3" s="13"/>
      <c r="S3" s="9"/>
      <c r="T3" s="11"/>
      <c r="U3" s="5"/>
      <c r="V3" s="62"/>
    </row>
    <row r="4" spans="1:22" x14ac:dyDescent="0.75">
      <c r="A4" t="s">
        <v>200</v>
      </c>
      <c r="B4">
        <v>3</v>
      </c>
      <c r="C4">
        <v>4</v>
      </c>
      <c r="D4">
        <v>1</v>
      </c>
      <c r="E4" t="s">
        <v>17</v>
      </c>
      <c r="F4" t="s">
        <v>32</v>
      </c>
      <c r="I4" s="6">
        <v>2</v>
      </c>
      <c r="J4" s="4">
        <v>-4</v>
      </c>
      <c r="K4" s="5">
        <v>-1</v>
      </c>
      <c r="L4" s="6"/>
      <c r="M4" s="4"/>
      <c r="N4" s="5"/>
      <c r="O4" s="6"/>
      <c r="P4" s="7"/>
      <c r="Q4" s="12">
        <v>1</v>
      </c>
      <c r="R4" s="13"/>
      <c r="S4" s="9"/>
      <c r="T4" s="11"/>
      <c r="U4" s="5"/>
      <c r="V4" s="62"/>
    </row>
    <row r="5" spans="1:22" x14ac:dyDescent="0.75">
      <c r="A5" t="s">
        <v>201</v>
      </c>
      <c r="B5">
        <v>4</v>
      </c>
      <c r="C5">
        <v>4</v>
      </c>
      <c r="D5">
        <v>2</v>
      </c>
      <c r="E5" t="s">
        <v>17</v>
      </c>
      <c r="F5" t="s">
        <v>32</v>
      </c>
      <c r="I5" s="6">
        <v>3</v>
      </c>
      <c r="J5" s="4">
        <v>-5</v>
      </c>
      <c r="K5" s="5">
        <v>-1</v>
      </c>
      <c r="L5" s="6"/>
      <c r="M5" s="4"/>
      <c r="N5" s="5"/>
      <c r="O5" s="6"/>
      <c r="P5" s="7"/>
      <c r="Q5" s="12">
        <v>1</v>
      </c>
      <c r="R5" s="13"/>
      <c r="S5" s="9"/>
      <c r="T5" s="11"/>
      <c r="U5" s="5"/>
      <c r="V5" s="62"/>
    </row>
    <row r="6" spans="1:22" x14ac:dyDescent="0.75">
      <c r="A6" t="s">
        <v>203</v>
      </c>
      <c r="B6">
        <v>5</v>
      </c>
      <c r="C6">
        <v>4</v>
      </c>
      <c r="D6">
        <v>1</v>
      </c>
      <c r="E6" t="s">
        <v>17</v>
      </c>
      <c r="F6" t="s">
        <v>33</v>
      </c>
      <c r="I6" s="6">
        <v>1</v>
      </c>
      <c r="J6" s="4">
        <v>-1</v>
      </c>
      <c r="K6" s="5"/>
      <c r="L6" s="6"/>
      <c r="M6" s="4"/>
      <c r="N6" s="5"/>
      <c r="O6" s="6"/>
      <c r="P6" s="7"/>
      <c r="Q6" s="12"/>
      <c r="R6" s="13">
        <v>1</v>
      </c>
      <c r="S6" s="9"/>
      <c r="T6" s="11"/>
      <c r="U6" s="5"/>
      <c r="V6" s="62"/>
    </row>
    <row r="7" spans="1:22" x14ac:dyDescent="0.75">
      <c r="A7" t="s">
        <v>202</v>
      </c>
      <c r="B7">
        <v>6</v>
      </c>
      <c r="C7">
        <v>4</v>
      </c>
      <c r="D7">
        <v>2</v>
      </c>
      <c r="E7" t="s">
        <v>17</v>
      </c>
      <c r="F7" t="s">
        <v>32</v>
      </c>
      <c r="I7" s="6">
        <v>3</v>
      </c>
      <c r="J7" s="4">
        <v>-8</v>
      </c>
      <c r="K7" s="5"/>
      <c r="L7" s="6"/>
      <c r="M7" s="4"/>
      <c r="N7" s="5"/>
      <c r="O7" s="6"/>
      <c r="P7" s="7"/>
      <c r="Q7" s="12">
        <v>2</v>
      </c>
      <c r="R7" s="13">
        <v>1</v>
      </c>
      <c r="S7" s="9"/>
      <c r="T7" s="11"/>
      <c r="U7" s="5"/>
      <c r="V7" s="62"/>
    </row>
    <row r="8" spans="1:22" ht="25" customHeight="1" x14ac:dyDescent="0.75">
      <c r="A8" t="s">
        <v>205</v>
      </c>
      <c r="B8">
        <v>7</v>
      </c>
      <c r="C8">
        <v>4</v>
      </c>
      <c r="D8">
        <v>2</v>
      </c>
      <c r="E8" t="s">
        <v>17</v>
      </c>
      <c r="F8" t="s">
        <v>32</v>
      </c>
      <c r="G8" s="60" t="s">
        <v>206</v>
      </c>
      <c r="H8" s="60"/>
      <c r="I8" s="6">
        <v>3</v>
      </c>
      <c r="J8" s="4"/>
      <c r="K8" s="5"/>
      <c r="L8" s="6"/>
      <c r="M8" s="4"/>
      <c r="N8" s="5"/>
      <c r="O8" s="6"/>
      <c r="P8" s="7"/>
      <c r="Q8" s="12"/>
      <c r="R8" s="13"/>
      <c r="S8" s="9"/>
      <c r="T8" s="11"/>
      <c r="U8" s="5"/>
      <c r="V8" s="62"/>
    </row>
    <row r="9" spans="1:22" x14ac:dyDescent="0.75">
      <c r="A9" t="s">
        <v>204</v>
      </c>
      <c r="B9">
        <v>8</v>
      </c>
      <c r="C9">
        <v>4</v>
      </c>
      <c r="D9">
        <v>3</v>
      </c>
      <c r="E9" t="s">
        <v>17</v>
      </c>
      <c r="F9" t="s">
        <v>32</v>
      </c>
      <c r="I9" s="6">
        <v>4</v>
      </c>
      <c r="J9" s="4">
        <v>-8</v>
      </c>
      <c r="K9" s="5"/>
      <c r="L9" s="6"/>
      <c r="M9" s="4"/>
      <c r="N9" s="5"/>
      <c r="O9" s="6"/>
      <c r="P9" s="7"/>
      <c r="Q9" s="12">
        <v>1</v>
      </c>
      <c r="R9" s="13"/>
      <c r="S9" s="9"/>
      <c r="T9" s="11"/>
      <c r="U9" s="5">
        <v>1</v>
      </c>
      <c r="V9" s="62"/>
    </row>
    <row r="10" spans="1:22" x14ac:dyDescent="0.75">
      <c r="A10" t="s">
        <v>207</v>
      </c>
      <c r="B10">
        <v>9</v>
      </c>
      <c r="C10">
        <v>4</v>
      </c>
      <c r="D10">
        <v>3</v>
      </c>
      <c r="E10" t="s">
        <v>17</v>
      </c>
      <c r="F10" t="s">
        <v>32</v>
      </c>
      <c r="I10" s="6">
        <v>5</v>
      </c>
      <c r="J10" s="4">
        <v>-8</v>
      </c>
      <c r="K10" s="5"/>
      <c r="L10" s="6"/>
      <c r="M10" s="4"/>
      <c r="N10" s="5"/>
      <c r="O10" s="6"/>
      <c r="P10" s="7"/>
      <c r="Q10" s="12">
        <v>3</v>
      </c>
      <c r="R10" s="13"/>
      <c r="S10" s="9"/>
      <c r="T10" s="11"/>
      <c r="U10" s="5"/>
      <c r="V10" s="62">
        <v>1</v>
      </c>
    </row>
    <row r="11" spans="1:22" x14ac:dyDescent="0.75">
      <c r="A11" t="s">
        <v>221</v>
      </c>
      <c r="B11">
        <v>10</v>
      </c>
      <c r="C11">
        <v>4</v>
      </c>
      <c r="D11">
        <v>1</v>
      </c>
      <c r="E11" t="s">
        <v>17</v>
      </c>
      <c r="F11" t="s">
        <v>34</v>
      </c>
      <c r="I11" s="6">
        <v>1</v>
      </c>
      <c r="J11" s="4">
        <v>-1</v>
      </c>
      <c r="K11" s="5"/>
      <c r="L11" s="6"/>
      <c r="M11" s="4"/>
      <c r="N11" s="5"/>
      <c r="O11" s="6"/>
      <c r="P11" s="7"/>
      <c r="Q11" s="12"/>
      <c r="R11" s="13"/>
      <c r="S11" s="9"/>
      <c r="T11" s="11"/>
      <c r="U11" s="5"/>
      <c r="V11" s="62">
        <v>1</v>
      </c>
    </row>
    <row r="12" spans="1:22" x14ac:dyDescent="0.75">
      <c r="A12" t="s">
        <v>208</v>
      </c>
      <c r="B12">
        <v>11</v>
      </c>
      <c r="C12">
        <v>4</v>
      </c>
      <c r="D12">
        <v>1</v>
      </c>
      <c r="E12" t="s">
        <v>17</v>
      </c>
      <c r="F12" t="s">
        <v>34</v>
      </c>
      <c r="I12" s="6">
        <v>2</v>
      </c>
      <c r="J12" s="4">
        <v>-2</v>
      </c>
      <c r="K12" s="5"/>
      <c r="L12" s="6"/>
      <c r="M12" s="4"/>
      <c r="N12" s="5"/>
      <c r="O12" s="6"/>
      <c r="P12" s="7"/>
      <c r="Q12" s="12"/>
      <c r="R12" s="13"/>
      <c r="S12" s="9"/>
      <c r="T12" s="11"/>
      <c r="U12" s="5"/>
      <c r="V12" s="62">
        <v>2</v>
      </c>
    </row>
    <row r="13" spans="1:22" x14ac:dyDescent="0.75">
      <c r="A13" t="s">
        <v>78</v>
      </c>
      <c r="B13">
        <v>12</v>
      </c>
      <c r="C13">
        <v>4</v>
      </c>
      <c r="D13">
        <v>2</v>
      </c>
      <c r="E13" t="s">
        <v>17</v>
      </c>
      <c r="F13" t="s">
        <v>34</v>
      </c>
      <c r="I13" s="6">
        <v>5</v>
      </c>
      <c r="J13" s="4">
        <v>-2</v>
      </c>
      <c r="K13" s="5">
        <v>-1</v>
      </c>
      <c r="L13" s="6"/>
      <c r="M13" s="4"/>
      <c r="N13" s="5"/>
      <c r="O13" s="6"/>
      <c r="P13" s="7"/>
      <c r="Q13" s="12"/>
      <c r="R13" s="13"/>
      <c r="S13" s="9">
        <v>1</v>
      </c>
      <c r="T13" s="11"/>
      <c r="U13" s="5"/>
      <c r="V13" s="62">
        <v>1</v>
      </c>
    </row>
    <row r="14" spans="1:22" x14ac:dyDescent="0.75">
      <c r="A14" t="s">
        <v>181</v>
      </c>
      <c r="B14">
        <v>13</v>
      </c>
      <c r="C14">
        <v>4</v>
      </c>
      <c r="E14" t="s">
        <v>17</v>
      </c>
      <c r="F14" t="s">
        <v>18</v>
      </c>
      <c r="I14" s="6">
        <v>1</v>
      </c>
      <c r="J14" s="4">
        <v>-1</v>
      </c>
      <c r="K14" s="5"/>
      <c r="L14" s="6"/>
      <c r="M14" s="4"/>
      <c r="N14" s="5"/>
      <c r="O14" s="6">
        <v>1</v>
      </c>
      <c r="P14" s="7"/>
      <c r="Q14" s="12"/>
      <c r="R14" s="13"/>
      <c r="S14" s="9"/>
      <c r="T14" s="11"/>
      <c r="U14" s="5"/>
      <c r="V14" s="62"/>
    </row>
    <row r="15" spans="1:22" x14ac:dyDescent="0.75">
      <c r="A15" t="s">
        <v>212</v>
      </c>
      <c r="B15">
        <v>14</v>
      </c>
      <c r="C15">
        <v>4</v>
      </c>
      <c r="E15" t="s">
        <v>17</v>
      </c>
      <c r="F15" t="s">
        <v>32</v>
      </c>
      <c r="G15" t="s">
        <v>233</v>
      </c>
      <c r="I15" s="6">
        <v>2</v>
      </c>
      <c r="J15" s="4"/>
      <c r="K15" s="5">
        <v>-2</v>
      </c>
      <c r="L15" s="6"/>
      <c r="M15" s="4">
        <v>1</v>
      </c>
      <c r="N15" s="5"/>
      <c r="O15" s="6"/>
      <c r="P15" s="7"/>
      <c r="Q15" s="12"/>
      <c r="R15" s="13"/>
      <c r="S15" s="9"/>
      <c r="T15" s="11"/>
      <c r="U15" s="5"/>
      <c r="V15" s="62"/>
    </row>
    <row r="16" spans="1:22" x14ac:dyDescent="0.75">
      <c r="A16" t="s">
        <v>213</v>
      </c>
      <c r="B16">
        <v>15</v>
      </c>
      <c r="C16">
        <v>4</v>
      </c>
      <c r="E16" t="s">
        <v>17</v>
      </c>
      <c r="F16" t="s">
        <v>32</v>
      </c>
      <c r="G16" t="s">
        <v>233</v>
      </c>
      <c r="I16" s="6">
        <v>2</v>
      </c>
      <c r="J16" s="4"/>
      <c r="K16" s="5">
        <v>-1</v>
      </c>
      <c r="L16" s="6"/>
      <c r="M16" s="4"/>
      <c r="N16" s="5"/>
      <c r="O16" s="6"/>
      <c r="P16" s="7">
        <v>-1</v>
      </c>
      <c r="Q16" s="12"/>
      <c r="R16" s="13"/>
      <c r="S16" s="9"/>
      <c r="T16" s="11"/>
      <c r="U16" s="5"/>
      <c r="V16" s="62"/>
    </row>
    <row r="17" spans="1:22" x14ac:dyDescent="0.75">
      <c r="A17" t="s">
        <v>214</v>
      </c>
      <c r="B17">
        <v>16</v>
      </c>
      <c r="C17">
        <v>4</v>
      </c>
      <c r="E17" t="s">
        <v>17</v>
      </c>
      <c r="F17" t="s">
        <v>32</v>
      </c>
      <c r="G17" t="s">
        <v>235</v>
      </c>
      <c r="I17" s="6"/>
      <c r="J17" s="4"/>
      <c r="K17" s="5"/>
      <c r="L17" s="6"/>
      <c r="M17" s="4"/>
      <c r="N17" s="5"/>
      <c r="O17" s="6"/>
      <c r="P17" s="7">
        <v>-1</v>
      </c>
      <c r="Q17" s="12"/>
      <c r="R17" s="13"/>
      <c r="S17" s="9"/>
      <c r="T17" s="11"/>
      <c r="U17" s="5"/>
      <c r="V17" s="62"/>
    </row>
    <row r="18" spans="1:22" x14ac:dyDescent="0.75">
      <c r="A18" t="s">
        <v>230</v>
      </c>
      <c r="B18">
        <v>17</v>
      </c>
      <c r="C18">
        <v>4</v>
      </c>
      <c r="E18" t="s">
        <v>17</v>
      </c>
      <c r="F18" t="s">
        <v>32</v>
      </c>
      <c r="G18" t="s">
        <v>234</v>
      </c>
      <c r="I18" s="6">
        <v>1</v>
      </c>
      <c r="J18" s="4">
        <v>-3</v>
      </c>
      <c r="K18" s="5"/>
      <c r="L18" s="6"/>
      <c r="M18" s="4"/>
      <c r="N18" s="5"/>
      <c r="O18" s="6"/>
      <c r="P18" s="7"/>
      <c r="Q18" s="12"/>
      <c r="R18" s="13"/>
      <c r="S18" s="9"/>
      <c r="T18" s="11"/>
      <c r="U18" s="5"/>
      <c r="V18" s="62"/>
    </row>
    <row r="19" spans="1:22" x14ac:dyDescent="0.75">
      <c r="A19" t="s">
        <v>215</v>
      </c>
      <c r="B19">
        <v>18</v>
      </c>
      <c r="C19">
        <v>4</v>
      </c>
      <c r="E19" t="s">
        <v>17</v>
      </c>
      <c r="F19" t="s">
        <v>32</v>
      </c>
      <c r="G19" t="s">
        <v>236</v>
      </c>
      <c r="I19" s="6">
        <v>2</v>
      </c>
      <c r="J19" s="4"/>
      <c r="K19" s="5">
        <v>-2</v>
      </c>
      <c r="L19" s="6"/>
      <c r="M19" s="4"/>
      <c r="N19" s="5"/>
      <c r="O19" s="6"/>
      <c r="P19" s="7"/>
      <c r="Q19" s="12">
        <v>1</v>
      </c>
      <c r="R19" s="13"/>
      <c r="S19" s="9"/>
      <c r="T19" s="11"/>
      <c r="U19" s="5"/>
      <c r="V19" s="62"/>
    </row>
    <row r="20" spans="1:22" x14ac:dyDescent="0.75">
      <c r="A20" t="s">
        <v>217</v>
      </c>
      <c r="B20">
        <v>19</v>
      </c>
      <c r="C20">
        <v>4</v>
      </c>
      <c r="E20" t="s">
        <v>17</v>
      </c>
      <c r="F20" t="s">
        <v>31</v>
      </c>
      <c r="I20" s="6">
        <v>1</v>
      </c>
      <c r="J20" s="4"/>
      <c r="K20" s="5"/>
      <c r="L20" s="6"/>
      <c r="M20" s="4"/>
      <c r="N20" s="5"/>
      <c r="O20" s="6"/>
      <c r="P20" s="7"/>
      <c r="Q20" s="12"/>
      <c r="R20" s="13"/>
      <c r="S20" s="9"/>
      <c r="T20" s="11"/>
      <c r="U20" s="5"/>
      <c r="V20" s="62"/>
    </row>
    <row r="21" spans="1:22" x14ac:dyDescent="0.75">
      <c r="A21" t="s">
        <v>84</v>
      </c>
      <c r="B21">
        <v>20</v>
      </c>
      <c r="C21">
        <v>4</v>
      </c>
      <c r="E21" t="s">
        <v>17</v>
      </c>
      <c r="F21" t="s">
        <v>31</v>
      </c>
      <c r="I21" s="6">
        <v>1</v>
      </c>
      <c r="J21" s="4"/>
      <c r="K21" s="5"/>
      <c r="L21" s="6"/>
      <c r="M21" s="4"/>
      <c r="N21" s="5"/>
      <c r="O21" s="6"/>
      <c r="P21" s="7"/>
      <c r="Q21" s="12"/>
      <c r="R21" s="13"/>
      <c r="S21" s="9"/>
      <c r="T21" s="11"/>
      <c r="U21" s="5"/>
      <c r="V21" s="62"/>
    </row>
    <row r="22" spans="1:22" x14ac:dyDescent="0.75">
      <c r="A22" t="s">
        <v>218</v>
      </c>
      <c r="B22">
        <v>21</v>
      </c>
      <c r="C22">
        <v>4</v>
      </c>
      <c r="E22" t="s">
        <v>17</v>
      </c>
      <c r="F22" t="s">
        <v>31</v>
      </c>
      <c r="I22" s="6">
        <v>2</v>
      </c>
      <c r="J22" s="4"/>
      <c r="K22" s="5"/>
      <c r="L22" s="6"/>
      <c r="M22" s="4"/>
      <c r="N22" s="5"/>
      <c r="O22" s="6"/>
      <c r="P22" s="7"/>
      <c r="Q22" s="12"/>
      <c r="R22" s="13"/>
      <c r="S22" s="9"/>
      <c r="T22" s="11"/>
      <c r="U22" s="5"/>
      <c r="V22" s="62"/>
    </row>
    <row r="23" spans="1:22" x14ac:dyDescent="0.75">
      <c r="A23" t="s">
        <v>216</v>
      </c>
      <c r="B23">
        <v>22</v>
      </c>
      <c r="C23">
        <v>4</v>
      </c>
      <c r="E23" t="s">
        <v>17</v>
      </c>
      <c r="F23" t="s">
        <v>31</v>
      </c>
      <c r="I23" s="6">
        <v>2</v>
      </c>
      <c r="J23" s="4"/>
      <c r="K23" s="5"/>
      <c r="L23" s="6"/>
      <c r="M23" s="4"/>
      <c r="N23" s="5"/>
      <c r="O23" s="6"/>
      <c r="P23" s="7"/>
      <c r="Q23" s="12"/>
      <c r="R23" s="13"/>
      <c r="S23" s="9"/>
      <c r="T23" s="11"/>
      <c r="U23" s="5"/>
      <c r="V23" s="62"/>
    </row>
    <row r="24" spans="1:22" x14ac:dyDescent="0.75">
      <c r="A24" t="s">
        <v>219</v>
      </c>
      <c r="B24">
        <v>23</v>
      </c>
      <c r="C24">
        <v>4</v>
      </c>
      <c r="E24" t="s">
        <v>17</v>
      </c>
      <c r="F24" t="s">
        <v>31</v>
      </c>
      <c r="I24" s="6">
        <v>3</v>
      </c>
      <c r="J24" s="4"/>
      <c r="K24" s="5"/>
      <c r="L24" s="6"/>
      <c r="M24" s="4"/>
      <c r="N24" s="5"/>
      <c r="O24" s="6"/>
      <c r="P24" s="7"/>
      <c r="Q24" s="12"/>
      <c r="R24" s="13"/>
      <c r="S24" s="9"/>
      <c r="T24" s="11"/>
      <c r="U24" s="5"/>
      <c r="V24" s="62"/>
    </row>
    <row r="25" spans="1:22" x14ac:dyDescent="0.75">
      <c r="A25" t="s">
        <v>220</v>
      </c>
      <c r="B25">
        <v>24</v>
      </c>
      <c r="C25">
        <v>4</v>
      </c>
      <c r="E25" t="s">
        <v>17</v>
      </c>
      <c r="F25" t="s">
        <v>31</v>
      </c>
      <c r="G25" t="s">
        <v>237</v>
      </c>
      <c r="I25" s="6">
        <v>3</v>
      </c>
      <c r="J25" s="4"/>
      <c r="K25" s="5"/>
      <c r="L25" s="6"/>
      <c r="M25" s="4"/>
      <c r="N25" s="5"/>
      <c r="O25" s="6"/>
      <c r="P25" s="7"/>
      <c r="Q25" s="12"/>
      <c r="R25" s="13"/>
      <c r="S25" s="9"/>
      <c r="T25" s="11"/>
      <c r="U25" s="5"/>
      <c r="V25" s="62"/>
    </row>
    <row r="26" spans="1:22" x14ac:dyDescent="0.75">
      <c r="A26" t="s">
        <v>94</v>
      </c>
      <c r="B26">
        <v>25</v>
      </c>
      <c r="C26">
        <v>4</v>
      </c>
      <c r="E26" s="21" t="s">
        <v>17</v>
      </c>
      <c r="F26" t="s">
        <v>31</v>
      </c>
      <c r="I26" s="6">
        <v>3</v>
      </c>
      <c r="J26" s="4"/>
      <c r="K26" s="5"/>
      <c r="L26" s="6"/>
      <c r="M26" s="4"/>
      <c r="N26" s="5"/>
      <c r="O26" s="6"/>
      <c r="P26" s="7"/>
      <c r="Q26" s="12"/>
      <c r="R26" s="13"/>
      <c r="S26" s="9"/>
      <c r="T26" s="11"/>
      <c r="U26" s="5"/>
      <c r="V26" s="62"/>
    </row>
    <row r="27" spans="1:22" x14ac:dyDescent="0.75">
      <c r="A27" t="s">
        <v>86</v>
      </c>
      <c r="B27">
        <v>26</v>
      </c>
      <c r="C27">
        <v>4</v>
      </c>
      <c r="E27" s="21" t="s">
        <v>17</v>
      </c>
      <c r="F27" t="s">
        <v>31</v>
      </c>
      <c r="I27" s="6">
        <v>1</v>
      </c>
      <c r="J27" s="4"/>
      <c r="K27" s="5"/>
      <c r="L27" s="6"/>
      <c r="M27" s="4"/>
      <c r="N27" s="5"/>
      <c r="O27" s="6"/>
      <c r="P27" s="7"/>
      <c r="Q27" s="12"/>
      <c r="R27" s="13"/>
      <c r="S27" s="9"/>
      <c r="T27" s="11"/>
      <c r="U27" s="5"/>
      <c r="V27" s="62"/>
    </row>
    <row r="28" spans="1:22" x14ac:dyDescent="0.75">
      <c r="A28" s="21" t="s">
        <v>75</v>
      </c>
      <c r="B28">
        <v>27</v>
      </c>
      <c r="C28">
        <v>4</v>
      </c>
      <c r="E28" s="21" t="s">
        <v>17</v>
      </c>
      <c r="F28" t="s">
        <v>31</v>
      </c>
      <c r="I28">
        <v>3</v>
      </c>
    </row>
    <row r="29" spans="1:22" x14ac:dyDescent="0.75">
      <c r="A29" s="20" t="s">
        <v>85</v>
      </c>
      <c r="B29">
        <v>28</v>
      </c>
      <c r="C29">
        <v>4</v>
      </c>
      <c r="E29" s="21" t="s">
        <v>17</v>
      </c>
      <c r="F29" t="s">
        <v>31</v>
      </c>
      <c r="I29">
        <v>2</v>
      </c>
    </row>
    <row r="30" spans="1:22" x14ac:dyDescent="0.75">
      <c r="A30" s="21" t="s">
        <v>87</v>
      </c>
      <c r="B30">
        <v>29</v>
      </c>
      <c r="C30">
        <v>4</v>
      </c>
      <c r="E30" s="21" t="s">
        <v>17</v>
      </c>
      <c r="F30" t="s">
        <v>31</v>
      </c>
      <c r="I30">
        <v>1</v>
      </c>
    </row>
    <row r="31" spans="1:22" x14ac:dyDescent="0.75">
      <c r="A31" s="20" t="s">
        <v>76</v>
      </c>
      <c r="B31">
        <v>30</v>
      </c>
      <c r="C31">
        <v>4</v>
      </c>
      <c r="E31" s="21" t="s">
        <v>17</v>
      </c>
      <c r="F31" t="s">
        <v>31</v>
      </c>
      <c r="I31">
        <v>4</v>
      </c>
    </row>
    <row r="32" spans="1:22" x14ac:dyDescent="0.75">
      <c r="A32" s="21" t="s">
        <v>164</v>
      </c>
      <c r="B32">
        <v>31</v>
      </c>
      <c r="C32">
        <v>4</v>
      </c>
      <c r="E32" s="21" t="s">
        <v>17</v>
      </c>
      <c r="F32" t="s">
        <v>31</v>
      </c>
      <c r="I32">
        <v>1</v>
      </c>
    </row>
    <row r="33" spans="1:22" x14ac:dyDescent="0.75">
      <c r="A33" s="20" t="s">
        <v>180</v>
      </c>
      <c r="B33">
        <v>32</v>
      </c>
      <c r="C33">
        <v>4</v>
      </c>
      <c r="E33" s="21" t="s">
        <v>17</v>
      </c>
      <c r="F33" t="s">
        <v>31</v>
      </c>
      <c r="H33" t="s">
        <v>247</v>
      </c>
      <c r="I33">
        <v>1</v>
      </c>
    </row>
    <row r="34" spans="1:22" x14ac:dyDescent="0.75">
      <c r="A34" s="21" t="s">
        <v>53</v>
      </c>
      <c r="B34">
        <v>35</v>
      </c>
      <c r="C34">
        <v>4</v>
      </c>
      <c r="D34" s="21"/>
      <c r="E34" t="s">
        <v>17</v>
      </c>
      <c r="F34" t="s">
        <v>30</v>
      </c>
      <c r="H34" t="s">
        <v>253</v>
      </c>
      <c r="I34">
        <v>3</v>
      </c>
      <c r="L34" s="6"/>
      <c r="M34" s="4"/>
      <c r="N34" s="5"/>
      <c r="O34" s="6"/>
      <c r="P34" s="7"/>
      <c r="Q34" s="12"/>
      <c r="R34" s="13"/>
      <c r="S34" s="9"/>
      <c r="T34" s="11"/>
      <c r="U34" s="5"/>
      <c r="V34" s="62"/>
    </row>
    <row r="35" spans="1:22" x14ac:dyDescent="0.75">
      <c r="A35" s="20" t="s">
        <v>51</v>
      </c>
      <c r="B35">
        <v>39</v>
      </c>
      <c r="C35">
        <v>4</v>
      </c>
      <c r="D35" s="21"/>
      <c r="E35" t="s">
        <v>29</v>
      </c>
      <c r="F35" t="s">
        <v>30</v>
      </c>
      <c r="H35" t="s">
        <v>248</v>
      </c>
      <c r="I35">
        <v>1</v>
      </c>
      <c r="L35" s="6"/>
      <c r="M35" s="4"/>
      <c r="N35" s="5"/>
      <c r="O35" s="6"/>
      <c r="P35" s="7"/>
      <c r="Q35" s="12"/>
      <c r="R35" s="13"/>
      <c r="S35" s="9"/>
      <c r="T35" s="11"/>
      <c r="U35" s="5"/>
      <c r="V35" s="62"/>
    </row>
    <row r="36" spans="1:22" x14ac:dyDescent="0.75">
      <c r="A36" s="21" t="s">
        <v>47</v>
      </c>
      <c r="B36">
        <v>40</v>
      </c>
      <c r="C36">
        <v>4</v>
      </c>
      <c r="D36" s="20"/>
      <c r="E36" t="s">
        <v>29</v>
      </c>
      <c r="F36" t="s">
        <v>30</v>
      </c>
      <c r="H36" t="s">
        <v>249</v>
      </c>
      <c r="I36">
        <v>1</v>
      </c>
      <c r="L36" s="6"/>
      <c r="M36" s="4"/>
      <c r="N36" s="5"/>
      <c r="O36" s="6"/>
      <c r="P36" s="7"/>
      <c r="Q36" s="12"/>
      <c r="R36" s="13"/>
      <c r="S36" s="9"/>
      <c r="T36" s="11"/>
      <c r="U36" s="5"/>
      <c r="V36" s="62"/>
    </row>
    <row r="37" spans="1:22" x14ac:dyDescent="0.75">
      <c r="A37" s="21" t="s">
        <v>251</v>
      </c>
      <c r="B37">
        <v>41</v>
      </c>
      <c r="C37">
        <v>4</v>
      </c>
      <c r="D37" s="20"/>
      <c r="F37" t="s">
        <v>30</v>
      </c>
      <c r="H37" t="s">
        <v>250</v>
      </c>
      <c r="I37">
        <v>3</v>
      </c>
      <c r="L37" s="6"/>
      <c r="M37" s="4"/>
      <c r="N37" s="5"/>
      <c r="O37" s="6"/>
      <c r="P37" s="7"/>
      <c r="Q37" s="12"/>
      <c r="R37" s="13"/>
      <c r="S37" s="9"/>
      <c r="T37" s="11"/>
      <c r="U37" s="5"/>
      <c r="V37" s="62"/>
    </row>
    <row r="38" spans="1:22" x14ac:dyDescent="0.75">
      <c r="A38" s="21" t="s">
        <v>50</v>
      </c>
      <c r="B38">
        <v>42</v>
      </c>
      <c r="C38">
        <v>4</v>
      </c>
      <c r="E38" t="s">
        <v>29</v>
      </c>
      <c r="F38" t="s">
        <v>30</v>
      </c>
      <c r="H38" t="s">
        <v>254</v>
      </c>
      <c r="I38">
        <v>1</v>
      </c>
      <c r="L38" s="6"/>
      <c r="M38" s="4"/>
      <c r="N38" s="5"/>
      <c r="O38" s="6"/>
      <c r="P38" s="7"/>
      <c r="Q38" s="12"/>
      <c r="R38" s="13"/>
      <c r="S38" s="9"/>
      <c r="T38" s="11"/>
      <c r="U38" s="5"/>
      <c r="V38" s="62"/>
    </row>
    <row r="39" spans="1:22" x14ac:dyDescent="0.75">
      <c r="A39" s="20" t="s">
        <v>57</v>
      </c>
      <c r="B39">
        <v>43</v>
      </c>
      <c r="C39">
        <v>4</v>
      </c>
      <c r="E39" t="s">
        <v>29</v>
      </c>
      <c r="F39" t="s">
        <v>30</v>
      </c>
      <c r="H39" t="s">
        <v>255</v>
      </c>
      <c r="I39">
        <v>3</v>
      </c>
      <c r="L39" s="6"/>
      <c r="M39" s="4"/>
      <c r="N39" s="5"/>
      <c r="O39" s="6"/>
      <c r="P39" s="7"/>
      <c r="Q39" s="12"/>
      <c r="R39" s="13"/>
      <c r="S39" s="9"/>
      <c r="T39" s="11"/>
      <c r="U39" s="5"/>
      <c r="V39" s="62"/>
    </row>
    <row r="40" spans="1:22" x14ac:dyDescent="0.75">
      <c r="A40" s="20" t="s">
        <v>62</v>
      </c>
      <c r="B40">
        <v>44</v>
      </c>
      <c r="C40">
        <v>4</v>
      </c>
      <c r="E40" t="s">
        <v>29</v>
      </c>
      <c r="F40" t="s">
        <v>30</v>
      </c>
      <c r="H40" t="s">
        <v>250</v>
      </c>
      <c r="I40">
        <v>5</v>
      </c>
      <c r="L40" s="6"/>
      <c r="M40" s="4"/>
      <c r="N40" s="5"/>
      <c r="O40" s="6"/>
      <c r="P40" s="7"/>
      <c r="Q40" s="12"/>
      <c r="R40" s="13"/>
      <c r="S40" s="9"/>
      <c r="T40" s="11"/>
      <c r="U40" s="5"/>
      <c r="V40" s="62"/>
    </row>
    <row r="41" spans="1:22" x14ac:dyDescent="0.75">
      <c r="A41" s="21" t="s">
        <v>63</v>
      </c>
      <c r="B41">
        <v>45</v>
      </c>
      <c r="C41">
        <v>4</v>
      </c>
      <c r="E41" t="s">
        <v>29</v>
      </c>
      <c r="F41" t="s">
        <v>30</v>
      </c>
      <c r="H41" t="s">
        <v>256</v>
      </c>
      <c r="I41">
        <v>1</v>
      </c>
      <c r="L41" s="6"/>
      <c r="M41" s="4"/>
      <c r="N41" s="5"/>
      <c r="O41" s="6"/>
      <c r="P41" s="7"/>
      <c r="Q41" s="12"/>
      <c r="R41" s="13"/>
      <c r="S41" s="9"/>
      <c r="T41" s="11"/>
      <c r="U41" s="5"/>
      <c r="V41" s="62"/>
    </row>
    <row r="42" spans="1:22" x14ac:dyDescent="0.75">
      <c r="A42" t="s">
        <v>252</v>
      </c>
      <c r="B42">
        <v>46</v>
      </c>
      <c r="C42">
        <v>4</v>
      </c>
      <c r="F42" t="s">
        <v>30</v>
      </c>
      <c r="H42" t="s">
        <v>257</v>
      </c>
      <c r="I42">
        <v>3</v>
      </c>
      <c r="K42">
        <v>-4</v>
      </c>
      <c r="L42" s="6"/>
      <c r="M42" s="4"/>
      <c r="N42" s="5"/>
      <c r="O42" s="6"/>
      <c r="P42" s="7"/>
      <c r="Q42" s="12"/>
      <c r="R42" s="13"/>
      <c r="S42" s="9"/>
      <c r="T42" s="11"/>
      <c r="U42" s="5"/>
      <c r="V42" s="62"/>
    </row>
    <row r="43" spans="1:22" x14ac:dyDescent="0.75">
      <c r="A43" t="s">
        <v>258</v>
      </c>
      <c r="B43">
        <v>47</v>
      </c>
      <c r="C43">
        <v>4</v>
      </c>
      <c r="F43" t="s">
        <v>30</v>
      </c>
      <c r="H43" t="s">
        <v>259</v>
      </c>
      <c r="I43">
        <v>2</v>
      </c>
      <c r="L43" s="6"/>
      <c r="M43" s="4"/>
      <c r="N43" s="5"/>
      <c r="O43" s="6"/>
      <c r="P43" s="7"/>
      <c r="Q43" s="12"/>
      <c r="R43" s="13"/>
      <c r="S43" s="9"/>
      <c r="T43" s="11"/>
      <c r="U43" s="5"/>
      <c r="V43" s="62"/>
    </row>
    <row r="44" spans="1:22" x14ac:dyDescent="0.75">
      <c r="A44" t="s">
        <v>260</v>
      </c>
      <c r="B44">
        <v>48</v>
      </c>
      <c r="C44">
        <v>4</v>
      </c>
      <c r="F44" t="s">
        <v>39</v>
      </c>
      <c r="I44">
        <v>3</v>
      </c>
      <c r="L44" s="6"/>
      <c r="M44" s="4"/>
      <c r="N44" s="5"/>
      <c r="O44" s="6"/>
      <c r="P44" s="7"/>
      <c r="Q44" s="12"/>
      <c r="R44" s="13"/>
      <c r="S44" s="9"/>
      <c r="T44" s="11"/>
      <c r="U44" s="5"/>
      <c r="V44" s="62"/>
    </row>
  </sheetData>
  <phoneticPr fontId="2" type="noConversion"/>
  <conditionalFormatting sqref="I34:I41 I2:I27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{2A0A0E47-43A1-4308-84F5-106E19FF8246}</x14:id>
        </ext>
      </extLst>
    </cfRule>
  </conditionalFormatting>
  <conditionalFormatting sqref="J34:J41 G8:H8 J2:J27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{25DD5551-45FD-46B0-822B-BC2A3C0189C6}</x14:id>
        </ext>
      </extLst>
    </cfRule>
  </conditionalFormatting>
  <conditionalFormatting sqref="K34:K41 K2:K27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{44388032-A34E-49BA-8E48-BB09D1BF1A80}</x14:id>
        </ext>
      </extLst>
    </cfRule>
  </conditionalFormatting>
  <conditionalFormatting sqref="L34:L41 L2:L27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{EEFF8881-BF27-4AD3-B701-427996BDC582}</x14:id>
        </ext>
      </extLst>
    </cfRule>
  </conditionalFormatting>
  <conditionalFormatting sqref="M34:T41 M2:T27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{4C23D4E5-3095-4E8F-9353-03396CAAD256}</x14:id>
        </ext>
      </extLst>
    </cfRule>
  </conditionalFormatting>
  <conditionalFormatting sqref="U34:U41 U2:U27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{11A19A1B-98F9-444D-85AA-2EA5FDB06E40}</x14:id>
        </ext>
      </extLst>
    </cfRule>
  </conditionalFormatting>
  <dataValidations count="2">
    <dataValidation type="list" allowBlank="1" showInputMessage="1" showErrorMessage="1" sqref="F2:F44" xr:uid="{62534267-E604-4D2D-9FDE-A03751742BF3}">
      <formula1>icons</formula1>
    </dataValidation>
    <dataValidation type="list" allowBlank="1" showInputMessage="1" showErrorMessage="1" sqref="E2:E44" xr:uid="{1564A11D-441E-4793-8E09-9903640B85FA}">
      <formula1>"Unterstützung,Know-How"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0A0E47-43A1-4308-84F5-106E19FF8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I34:I41 I2:I27</xm:sqref>
        </x14:conditionalFormatting>
        <x14:conditionalFormatting xmlns:xm="http://schemas.microsoft.com/office/excel/2006/main">
          <x14:cfRule type="dataBar" id="{25DD5551-45FD-46B0-822B-BC2A3C018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J34:J41 G8:H8 J2:J27</xm:sqref>
        </x14:conditionalFormatting>
        <x14:conditionalFormatting xmlns:xm="http://schemas.microsoft.com/office/excel/2006/main">
          <x14:cfRule type="dataBar" id="{44388032-A34E-49BA-8E48-BB09D1BF1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K34:K41 K2:K27</xm:sqref>
        </x14:conditionalFormatting>
        <x14:conditionalFormatting xmlns:xm="http://schemas.microsoft.com/office/excel/2006/main">
          <x14:cfRule type="dataBar" id="{EEFF8881-BF27-4AD3-B701-427996BDC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 L2:L27</xm:sqref>
        </x14:conditionalFormatting>
        <x14:conditionalFormatting xmlns:xm="http://schemas.microsoft.com/office/excel/2006/main">
          <x14:cfRule type="dataBar" id="{4C23D4E5-3095-4E8F-9353-03396CAAD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M34:T41 M2:T27</xm:sqref>
        </x14:conditionalFormatting>
        <x14:conditionalFormatting xmlns:xm="http://schemas.microsoft.com/office/excel/2006/main">
          <x14:cfRule type="dataBar" id="{11A19A1B-98F9-444D-85AA-2EA5FDB06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U34:U41 U2:U27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3116-BD75-405B-806D-21203481B43F}">
  <dimension ref="A1:J5"/>
  <sheetViews>
    <sheetView workbookViewId="0">
      <selection activeCell="A6" sqref="A6"/>
    </sheetView>
  </sheetViews>
  <sheetFormatPr baseColWidth="10" defaultRowHeight="14.75" x14ac:dyDescent="0.75"/>
  <cols>
    <col min="1" max="1" width="18" customWidth="1"/>
    <col min="2" max="8" width="6.36328125" customWidth="1"/>
  </cols>
  <sheetData>
    <row r="1" spans="1:10" x14ac:dyDescent="0.75">
      <c r="A1" s="19" t="s">
        <v>1</v>
      </c>
      <c r="B1" s="34" t="s">
        <v>38</v>
      </c>
      <c r="C1" s="35" t="s">
        <v>39</v>
      </c>
      <c r="D1" s="36" t="s">
        <v>18</v>
      </c>
      <c r="E1" s="37" t="s">
        <v>19</v>
      </c>
      <c r="F1" s="38" t="s">
        <v>32</v>
      </c>
      <c r="G1" s="39" t="s">
        <v>33</v>
      </c>
      <c r="H1" s="40" t="s">
        <v>30</v>
      </c>
      <c r="I1" s="41" t="s">
        <v>126</v>
      </c>
      <c r="J1" s="42" t="s">
        <v>132</v>
      </c>
    </row>
    <row r="2" spans="1:10" x14ac:dyDescent="0.75">
      <c r="A2" s="20" t="s">
        <v>110</v>
      </c>
      <c r="B2" s="22">
        <v>1</v>
      </c>
      <c r="C2" s="23"/>
      <c r="D2" s="24"/>
      <c r="E2" s="25"/>
      <c r="F2" s="26">
        <v>-2</v>
      </c>
      <c r="G2" s="27">
        <v>-2</v>
      </c>
      <c r="H2" s="28">
        <v>-1</v>
      </c>
      <c r="I2" s="30"/>
      <c r="J2" s="31"/>
    </row>
    <row r="3" spans="1:10" x14ac:dyDescent="0.75">
      <c r="A3" s="20" t="s">
        <v>173</v>
      </c>
    </row>
    <row r="4" spans="1:10" x14ac:dyDescent="0.75">
      <c r="A4" t="s">
        <v>228</v>
      </c>
    </row>
    <row r="5" spans="1:10" x14ac:dyDescent="0.75">
      <c r="A5" t="s">
        <v>229</v>
      </c>
    </row>
  </sheetData>
  <conditionalFormatting sqref="B2:H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{79FAA0F8-8BBB-4A5D-8D9D-BE61072CBF74}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AA0F8-8BBB-4A5D-8D9D-BE61072C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BB13-F5C5-4D9A-8F99-2E96F6560A3A}">
  <dimension ref="A1:O11"/>
  <sheetViews>
    <sheetView workbookViewId="0">
      <selection activeCell="B2" sqref="B2"/>
    </sheetView>
  </sheetViews>
  <sheetFormatPr baseColWidth="10" defaultRowHeight="14.75" x14ac:dyDescent="0.75"/>
  <sheetData>
    <row r="1" spans="1:15" x14ac:dyDescent="0.75">
      <c r="B1" s="65" t="s">
        <v>231</v>
      </c>
    </row>
    <row r="2" spans="1:15" x14ac:dyDescent="0.75">
      <c r="A2" s="20" t="str">
        <f>VLOOKUP(Karten3[[#This Row],[Kategorie2]],a,3,FALSE)</f>
        <v>⚡</v>
      </c>
      <c r="B2" s="20" t="s">
        <v>68</v>
      </c>
    </row>
    <row r="3" spans="1:15" x14ac:dyDescent="0.75">
      <c r="A3" s="21" t="str">
        <f>VLOOKUP(Karten3[[#This Row],[Kategorie2]],a,3,FALSE)</f>
        <v>⚡</v>
      </c>
      <c r="B3" s="21" t="s">
        <v>66</v>
      </c>
    </row>
    <row r="4" spans="1:15" x14ac:dyDescent="0.75">
      <c r="A4" s="20" t="str">
        <f>VLOOKUP(Karten3[[#This Row],[Kategorie2]],a,3,FALSE)</f>
        <v>⚡</v>
      </c>
      <c r="B4" s="20" t="s">
        <v>150</v>
      </c>
    </row>
    <row r="5" spans="1:15" x14ac:dyDescent="0.75">
      <c r="A5" s="21"/>
      <c r="B5" s="21"/>
    </row>
    <row r="6" spans="1:15" x14ac:dyDescent="0.75">
      <c r="A6" s="20"/>
      <c r="B6" s="20"/>
    </row>
    <row r="7" spans="1:15" x14ac:dyDescent="0.75">
      <c r="A7" s="21"/>
      <c r="B7" s="21"/>
    </row>
    <row r="8" spans="1:15" x14ac:dyDescent="0.75">
      <c r="A8" s="20"/>
      <c r="B8" s="20"/>
    </row>
    <row r="9" spans="1:15" x14ac:dyDescent="0.75">
      <c r="A9" s="20"/>
      <c r="B9" s="20"/>
    </row>
    <row r="10" spans="1:15" x14ac:dyDescent="0.75">
      <c r="A10" s="21"/>
      <c r="B10" s="21"/>
    </row>
    <row r="11" spans="1:15" x14ac:dyDescent="0.75">
      <c r="C11" t="s">
        <v>23</v>
      </c>
      <c r="D11" s="4"/>
      <c r="E11" s="5"/>
      <c r="F11" s="6"/>
      <c r="G11" s="7"/>
      <c r="H11" s="12" t="s">
        <v>64</v>
      </c>
      <c r="I11" s="13"/>
      <c r="J11" s="11"/>
      <c r="K11" s="5"/>
      <c r="L11" s="15" t="s">
        <v>117</v>
      </c>
      <c r="M11" s="18"/>
      <c r="N11" s="18"/>
      <c r="O11" s="8"/>
    </row>
  </sheetData>
  <conditionalFormatting sqref="D11: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{EFE83525-142F-4016-ACAD-60905869D0D7}</x14:id>
        </ext>
      </extLst>
    </cfRule>
  </conditionalFormatting>
  <dataValidations count="2">
    <dataValidation type="list" allowBlank="1" showInputMessage="1" showErrorMessage="1" sqref="A2:A10" xr:uid="{62534267-E604-4D2D-9FDE-A03751742BF3}">
      <formula1>icons</formula1>
    </dataValidation>
    <dataValidation type="list" allowBlank="1" showInputMessage="1" showErrorMessage="1" sqref="C11" xr:uid="{851F3A6C-D6B1-44D3-BB15-CC1A1D584133}">
      <formula1>Kategorien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83525-142F-4016-ACAD-60905869D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D11:K11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BFD6-B733-4D48-979E-A00900DF621C}">
  <dimension ref="A1:M10"/>
  <sheetViews>
    <sheetView zoomScale="145" zoomScaleNormal="145" workbookViewId="0">
      <selection activeCell="C18" sqref="C18"/>
    </sheetView>
  </sheetViews>
  <sheetFormatPr baseColWidth="10" defaultRowHeight="14.75" x14ac:dyDescent="0.75"/>
  <cols>
    <col min="1" max="1" width="21.36328125" customWidth="1"/>
    <col min="2" max="2" width="3.453125" customWidth="1"/>
    <col min="3" max="3" width="9.7265625" bestFit="1" customWidth="1"/>
    <col min="4" max="4" width="3.1796875" bestFit="1" customWidth="1"/>
    <col min="5" max="6" width="3.54296875" bestFit="1" customWidth="1"/>
    <col min="7" max="8" width="3.453125" bestFit="1" customWidth="1"/>
    <col min="9" max="10" width="3.54296875" bestFit="1" customWidth="1"/>
    <col min="11" max="11" width="3.54296875" customWidth="1"/>
    <col min="12" max="12" width="18.1796875" bestFit="1" customWidth="1"/>
    <col min="13" max="13" width="10.7265625" bestFit="1" customWidth="1"/>
  </cols>
  <sheetData>
    <row r="1" spans="1:13" x14ac:dyDescent="0.75">
      <c r="A1" s="19" t="s">
        <v>1</v>
      </c>
      <c r="B1" s="19" t="s">
        <v>40</v>
      </c>
      <c r="C1" s="19" t="s">
        <v>2</v>
      </c>
      <c r="D1" s="34" t="s">
        <v>38</v>
      </c>
      <c r="E1" s="35" t="s">
        <v>39</v>
      </c>
      <c r="F1" s="36" t="s">
        <v>18</v>
      </c>
      <c r="G1" s="37" t="s">
        <v>19</v>
      </c>
      <c r="H1" s="38" t="s">
        <v>32</v>
      </c>
      <c r="I1" s="39" t="s">
        <v>33</v>
      </c>
      <c r="J1" s="40" t="s">
        <v>30</v>
      </c>
      <c r="K1" s="64" t="s">
        <v>58</v>
      </c>
      <c r="L1" s="41" t="s">
        <v>126</v>
      </c>
      <c r="M1" s="42" t="s">
        <v>132</v>
      </c>
    </row>
    <row r="2" spans="1:13" x14ac:dyDescent="0.75">
      <c r="A2" s="20" t="s">
        <v>69</v>
      </c>
      <c r="B2" s="20" t="s">
        <v>31</v>
      </c>
      <c r="C2" s="20" t="s">
        <v>42</v>
      </c>
      <c r="D2" s="22">
        <v>6</v>
      </c>
      <c r="E2" s="23"/>
      <c r="F2" s="24"/>
      <c r="G2" s="25"/>
      <c r="H2" s="26">
        <v>-2</v>
      </c>
      <c r="I2" s="27">
        <v>-15</v>
      </c>
      <c r="J2" s="28">
        <v>-1</v>
      </c>
      <c r="K2" s="29"/>
      <c r="L2" s="30" t="s">
        <v>89</v>
      </c>
      <c r="M2" s="31"/>
    </row>
    <row r="3" spans="1:13" x14ac:dyDescent="0.75">
      <c r="A3" s="21" t="s">
        <v>97</v>
      </c>
      <c r="B3" s="21" t="s">
        <v>31</v>
      </c>
      <c r="C3" s="21" t="s">
        <v>42</v>
      </c>
      <c r="D3" s="22">
        <v>3</v>
      </c>
      <c r="E3" s="23"/>
      <c r="F3" s="24"/>
      <c r="G3" s="25"/>
      <c r="H3" s="26">
        <v>-1</v>
      </c>
      <c r="I3" s="27">
        <v>-4</v>
      </c>
      <c r="J3" s="28">
        <v>-3</v>
      </c>
      <c r="K3" s="29"/>
      <c r="L3" s="32"/>
      <c r="M3" s="33"/>
    </row>
    <row r="4" spans="1:13" x14ac:dyDescent="0.75">
      <c r="A4" s="20" t="s">
        <v>93</v>
      </c>
      <c r="B4" s="20" t="s">
        <v>31</v>
      </c>
      <c r="C4" s="20" t="s">
        <v>42</v>
      </c>
      <c r="D4" s="22">
        <v>4</v>
      </c>
      <c r="E4" s="23"/>
      <c r="F4" s="24"/>
      <c r="G4" s="25"/>
      <c r="H4" s="26">
        <v>-2</v>
      </c>
      <c r="I4" s="27">
        <v>-4</v>
      </c>
      <c r="J4" s="28">
        <v>-2</v>
      </c>
      <c r="K4" s="29"/>
      <c r="L4" s="30" t="s">
        <v>148</v>
      </c>
      <c r="M4" s="31"/>
    </row>
    <row r="5" spans="1:13" x14ac:dyDescent="0.75">
      <c r="A5" s="21" t="s">
        <v>96</v>
      </c>
      <c r="B5" s="21" t="s">
        <v>31</v>
      </c>
      <c r="C5" s="21" t="s">
        <v>42</v>
      </c>
      <c r="D5" s="22">
        <v>2</v>
      </c>
      <c r="E5" s="23"/>
      <c r="F5" s="24"/>
      <c r="G5" s="25"/>
      <c r="H5" s="26">
        <v>-2</v>
      </c>
      <c r="I5" s="27">
        <v>-3</v>
      </c>
      <c r="J5" s="28">
        <v>-1</v>
      </c>
      <c r="K5" s="29"/>
      <c r="L5" s="32" t="s">
        <v>42</v>
      </c>
      <c r="M5" s="33"/>
    </row>
    <row r="6" spans="1:13" x14ac:dyDescent="0.75">
      <c r="A6" s="21" t="s">
        <v>157</v>
      </c>
      <c r="B6" s="21" t="s">
        <v>31</v>
      </c>
      <c r="C6" s="21" t="s">
        <v>42</v>
      </c>
      <c r="D6" s="22">
        <v>6</v>
      </c>
      <c r="E6" s="23"/>
      <c r="F6" s="24"/>
      <c r="G6" s="25">
        <v>1</v>
      </c>
      <c r="H6" s="26">
        <v>-6</v>
      </c>
      <c r="I6" s="27"/>
      <c r="J6" s="28"/>
      <c r="K6" s="29"/>
      <c r="L6" s="32" t="s">
        <v>165</v>
      </c>
      <c r="M6" s="33"/>
    </row>
    <row r="7" spans="1:13" x14ac:dyDescent="0.75">
      <c r="A7" s="20" t="s">
        <v>103</v>
      </c>
      <c r="B7" s="20" t="s">
        <v>31</v>
      </c>
      <c r="C7" s="20" t="s">
        <v>42</v>
      </c>
      <c r="D7" s="22"/>
      <c r="E7" s="23"/>
      <c r="F7" s="24"/>
      <c r="G7" s="25"/>
      <c r="H7" s="26"/>
      <c r="I7" s="27"/>
      <c r="J7" s="28"/>
      <c r="K7" s="29"/>
      <c r="L7" s="30"/>
      <c r="M7" s="31"/>
    </row>
    <row r="8" spans="1:13" x14ac:dyDescent="0.75">
      <c r="A8" s="20" t="s">
        <v>107</v>
      </c>
      <c r="B8" s="20" t="s">
        <v>31</v>
      </c>
      <c r="C8" s="20" t="s">
        <v>42</v>
      </c>
      <c r="D8" s="22">
        <v>2</v>
      </c>
      <c r="E8" s="23"/>
      <c r="F8" s="24"/>
      <c r="G8" s="25"/>
      <c r="H8" s="26">
        <v>-4</v>
      </c>
      <c r="I8" s="27">
        <v>-4</v>
      </c>
      <c r="J8" s="28">
        <v>-1</v>
      </c>
      <c r="K8" s="29"/>
      <c r="L8" s="30"/>
      <c r="M8" s="31"/>
    </row>
    <row r="9" spans="1:13" x14ac:dyDescent="0.75">
      <c r="A9" s="21" t="s">
        <v>108</v>
      </c>
      <c r="B9" s="21" t="s">
        <v>31</v>
      </c>
      <c r="C9" s="21" t="s">
        <v>42</v>
      </c>
      <c r="D9" s="22">
        <v>3</v>
      </c>
      <c r="E9" s="23"/>
      <c r="F9" s="24"/>
      <c r="G9" s="25"/>
      <c r="H9" s="26">
        <v>-4</v>
      </c>
      <c r="I9" s="27">
        <v>-4</v>
      </c>
      <c r="J9" s="28">
        <v>-3</v>
      </c>
      <c r="K9" s="29"/>
      <c r="L9" s="32"/>
      <c r="M9" s="33"/>
    </row>
    <row r="10" spans="1:13" x14ac:dyDescent="0.75">
      <c r="A10" s="20" t="s">
        <v>111</v>
      </c>
      <c r="B10" s="20" t="s">
        <v>31</v>
      </c>
      <c r="C10" s="20" t="s">
        <v>42</v>
      </c>
      <c r="D10" s="22">
        <v>3</v>
      </c>
      <c r="E10" s="23"/>
      <c r="F10" s="24"/>
      <c r="G10" s="25"/>
      <c r="H10" s="26">
        <v>-4</v>
      </c>
      <c r="I10" s="27">
        <v>-3</v>
      </c>
      <c r="J10" s="28">
        <v>-2</v>
      </c>
      <c r="K10" s="29"/>
      <c r="L10" s="30"/>
      <c r="M10" s="31"/>
    </row>
  </sheetData>
  <conditionalFormatting sqref="D2:J10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{113745A6-CAFA-4336-9F8B-01C98A529681}</x14:id>
        </ext>
      </extLst>
    </cfRule>
  </conditionalFormatting>
  <conditionalFormatting sqref="K2:K10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{D6E8F4D0-9B3C-4984-8624-E38AC05D59F7}</x14:id>
        </ext>
      </extLst>
    </cfRule>
  </conditionalFormatting>
  <dataValidations count="2">
    <dataValidation type="list" allowBlank="1" showInputMessage="1" showErrorMessage="1" sqref="C2:C10" xr:uid="{0D2BFF12-D06D-42CB-BDD9-DD45EE9436F0}">
      <formula1>Kategorien</formula1>
    </dataValidation>
    <dataValidation type="list" allowBlank="1" showInputMessage="1" showErrorMessage="1" sqref="B2:B10" xr:uid="{D304D8AB-2149-4B16-9DAC-7A2986073C13}">
      <formula1>icons</formula1>
    </dataValidation>
  </dataValidations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745A6-CAFA-4336-9F8B-01C98A529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D2:J10</xm:sqref>
        </x14:conditionalFormatting>
        <x14:conditionalFormatting xmlns:xm="http://schemas.microsoft.com/office/excel/2006/main">
          <x14:cfRule type="dataBar" id="{D6E8F4D0-9B3C-4984-8624-E38AC05D5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0B58-5C08-416B-8231-676D3D814E88}">
  <dimension ref="A1:L12"/>
  <sheetViews>
    <sheetView zoomScale="85" zoomScaleNormal="85" workbookViewId="0">
      <selection activeCell="G1" sqref="G1:K1"/>
    </sheetView>
  </sheetViews>
  <sheetFormatPr baseColWidth="10" defaultRowHeight="14.75" x14ac:dyDescent="0.75"/>
  <cols>
    <col min="1" max="1" width="3.1796875" customWidth="1"/>
    <col min="2" max="2" width="28.1796875" customWidth="1"/>
    <col min="3" max="3" width="24" customWidth="1"/>
    <col min="4" max="6" width="3.453125" customWidth="1"/>
    <col min="7" max="7" width="8.36328125" customWidth="1"/>
    <col min="8" max="11" width="3.453125" customWidth="1"/>
  </cols>
  <sheetData>
    <row r="1" spans="1:12" x14ac:dyDescent="0.75">
      <c r="B1" s="65" t="s">
        <v>184</v>
      </c>
      <c r="C1" t="s">
        <v>188</v>
      </c>
      <c r="D1" s="52" t="s">
        <v>38</v>
      </c>
      <c r="E1" s="53" t="s">
        <v>39</v>
      </c>
      <c r="F1" s="54" t="s">
        <v>18</v>
      </c>
      <c r="G1" s="55" t="s">
        <v>19</v>
      </c>
      <c r="H1" s="56" t="s">
        <v>32</v>
      </c>
      <c r="I1" s="57" t="s">
        <v>33</v>
      </c>
      <c r="J1" s="58" t="s">
        <v>30</v>
      </c>
      <c r="K1" s="59" t="s">
        <v>35</v>
      </c>
      <c r="L1" t="s">
        <v>126</v>
      </c>
    </row>
    <row r="2" spans="1:12" x14ac:dyDescent="0.75">
      <c r="B2" t="s">
        <v>195</v>
      </c>
      <c r="C2" t="s">
        <v>196</v>
      </c>
      <c r="D2">
        <v>-4</v>
      </c>
      <c r="L2" t="s">
        <v>191</v>
      </c>
    </row>
    <row r="3" spans="1:12" x14ac:dyDescent="0.75">
      <c r="B3" s="65" t="s">
        <v>222</v>
      </c>
    </row>
    <row r="4" spans="1:12" x14ac:dyDescent="0.75">
      <c r="B4" t="s">
        <v>209</v>
      </c>
      <c r="C4" t="s">
        <v>210</v>
      </c>
      <c r="D4">
        <v>-1</v>
      </c>
      <c r="G4" t="s">
        <v>211</v>
      </c>
      <c r="H4">
        <v>1</v>
      </c>
    </row>
    <row r="5" spans="1:12" x14ac:dyDescent="0.75">
      <c r="B5" t="s">
        <v>223</v>
      </c>
    </row>
    <row r="6" spans="1:12" x14ac:dyDescent="0.75">
      <c r="B6" t="s">
        <v>192</v>
      </c>
      <c r="C6" t="s">
        <v>193</v>
      </c>
      <c r="D6">
        <v>-1</v>
      </c>
      <c r="G6">
        <v>2</v>
      </c>
      <c r="I6">
        <v>1</v>
      </c>
      <c r="L6" s="30" t="s">
        <v>189</v>
      </c>
    </row>
    <row r="7" spans="1:12" x14ac:dyDescent="0.75">
      <c r="B7" t="s">
        <v>190</v>
      </c>
      <c r="C7" t="s">
        <v>194</v>
      </c>
      <c r="D7">
        <v>-1</v>
      </c>
      <c r="G7">
        <v>1</v>
      </c>
      <c r="I7">
        <v>1</v>
      </c>
      <c r="L7" t="s">
        <v>191</v>
      </c>
    </row>
    <row r="8" spans="1:12" x14ac:dyDescent="0.75">
      <c r="B8" s="65" t="s">
        <v>187</v>
      </c>
    </row>
    <row r="9" spans="1:12" x14ac:dyDescent="0.75">
      <c r="B9" t="s">
        <v>224</v>
      </c>
      <c r="E9">
        <v>-5</v>
      </c>
      <c r="L9" t="s">
        <v>225</v>
      </c>
    </row>
    <row r="10" spans="1:12" x14ac:dyDescent="0.75">
      <c r="B10" t="s">
        <v>226</v>
      </c>
      <c r="L10" t="s">
        <v>227</v>
      </c>
    </row>
    <row r="12" spans="1:12" x14ac:dyDescent="0.75">
      <c r="A12" t="s">
        <v>232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63E5-E771-4D65-A17F-4748E6E3BD2E}">
  <sheetPr codeName="Tabelle2"/>
  <dimension ref="B2:I16"/>
  <sheetViews>
    <sheetView workbookViewId="0"/>
  </sheetViews>
  <sheetFormatPr baseColWidth="10" defaultRowHeight="14.75" x14ac:dyDescent="0.75"/>
  <cols>
    <col min="4" max="4" width="7.36328125" customWidth="1"/>
    <col min="5" max="5" width="3.36328125" customWidth="1"/>
    <col min="7" max="7" width="3.36328125" customWidth="1"/>
  </cols>
  <sheetData>
    <row r="2" spans="2:9" x14ac:dyDescent="0.75">
      <c r="B2" t="s">
        <v>122</v>
      </c>
      <c r="C2" t="s">
        <v>41</v>
      </c>
      <c r="D2" t="s">
        <v>40</v>
      </c>
      <c r="F2" t="s">
        <v>123</v>
      </c>
      <c r="H2" t="s">
        <v>133</v>
      </c>
    </row>
    <row r="3" spans="2:9" x14ac:dyDescent="0.75">
      <c r="B3" t="s">
        <v>22</v>
      </c>
      <c r="C3" t="s">
        <v>13</v>
      </c>
      <c r="D3" t="s">
        <v>30</v>
      </c>
      <c r="F3" s="16" t="s">
        <v>71</v>
      </c>
      <c r="H3" t="s">
        <v>135</v>
      </c>
      <c r="I3">
        <v>1</v>
      </c>
    </row>
    <row r="4" spans="2:9" x14ac:dyDescent="0.75">
      <c r="B4" t="s">
        <v>42</v>
      </c>
      <c r="C4" t="s">
        <v>6</v>
      </c>
      <c r="D4" t="s">
        <v>31</v>
      </c>
      <c r="F4" s="17" t="s">
        <v>48</v>
      </c>
      <c r="H4" t="s">
        <v>139</v>
      </c>
      <c r="I4">
        <v>3</v>
      </c>
    </row>
    <row r="5" spans="2:9" x14ac:dyDescent="0.75">
      <c r="B5" t="s">
        <v>23</v>
      </c>
      <c r="C5" t="s">
        <v>7</v>
      </c>
      <c r="D5" t="s">
        <v>32</v>
      </c>
      <c r="F5" s="16" t="s">
        <v>95</v>
      </c>
      <c r="H5" t="s">
        <v>134</v>
      </c>
      <c r="I5">
        <v>4</v>
      </c>
    </row>
    <row r="6" spans="2:9" x14ac:dyDescent="0.75">
      <c r="B6" t="s">
        <v>43</v>
      </c>
      <c r="C6" t="s">
        <v>3</v>
      </c>
      <c r="D6" t="s">
        <v>33</v>
      </c>
      <c r="F6" s="17" t="s">
        <v>106</v>
      </c>
      <c r="H6" t="s">
        <v>138</v>
      </c>
      <c r="I6">
        <v>3</v>
      </c>
    </row>
    <row r="7" spans="2:9" x14ac:dyDescent="0.75">
      <c r="B7" t="s">
        <v>44</v>
      </c>
      <c r="C7" t="s">
        <v>8</v>
      </c>
      <c r="D7" t="s">
        <v>34</v>
      </c>
      <c r="F7" s="16" t="s">
        <v>119</v>
      </c>
      <c r="H7" t="s">
        <v>136</v>
      </c>
      <c r="I7">
        <v>2</v>
      </c>
    </row>
    <row r="8" spans="2:9" x14ac:dyDescent="0.75">
      <c r="B8" t="s">
        <v>24</v>
      </c>
      <c r="C8" t="s">
        <v>15</v>
      </c>
      <c r="D8" t="s">
        <v>21</v>
      </c>
      <c r="H8" t="s">
        <v>174</v>
      </c>
      <c r="I8">
        <v>0</v>
      </c>
    </row>
    <row r="9" spans="2:9" x14ac:dyDescent="0.75">
      <c r="B9" t="s">
        <v>25</v>
      </c>
      <c r="C9" t="s">
        <v>14</v>
      </c>
      <c r="D9" t="s">
        <v>35</v>
      </c>
      <c r="H9" t="s">
        <v>137</v>
      </c>
      <c r="I9">
        <v>1</v>
      </c>
    </row>
    <row r="10" spans="2:9" x14ac:dyDescent="0.75">
      <c r="B10" t="s">
        <v>26</v>
      </c>
      <c r="C10" t="s">
        <v>9</v>
      </c>
      <c r="D10" t="s">
        <v>20</v>
      </c>
    </row>
    <row r="11" spans="2:9" x14ac:dyDescent="0.75">
      <c r="B11" t="s">
        <v>45</v>
      </c>
      <c r="C11" t="s">
        <v>4</v>
      </c>
      <c r="D11" t="s">
        <v>36</v>
      </c>
    </row>
    <row r="12" spans="2:9" x14ac:dyDescent="0.75">
      <c r="B12" t="s">
        <v>46</v>
      </c>
      <c r="C12" t="s">
        <v>5</v>
      </c>
      <c r="D12" t="s">
        <v>37</v>
      </c>
    </row>
    <row r="13" spans="2:9" x14ac:dyDescent="0.75">
      <c r="B13" t="s">
        <v>27</v>
      </c>
      <c r="C13" t="s">
        <v>16</v>
      </c>
      <c r="D13" t="s">
        <v>19</v>
      </c>
    </row>
    <row r="14" spans="2:9" x14ac:dyDescent="0.75">
      <c r="B14" t="s">
        <v>28</v>
      </c>
      <c r="C14" t="s">
        <v>10</v>
      </c>
      <c r="D14" t="s">
        <v>38</v>
      </c>
    </row>
    <row r="15" spans="2:9" x14ac:dyDescent="0.75">
      <c r="B15" t="s">
        <v>29</v>
      </c>
      <c r="C15" t="s">
        <v>11</v>
      </c>
      <c r="D15" t="s">
        <v>39</v>
      </c>
    </row>
    <row r="16" spans="2:9" x14ac:dyDescent="0.75">
      <c r="B16" t="s">
        <v>17</v>
      </c>
      <c r="C16" t="s">
        <v>12</v>
      </c>
      <c r="D16" t="s">
        <v>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0A0D-94FF-4728-8865-1E829325F84C}">
  <dimension ref="A1:L13"/>
  <sheetViews>
    <sheetView workbookViewId="0">
      <selection activeCell="F8" sqref="F8"/>
    </sheetView>
  </sheetViews>
  <sheetFormatPr baseColWidth="10" defaultRowHeight="14.75" x14ac:dyDescent="0.75"/>
  <cols>
    <col min="2" max="2" width="3.81640625" customWidth="1"/>
    <col min="3" max="3" width="4.5" customWidth="1"/>
    <col min="4" max="11" width="5.36328125" customWidth="1"/>
  </cols>
  <sheetData>
    <row r="1" spans="1:12" x14ac:dyDescent="0.75">
      <c r="B1" t="s">
        <v>240</v>
      </c>
    </row>
    <row r="2" spans="1:12" x14ac:dyDescent="0.75">
      <c r="A2" t="s">
        <v>238</v>
      </c>
      <c r="C2" t="s">
        <v>241</v>
      </c>
    </row>
    <row r="3" spans="1:12" x14ac:dyDescent="0.75">
      <c r="A3">
        <v>10</v>
      </c>
      <c r="B3">
        <v>4</v>
      </c>
      <c r="C3">
        <v>9</v>
      </c>
    </row>
    <row r="4" spans="1:12" x14ac:dyDescent="0.75">
      <c r="A4">
        <v>9</v>
      </c>
      <c r="B4">
        <v>4</v>
      </c>
      <c r="C4">
        <v>8</v>
      </c>
    </row>
    <row r="5" spans="1:12" x14ac:dyDescent="0.75">
      <c r="A5">
        <v>8</v>
      </c>
      <c r="B5">
        <v>3</v>
      </c>
      <c r="C5">
        <v>7</v>
      </c>
    </row>
    <row r="6" spans="1:12" x14ac:dyDescent="0.75">
      <c r="A6">
        <v>7</v>
      </c>
      <c r="B6">
        <v>3</v>
      </c>
      <c r="C6">
        <v>6</v>
      </c>
    </row>
    <row r="7" spans="1:12" x14ac:dyDescent="0.75">
      <c r="A7">
        <v>6</v>
      </c>
      <c r="B7">
        <v>3</v>
      </c>
      <c r="C7">
        <v>5</v>
      </c>
    </row>
    <row r="8" spans="1:12" x14ac:dyDescent="0.75">
      <c r="A8">
        <v>5</v>
      </c>
      <c r="B8">
        <v>2</v>
      </c>
      <c r="C8">
        <v>4</v>
      </c>
    </row>
    <row r="9" spans="1:12" x14ac:dyDescent="0.75">
      <c r="A9">
        <v>4</v>
      </c>
      <c r="B9">
        <v>2</v>
      </c>
      <c r="C9">
        <v>3</v>
      </c>
    </row>
    <row r="10" spans="1:12" x14ac:dyDescent="0.75">
      <c r="A10">
        <v>3</v>
      </c>
      <c r="B10">
        <v>1</v>
      </c>
      <c r="C10">
        <v>2</v>
      </c>
    </row>
    <row r="11" spans="1:12" x14ac:dyDescent="0.75">
      <c r="A11">
        <v>2</v>
      </c>
      <c r="B11">
        <v>1</v>
      </c>
      <c r="C11">
        <v>1</v>
      </c>
    </row>
    <row r="12" spans="1:12" x14ac:dyDescent="0.75">
      <c r="A12">
        <v>1</v>
      </c>
      <c r="B12">
        <v>0</v>
      </c>
      <c r="C12">
        <v>0</v>
      </c>
    </row>
    <row r="13" spans="1:12" x14ac:dyDescent="0.75">
      <c r="B13">
        <v>1</v>
      </c>
      <c r="L13" t="s">
        <v>239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771D67E9AD9A479B2DB2075AB77E1A" ma:contentTypeVersion="15" ma:contentTypeDescription="Ein neues Dokument erstellen." ma:contentTypeScope="" ma:versionID="04e34b4b3c9fe46513a0b98d931e930d">
  <xsd:schema xmlns:xsd="http://www.w3.org/2001/XMLSchema" xmlns:xs="http://www.w3.org/2001/XMLSchema" xmlns:p="http://schemas.microsoft.com/office/2006/metadata/properties" xmlns:ns2="a6b62d7a-dd09-46e4-b53c-18efd117aad1" xmlns:ns3="af56a8d8-8409-452c-af23-431516952e37" targetNamespace="http://schemas.microsoft.com/office/2006/metadata/properties" ma:root="true" ma:fieldsID="9d3d0535e0dd6b248f4446bcab2d4194" ns2:_="" ns3:_="">
    <xsd:import namespace="a6b62d7a-dd09-46e4-b53c-18efd117aad1"/>
    <xsd:import namespace="af56a8d8-8409-452c-af23-431516952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62d7a-dd09-46e4-b53c-18efd117aa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e635386d-4e9f-4f60-8e77-bf8228f41c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6a8d8-8409-452c-af23-431516952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8958c5b-70da-488d-893d-584e409d922e}" ma:internalName="TaxCatchAll" ma:showField="CatchAllData" ma:web="af56a8d8-8409-452c-af23-431516952e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b62d7a-dd09-46e4-b53c-18efd117aad1">
      <Terms xmlns="http://schemas.microsoft.com/office/infopath/2007/PartnerControls"/>
    </lcf76f155ced4ddcb4097134ff3c332f>
    <TaxCatchAll xmlns="af56a8d8-8409-452c-af23-431516952e37" xsi:nil="true"/>
  </documentManagement>
</p:properties>
</file>

<file path=customXml/itemProps1.xml><?xml version="1.0" encoding="utf-8"?>
<ds:datastoreItem xmlns:ds="http://schemas.openxmlformats.org/officeDocument/2006/customXml" ds:itemID="{ED40FC27-54DB-4D08-8594-021C67AEA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8C6ADC-74DB-448F-A0E6-6668EF5629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62d7a-dd09-46e4-b53c-18efd117aad1"/>
    <ds:schemaRef ds:uri="af56a8d8-8409-452c-af23-431516952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DD9F7C-19C7-4BC1-9F7E-B3E6E4BB9058}">
  <ds:schemaRefs>
    <ds:schemaRef ds:uri="http://schemas.microsoft.com/office/2006/metadata/properties"/>
    <ds:schemaRef ds:uri="http://schemas.microsoft.com/office/infopath/2007/PartnerControls"/>
    <ds:schemaRef ds:uri="a6b62d7a-dd09-46e4-b53c-18efd117aad1"/>
    <ds:schemaRef ds:uri="af56a8d8-8409-452c-af23-431516952e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7</vt:i4>
      </vt:variant>
    </vt:vector>
  </HeadingPairs>
  <TitlesOfParts>
    <vt:vector size="16" baseType="lpstr">
      <vt:lpstr>Karten (2)</vt:lpstr>
      <vt:lpstr>Karten</vt:lpstr>
      <vt:lpstr>TECH</vt:lpstr>
      <vt:lpstr>NVD</vt:lpstr>
      <vt:lpstr>Unterstützung</vt:lpstr>
      <vt:lpstr>Quartiere</vt:lpstr>
      <vt:lpstr>Stadt</vt:lpstr>
      <vt:lpstr>listen</vt:lpstr>
      <vt:lpstr>Eigenverbrauch</vt:lpstr>
      <vt:lpstr>a</vt:lpstr>
      <vt:lpstr>anzahl</vt:lpstr>
      <vt:lpstr>einsetzbar</vt:lpstr>
      <vt:lpstr>iconkategorie</vt:lpstr>
      <vt:lpstr>icons</vt:lpstr>
      <vt:lpstr>Kategorien</vt:lpstr>
      <vt:lpstr>rarity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2015-06-05T18:19:34Z</dcterms:created>
  <dcterms:modified xsi:type="dcterms:W3CDTF">2024-08-20T13:30:44Z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0x01010056771D67E9AD9A479B2DB2075AB77E1A</vt:lpwstr>
  </property>
  <property fmtid="{D5CDD505-2E9C-101B-9397-08002B2CF9AE}" pid="3" name="MediaServiceImageTags">
    <vt:lpwstr/>
  </property>
</Properties>
</file>