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Bauen und Wohnen" sheetId="8" r:id="rId1"/>
  </sheets>
  <calcPr calcId="145621"/>
</workbook>
</file>

<file path=xl/calcChain.xml><?xml version="1.0" encoding="utf-8"?>
<calcChain xmlns="http://schemas.openxmlformats.org/spreadsheetml/2006/main">
  <c r="E33" i="8" l="1"/>
  <c r="F33" i="8" s="1"/>
  <c r="E37" i="8"/>
  <c r="F37" i="8" s="1"/>
  <c r="E34" i="8"/>
  <c r="F34" i="8" s="1"/>
  <c r="E38" i="8"/>
  <c r="F38" i="8" s="1"/>
  <c r="E36" i="8"/>
  <c r="F36" i="8" s="1"/>
  <c r="E35" i="8"/>
  <c r="F35" i="8" s="1"/>
  <c r="E32" i="8"/>
  <c r="F32" i="8" s="1"/>
  <c r="B27" i="8"/>
  <c r="B29" i="8" s="1"/>
  <c r="B30" i="8" s="1"/>
  <c r="E14" i="8"/>
  <c r="F14" i="8" s="1"/>
  <c r="E15" i="8"/>
  <c r="F15" i="8" s="1"/>
  <c r="E13" i="8"/>
  <c r="F13" i="8" s="1"/>
  <c r="E11" i="8"/>
  <c r="F11" i="8" s="1"/>
  <c r="E12" i="8"/>
  <c r="F12" i="8" s="1"/>
  <c r="E16" i="8"/>
  <c r="F16" i="8" s="1"/>
  <c r="E17" i="8"/>
  <c r="F17" i="8" s="1"/>
  <c r="E10" i="8"/>
  <c r="F10" i="8" s="1"/>
  <c r="B5" i="8"/>
  <c r="B39" i="8" l="1"/>
  <c r="B40" i="8" s="1"/>
  <c r="B18" i="8"/>
  <c r="B19" i="8" s="1"/>
  <c r="B21" i="8" s="1"/>
  <c r="B42" i="8" l="1"/>
</calcChain>
</file>

<file path=xl/sharedStrings.xml><?xml version="1.0" encoding="utf-8"?>
<sst xmlns="http://schemas.openxmlformats.org/spreadsheetml/2006/main" count="63" uniqueCount="47">
  <si>
    <t>Quellen: siehe Buch, Anhang, Datenquellen</t>
  </si>
  <si>
    <t>Errichtung und Instandhaltung des Gebäudes</t>
  </si>
  <si>
    <t>kg CO2 pro m² und Jahr</t>
  </si>
  <si>
    <t>Spezifische Emission</t>
  </si>
  <si>
    <t>Emission Errichtung und Instandhaltung</t>
  </si>
  <si>
    <t>kg CO2 pro Person und Jahr</t>
  </si>
  <si>
    <t>m² pro Person</t>
  </si>
  <si>
    <t>mittlere Wohnfläche</t>
  </si>
  <si>
    <t>Beheizung des Gebäudes</t>
  </si>
  <si>
    <t>kWh/m²a</t>
  </si>
  <si>
    <t>Gas</t>
  </si>
  <si>
    <t>Biomasse</t>
  </si>
  <si>
    <t>Strom direkt</t>
  </si>
  <si>
    <t>CO2-Emission in g pro kWh des Energieträgers</t>
  </si>
  <si>
    <t>CO2-Emission in g pro kWh Heizwärmebedarf Energieträgers</t>
  </si>
  <si>
    <t>Durchschnittlicher Heizwärmebedarf</t>
  </si>
  <si>
    <t>Öl</t>
  </si>
  <si>
    <t>Fernwärme</t>
  </si>
  <si>
    <t>Derzeitiger Mix an Heizenergieträgern (nach Verbrauch):</t>
  </si>
  <si>
    <t>Kohle</t>
  </si>
  <si>
    <t>Strom, für Wärmepumpen</t>
  </si>
  <si>
    <t>Andere Erneuerbare</t>
  </si>
  <si>
    <t>Durchschnittliche, spezifische Emission für derzeitigen Mix</t>
  </si>
  <si>
    <t>g pro kWhHeizwärmebedarf</t>
  </si>
  <si>
    <t>kg CO2 pro m² Wohnfläche</t>
  </si>
  <si>
    <t xml:space="preserve">Spezifische Emission </t>
  </si>
  <si>
    <t>Systemwirkungsgrad, bzw. Arbeitszahl</t>
  </si>
  <si>
    <t>Emission Heizung</t>
  </si>
  <si>
    <t>Warmwasser</t>
  </si>
  <si>
    <t>Warmwasserverbrauch, spezifisch</t>
  </si>
  <si>
    <t>Liter pro Tag und Person</t>
  </si>
  <si>
    <t>Temperaturerhöhung Warmwasser (von 10 auf 50)</t>
  </si>
  <si>
    <t>K</t>
  </si>
  <si>
    <t>Spezifischer Energieinhalt Wasser</t>
  </si>
  <si>
    <t>kWs/kgK</t>
  </si>
  <si>
    <t xml:space="preserve">Energie für die Erwärmung des Warmwassers </t>
  </si>
  <si>
    <t>kWh pro Tag und Person</t>
  </si>
  <si>
    <t>Zuschlag für Verluste (Speicher, Warmwasserverteilung)</t>
  </si>
  <si>
    <t>Energiebedarf Warmwasser</t>
  </si>
  <si>
    <t>Energiebedarf Warmwasser gesamt</t>
  </si>
  <si>
    <t>Derzeitiger Mix an Energieträgern Warmwasser (nach Verbrauch):</t>
  </si>
  <si>
    <t>g pro kWhWarmwasser</t>
  </si>
  <si>
    <t>Systemwirkungsgrad, bzw. Arbeitszahl (Verteilverluste bereits berücksichtigt)</t>
  </si>
  <si>
    <t>Summe aller Emissionen Bauen und Wohnen</t>
  </si>
  <si>
    <t xml:space="preserve">CO2-Emission des Energieträgers in g pro kWh </t>
  </si>
  <si>
    <t xml:space="preserve">CO2-Emission des Energieträgers in g pro kWh Heizwärmebedarf </t>
  </si>
  <si>
    <t>kWh pro Jahr und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</si>
</sst>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Border="1"/>
    <xf numFmtId="0" fontId="0" fillId="0" borderId="0" xfId="0" applyFont="1" applyBorder="1"/>
    <xf numFmtId="9" fontId="0" fillId="0" borderId="0" xfId="1" applyFont="1"/>
    <xf numFmtId="0" fontId="0" fillId="0" borderId="0" xfId="0" applyFont="1" applyBorder="1" applyAlignment="1">
      <alignment wrapText="1"/>
    </xf>
    <xf numFmtId="164" fontId="0" fillId="0" borderId="0" xfId="0" applyNumberFormat="1" applyFont="1"/>
    <xf numFmtId="9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164" fontId="5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tabSelected="1" topLeftCell="A25" zoomScaleNormal="100" workbookViewId="0">
      <selection activeCell="A44" sqref="A44"/>
    </sheetView>
  </sheetViews>
  <sheetFormatPr baseColWidth="10" defaultRowHeight="15" x14ac:dyDescent="0.25"/>
  <cols>
    <col min="1" max="1" width="68" style="1" customWidth="1"/>
    <col min="2" max="2" width="10.140625" style="6" bestFit="1" customWidth="1"/>
    <col min="3" max="3" width="25.140625" bestFit="1" customWidth="1"/>
    <col min="4" max="4" width="25.85546875" customWidth="1"/>
    <col min="5" max="5" width="22.85546875" customWidth="1"/>
  </cols>
  <sheetData>
    <row r="2" spans="1:6" s="3" customFormat="1" x14ac:dyDescent="0.25">
      <c r="A2" s="2" t="s">
        <v>1</v>
      </c>
      <c r="B2"/>
      <c r="C2"/>
      <c r="D2" s="5"/>
    </row>
    <row r="3" spans="1:6" s="3" customFormat="1" x14ac:dyDescent="0.25">
      <c r="A3" s="3" t="s">
        <v>3</v>
      </c>
      <c r="B3">
        <v>7</v>
      </c>
      <c r="C3" t="s">
        <v>2</v>
      </c>
      <c r="D3" s="5"/>
    </row>
    <row r="4" spans="1:6" s="3" customFormat="1" x14ac:dyDescent="0.25">
      <c r="A4" s="3" t="s">
        <v>7</v>
      </c>
      <c r="B4">
        <v>45</v>
      </c>
      <c r="C4" t="s">
        <v>6</v>
      </c>
      <c r="D4" s="5"/>
    </row>
    <row r="5" spans="1:6" s="2" customFormat="1" x14ac:dyDescent="0.25">
      <c r="A5" s="2" t="s">
        <v>4</v>
      </c>
      <c r="B5" s="2">
        <f>B3*B4</f>
        <v>315</v>
      </c>
      <c r="C5" s="2" t="s">
        <v>5</v>
      </c>
      <c r="D5" s="12"/>
    </row>
    <row r="6" spans="1:6" s="2" customFormat="1" x14ac:dyDescent="0.25">
      <c r="D6" s="12"/>
    </row>
    <row r="7" spans="1:6" s="2" customFormat="1" x14ac:dyDescent="0.25">
      <c r="A7" s="2" t="s">
        <v>8</v>
      </c>
      <c r="D7" s="12"/>
    </row>
    <row r="8" spans="1:6" s="3" customFormat="1" x14ac:dyDescent="0.25">
      <c r="A8" s="3" t="s">
        <v>15</v>
      </c>
      <c r="B8" s="3">
        <v>110</v>
      </c>
      <c r="C8" s="3" t="s">
        <v>9</v>
      </c>
      <c r="D8" s="8"/>
    </row>
    <row r="9" spans="1:6" s="3" customFormat="1" ht="45" x14ac:dyDescent="0.25">
      <c r="A9" s="14" t="s">
        <v>18</v>
      </c>
      <c r="B9" s="15"/>
      <c r="C9" s="17" t="s">
        <v>44</v>
      </c>
      <c r="D9" s="21" t="s">
        <v>26</v>
      </c>
      <c r="E9" s="17" t="s">
        <v>45</v>
      </c>
    </row>
    <row r="10" spans="1:6" s="3" customFormat="1" x14ac:dyDescent="0.25">
      <c r="A10" s="3" t="s">
        <v>10</v>
      </c>
      <c r="B10" s="16">
        <v>0.49</v>
      </c>
      <c r="C10" s="3">
        <v>241</v>
      </c>
      <c r="D10" s="3">
        <v>0.85</v>
      </c>
      <c r="E10" s="18">
        <f>C10/D10</f>
        <v>283.52941176470591</v>
      </c>
      <c r="F10" s="26">
        <f>B10*E10</f>
        <v>138.92941176470589</v>
      </c>
    </row>
    <row r="11" spans="1:6" s="3" customFormat="1" x14ac:dyDescent="0.25">
      <c r="A11" s="3" t="s">
        <v>16</v>
      </c>
      <c r="B11" s="16">
        <v>0.24</v>
      </c>
      <c r="C11" s="3">
        <v>313</v>
      </c>
      <c r="D11" s="3">
        <v>0.8</v>
      </c>
      <c r="E11" s="18">
        <f t="shared" ref="E11:E17" si="0">C11/D11</f>
        <v>391.25</v>
      </c>
      <c r="F11" s="26">
        <f t="shared" ref="F11:F17" si="1">B11*E11</f>
        <v>93.899999999999991</v>
      </c>
    </row>
    <row r="12" spans="1:6" s="3" customFormat="1" x14ac:dyDescent="0.25">
      <c r="A12" s="3" t="s">
        <v>11</v>
      </c>
      <c r="B12" s="16">
        <v>0.1</v>
      </c>
      <c r="C12" s="3">
        <v>28</v>
      </c>
      <c r="D12" s="3">
        <v>0.8</v>
      </c>
      <c r="E12" s="18">
        <f t="shared" si="0"/>
        <v>35</v>
      </c>
      <c r="F12" s="26">
        <f t="shared" si="1"/>
        <v>3.5</v>
      </c>
    </row>
    <row r="13" spans="1:6" s="3" customFormat="1" x14ac:dyDescent="0.25">
      <c r="A13" s="3" t="s">
        <v>17</v>
      </c>
      <c r="B13" s="16">
        <v>0.09</v>
      </c>
      <c r="C13" s="3">
        <v>28</v>
      </c>
      <c r="D13" s="3">
        <v>0.75</v>
      </c>
      <c r="E13" s="18">
        <f t="shared" si="0"/>
        <v>37.333333333333336</v>
      </c>
      <c r="F13" s="26">
        <f t="shared" si="1"/>
        <v>3.36</v>
      </c>
    </row>
    <row r="14" spans="1:6" s="3" customFormat="1" x14ac:dyDescent="0.25">
      <c r="A14" s="15" t="s">
        <v>21</v>
      </c>
      <c r="B14" s="19">
        <v>0.04</v>
      </c>
      <c r="C14" s="15">
        <v>30</v>
      </c>
      <c r="D14" s="3">
        <v>0.8</v>
      </c>
      <c r="E14" s="20">
        <f t="shared" si="0"/>
        <v>37.5</v>
      </c>
      <c r="F14" s="26">
        <f t="shared" si="1"/>
        <v>1.5</v>
      </c>
    </row>
    <row r="15" spans="1:6" s="3" customFormat="1" x14ac:dyDescent="0.25">
      <c r="A15" s="3" t="s">
        <v>19</v>
      </c>
      <c r="B15" s="16">
        <v>0.02</v>
      </c>
      <c r="C15" s="3">
        <v>440</v>
      </c>
      <c r="D15" s="3">
        <v>0.8</v>
      </c>
      <c r="E15" s="18">
        <f t="shared" si="0"/>
        <v>550</v>
      </c>
      <c r="F15" s="26">
        <f t="shared" si="1"/>
        <v>11</v>
      </c>
    </row>
    <row r="16" spans="1:6" s="3" customFormat="1" x14ac:dyDescent="0.25">
      <c r="A16" s="3" t="s">
        <v>20</v>
      </c>
      <c r="B16" s="16">
        <v>0.01</v>
      </c>
      <c r="C16" s="3">
        <v>517</v>
      </c>
      <c r="D16" s="3">
        <v>3</v>
      </c>
      <c r="E16" s="18">
        <f t="shared" si="0"/>
        <v>172.33333333333334</v>
      </c>
      <c r="F16" s="26">
        <f t="shared" si="1"/>
        <v>1.7233333333333334</v>
      </c>
    </row>
    <row r="17" spans="1:6" s="3" customFormat="1" x14ac:dyDescent="0.25">
      <c r="A17" s="3" t="s">
        <v>12</v>
      </c>
      <c r="B17" s="16">
        <v>0.01</v>
      </c>
      <c r="C17" s="3">
        <v>517</v>
      </c>
      <c r="D17" s="3">
        <v>0.9</v>
      </c>
      <c r="E17" s="18">
        <f t="shared" si="0"/>
        <v>574.44444444444446</v>
      </c>
      <c r="F17" s="26">
        <f t="shared" si="1"/>
        <v>5.7444444444444445</v>
      </c>
    </row>
    <row r="18" spans="1:6" s="7" customFormat="1" x14ac:dyDescent="0.25">
      <c r="A18" s="22" t="s">
        <v>22</v>
      </c>
      <c r="B18" s="23">
        <f>SUM(F10:F17)</f>
        <v>259.65718954248365</v>
      </c>
      <c r="C18" s="7" t="s">
        <v>23</v>
      </c>
    </row>
    <row r="19" spans="1:6" s="3" customFormat="1" x14ac:dyDescent="0.25">
      <c r="A19" s="13" t="s">
        <v>25</v>
      </c>
      <c r="B19" s="18">
        <f>B8*B18/1000</f>
        <v>28.5622908496732</v>
      </c>
      <c r="C19" s="3" t="s">
        <v>24</v>
      </c>
      <c r="F19" s="18"/>
    </row>
    <row r="20" spans="1:6" s="7" customFormat="1" x14ac:dyDescent="0.25">
      <c r="A20" s="3" t="s">
        <v>7</v>
      </c>
      <c r="B20">
        <v>45</v>
      </c>
      <c r="C20" t="s">
        <v>6</v>
      </c>
      <c r="F20" s="23"/>
    </row>
    <row r="21" spans="1:6" s="7" customFormat="1" x14ac:dyDescent="0.25">
      <c r="A21" s="2" t="s">
        <v>27</v>
      </c>
      <c r="B21" s="24">
        <f>B19*B20</f>
        <v>1285.3030882352939</v>
      </c>
      <c r="C21" s="2" t="s">
        <v>5</v>
      </c>
      <c r="F21" s="23"/>
    </row>
    <row r="22" spans="1:6" s="7" customFormat="1" x14ac:dyDescent="0.25">
      <c r="A22" s="2"/>
      <c r="B22" s="24"/>
      <c r="C22" s="2"/>
      <c r="F22" s="23"/>
    </row>
    <row r="23" spans="1:6" s="7" customFormat="1" x14ac:dyDescent="0.25">
      <c r="A23" s="2" t="s">
        <v>28</v>
      </c>
      <c r="B23" s="24"/>
      <c r="C23" s="2"/>
      <c r="F23" s="23"/>
    </row>
    <row r="24" spans="1:6" s="7" customFormat="1" x14ac:dyDescent="0.25">
      <c r="A24" s="3" t="s">
        <v>29</v>
      </c>
      <c r="B24" s="25">
        <v>40</v>
      </c>
      <c r="C24" s="3" t="s">
        <v>30</v>
      </c>
      <c r="F24" s="23"/>
    </row>
    <row r="25" spans="1:6" s="7" customFormat="1" x14ac:dyDescent="0.25">
      <c r="A25" s="3" t="s">
        <v>31</v>
      </c>
      <c r="B25" s="25">
        <v>40</v>
      </c>
      <c r="C25" s="3" t="s">
        <v>32</v>
      </c>
      <c r="F25" s="23"/>
    </row>
    <row r="26" spans="1:6" s="7" customFormat="1" x14ac:dyDescent="0.25">
      <c r="A26" s="3" t="s">
        <v>33</v>
      </c>
      <c r="B26" s="18">
        <v>4.2</v>
      </c>
      <c r="C26" s="3" t="s">
        <v>34</v>
      </c>
      <c r="F26" s="23"/>
    </row>
    <row r="27" spans="1:6" s="7" customFormat="1" x14ac:dyDescent="0.25">
      <c r="A27" s="3" t="s">
        <v>35</v>
      </c>
      <c r="B27" s="18">
        <f>B24*B25*B26/3600</f>
        <v>1.8666666666666667</v>
      </c>
      <c r="C27" s="3" t="s">
        <v>36</v>
      </c>
      <c r="F27" s="23"/>
    </row>
    <row r="28" spans="1:6" s="7" customFormat="1" x14ac:dyDescent="0.25">
      <c r="A28" s="3" t="s">
        <v>37</v>
      </c>
      <c r="B28" s="16">
        <v>0.35</v>
      </c>
      <c r="C28" s="3"/>
      <c r="F28" s="23"/>
    </row>
    <row r="29" spans="1:6" s="7" customFormat="1" x14ac:dyDescent="0.25">
      <c r="A29" s="3" t="s">
        <v>38</v>
      </c>
      <c r="B29" s="18">
        <f>B27*(1+B28)</f>
        <v>2.52</v>
      </c>
      <c r="C29" s="3" t="s">
        <v>36</v>
      </c>
      <c r="F29" s="23"/>
    </row>
    <row r="30" spans="1:6" s="7" customFormat="1" x14ac:dyDescent="0.25">
      <c r="A30" s="3" t="s">
        <v>39</v>
      </c>
      <c r="B30" s="18">
        <f>B29*365</f>
        <v>919.8</v>
      </c>
      <c r="C30" s="3" t="s">
        <v>46</v>
      </c>
      <c r="F30" s="23"/>
    </row>
    <row r="31" spans="1:6" s="7" customFormat="1" ht="45" x14ac:dyDescent="0.25">
      <c r="A31" s="14" t="s">
        <v>40</v>
      </c>
      <c r="B31" s="15"/>
      <c r="C31" s="17" t="s">
        <v>13</v>
      </c>
      <c r="D31" s="21" t="s">
        <v>42</v>
      </c>
      <c r="E31" s="17" t="s">
        <v>14</v>
      </c>
      <c r="F31" s="3"/>
    </row>
    <row r="32" spans="1:6" s="7" customFormat="1" x14ac:dyDescent="0.25">
      <c r="A32" s="3" t="s">
        <v>10</v>
      </c>
      <c r="B32" s="16">
        <v>0.44</v>
      </c>
      <c r="C32" s="3">
        <v>241</v>
      </c>
      <c r="D32" s="3">
        <v>1</v>
      </c>
      <c r="E32" s="18">
        <f>C32/D32</f>
        <v>241</v>
      </c>
      <c r="F32" s="26">
        <f>B32*E32</f>
        <v>106.04</v>
      </c>
    </row>
    <row r="33" spans="1:6" s="7" customFormat="1" x14ac:dyDescent="0.25">
      <c r="A33" s="3" t="s">
        <v>16</v>
      </c>
      <c r="B33" s="16">
        <v>0.22</v>
      </c>
      <c r="C33" s="3">
        <v>313</v>
      </c>
      <c r="D33" s="3">
        <v>0.95</v>
      </c>
      <c r="E33" s="18">
        <f>C33/D33</f>
        <v>329.47368421052636</v>
      </c>
      <c r="F33" s="26">
        <f>B33*E33</f>
        <v>72.484210526315806</v>
      </c>
    </row>
    <row r="34" spans="1:6" s="3" customFormat="1" x14ac:dyDescent="0.25">
      <c r="A34" s="3" t="s">
        <v>12</v>
      </c>
      <c r="B34" s="16">
        <v>0.19</v>
      </c>
      <c r="C34" s="3">
        <v>517</v>
      </c>
      <c r="D34" s="3">
        <v>1</v>
      </c>
      <c r="E34" s="18">
        <f>C34/D34</f>
        <v>517</v>
      </c>
      <c r="F34" s="26">
        <f>B34*E34</f>
        <v>98.23</v>
      </c>
    </row>
    <row r="35" spans="1:6" s="7" customFormat="1" x14ac:dyDescent="0.25">
      <c r="A35" s="3" t="s">
        <v>11</v>
      </c>
      <c r="B35" s="16">
        <v>0.06</v>
      </c>
      <c r="C35" s="3">
        <v>28</v>
      </c>
      <c r="D35" s="3">
        <v>0.9</v>
      </c>
      <c r="E35" s="18">
        <f t="shared" ref="E35:E38" si="2">C35/D35</f>
        <v>31.111111111111111</v>
      </c>
      <c r="F35" s="26">
        <f t="shared" ref="F35:F38" si="3">B35*E35</f>
        <v>1.8666666666666665</v>
      </c>
    </row>
    <row r="36" spans="1:6" s="7" customFormat="1" x14ac:dyDescent="0.25">
      <c r="A36" s="3" t="s">
        <v>17</v>
      </c>
      <c r="B36" s="16">
        <v>0.05</v>
      </c>
      <c r="C36" s="3">
        <v>28</v>
      </c>
      <c r="D36" s="3">
        <v>0.85</v>
      </c>
      <c r="E36" s="18">
        <f t="shared" si="2"/>
        <v>32.941176470588239</v>
      </c>
      <c r="F36" s="26">
        <f t="shared" si="3"/>
        <v>1.6470588235294121</v>
      </c>
    </row>
    <row r="37" spans="1:6" s="7" customFormat="1" x14ac:dyDescent="0.25">
      <c r="A37" s="15" t="s">
        <v>21</v>
      </c>
      <c r="B37" s="19">
        <v>0.03</v>
      </c>
      <c r="C37" s="15">
        <v>30</v>
      </c>
      <c r="D37" s="3">
        <v>0.9</v>
      </c>
      <c r="E37" s="20">
        <f t="shared" ref="E37" si="4">C37/D37</f>
        <v>33.333333333333336</v>
      </c>
      <c r="F37" s="26">
        <f t="shared" ref="F37" si="5">B37*E37</f>
        <v>1</v>
      </c>
    </row>
    <row r="38" spans="1:6" s="7" customFormat="1" x14ac:dyDescent="0.25">
      <c r="A38" s="3" t="s">
        <v>20</v>
      </c>
      <c r="B38" s="19">
        <v>0.01</v>
      </c>
      <c r="C38" s="15">
        <v>517</v>
      </c>
      <c r="D38" s="3">
        <v>3</v>
      </c>
      <c r="E38" s="20">
        <f t="shared" si="2"/>
        <v>172.33333333333334</v>
      </c>
      <c r="F38" s="26">
        <f t="shared" si="3"/>
        <v>1.7233333333333334</v>
      </c>
    </row>
    <row r="39" spans="1:6" s="3" customFormat="1" x14ac:dyDescent="0.25">
      <c r="A39" s="22" t="s">
        <v>22</v>
      </c>
      <c r="B39" s="23">
        <f>SUM(F32:F38)</f>
        <v>282.99126934984525</v>
      </c>
      <c r="C39" s="7" t="s">
        <v>41</v>
      </c>
      <c r="D39" s="7"/>
      <c r="E39" s="7"/>
      <c r="F39" s="7"/>
    </row>
    <row r="40" spans="1:6" s="3" customFormat="1" x14ac:dyDescent="0.25">
      <c r="A40" s="2" t="s">
        <v>27</v>
      </c>
      <c r="B40" s="24">
        <f>B30*B39/1000</f>
        <v>260.29536954798766</v>
      </c>
      <c r="C40" s="2" t="s">
        <v>5</v>
      </c>
      <c r="D40" s="8"/>
    </row>
    <row r="41" spans="1:6" s="3" customFormat="1" x14ac:dyDescent="0.25">
      <c r="B41" s="4"/>
      <c r="D41" s="8"/>
    </row>
    <row r="42" spans="1:6" s="3" customFormat="1" x14ac:dyDescent="0.25">
      <c r="A42" s="2" t="s">
        <v>43</v>
      </c>
      <c r="B42" s="24">
        <f>B5+B21+B40</f>
        <v>1860.5984577832814</v>
      </c>
      <c r="C42" s="2" t="s">
        <v>5</v>
      </c>
      <c r="D42" s="8"/>
    </row>
    <row r="43" spans="1:6" s="3" customFormat="1" x14ac:dyDescent="0.25">
      <c r="A43" s="7"/>
      <c r="B43" s="9"/>
      <c r="C43" s="7"/>
      <c r="D43" s="8"/>
    </row>
    <row r="44" spans="1:6" s="3" customFormat="1" x14ac:dyDescent="0.25">
      <c r="A44" s="3" t="s">
        <v>0</v>
      </c>
      <c r="B44" s="4"/>
      <c r="C44"/>
      <c r="D44" s="8"/>
    </row>
    <row r="45" spans="1:6" s="3" customFormat="1" x14ac:dyDescent="0.25">
      <c r="B45" s="4"/>
      <c r="D45" s="8"/>
    </row>
    <row r="46" spans="1:6" s="3" customFormat="1" x14ac:dyDescent="0.25">
      <c r="B46"/>
      <c r="C46"/>
      <c r="D46" s="8"/>
    </row>
    <row r="47" spans="1:6" x14ac:dyDescent="0.25">
      <c r="A47" s="7"/>
      <c r="B47" s="9"/>
      <c r="C47" s="7"/>
      <c r="D47" s="8"/>
    </row>
    <row r="48" spans="1:6" x14ac:dyDescent="0.25">
      <c r="A48" s="3"/>
      <c r="B48" s="4"/>
      <c r="D48" s="8"/>
    </row>
    <row r="49" spans="1:4" x14ac:dyDescent="0.25">
      <c r="A49" s="3"/>
      <c r="B49" s="4"/>
      <c r="C49" s="3"/>
      <c r="D49" s="8"/>
    </row>
    <row r="50" spans="1:4" s="3" customFormat="1" x14ac:dyDescent="0.25">
      <c r="B50"/>
      <c r="C50"/>
      <c r="D50" s="8"/>
    </row>
    <row r="51" spans="1:4" x14ac:dyDescent="0.25">
      <c r="A51" s="3"/>
      <c r="B51" s="4"/>
    </row>
    <row r="52" spans="1:4" x14ac:dyDescent="0.25">
      <c r="A52" s="3"/>
      <c r="B52" s="4"/>
    </row>
    <row r="53" spans="1:4" x14ac:dyDescent="0.25">
      <c r="A53" s="7"/>
      <c r="B53" s="9"/>
      <c r="C53" s="7"/>
    </row>
    <row r="55" spans="1:4" ht="15" customHeight="1" x14ac:dyDescent="0.25">
      <c r="A55" s="3"/>
      <c r="B55" s="4"/>
      <c r="C55" s="3"/>
    </row>
    <row r="56" spans="1:4" s="3" customFormat="1" x14ac:dyDescent="0.25">
      <c r="B56"/>
      <c r="C56"/>
      <c r="D56" s="8"/>
    </row>
    <row r="57" spans="1:4" x14ac:dyDescent="0.25">
      <c r="A57" s="7"/>
      <c r="B57" s="9"/>
      <c r="C57" s="7"/>
    </row>
    <row r="58" spans="1:4" x14ac:dyDescent="0.25">
      <c r="A58" s="7"/>
      <c r="B58" s="9"/>
      <c r="C58" s="7"/>
    </row>
    <row r="59" spans="1:4" x14ac:dyDescent="0.25">
      <c r="A59" s="10"/>
      <c r="B59" s="11"/>
      <c r="C59" s="10"/>
    </row>
    <row r="61" spans="1:4" x14ac:dyDescent="0.25">
      <c r="A61" s="1" t="s">
        <v>0</v>
      </c>
    </row>
    <row r="66" spans="1:4" s="2" customFormat="1" x14ac:dyDescent="0.25">
      <c r="A66" s="1"/>
      <c r="B66" s="6"/>
      <c r="C66"/>
      <c r="D66"/>
    </row>
    <row r="68" spans="1:4" ht="1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Bauen und Wohnen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Drexel</dc:creator>
  <cp:lastModifiedBy>Christof Drexel</cp:lastModifiedBy>
  <dcterms:created xsi:type="dcterms:W3CDTF">2018-03-26T08:35:40Z</dcterms:created>
  <dcterms:modified xsi:type="dcterms:W3CDTF">2018-03-28T10:46:06Z</dcterms:modified>
</cp:coreProperties>
</file>