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Gesamtemission" sheetId="1" r:id="rId1"/>
    <sheet name="Urlaubsverhalten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20" i="2" l="1"/>
  <c r="E20" i="2"/>
  <c r="G19" i="2"/>
  <c r="E19" i="2"/>
  <c r="H19" i="2" s="1"/>
  <c r="G16" i="2"/>
  <c r="E16" i="2"/>
  <c r="G13" i="2"/>
  <c r="G12" i="2"/>
  <c r="G9" i="2"/>
  <c r="G8" i="2"/>
  <c r="G5" i="2"/>
  <c r="E13" i="2"/>
  <c r="E12" i="2"/>
  <c r="E9" i="2"/>
  <c r="E8" i="2"/>
  <c r="E5" i="2"/>
  <c r="H5" i="2" s="1"/>
  <c r="H6" i="2" s="1"/>
  <c r="H20" i="2" l="1"/>
  <c r="H21" i="2" s="1"/>
  <c r="H16" i="2"/>
  <c r="H17" i="2" s="1"/>
  <c r="H12" i="2"/>
  <c r="H13" i="2"/>
  <c r="H14" i="2" s="1"/>
  <c r="H8" i="2"/>
  <c r="H9" i="2"/>
  <c r="H10" i="2" l="1"/>
  <c r="C66" i="1" l="1"/>
  <c r="B66" i="1"/>
  <c r="B58" i="1"/>
  <c r="C58" i="1"/>
  <c r="B59" i="1"/>
  <c r="C59" i="1"/>
  <c r="B60" i="1"/>
  <c r="C60" i="1"/>
  <c r="B61" i="1"/>
  <c r="C61" i="1"/>
  <c r="B62" i="1"/>
  <c r="C62" i="1"/>
  <c r="B63" i="1"/>
  <c r="C63" i="1"/>
  <c r="C57" i="1"/>
  <c r="B57" i="1"/>
  <c r="B39" i="1"/>
  <c r="C39" i="1"/>
  <c r="B40" i="1"/>
  <c r="C40" i="1"/>
  <c r="B41" i="1"/>
  <c r="C41" i="1"/>
  <c r="B42" i="1"/>
  <c r="C42" i="1"/>
  <c r="B43" i="1"/>
  <c r="C43" i="1"/>
  <c r="B44" i="1"/>
  <c r="C44" i="1"/>
  <c r="C38" i="1"/>
  <c r="B38" i="1"/>
  <c r="B17" i="1"/>
  <c r="B15" i="1"/>
  <c r="C54" i="1"/>
  <c r="C53" i="1"/>
  <c r="C52" i="1"/>
  <c r="C51" i="1"/>
  <c r="C50" i="1"/>
  <c r="C49" i="1"/>
  <c r="C48" i="1"/>
  <c r="C14" i="1"/>
  <c r="C15" i="1" s="1"/>
  <c r="C9" i="1"/>
  <c r="C11" i="1" s="1"/>
  <c r="B9" i="1"/>
  <c r="B11" i="1" s="1"/>
  <c r="C5" i="1"/>
  <c r="B5" i="1"/>
  <c r="B45" i="1" l="1"/>
  <c r="C45" i="1"/>
  <c r="B64" i="1"/>
  <c r="C17" i="1"/>
  <c r="C18" i="1" s="1"/>
  <c r="C64" i="1"/>
  <c r="B18" i="1" l="1"/>
</calcChain>
</file>

<file path=xl/sharedStrings.xml><?xml version="1.0" encoding="utf-8"?>
<sst xmlns="http://schemas.openxmlformats.org/spreadsheetml/2006/main" count="89" uniqueCount="57">
  <si>
    <t>Bevölkerung</t>
  </si>
  <si>
    <t>Personen, die Urlaub machen</t>
  </si>
  <si>
    <t>zwei Reisen</t>
  </si>
  <si>
    <t>drei Reisen</t>
  </si>
  <si>
    <t>Anzahl der Reisen gesamt</t>
  </si>
  <si>
    <t>Durchschnittliche Reisedauer</t>
  </si>
  <si>
    <t>ergibt Urlaubsnächtigungen</t>
  </si>
  <si>
    <t>ergibt Nächtigungen (x2)</t>
  </si>
  <si>
    <t>Nächtigungen gesamt</t>
  </si>
  <si>
    <t>Nächtigungen pro EW:</t>
  </si>
  <si>
    <t>davon:</t>
  </si>
  <si>
    <t>Privat, ohne Bezahlung</t>
  </si>
  <si>
    <t>Campingplatz</t>
  </si>
  <si>
    <t>FeWo</t>
  </si>
  <si>
    <t>mittlere CO2-Belastung in kg/Nächtigung</t>
  </si>
  <si>
    <t>mittlere CO2-Belastung Essen in kg/Tag</t>
  </si>
  <si>
    <t>Hotel *** (Anteil: Schätzung)</t>
  </si>
  <si>
    <t>Hotel **** (Anteil: Schätzung)</t>
  </si>
  <si>
    <t>Hotel ***</t>
  </si>
  <si>
    <t>Hotel ****, klimatisiert</t>
  </si>
  <si>
    <t>Hotel ****, klimatisiert, mit SPA</t>
  </si>
  <si>
    <t xml:space="preserve">Hotel ***** / Kreuzfahrtschiff </t>
  </si>
  <si>
    <t>Deutschland</t>
  </si>
  <si>
    <t>Österreich</t>
  </si>
  <si>
    <t>davon machen: eine Reise</t>
  </si>
  <si>
    <t>hinzu kommen Kurztrips bis 5 Tage:</t>
  </si>
  <si>
    <t>SUMME Nächtigung und Essen:</t>
  </si>
  <si>
    <t>Zuschlag für Reisen bis 5 Tage (Schätzung - x2)</t>
  </si>
  <si>
    <t>Anteil der Bevölkerung, die Urlaub macht (mindestens 1 Reise, mehr als 5 Tage)</t>
  </si>
  <si>
    <t>Anzahl Reisen 1 bis 3 Tage, Ö</t>
  </si>
  <si>
    <t>Kreuzfahrtschiff</t>
  </si>
  <si>
    <t>macht pro Einwohner:</t>
  </si>
  <si>
    <t>SUMME Essen:</t>
  </si>
  <si>
    <t>SUMME Nächtgungen:</t>
  </si>
  <si>
    <t>Verhalten</t>
  </si>
  <si>
    <t>Reise</t>
  </si>
  <si>
    <t>2 Wochen Spanien im einfachen Hotel</t>
  </si>
  <si>
    <t>Essen</t>
  </si>
  <si>
    <t>Emission gesamt, Nächtigungen und Essen, in kg CO2 pro Person</t>
  </si>
  <si>
    <t>Nächtigungen</t>
  </si>
  <si>
    <t>Emission in kg CO2 pro Person und Tag</t>
  </si>
  <si>
    <t>Emission gesamt, in kg CO2 pro Person</t>
  </si>
  <si>
    <t>Durchschnitt Bevölkerung</t>
  </si>
  <si>
    <t>Durschnittlicher Urlauber</t>
  </si>
  <si>
    <t>3 Tage Kurzurlaub im Wellnesshotel</t>
  </si>
  <si>
    <t>2 Wochen Spanien im klimatisierten Hotel</t>
  </si>
  <si>
    <t>Summe</t>
  </si>
  <si>
    <t>Aufwändig</t>
  </si>
  <si>
    <t>1 Woche Mittelmeerkreuzfahrt</t>
  </si>
  <si>
    <t>Anzahl Tage</t>
  </si>
  <si>
    <t>2 Wochen Thailand im klimatisierten Wellness-Hotel</t>
  </si>
  <si>
    <t>Einfach</t>
  </si>
  <si>
    <t>Sehr einfach, dafür länger</t>
  </si>
  <si>
    <t>3 Wochen Campingplatz</t>
  </si>
  <si>
    <t>1 Woche Ferienwohnung</t>
  </si>
  <si>
    <t>3 Wochen Ferienwohnung, hin und wieder auswärts Essen</t>
  </si>
  <si>
    <t>Quellen: siehe Buch, Anhang, Datenquellen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</si>
</sst>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3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8"/>
  <sheetViews>
    <sheetView tabSelected="1" workbookViewId="0">
      <selection activeCell="A72" sqref="A72"/>
    </sheetView>
  </sheetViews>
  <sheetFormatPr baseColWidth="10" defaultRowHeight="15" x14ac:dyDescent="0.25"/>
  <cols>
    <col min="1" max="1" width="72" customWidth="1"/>
    <col min="2" max="3" width="13.28515625" customWidth="1"/>
  </cols>
  <sheetData>
    <row r="2" spans="1:3" x14ac:dyDescent="0.25">
      <c r="B2" t="s">
        <v>22</v>
      </c>
      <c r="C2" t="s">
        <v>23</v>
      </c>
    </row>
    <row r="3" spans="1:3" x14ac:dyDescent="0.25">
      <c r="A3" t="s">
        <v>28</v>
      </c>
      <c r="B3" s="1">
        <v>0.56999999999999995</v>
      </c>
      <c r="C3" s="1">
        <v>0.59</v>
      </c>
    </row>
    <row r="4" spans="1:3" x14ac:dyDescent="0.25">
      <c r="A4" t="s">
        <v>0</v>
      </c>
      <c r="B4" s="5">
        <v>82800000</v>
      </c>
      <c r="C4" s="5">
        <v>8500000</v>
      </c>
    </row>
    <row r="5" spans="1:3" x14ac:dyDescent="0.25">
      <c r="A5" t="s">
        <v>1</v>
      </c>
      <c r="B5" s="5">
        <f>B3*B4</f>
        <v>47195999.999999993</v>
      </c>
      <c r="C5" s="5">
        <f>C3*C4</f>
        <v>5015000</v>
      </c>
    </row>
    <row r="6" spans="1:3" x14ac:dyDescent="0.25">
      <c r="A6" t="s">
        <v>24</v>
      </c>
      <c r="B6" s="1">
        <v>0.68</v>
      </c>
      <c r="C6" s="1">
        <v>0.68</v>
      </c>
    </row>
    <row r="7" spans="1:3" x14ac:dyDescent="0.25">
      <c r="A7" t="s">
        <v>2</v>
      </c>
      <c r="B7" s="1">
        <v>0.22</v>
      </c>
      <c r="C7" s="1">
        <v>0.22</v>
      </c>
    </row>
    <row r="8" spans="1:3" x14ac:dyDescent="0.25">
      <c r="A8" t="s">
        <v>3</v>
      </c>
      <c r="B8" s="1">
        <v>0.1</v>
      </c>
      <c r="C8" s="1">
        <v>0.1</v>
      </c>
    </row>
    <row r="9" spans="1:3" x14ac:dyDescent="0.25">
      <c r="A9" t="s">
        <v>4</v>
      </c>
      <c r="B9" s="5">
        <f>B5*B6+B5*B7*2+B5*B8*3</f>
        <v>67018319.999999985</v>
      </c>
      <c r="C9" s="5">
        <f>C5*C6+C5*C7*2+C5*C8*3</f>
        <v>7121300</v>
      </c>
    </row>
    <row r="10" spans="1:3" x14ac:dyDescent="0.25">
      <c r="A10" t="s">
        <v>5</v>
      </c>
      <c r="B10" s="2">
        <v>12.9</v>
      </c>
      <c r="C10" s="2">
        <v>12.9</v>
      </c>
    </row>
    <row r="11" spans="1:3" x14ac:dyDescent="0.25">
      <c r="A11" t="s">
        <v>6</v>
      </c>
      <c r="B11" s="5">
        <f>B9*B10</f>
        <v>864536327.99999988</v>
      </c>
      <c r="C11" s="5">
        <f>C9*C10</f>
        <v>91864770</v>
      </c>
    </row>
    <row r="12" spans="1:3" x14ac:dyDescent="0.25">
      <c r="A12" t="s">
        <v>25</v>
      </c>
    </row>
    <row r="13" spans="1:3" x14ac:dyDescent="0.25">
      <c r="A13" t="s">
        <v>29</v>
      </c>
      <c r="C13" s="5">
        <v>2400000</v>
      </c>
    </row>
    <row r="14" spans="1:3" x14ac:dyDescent="0.25">
      <c r="A14" t="s">
        <v>7</v>
      </c>
      <c r="C14" s="5">
        <f>C13*2</f>
        <v>4800000</v>
      </c>
    </row>
    <row r="15" spans="1:3" x14ac:dyDescent="0.25">
      <c r="A15" t="s">
        <v>27</v>
      </c>
      <c r="B15" s="5">
        <f>C15/C11*B11</f>
        <v>90345284.147557318</v>
      </c>
      <c r="C15" s="5">
        <f>C14*2</f>
        <v>9600000</v>
      </c>
    </row>
    <row r="17" spans="1:3" x14ac:dyDescent="0.25">
      <c r="A17" t="s">
        <v>8</v>
      </c>
      <c r="B17" s="5">
        <f>B11+B15</f>
        <v>954881612.14755726</v>
      </c>
      <c r="C17" s="5">
        <f>C11+C15</f>
        <v>101464770</v>
      </c>
    </row>
    <row r="18" spans="1:3" x14ac:dyDescent="0.25">
      <c r="A18" s="3" t="s">
        <v>9</v>
      </c>
      <c r="B18" s="4">
        <f>B17/B4</f>
        <v>11.532386620139581</v>
      </c>
      <c r="C18" s="4">
        <f>C17/C4</f>
        <v>11.937031764705882</v>
      </c>
    </row>
    <row r="19" spans="1:3" x14ac:dyDescent="0.25">
      <c r="A19" t="s">
        <v>10</v>
      </c>
    </row>
    <row r="20" spans="1:3" x14ac:dyDescent="0.25">
      <c r="A20" t="s">
        <v>11</v>
      </c>
      <c r="B20" s="1">
        <v>0.15</v>
      </c>
      <c r="C20" s="1">
        <v>0.15</v>
      </c>
    </row>
    <row r="21" spans="1:3" x14ac:dyDescent="0.25">
      <c r="A21" t="s">
        <v>12</v>
      </c>
      <c r="B21" s="1">
        <v>0.05</v>
      </c>
      <c r="C21" s="1">
        <v>0.05</v>
      </c>
    </row>
    <row r="22" spans="1:3" x14ac:dyDescent="0.25">
      <c r="A22" t="s">
        <v>13</v>
      </c>
      <c r="B22" s="1">
        <v>0.25</v>
      </c>
      <c r="C22" s="1">
        <v>0.25</v>
      </c>
    </row>
    <row r="23" spans="1:3" x14ac:dyDescent="0.25">
      <c r="A23" t="s">
        <v>16</v>
      </c>
      <c r="B23" s="1">
        <v>0.21</v>
      </c>
      <c r="C23" s="1">
        <v>0.21</v>
      </c>
    </row>
    <row r="24" spans="1:3" x14ac:dyDescent="0.25">
      <c r="A24" t="s">
        <v>17</v>
      </c>
      <c r="B24" s="1">
        <v>0.3</v>
      </c>
      <c r="C24" s="1">
        <v>0.3</v>
      </c>
    </row>
    <row r="25" spans="1:3" x14ac:dyDescent="0.25">
      <c r="A25" t="s">
        <v>17</v>
      </c>
      <c r="B25" s="1">
        <v>0.02</v>
      </c>
      <c r="C25" s="1">
        <v>0.02</v>
      </c>
    </row>
    <row r="26" spans="1:3" x14ac:dyDescent="0.25">
      <c r="A26" t="s">
        <v>30</v>
      </c>
      <c r="B26" s="1">
        <v>0.02</v>
      </c>
      <c r="C26" s="1">
        <v>0.02</v>
      </c>
    </row>
    <row r="28" spans="1:3" x14ac:dyDescent="0.25">
      <c r="A28" t="s">
        <v>14</v>
      </c>
    </row>
    <row r="29" spans="1:3" x14ac:dyDescent="0.25">
      <c r="A29" t="s">
        <v>11</v>
      </c>
      <c r="B29" s="6">
        <v>0</v>
      </c>
      <c r="C29" s="6">
        <v>0</v>
      </c>
    </row>
    <row r="30" spans="1:3" x14ac:dyDescent="0.25">
      <c r="A30" t="s">
        <v>12</v>
      </c>
      <c r="B30" s="6">
        <v>2.5</v>
      </c>
      <c r="C30" s="6">
        <v>2.5</v>
      </c>
    </row>
    <row r="31" spans="1:3" x14ac:dyDescent="0.25">
      <c r="A31" t="s">
        <v>13</v>
      </c>
      <c r="B31" s="6">
        <v>7.5</v>
      </c>
      <c r="C31" s="6">
        <v>7.5</v>
      </c>
    </row>
    <row r="32" spans="1:3" x14ac:dyDescent="0.25">
      <c r="A32" t="s">
        <v>18</v>
      </c>
      <c r="B32" s="6">
        <v>15</v>
      </c>
      <c r="C32" s="6">
        <v>15</v>
      </c>
    </row>
    <row r="33" spans="1:3" x14ac:dyDescent="0.25">
      <c r="A33" t="s">
        <v>19</v>
      </c>
      <c r="B33" s="6">
        <v>30</v>
      </c>
      <c r="C33" s="6">
        <v>30</v>
      </c>
    </row>
    <row r="34" spans="1:3" x14ac:dyDescent="0.25">
      <c r="A34" t="s">
        <v>20</v>
      </c>
      <c r="B34" s="6">
        <v>60</v>
      </c>
      <c r="C34" s="6">
        <v>60</v>
      </c>
    </row>
    <row r="35" spans="1:3" x14ac:dyDescent="0.25">
      <c r="A35" t="s">
        <v>21</v>
      </c>
      <c r="B35" s="6">
        <v>100</v>
      </c>
      <c r="C35" s="6">
        <v>100</v>
      </c>
    </row>
    <row r="36" spans="1:3" x14ac:dyDescent="0.25">
      <c r="B36" s="6"/>
      <c r="C36" s="6"/>
    </row>
    <row r="37" spans="1:3" x14ac:dyDescent="0.25">
      <c r="A37" t="s">
        <v>31</v>
      </c>
      <c r="B37" s="7"/>
      <c r="C37" s="7"/>
    </row>
    <row r="38" spans="1:3" x14ac:dyDescent="0.25">
      <c r="A38" t="s">
        <v>11</v>
      </c>
      <c r="B38" s="7">
        <f>B$18*B20*B29</f>
        <v>0</v>
      </c>
      <c r="C38" s="7">
        <f>C$18*C20*C29</f>
        <v>0</v>
      </c>
    </row>
    <row r="39" spans="1:3" x14ac:dyDescent="0.25">
      <c r="A39" t="s">
        <v>12</v>
      </c>
      <c r="B39" s="7">
        <f t="shared" ref="B39:C39" si="0">B$18*B21*B30</f>
        <v>1.4415483275174477</v>
      </c>
      <c r="C39" s="7">
        <f t="shared" si="0"/>
        <v>1.4921289705882355</v>
      </c>
    </row>
    <row r="40" spans="1:3" x14ac:dyDescent="0.25">
      <c r="A40" t="s">
        <v>13</v>
      </c>
      <c r="B40" s="7">
        <f t="shared" ref="B40:C40" si="1">B$18*B22*B31</f>
        <v>21.623224912761714</v>
      </c>
      <c r="C40" s="7">
        <f t="shared" si="1"/>
        <v>22.381934558823527</v>
      </c>
    </row>
    <row r="41" spans="1:3" x14ac:dyDescent="0.25">
      <c r="A41" t="s">
        <v>18</v>
      </c>
      <c r="B41" s="7">
        <f t="shared" ref="B41:C41" si="2">B$18*B23*B32</f>
        <v>36.327017853439685</v>
      </c>
      <c r="C41" s="7">
        <f t="shared" si="2"/>
        <v>37.601650058823523</v>
      </c>
    </row>
    <row r="42" spans="1:3" x14ac:dyDescent="0.25">
      <c r="A42" t="s">
        <v>19</v>
      </c>
      <c r="B42" s="7">
        <f t="shared" ref="B42:C42" si="3">B$18*B24*B33</f>
        <v>103.79147958125624</v>
      </c>
      <c r="C42" s="7">
        <f t="shared" si="3"/>
        <v>107.43328588235293</v>
      </c>
    </row>
    <row r="43" spans="1:3" x14ac:dyDescent="0.25">
      <c r="A43" t="s">
        <v>20</v>
      </c>
      <c r="B43" s="7">
        <f t="shared" ref="B43:C43" si="4">B$18*B25*B34</f>
        <v>13.838863944167498</v>
      </c>
      <c r="C43" s="7">
        <f t="shared" si="4"/>
        <v>14.324438117647059</v>
      </c>
    </row>
    <row r="44" spans="1:3" x14ac:dyDescent="0.25">
      <c r="A44" t="s">
        <v>21</v>
      </c>
      <c r="B44" s="7">
        <f t="shared" ref="B44:C44" si="5">B$18*B26*B35</f>
        <v>23.064773240279163</v>
      </c>
      <c r="C44" s="7">
        <f t="shared" si="5"/>
        <v>23.874063529411764</v>
      </c>
    </row>
    <row r="45" spans="1:3" x14ac:dyDescent="0.25">
      <c r="A45" s="3" t="s">
        <v>33</v>
      </c>
      <c r="B45" s="8">
        <f>SUM(B38:B44)</f>
        <v>200.08690785942173</v>
      </c>
      <c r="C45" s="8">
        <f>SUM(C38:C44)</f>
        <v>207.10750111764702</v>
      </c>
    </row>
    <row r="46" spans="1:3" x14ac:dyDescent="0.25">
      <c r="B46" s="7"/>
      <c r="C46" s="7"/>
    </row>
    <row r="47" spans="1:3" x14ac:dyDescent="0.25">
      <c r="A47" t="s">
        <v>15</v>
      </c>
      <c r="B47" s="7"/>
      <c r="C47" s="7"/>
    </row>
    <row r="48" spans="1:3" x14ac:dyDescent="0.25">
      <c r="A48" t="s">
        <v>11</v>
      </c>
      <c r="B48" s="6">
        <v>0</v>
      </c>
      <c r="C48" s="6">
        <f>B48</f>
        <v>0</v>
      </c>
    </row>
    <row r="49" spans="1:3" x14ac:dyDescent="0.25">
      <c r="A49" t="s">
        <v>12</v>
      </c>
      <c r="B49" s="6">
        <v>0</v>
      </c>
      <c r="C49" s="6">
        <f t="shared" ref="C49:C54" si="6">B49</f>
        <v>0</v>
      </c>
    </row>
    <row r="50" spans="1:3" x14ac:dyDescent="0.25">
      <c r="A50" t="s">
        <v>13</v>
      </c>
      <c r="B50" s="6">
        <v>0</v>
      </c>
      <c r="C50" s="6">
        <f t="shared" si="6"/>
        <v>0</v>
      </c>
    </row>
    <row r="51" spans="1:3" x14ac:dyDescent="0.25">
      <c r="A51" t="s">
        <v>18</v>
      </c>
      <c r="B51" s="6">
        <v>5</v>
      </c>
      <c r="C51" s="6">
        <f t="shared" si="6"/>
        <v>5</v>
      </c>
    </row>
    <row r="52" spans="1:3" x14ac:dyDescent="0.25">
      <c r="A52" t="s">
        <v>19</v>
      </c>
      <c r="B52" s="6">
        <v>25</v>
      </c>
      <c r="C52" s="6">
        <f t="shared" si="6"/>
        <v>25</v>
      </c>
    </row>
    <row r="53" spans="1:3" x14ac:dyDescent="0.25">
      <c r="A53" t="s">
        <v>20</v>
      </c>
      <c r="B53" s="6">
        <v>30</v>
      </c>
      <c r="C53" s="6">
        <f t="shared" si="6"/>
        <v>30</v>
      </c>
    </row>
    <row r="54" spans="1:3" x14ac:dyDescent="0.25">
      <c r="A54" t="s">
        <v>21</v>
      </c>
      <c r="B54" s="6">
        <v>30</v>
      </c>
      <c r="C54" s="6">
        <f t="shared" si="6"/>
        <v>30</v>
      </c>
    </row>
    <row r="55" spans="1:3" x14ac:dyDescent="0.25">
      <c r="A55" s="3"/>
      <c r="B55" s="7"/>
      <c r="C55" s="7"/>
    </row>
    <row r="56" spans="1:3" x14ac:dyDescent="0.25">
      <c r="A56" t="s">
        <v>31</v>
      </c>
      <c r="B56" s="7"/>
      <c r="C56" s="7"/>
    </row>
    <row r="57" spans="1:3" x14ac:dyDescent="0.25">
      <c r="A57" t="s">
        <v>11</v>
      </c>
      <c r="B57" s="7">
        <f>B$18*B20*B48</f>
        <v>0</v>
      </c>
      <c r="C57" s="7">
        <f>C$18*C20*C48</f>
        <v>0</v>
      </c>
    </row>
    <row r="58" spans="1:3" x14ac:dyDescent="0.25">
      <c r="A58" t="s">
        <v>12</v>
      </c>
      <c r="B58" s="7">
        <f t="shared" ref="B58:C58" si="7">B$18*B21*B49</f>
        <v>0</v>
      </c>
      <c r="C58" s="7">
        <f t="shared" si="7"/>
        <v>0</v>
      </c>
    </row>
    <row r="59" spans="1:3" x14ac:dyDescent="0.25">
      <c r="A59" t="s">
        <v>13</v>
      </c>
      <c r="B59" s="7">
        <f t="shared" ref="B59:C59" si="8">B$18*B22*B50</f>
        <v>0</v>
      </c>
      <c r="C59" s="7">
        <f t="shared" si="8"/>
        <v>0</v>
      </c>
    </row>
    <row r="60" spans="1:3" x14ac:dyDescent="0.25">
      <c r="A60" t="s">
        <v>18</v>
      </c>
      <c r="B60" s="7">
        <f t="shared" ref="B60:C60" si="9">B$18*B23*B51</f>
        <v>12.10900595114656</v>
      </c>
      <c r="C60" s="7">
        <f t="shared" si="9"/>
        <v>12.533883352941174</v>
      </c>
    </row>
    <row r="61" spans="1:3" x14ac:dyDescent="0.25">
      <c r="A61" t="s">
        <v>19</v>
      </c>
      <c r="B61" s="7">
        <f t="shared" ref="B61:C61" si="10">B$18*B24*B52</f>
        <v>86.492899651046855</v>
      </c>
      <c r="C61" s="7">
        <f t="shared" si="10"/>
        <v>89.527738235294109</v>
      </c>
    </row>
    <row r="62" spans="1:3" x14ac:dyDescent="0.25">
      <c r="A62" t="s">
        <v>20</v>
      </c>
      <c r="B62" s="7">
        <f t="shared" ref="B62:C62" si="11">B$18*B25*B53</f>
        <v>6.9194319720837489</v>
      </c>
      <c r="C62" s="7">
        <f t="shared" si="11"/>
        <v>7.1622190588235295</v>
      </c>
    </row>
    <row r="63" spans="1:3" x14ac:dyDescent="0.25">
      <c r="A63" t="s">
        <v>21</v>
      </c>
      <c r="B63" s="7">
        <f t="shared" ref="B63:C63" si="12">B$18*B26*B54</f>
        <v>6.9194319720837489</v>
      </c>
      <c r="C63" s="7">
        <f t="shared" si="12"/>
        <v>7.1622190588235295</v>
      </c>
    </row>
    <row r="64" spans="1:3" x14ac:dyDescent="0.25">
      <c r="A64" s="3" t="s">
        <v>32</v>
      </c>
      <c r="B64" s="8">
        <f>SUM(B57:B63)</f>
        <v>112.4407695463609</v>
      </c>
      <c r="C64" s="8">
        <f>SUM(C57:C63)</f>
        <v>116.38605970588233</v>
      </c>
    </row>
    <row r="65" spans="1:3" x14ac:dyDescent="0.25">
      <c r="B65" s="7"/>
      <c r="C65" s="7"/>
    </row>
    <row r="66" spans="1:3" x14ac:dyDescent="0.25">
      <c r="A66" s="3" t="s">
        <v>26</v>
      </c>
      <c r="B66" s="8">
        <f>B45+B64</f>
        <v>312.52767740578264</v>
      </c>
      <c r="C66" s="8">
        <f>C45+C64</f>
        <v>323.49356082352938</v>
      </c>
    </row>
    <row r="68" spans="1:3" x14ac:dyDescent="0.25">
      <c r="A68" s="9" t="s">
        <v>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B17" sqref="B17"/>
    </sheetView>
  </sheetViews>
  <sheetFormatPr baseColWidth="10" defaultRowHeight="15" x14ac:dyDescent="0.25"/>
  <cols>
    <col min="1" max="1" width="24" bestFit="1" customWidth="1"/>
    <col min="2" max="2" width="39.85546875" style="9" customWidth="1"/>
    <col min="3" max="3" width="13.7109375" bestFit="1" customWidth="1"/>
    <col min="4" max="4" width="17" customWidth="1"/>
    <col min="5" max="5" width="16.7109375" customWidth="1"/>
    <col min="6" max="7" width="15.28515625" customWidth="1"/>
    <col min="8" max="8" width="23.85546875" customWidth="1"/>
  </cols>
  <sheetData>
    <row r="2" spans="1:8" x14ac:dyDescent="0.25">
      <c r="D2" s="10" t="s">
        <v>39</v>
      </c>
      <c r="E2" s="10"/>
      <c r="F2" s="11" t="s">
        <v>37</v>
      </c>
      <c r="G2" s="11"/>
    </row>
    <row r="3" spans="1:8" s="9" customFormat="1" ht="45" x14ac:dyDescent="0.25">
      <c r="A3" s="9" t="s">
        <v>34</v>
      </c>
      <c r="B3" s="9" t="s">
        <v>35</v>
      </c>
      <c r="C3" s="9" t="s">
        <v>49</v>
      </c>
      <c r="D3" s="9" t="s">
        <v>40</v>
      </c>
      <c r="E3" s="9" t="s">
        <v>41</v>
      </c>
      <c r="F3" s="9" t="s">
        <v>40</v>
      </c>
      <c r="G3" s="9" t="s">
        <v>41</v>
      </c>
      <c r="H3" s="9" t="s">
        <v>38</v>
      </c>
    </row>
    <row r="4" spans="1:8" s="9" customFormat="1" x14ac:dyDescent="0.25"/>
    <row r="5" spans="1:8" x14ac:dyDescent="0.25">
      <c r="A5" t="s">
        <v>42</v>
      </c>
      <c r="B5" s="9" t="s">
        <v>36</v>
      </c>
      <c r="C5">
        <v>14</v>
      </c>
      <c r="D5">
        <v>15</v>
      </c>
      <c r="E5">
        <f>C5*D5</f>
        <v>210</v>
      </c>
      <c r="F5">
        <v>5</v>
      </c>
      <c r="G5">
        <f>C5*F5</f>
        <v>70</v>
      </c>
      <c r="H5">
        <f>E5+G5</f>
        <v>280</v>
      </c>
    </row>
    <row r="6" spans="1:8" s="3" customFormat="1" x14ac:dyDescent="0.25">
      <c r="B6" s="12" t="s">
        <v>46</v>
      </c>
      <c r="H6" s="3">
        <f>SUM(H4:H5)</f>
        <v>280</v>
      </c>
    </row>
    <row r="8" spans="1:8" x14ac:dyDescent="0.25">
      <c r="A8" t="s">
        <v>43</v>
      </c>
      <c r="B8" s="9" t="s">
        <v>45</v>
      </c>
      <c r="C8">
        <v>14</v>
      </c>
      <c r="D8">
        <v>20</v>
      </c>
      <c r="E8">
        <f>C8*D8</f>
        <v>280</v>
      </c>
      <c r="F8">
        <v>10</v>
      </c>
      <c r="G8">
        <f>C8*F8</f>
        <v>140</v>
      </c>
      <c r="H8">
        <f>E8+G8</f>
        <v>420</v>
      </c>
    </row>
    <row r="9" spans="1:8" x14ac:dyDescent="0.25">
      <c r="B9" s="9" t="s">
        <v>44</v>
      </c>
      <c r="C9">
        <v>3</v>
      </c>
      <c r="D9">
        <v>50</v>
      </c>
      <c r="E9">
        <f>C9*D9</f>
        <v>150</v>
      </c>
      <c r="F9">
        <v>25</v>
      </c>
      <c r="G9">
        <f>C9*F9</f>
        <v>75</v>
      </c>
      <c r="H9">
        <f>E9+G9</f>
        <v>225</v>
      </c>
    </row>
    <row r="10" spans="1:8" s="3" customFormat="1" x14ac:dyDescent="0.25">
      <c r="B10" s="12" t="s">
        <v>46</v>
      </c>
      <c r="H10" s="3">
        <f>SUM(H8:H9)</f>
        <v>645</v>
      </c>
    </row>
    <row r="12" spans="1:8" ht="30" x14ac:dyDescent="0.25">
      <c r="A12" t="s">
        <v>47</v>
      </c>
      <c r="B12" s="9" t="s">
        <v>50</v>
      </c>
      <c r="C12">
        <v>14</v>
      </c>
      <c r="D12">
        <v>60</v>
      </c>
      <c r="E12">
        <f>C12*D12</f>
        <v>840</v>
      </c>
      <c r="F12">
        <v>20</v>
      </c>
      <c r="G12">
        <f>C12*F12</f>
        <v>280</v>
      </c>
      <c r="H12">
        <f>E12+G12</f>
        <v>1120</v>
      </c>
    </row>
    <row r="13" spans="1:8" x14ac:dyDescent="0.25">
      <c r="B13" s="9" t="s">
        <v>48</v>
      </c>
      <c r="C13">
        <v>7</v>
      </c>
      <c r="D13">
        <v>100</v>
      </c>
      <c r="E13">
        <f>C13*D13</f>
        <v>700</v>
      </c>
      <c r="F13">
        <v>30</v>
      </c>
      <c r="G13">
        <f>C13*F13</f>
        <v>210</v>
      </c>
      <c r="H13">
        <f>E13+G13</f>
        <v>910</v>
      </c>
    </row>
    <row r="14" spans="1:8" x14ac:dyDescent="0.25">
      <c r="A14" s="3"/>
      <c r="B14" s="12" t="s">
        <v>46</v>
      </c>
      <c r="C14" s="3"/>
      <c r="D14" s="3"/>
      <c r="E14" s="3"/>
      <c r="F14" s="3"/>
      <c r="G14" s="3"/>
      <c r="H14" s="3">
        <f>SUM(H12:H13)</f>
        <v>2030</v>
      </c>
    </row>
    <row r="16" spans="1:8" ht="30" x14ac:dyDescent="0.25">
      <c r="A16" t="s">
        <v>51</v>
      </c>
      <c r="B16" s="9" t="s">
        <v>55</v>
      </c>
      <c r="C16">
        <v>21</v>
      </c>
      <c r="D16">
        <v>7.5</v>
      </c>
      <c r="E16">
        <f>C16*D16</f>
        <v>157.5</v>
      </c>
      <c r="F16">
        <v>2.5</v>
      </c>
      <c r="G16">
        <f>C16*F16</f>
        <v>52.5</v>
      </c>
      <c r="H16">
        <f>E16+G16</f>
        <v>210</v>
      </c>
    </row>
    <row r="17" spans="1:8" x14ac:dyDescent="0.25">
      <c r="A17" s="3"/>
      <c r="B17" s="12" t="s">
        <v>46</v>
      </c>
      <c r="C17" s="3"/>
      <c r="D17" s="3"/>
      <c r="E17" s="3"/>
      <c r="F17" s="3"/>
      <c r="G17" s="3"/>
      <c r="H17" s="3">
        <f>SUM(H15:H16)</f>
        <v>210</v>
      </c>
    </row>
    <row r="19" spans="1:8" x14ac:dyDescent="0.25">
      <c r="A19" t="s">
        <v>52</v>
      </c>
      <c r="B19" s="9" t="s">
        <v>53</v>
      </c>
      <c r="C19">
        <v>21</v>
      </c>
      <c r="D19">
        <v>2.5</v>
      </c>
      <c r="E19">
        <f>C19*D19</f>
        <v>52.5</v>
      </c>
      <c r="F19">
        <v>0</v>
      </c>
      <c r="G19">
        <f>C19*F19</f>
        <v>0</v>
      </c>
      <c r="H19">
        <f>E19+G19</f>
        <v>52.5</v>
      </c>
    </row>
    <row r="20" spans="1:8" x14ac:dyDescent="0.25">
      <c r="B20" s="9" t="s">
        <v>54</v>
      </c>
      <c r="C20">
        <v>7</v>
      </c>
      <c r="D20">
        <v>7.5</v>
      </c>
      <c r="E20">
        <f>C20*D20</f>
        <v>52.5</v>
      </c>
      <c r="F20">
        <v>0</v>
      </c>
      <c r="G20">
        <f>C20*F20</f>
        <v>0</v>
      </c>
      <c r="H20">
        <f>E20+G20</f>
        <v>52.5</v>
      </c>
    </row>
    <row r="21" spans="1:8" x14ac:dyDescent="0.25">
      <c r="A21" s="3"/>
      <c r="B21" s="12" t="s">
        <v>46</v>
      </c>
      <c r="C21" s="3"/>
      <c r="D21" s="3"/>
      <c r="E21" s="3"/>
      <c r="F21" s="3"/>
      <c r="G21" s="3"/>
      <c r="H21" s="3">
        <f>SUM(H19:H20)</f>
        <v>105</v>
      </c>
    </row>
  </sheetData>
  <mergeCells count="2">
    <mergeCell ref="D2:E2"/>
    <mergeCell ref="F2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Gesamtemission</vt:lpstr>
      <vt:lpstr>Urlaubsverhalten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 Drexel</dc:creator>
  <cp:lastModifiedBy>Christof Drexel</cp:lastModifiedBy>
  <dcterms:created xsi:type="dcterms:W3CDTF">2018-03-27T09:18:30Z</dcterms:created>
  <dcterms:modified xsi:type="dcterms:W3CDTF">2018-03-27T09:50:55Z</dcterms:modified>
</cp:coreProperties>
</file>