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engl\Documents\Projekte\PEExcel\"/>
    </mc:Choice>
  </mc:AlternateContent>
  <bookViews>
    <workbookView xWindow="-90" yWindow="-90" windowWidth="19290" windowHeight="6270" activeTab="3"/>
  </bookViews>
  <sheets>
    <sheet name="Widmung" sheetId="1" r:id="rId1"/>
    <sheet name="Calculation" sheetId="5" r:id="rId2"/>
    <sheet name="Exchange" sheetId="3" r:id="rId3"/>
    <sheet name="Results" sheetId="4" r:id="rId4"/>
    <sheet name="Planungsbegleitung" sheetId="2" r:id="rId5"/>
  </sheets>
  <functionGroups builtInGroupCount="18"/>
  <externalReferences>
    <externalReference r:id="rId6"/>
  </externalReferences>
  <definedNames>
    <definedName name="Ergebnis_EEB_Elekrisch_mitEcars_Erdgas_kWh_m2NGFa">Results!$C$14</definedName>
    <definedName name="Ergebnis_EEB_Elekrisch_mitEcars_Fernwaerme_kWh_m2NGFa">Results!$D$14</definedName>
    <definedName name="Ergebnis_EEB_Elekrisch_mitEcars_WPmitDSM_kWh_m2NGFa">Results!$E$14</definedName>
    <definedName name="Ergebnis_EEB_Elekrisch_mitEcars_WPohneDSM_kWh_m2NGFa">Results!$F$14</definedName>
    <definedName name="Ergebnis_EEB_Elekrisch_ohneEcars_Erdgas_kWh_m2NGFa">Results!$C$13</definedName>
    <definedName name="Ergebnis_EEB_Elekrisch_ohneEcars_Fernwaerme_kWh_m2NGFa">Results!$D$13</definedName>
    <definedName name="Ergebnis_EEB_Elekrisch_ohneEcars_WPmitDSM_kWh_m2NGFa">Results!$F$13</definedName>
    <definedName name="Ergebnis_EEB_Elekrisch_ohneEcars_WPohneDSM_kWh_m2NGFa">Results!$E$13</definedName>
    <definedName name="Ergebnis_EEB_Haustechnik_EL_Erdgas_kWh_m2NGFa">Results!$C$12</definedName>
    <definedName name="Ergebnis_EEB_Haustechnik_EL_Fernwaerme_kWh_m2NGFa">Results!$D$12</definedName>
    <definedName name="Ergebnis_EEB_Haustechnik_EL_WPmitDSM_kWh_m2NGFa">Results!$F$12</definedName>
    <definedName name="Ergebnis_EEB_Haustechnik_EL_WPohneDSM_kWh_m2NGFa">Results!$E$12</definedName>
    <definedName name="Ergebnis_EEB_Haustechnik_TH_Erdgas_kWh_m2NGFa">Results!$C$11</definedName>
    <definedName name="Ergebnis_EEB_Haustechnik_TH_Fernwaerme_kWh_m2NGFa">Results!$D$11</definedName>
    <definedName name="Ergebnis_EEB_Haustechnik_TH_WPmitDSM_kWh_m2NGFa">Results!$F$11</definedName>
    <definedName name="Ergebnis_EEB_Haustechnik_TH_WPohneDSM_kWh_m2NGFa">Results!$E$11</definedName>
    <definedName name="Ergebnis_EKZ_Eigenverbrauchsanteil_Erdgas_">Results!$C$19</definedName>
    <definedName name="Ergebnis_EKZ_Eigenverbrauchsanteil_Fernwaerme_">Results!$D$19</definedName>
    <definedName name="Ergebnis_EKZ_Eigenverbrauchsanteil_WPmitDSM_">Results!$F$19</definedName>
    <definedName name="Ergebnis_EKZ_Eigenverbrauchsanteil_WPohneDSM_">Results!$E$19</definedName>
    <definedName name="Ergebnis_EKZ_Energieautarkie_Erdgas_">Results!$C$20</definedName>
    <definedName name="Ergebnis_EKZ_Energieautarkie_Fernwaerme_">Results!$D$20</definedName>
    <definedName name="Ergebnis_EKZ_Energieautarkie_WPmitDSM_">Results!$F$20</definedName>
    <definedName name="Ergebnis_EKZ_Energieautarkie_WPohneDSM_">Results!$E$20</definedName>
    <definedName name="Ergebnis_EKZ_Energieautonomie_Erdgas_">Results!$C$18</definedName>
    <definedName name="Ergebnis_EKZ_Energieautonomie_Fernwaerme_">Results!$D$18</definedName>
    <definedName name="Ergebnis_EKZ_Energieautonomie_Fernwärme_">Results!$D$18</definedName>
    <definedName name="Ergebnis_EKZ_Energieautonomie_WPmitDSM_">Results!$F$18</definedName>
    <definedName name="Ergebnis_EKZ_Energieautonomie_WPohneDSM_">Results!$E$18</definedName>
    <definedName name="Ergebnis_NEB_Heizwaermebedarf_Konventionell_kWh_m2NGFa">Results!$C$5</definedName>
    <definedName name="Ergebnis_NEB_Heizwaermebedarf_WPmitDSM_kWh_m2NGFa">Results!$F$5</definedName>
    <definedName name="Ergebnis_NEB_Kuehlbedarf_Konventionell_kWh_m2NGFa">Results!$C$6</definedName>
    <definedName name="Ergebnis_NEB_Kuehlbedarf_WPmitDSM_kWh_m2NGFa">Results!$F$6</definedName>
    <definedName name="Ergebnis_NEB_Warmwasserwaermebedarf_Konventionell_kWh_m2NGFa">Results!$C$7</definedName>
    <definedName name="Ergebnis_NEB_Warmwasserwaermebedarf_WPmitDSM_kWh_m2NGFa">Results!$F$7</definedName>
    <definedName name="Ergebnis_PEB_GFZ_">Results!$C$31</definedName>
    <definedName name="Ergebnis_PEB_GFZ__kWh_m2NGFa">Results!$C$31</definedName>
    <definedName name="Ergebnis_PEB_PESaldoZiel__kWh_m2NGFa">Results!$C$32</definedName>
    <definedName name="Ergebnis_PEB_Primaerenergiebedarf_Erdgas_kWh_m2NGFa">Results!$C$25</definedName>
    <definedName name="Ergebnis_PEB_Primaerenergiebedarf_Fernwaerme_kWh_m2NGFa">Results!$D$25</definedName>
    <definedName name="Ergebnis_PEB_Primaerenergiebedarf_WPmitDSM_kWh_m2NGFa">Results!$F$25</definedName>
    <definedName name="Ergebnis_PEB_Primaerenergiebedarf_WPohneDSM_kWh_m2NGFa">Results!$E$25</definedName>
    <definedName name="Ergebnis_PEB_Primaerenergieexport_Erdgas_kWh_m2NGFa">Results!$C$26</definedName>
    <definedName name="Ergebnis_PEB_Primaerenergieexport_Fernwaerme_kWh_m2NGFa">Results!$D$26</definedName>
    <definedName name="Ergebnis_PEB_Primaerenergieexport_WPmitDSM_kWh_m2NGFa">Results!$F$26</definedName>
    <definedName name="Ergebnis_PEB_Primaerenergieexport_WPohneDSM_kWh_m2NGFa">Results!$E$26</definedName>
    <definedName name="Ergebnis_PEB_PrimaerenergiesaldomitDA_Erdgas_kWh_m2NGFa">Results!$C$28</definedName>
    <definedName name="Ergebnis_PEB_PrimaerenergiesaldomitDA_Fernwaerme_kWh_m2NGFa">Results!$D$28</definedName>
    <definedName name="Ergebnis_PEB_PrimaerenergiesaldomitDA_WPmitDSM_kWh_m2NGFa">Results!$F$28</definedName>
    <definedName name="Ergebnis_PEB_PrimaerenergiesaldomitDA_WPohneDSM_kWh_m2NGFa">Results!$E$28</definedName>
    <definedName name="Ergebnis_PEB_PrimaerenergiesaldoohneDA_Erdgas_kWh_m2NGFa">Results!$C$27</definedName>
    <definedName name="Ergebnis_PEB_PrimaerenergiesaldoohneDA_Fernwaerme_kWh_m2NGFa">Results!$D$27</definedName>
    <definedName name="Ergebnis_PEB_PrimaerenergiesaldoohneDA_WPmitDSM_kWh_m2NGFa">Results!$F$27</definedName>
    <definedName name="Ergebnis_PEB_PrimaerenergiesaldoohneDA_WPohneDSM_kWh_m2NGFa">Results!$E$27</definedName>
    <definedName name="Ergebnis_THP_Baulich_Erdgas_kgCO2eq_m2NGF">Results!$C$36</definedName>
    <definedName name="Ergebnis_THP_Baulich_Fernwaerme_kgCO2eq_m2NGF">Results!$D$36</definedName>
    <definedName name="Ergebnis_THP_Baulich_WPmitDSM_kgCO2eq_m2NGF">Results!$F$36</definedName>
    <definedName name="Ergebnis_THP_Baulich_WpohneDSM_kgCO2eq_m2NGF">Results!$E$36</definedName>
    <definedName name="Ergebnis_THP_Betrieb_Erdgas_kgCO2eq_m2NGF">Results!$C$39</definedName>
    <definedName name="Ergebnis_THP_Betrieb_Fernwaerme_kgCO2eq_m2NGF">Results!$D$39</definedName>
    <definedName name="Ergebnis_THP_Betrieb_WPmitDSM_kgCO2eq_m2NGF">Results!$F$39</definedName>
    <definedName name="Ergebnis_THP_Betrieb_WPohneDSM_kgCO2eq_m2NGF">Results!$E$39</definedName>
    <definedName name="Ergebnis_THP_Haustechnik_Erdgas_kgCO2eq_m2NGF">Results!$C$37</definedName>
    <definedName name="Ergebnis_THP_Haustechnik_Fernwaerme_kgCO2eq_m2NGF">Results!$D$37</definedName>
    <definedName name="Ergebnis_THP_Haustechnik_WPmitDSM_kgCO2eq_m2NGF">Results!$F$37</definedName>
    <definedName name="Ergebnis_THP_Haustechnik_WPohneDSM_kgCO2eq_m2NGF">Results!$E$37</definedName>
    <definedName name="Ergebnis_THP_Mobilitaet_Erdgas_kgCO2eq_m2NGF">Results!$C$38</definedName>
    <definedName name="Ergebnis_THP_Mobilitaet_Fernwaerme_kgCO2eq_m2NGF">Results!$D$38</definedName>
    <definedName name="Ergebnis_THP_Mobilitaet_WPmitDSM_kgCO2eq_m2NGF">Results!$F$38</definedName>
    <definedName name="Ergebnis_THP_Mobilitaet_WPohneDSM_kgCO2eq_m2NGF">Results!$E$38</definedName>
    <definedName name="Results">Results!$A$1</definedName>
    <definedName name="sim_NGF">[1]SIM!$G$6</definedName>
    <definedName name="test">Widmung!$A$1</definedName>
    <definedName name="Userinput_Bauphysik_Gebaeude_Raumhoehe_m">Calculation!$B$18</definedName>
    <definedName name="Userinput_Bezugsgroessen_Gebaeude_AnteilNonFoodanHandel_">Calculation!$B$13</definedName>
    <definedName name="Userinput_Bezugsgroessen_Gebaeude_BueroNGF_m2">Calculation!$B$9</definedName>
    <definedName name="Userinput_Bezugsgroessen_Gebaeude_FlaecheAussenwand_m2">Calculation!$B$32</definedName>
    <definedName name="Userinput_Bezugsgroessen_Gebaeude_FlaecheDach_m2">Calculation!$B$34</definedName>
    <definedName name="Userinput_Bezugsgroessen_Gebaeude_FlaecheFenster_m2">Calculation!$B$33</definedName>
    <definedName name="Userinput_Bezugsgroessen_Gebaeude_FlaecheGrundplatteKellerdecke_m2">Calculation!$B$35</definedName>
    <definedName name="Userinput_Bezugsgroessen_Gebaeude_Grundstuecksgroesse_m2">Calculation!$B$14</definedName>
    <definedName name="Userinput_Bezugsgroessen_Gebaeude_HandelNGF_m2">Calculation!$B$12</definedName>
    <definedName name="Userinput_Bezugsgroessen_Gebaeude_KigaNGF_m2">Calculation!$B$11</definedName>
    <definedName name="Userinput_Bezugsgroessen_Gebaeude_SchuleNGF_m2">Calculation!$B$10</definedName>
    <definedName name="Userinput_Bezugsgroessen_Gebaeude_Stockwerke_">Calculation!$B$19</definedName>
    <definedName name="Userinput_Bezugsgroessen_Gebaeude_VerhaeltnisNGFBGF_">[1]Input!$P$32</definedName>
    <definedName name="Userinput_Bezugsgroessen_Gebaeude_WohnbauNGF_m2">Calculation!$B$8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3" l="1"/>
  <c r="B18" i="5"/>
  <c r="B14" i="5"/>
  <c r="B13" i="5"/>
  <c r="A33" i="1" l="1"/>
  <c r="B149" i="3" s="1"/>
  <c r="A161" i="3" l="1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26" i="3"/>
  <c r="A125" i="3"/>
  <c r="A124" i="3"/>
  <c r="A123" i="3"/>
  <c r="A122" i="3"/>
  <c r="A121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59" i="3"/>
  <c r="A58" i="3"/>
  <c r="A57" i="3"/>
  <c r="A56" i="3"/>
  <c r="A55" i="3"/>
  <c r="A54" i="3"/>
  <c r="A53" i="3"/>
  <c r="A52" i="3"/>
  <c r="A51" i="3"/>
  <c r="A50" i="3"/>
  <c r="A49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3" i="3"/>
  <c r="A20" i="3"/>
  <c r="A19" i="3"/>
  <c r="A18" i="3"/>
  <c r="A17" i="3"/>
  <c r="A9" i="3"/>
  <c r="A6" i="3"/>
  <c r="A4" i="3"/>
  <c r="A2" i="3"/>
  <c r="A131" i="3"/>
  <c r="A130" i="3"/>
  <c r="A129" i="3"/>
  <c r="A128" i="3"/>
  <c r="A127" i="3"/>
  <c r="A120" i="3"/>
  <c r="A119" i="3"/>
  <c r="A79" i="3"/>
  <c r="A78" i="3"/>
  <c r="A60" i="3"/>
  <c r="A48" i="3"/>
  <c r="A24" i="3"/>
  <c r="A22" i="3"/>
  <c r="A21" i="3"/>
  <c r="A16" i="3"/>
  <c r="A15" i="3"/>
  <c r="A14" i="3"/>
  <c r="A13" i="3"/>
  <c r="A12" i="3"/>
  <c r="A11" i="3"/>
  <c r="A10" i="3"/>
  <c r="A8" i="3"/>
  <c r="A7" i="3"/>
  <c r="A5" i="3"/>
  <c r="A3" i="3"/>
  <c r="B5" i="3"/>
  <c r="B19" i="5" l="1"/>
  <c r="B21" i="5"/>
  <c r="B15" i="5"/>
  <c r="B7" i="5"/>
  <c r="B14" i="3"/>
  <c r="B22" i="3"/>
  <c r="B34" i="5" l="1"/>
  <c r="B35" i="5"/>
  <c r="C14" i="1"/>
  <c r="B16" i="5"/>
  <c r="B22" i="5"/>
  <c r="B24" i="5"/>
  <c r="B17" i="5"/>
  <c r="B11" i="3"/>
  <c r="B31" i="5" l="1"/>
  <c r="B33" i="5" s="1"/>
  <c r="D22" i="1"/>
  <c r="D23" i="1"/>
  <c r="B9" i="5" s="1"/>
  <c r="D24" i="1"/>
  <c r="B12" i="5" s="1"/>
  <c r="D25" i="1"/>
  <c r="D26" i="1"/>
  <c r="D27" i="1"/>
  <c r="D21" i="1"/>
  <c r="B12" i="3"/>
  <c r="B8" i="3"/>
  <c r="B7" i="3"/>
  <c r="B15" i="3"/>
  <c r="B10" i="5" l="1"/>
  <c r="B11" i="5"/>
  <c r="B8" i="5"/>
  <c r="B32" i="5"/>
  <c r="C28" i="1"/>
  <c r="B10" i="3"/>
  <c r="B24" i="3"/>
  <c r="B21" i="3"/>
  <c r="B16" i="3"/>
  <c r="C13" i="5" l="1"/>
  <c r="C13" i="1"/>
  <c r="B13" i="3"/>
  <c r="B23" i="5" l="1"/>
  <c r="D24" i="5" s="1"/>
  <c r="E40" i="4" l="1"/>
  <c r="C40" i="4" l="1"/>
  <c r="D40" i="4"/>
  <c r="F40" i="4"/>
</calcChain>
</file>

<file path=xl/comments1.xml><?xml version="1.0" encoding="utf-8"?>
<comments xmlns="http://schemas.openxmlformats.org/spreadsheetml/2006/main">
  <authors>
    <author>Simon Schneider</author>
    <author>Felix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Muss nicht genau sein, wird aber zur Ermittlung der Dichte und damit des Zielwerts der PE-Bilanz verwendet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C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ist das wirklich verfügbar?</t>
        </r>
      </text>
    </comment>
    <comment ref="E1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
</t>
        </r>
      </text>
    </comment>
    <comment ref="B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D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C2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Grün aufleuchten, wenn 100%
</t>
        </r>
      </text>
    </comment>
    <comment ref="E3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GFZ und Linie
Manuelle Überschreibung möglich?
</t>
        </r>
      </text>
    </comment>
    <comment ref="A7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 70€
2: 50€
3: 35 €
4: 20€
5: &lt; 10€</t>
        </r>
      </text>
    </comment>
    <comment ref="A71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100 €/m²
2: 75€/m²
3: 50€/m²
4: 35 €/m²
5: 20 €/m²</t>
        </r>
      </text>
    </comment>
    <comment ref="C7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A7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&gt;100 %
2: 95 %
3: 85 %
4: 70 %
5: 60 %</t>
        </r>
      </text>
    </comment>
    <comment ref="C7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  <comment ref="A73" authorId="1" shapeId="0">
      <text>
        <r>
          <rPr>
            <b/>
            <sz val="9"/>
            <color indexed="81"/>
            <rFont val="Segoe UI"/>
            <family val="2"/>
          </rPr>
          <t>Felix:
(Abweichung von 100)</t>
        </r>
        <r>
          <rPr>
            <sz val="9"/>
            <color indexed="81"/>
            <rFont val="Segoe UI"/>
            <family val="2"/>
          </rPr>
          <t xml:space="preserve">
1: 40%
2: 30%
3: 20%
4: 10%
5: 5%</t>
        </r>
      </text>
    </comment>
    <comment ref="A74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eine Nutzung mehr als 90%
2: eine Nutzung mehr als 70%
3: zwei Nutzungen, nicht über 60% 
4: keine Nutzung über 45 % Gesamtanteil (Wohnen erf.)
5: keine Nutzung über 45 % Gesamtanteil  (Wohnen + Wohnähnlich zusammen erf.)</t>
        </r>
      </text>
    </comment>
  </commentList>
</comments>
</file>

<file path=xl/comments2.xml><?xml version="1.0" encoding="utf-8"?>
<comments xmlns="http://schemas.openxmlformats.org/spreadsheetml/2006/main">
  <authors>
    <author>Simon Schneider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netto</t>
        </r>
      </text>
    </comment>
  </commentList>
</comments>
</file>

<file path=xl/comments3.xml><?xml version="1.0" encoding="utf-8"?>
<comments xmlns="http://schemas.openxmlformats.org/spreadsheetml/2006/main">
  <authors>
    <author>David Sengl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Kürzel des Wertes für die NamedRanges zur Zuordnung
Shortform of the Value also used for the NamedRanges as reference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Legende Siehe Zelle Q1
Legend in Cell R1</t>
        </r>
      </text>
    </comment>
  </commentList>
</comments>
</file>

<file path=xl/comments4.xml><?xml version="1.0" encoding="utf-8"?>
<comments xmlns="http://schemas.openxmlformats.org/spreadsheetml/2006/main">
  <authors>
    <author>Felix</author>
    <author>Felix Wimmer</author>
  </authors>
  <commentList>
    <comment ref="E1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Als Basiswert für genaueren Eingaben in Gebäudeflächenübersicht</t>
        </r>
      </text>
    </comment>
    <comment ref="E27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abgeschätzem lc-Wert und Linie</t>
        </r>
      </text>
    </comment>
    <comment ref="E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 (aus Widmung übernommen)
</t>
        </r>
      </text>
    </comment>
    <comment ref="F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gemittelt aus Nutzungen der einzelnen Gebäuden
</t>
        </r>
      </text>
    </comment>
    <comment ref="B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D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G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</t>
        </r>
      </text>
    </comment>
    <comment ref="J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
</t>
        </r>
      </text>
    </comment>
    <comment ref="L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Nutzungen nach OIB RL
siehe Zelle L13-L23
</t>
        </r>
      </text>
    </comment>
    <comment ref="R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C9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C9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</commentList>
</comments>
</file>

<file path=xl/sharedStrings.xml><?xml version="1.0" encoding="utf-8"?>
<sst xmlns="http://schemas.openxmlformats.org/spreadsheetml/2006/main" count="1773" uniqueCount="801">
  <si>
    <t>PEQ - Abschätzungstool</t>
  </si>
  <si>
    <t>Zustand</t>
  </si>
  <si>
    <t>WIDMUNG</t>
  </si>
  <si>
    <t>Plan Projekt umzusetzen, mit oder ohne vorhandere Widmung</t>
  </si>
  <si>
    <t>Grundstücksfläche</t>
  </si>
  <si>
    <t>Nutzungsmix</t>
  </si>
  <si>
    <t>Ausnutzungsgrad Grundfläche/ Bebaubare Fläche</t>
  </si>
  <si>
    <t xml:space="preserve">        Bruttogrundfläche</t>
  </si>
  <si>
    <t xml:space="preserve">        Nettogrundfläche</t>
  </si>
  <si>
    <t xml:space="preserve">        Nutzfläche</t>
  </si>
  <si>
    <t>m²</t>
  </si>
  <si>
    <t>m²BGF</t>
  </si>
  <si>
    <t>m²NGF</t>
  </si>
  <si>
    <t>m²NF</t>
  </si>
  <si>
    <t>Umrechungsfaktor zu BGF</t>
  </si>
  <si>
    <t>erforderliche Eingabe</t>
  </si>
  <si>
    <t>mögliche Eingaben</t>
  </si>
  <si>
    <t>Zwischenberechnunge</t>
  </si>
  <si>
    <t>Berechnungen</t>
  </si>
  <si>
    <t>Eingaben</t>
  </si>
  <si>
    <t>GFZ</t>
  </si>
  <si>
    <t>HWB</t>
  </si>
  <si>
    <t>Abschätzung aus Dichte bei Bauordnungsstandard</t>
  </si>
  <si>
    <t>HWB + WW nach Nutzung</t>
  </si>
  <si>
    <t>Strombedarf nach Nutzung</t>
  </si>
  <si>
    <t>Thermische Energiebedarf pro Jahr</t>
  </si>
  <si>
    <t>kWp/m²NF bzw. kWp PV</t>
  </si>
  <si>
    <t>Bauordnung 10er Linie</t>
  </si>
  <si>
    <t>Bauordnung 16er Linie</t>
  </si>
  <si>
    <t>Büro</t>
  </si>
  <si>
    <t>Auswahlknopf</t>
  </si>
  <si>
    <t>O</t>
  </si>
  <si>
    <t>Gesamtfläche</t>
  </si>
  <si>
    <t>PV Flächenanteile</t>
  </si>
  <si>
    <t>Dach</t>
  </si>
  <si>
    <t>Fassade</t>
  </si>
  <si>
    <t>€/m²BGF</t>
  </si>
  <si>
    <t>Mehrinvesitionskosten PV</t>
  </si>
  <si>
    <t>%</t>
  </si>
  <si>
    <t>MWh/a</t>
  </si>
  <si>
    <t>Standort</t>
  </si>
  <si>
    <t>Ausnutzung der Grundstücksfläche mit Sonden</t>
  </si>
  <si>
    <t>wenn &gt; 100 -&gt; schwer machbar</t>
  </si>
  <si>
    <r>
      <t>Erdsondenbedarf</t>
    </r>
    <r>
      <rPr>
        <vertAlign val="subscript"/>
        <sz val="11"/>
        <color theme="1"/>
        <rFont val="Calibri"/>
        <family val="2"/>
        <scheme val="minor"/>
      </rPr>
      <t>Heizen</t>
    </r>
  </si>
  <si>
    <r>
      <t>Erdsondenbedarf</t>
    </r>
    <r>
      <rPr>
        <vertAlign val="subscript"/>
        <sz val="11"/>
        <color theme="1"/>
        <rFont val="Calibri"/>
        <family val="2"/>
        <scheme val="minor"/>
      </rPr>
      <t>Kühlen</t>
    </r>
  </si>
  <si>
    <t>Kälte-Wärme Balance</t>
  </si>
  <si>
    <t>Summe Kältebedarfe/Summe Wärmebedarfe</t>
  </si>
  <si>
    <t>Mehrinvestition Wärme + Kälte</t>
  </si>
  <si>
    <t>Pflichtsolar (in Wien)</t>
  </si>
  <si>
    <t>kWp</t>
  </si>
  <si>
    <t>Mehrinvestition zu Basis (in Wien Pflichtsolar)</t>
  </si>
  <si>
    <t>Wärmebereitung Gas</t>
  </si>
  <si>
    <t>Wärmebereitung FW</t>
  </si>
  <si>
    <t>Wärmebereitung LuftWP</t>
  </si>
  <si>
    <t>Wärmebereitung ErdWP</t>
  </si>
  <si>
    <t>FBH</t>
  </si>
  <si>
    <t>Radiatoren</t>
  </si>
  <si>
    <t>Bauteilaktivierung</t>
  </si>
  <si>
    <t>Thermische Gebäudestandard</t>
  </si>
  <si>
    <t>Technische Gebäudestandard</t>
  </si>
  <si>
    <t>kWh/m²a</t>
  </si>
  <si>
    <t>€/m²</t>
  </si>
  <si>
    <t>Mehrinvestition zu gewählten System für Erdsonden</t>
  </si>
  <si>
    <t>Eignung für ein PEQ</t>
  </si>
  <si>
    <t>1-5 Punkte</t>
  </si>
  <si>
    <t>Stimmungsbarometer</t>
  </si>
  <si>
    <t>Retail</t>
  </si>
  <si>
    <t>Lebensmittel</t>
  </si>
  <si>
    <t>Nutzungmischung</t>
  </si>
  <si>
    <t xml:space="preserve">Wohnen </t>
  </si>
  <si>
    <t>Wohnähnlich (z.B. Hotel)</t>
  </si>
  <si>
    <t>Bildung (Kindergarten, Schule, Tagesstätten)</t>
  </si>
  <si>
    <t>produzierendes Gewerbe</t>
  </si>
  <si>
    <t>Pkt.</t>
  </si>
  <si>
    <t>NUTS3 Karte der Mobilitätsregionstypen standortkatalog (oder zb Gemeinde auswahl)</t>
  </si>
  <si>
    <t>Eingabe in [% an Fläche]</t>
  </si>
  <si>
    <t>Heizlast W/m²</t>
  </si>
  <si>
    <t>Kühllast [W/m²]</t>
  </si>
  <si>
    <t>Ergebnisse (Berechnongsmethode)</t>
  </si>
  <si>
    <t>Ergebnisse (genauere Berechnungsmethode)</t>
  </si>
  <si>
    <t>defaults</t>
  </si>
  <si>
    <t>Berechnung?</t>
  </si>
  <si>
    <t>€/m² Mehrkosten ggü. ?</t>
  </si>
  <si>
    <t>Referenzvariante</t>
  </si>
  <si>
    <t>dropdown mit OIB bzw ÖNORM Ref Gebäuden bzw Bauträger Standard?</t>
  </si>
  <si>
    <t>Kühlbedarf exkl Wohnnutzung</t>
  </si>
  <si>
    <t>Kühlbedarf inkl. Wohnnutzung</t>
  </si>
  <si>
    <t>Elektrischer Energiebedarf</t>
  </si>
  <si>
    <t>1 kWp/100m²BGF , Wiener Bauordnung</t>
  </si>
  <si>
    <t>% Ausnutzungsgrad</t>
  </si>
  <si>
    <t>% Ausnutzungsgrad (der Nettofassade ohne Fenster)</t>
  </si>
  <si>
    <t xml:space="preserve">Erforderlich PV </t>
  </si>
  <si>
    <t>lfm/m²NF</t>
  </si>
  <si>
    <t>Notwendig</t>
  </si>
  <si>
    <t>Verteilung</t>
  </si>
  <si>
    <t>KPI - Ergebnisse</t>
  </si>
  <si>
    <t>Ordinalskala</t>
  </si>
  <si>
    <t>Mapping</t>
  </si>
  <si>
    <t>Summe von unten: 0-25 Punkte</t>
  </si>
  <si>
    <t xml:space="preserve">optional </t>
  </si>
  <si>
    <t>durchschnittl. Wohnungsgröße</t>
  </si>
  <si>
    <t>&gt; m²/Pers</t>
  </si>
  <si>
    <t>0-100%</t>
  </si>
  <si>
    <t>Input für Architekturwettbewerb</t>
  </si>
  <si>
    <t>Größe PV Anlage</t>
  </si>
  <si>
    <t>Größe der Haustechnikräume</t>
  </si>
  <si>
    <t>mit Erläuterung Einflusses unterschiedlicher Orientierugen/Situierungen</t>
  </si>
  <si>
    <t>Norm?</t>
  </si>
  <si>
    <t>PEQ ALPHA</t>
  </si>
  <si>
    <t>Planungsbegleitung</t>
  </si>
  <si>
    <t>PEQ - Begleitungstool</t>
  </si>
  <si>
    <t>Ausnutzungsgrad bebaute Fläche des Grundstücks/ Bebaubare Fläche des Grundstücks</t>
  </si>
  <si>
    <t>BGF</t>
  </si>
  <si>
    <t>NGF</t>
  </si>
  <si>
    <t>NF</t>
  </si>
  <si>
    <t>Kühllast [W/m²NF]</t>
  </si>
  <si>
    <t>Heizlast [W/m²NF]</t>
  </si>
  <si>
    <t>0-1</t>
  </si>
  <si>
    <t>Werteberecih</t>
  </si>
  <si>
    <t>0-100</t>
  </si>
  <si>
    <t>0-200</t>
  </si>
  <si>
    <t>Planungsstand (EAW/Simulation)</t>
  </si>
  <si>
    <t>Anzahl Gebäude</t>
  </si>
  <si>
    <t>Nutzung</t>
  </si>
  <si>
    <t>Haus 1</t>
  </si>
  <si>
    <t>-&gt; so viele Nutzungstabellen nebeneinandern</t>
  </si>
  <si>
    <t>Gesamt</t>
  </si>
  <si>
    <t>Fläche</t>
  </si>
  <si>
    <t>KB</t>
  </si>
  <si>
    <t>Haus N</t>
  </si>
  <si>
    <t>1-100</t>
  </si>
  <si>
    <t>gemittelt über alle Nutzungen und alle Gebäude</t>
  </si>
  <si>
    <t>Haus 2</t>
  </si>
  <si>
    <t>Auswahlbutton zur gewünschten Eingabeart</t>
  </si>
  <si>
    <t>X</t>
  </si>
  <si>
    <t>Drop Down Menü welche Nutzungen gibt es im Gebiet</t>
  </si>
  <si>
    <t>Nutzungsverteilung [% an Gesamtfläche]</t>
  </si>
  <si>
    <t xml:space="preserve"> Summe m² aus allen Gebäuden</t>
  </si>
  <si>
    <t>0-1.000.000</t>
  </si>
  <si>
    <t>0-1 Mio m²</t>
  </si>
  <si>
    <t>Wohngebäude (WG)</t>
  </si>
  <si>
    <t>Bürogebäude</t>
  </si>
  <si>
    <t>Bildungseinrichtung</t>
  </si>
  <si>
    <t>Krankenhäuser</t>
  </si>
  <si>
    <t>Heime</t>
  </si>
  <si>
    <t>beherbungsbetriebe</t>
  </si>
  <si>
    <t>Gaststätten</t>
  </si>
  <si>
    <t>Veranstaltungsstätten und mehrzweckgebäude</t>
  </si>
  <si>
    <t>Sportstätten</t>
  </si>
  <si>
    <t>Verkaufsstätten</t>
  </si>
  <si>
    <t>aus OIB RL 6</t>
  </si>
  <si>
    <t>Sonstiges (Produzierendes)</t>
  </si>
  <si>
    <t>HWB [kWh/m²a]</t>
  </si>
  <si>
    <t>KB [kWh/m²a]</t>
  </si>
  <si>
    <t>Nutzungsübersicht über Quartier</t>
  </si>
  <si>
    <t>kW</t>
  </si>
  <si>
    <t>kWh/a</t>
  </si>
  <si>
    <t>SUMMEN</t>
  </si>
  <si>
    <t>Summe in kW</t>
  </si>
  <si>
    <t>l_c im Hintergrund abschätzen aus Geschoßflächenzahl, bebaute Fläche, und Nutzungstyp)</t>
  </si>
  <si>
    <t>Wohnen</t>
  </si>
  <si>
    <t>Hinweis:</t>
  </si>
  <si>
    <t>verschiedene Diagramme zur vereinfachten Interpretation der thermischen Energien</t>
  </si>
  <si>
    <t>Nutzstrombedarf [kWh/m²a]</t>
  </si>
  <si>
    <t>Thermischer/elektrischer Gebäudestandard</t>
  </si>
  <si>
    <t>aus Widmung</t>
  </si>
  <si>
    <t>gwählte Referenzvariante aus Widmungsblatt</t>
  </si>
  <si>
    <t>Wärmeabgabe</t>
  </si>
  <si>
    <t>Wärmebereitstellung</t>
  </si>
  <si>
    <t>Fußbodenheizung</t>
  </si>
  <si>
    <t>Fernwärme</t>
  </si>
  <si>
    <t>WWWB [kWh/m²a]</t>
  </si>
  <si>
    <t>Flächenart</t>
  </si>
  <si>
    <t>GFZ Geschossflächenzahl</t>
  </si>
  <si>
    <t>-</t>
  </si>
  <si>
    <t>Wärmeabgabe (nutzungsspezifisch?)</t>
  </si>
  <si>
    <t>Wärmeverteilung</t>
  </si>
  <si>
    <t>Energiesystem (Wärme, Kälte, WW, Strom?)</t>
  </si>
  <si>
    <t>Wärmequellen</t>
  </si>
  <si>
    <t>Rückkühlung aus Gebäuden</t>
  </si>
  <si>
    <t>Abwasser</t>
  </si>
  <si>
    <t>Abluft</t>
  </si>
  <si>
    <t>Erdreich</t>
  </si>
  <si>
    <t>Außenluft</t>
  </si>
  <si>
    <t>Grundwasser</t>
  </si>
  <si>
    <t>Biomasse</t>
  </si>
  <si>
    <t>Solarthermie</t>
  </si>
  <si>
    <t>PVT</t>
  </si>
  <si>
    <t>Abwärme innerhalb Quartiers?</t>
  </si>
  <si>
    <t>Windpeak-Shaving</t>
  </si>
  <si>
    <t>Ja/Nein</t>
  </si>
  <si>
    <t>Userinput_Projekt__Name_</t>
  </si>
  <si>
    <t>Userinput_Projekt__Datum_</t>
  </si>
  <si>
    <t>Userinput_Projekt__Beschreibung_</t>
  </si>
  <si>
    <t>Userinput_Projekt__Variante_</t>
  </si>
  <si>
    <t>Userinput_Projekt__Kommentare_</t>
  </si>
  <si>
    <t>lalaa</t>
  </si>
  <si>
    <t>3.3.2021</t>
  </si>
  <si>
    <t>lorem ipsum</t>
  </si>
  <si>
    <t>1.1</t>
  </si>
  <si>
    <t>keine</t>
  </si>
  <si>
    <t>Primärenergiesaldo ohne Dichteausgleich</t>
  </si>
  <si>
    <t>PE-Saldo Ziel NGF</t>
  </si>
  <si>
    <t>Userinput_Bezugsgroessen_Gebaeude_VerhaeltnisNGFBGF_</t>
  </si>
  <si>
    <t>Userinput_Bezugsgroessen_Gebaeude_WohnbauNGF_m2</t>
  </si>
  <si>
    <t>Userinput_Bezugsgroessen_Gebaeude_BueroNGF_m2</t>
  </si>
  <si>
    <t>Userinput_Bezugsgroessen_Gebaeude_SchuleNGF_m2</t>
  </si>
  <si>
    <t>Userinput_Bezugsgroessen_Gebaeude_KigaNGF_m2</t>
  </si>
  <si>
    <t>Userinput_Bezugsgroessen_Gebaeude_HandelNGF_m2</t>
  </si>
  <si>
    <t>Userinput_Bezugsgroessen_Gebaeude_AnteilNonFoodanHandel_</t>
  </si>
  <si>
    <t>Userinput_Bezugsgroessen_Gebaeude_Grundstuecksgroesse_m2</t>
  </si>
  <si>
    <t>Userinput_Bezugsgroessen_Gebaeude_Fahrzeugstellplaetze_</t>
  </si>
  <si>
    <t>Userinput_Bezugsgroessen_Gebaeude_PersonendichteWohnen_m2_Person</t>
  </si>
  <si>
    <t>Userinput_Bezugsgroessen_Gebaeude_PersonendichteBuero_m2_Person</t>
  </si>
  <si>
    <t>Userinput_Bezugsgroessen_Gebaeude_PersonendichteAusbildung_m2_Person</t>
  </si>
  <si>
    <t>Userinput_Bezugsgroessen_Gebaeude_PersonendichteHandel_m2_Person</t>
  </si>
  <si>
    <t>Userinput_Bezugsgroessen_Gebaeude_FlaecheAussenwand_m2</t>
  </si>
  <si>
    <t>Userinput_Bezugsgroessen_Gebaeude_FlaecheFenster_m2</t>
  </si>
  <si>
    <t>Userinput_Bezugsgroessen_Gebaeude_FlaecheDach_m2</t>
  </si>
  <si>
    <t>Userinput_Bezugsgroessen_Gebaeude_FlaecheGrundplatteKellerdecke_m2</t>
  </si>
  <si>
    <t>oder [m²  BGF]</t>
  </si>
  <si>
    <t>Variable</t>
  </si>
  <si>
    <t>Value</t>
  </si>
  <si>
    <t>geschosshoehe_brutto_m</t>
  </si>
  <si>
    <t>y_length_m</t>
  </si>
  <si>
    <t>x_length_m</t>
  </si>
  <si>
    <t>trakttiefe_m</t>
  </si>
  <si>
    <t>geschosse</t>
  </si>
  <si>
    <t>Umfang_regelgeschoss_m</t>
  </si>
  <si>
    <t>lc</t>
  </si>
  <si>
    <t>[m]</t>
  </si>
  <si>
    <t>Anzahl Geschoße</t>
  </si>
  <si>
    <t>Hülle</t>
  </si>
  <si>
    <t>fensterflaechenanteil</t>
  </si>
  <si>
    <t>Userinput_Bezugsgroessen_Gebaeude_FlaecheAussenwand_brutto_m2</t>
  </si>
  <si>
    <t>Bruttovolumen</t>
  </si>
  <si>
    <t>A/V aus Grafik</t>
  </si>
  <si>
    <t>A/V [1/m]</t>
  </si>
  <si>
    <t>GRZ</t>
  </si>
  <si>
    <t>Geschoßflächenzahl</t>
  </si>
  <si>
    <t>(DE) Bezeichnung
(EN) Definition</t>
  </si>
  <si>
    <t>Wert
Value</t>
  </si>
  <si>
    <t>Einheit
Unit</t>
  </si>
  <si>
    <t>Relevanz
Relevance</t>
  </si>
  <si>
    <t>Beschreibung (DE)</t>
  </si>
  <si>
    <t>Description (EN)</t>
  </si>
  <si>
    <t>Eingabeblatt
Inputsheet</t>
  </si>
  <si>
    <t>Gewerk I
Craft I</t>
  </si>
  <si>
    <t>Gewerk II
Craft II</t>
  </si>
  <si>
    <t>Bezeichnung
Definition</t>
  </si>
  <si>
    <t>SINGLE / RANGE</t>
  </si>
  <si>
    <t>Anmerkung</t>
  </si>
  <si>
    <t>Default</t>
  </si>
  <si>
    <t>Gewinne durch opake Bauteile zur Skalierung</t>
  </si>
  <si>
    <t>Gains through opaque Areas</t>
  </si>
  <si>
    <t>Userinput</t>
  </si>
  <si>
    <t>Bauphysik</t>
  </si>
  <si>
    <t>Gebaeude</t>
  </si>
  <si>
    <t>GewinneOpakeBauteile</t>
  </si>
  <si>
    <t>SINGLE</t>
  </si>
  <si>
    <t>National</t>
  </si>
  <si>
    <t>Durchschnittlicher g-Wert der Fenster &amp; Türen</t>
  </si>
  <si>
    <t>Average g-Value of Windows and Doors (typical g-Value of Windows e.g. Passivhouse-Window)</t>
  </si>
  <si>
    <t>gWertReferenz</t>
  </si>
  <si>
    <t>Sonnenschutz zur Skalierung (z-Wert)</t>
  </si>
  <si>
    <t>Mobile Shading (z-Value)</t>
  </si>
  <si>
    <t>MobilerSonnenschutz</t>
  </si>
  <si>
    <t>m</t>
  </si>
  <si>
    <t>Project</t>
  </si>
  <si>
    <t>Durchschnittliche Raumhöhe des Gebäudes</t>
  </si>
  <si>
    <t>Average Room height of the Building (to Calulate the Net Volume)</t>
  </si>
  <si>
    <t>Raumhoehe</t>
  </si>
  <si>
    <t>Wärmebrückenzuschlag für die Berechnung der Transmisisonswärmeverluste</t>
  </si>
  <si>
    <t>supplement of thermal heat bridge</t>
  </si>
  <si>
    <t>Waermebrueckenzuschlag</t>
  </si>
  <si>
    <t>Anteil der Non-Foodhandel</t>
  </si>
  <si>
    <t>Share of nonFood-Trading-Buildings</t>
  </si>
  <si>
    <t>Bezugsgroessen</t>
  </si>
  <si>
    <t>AnteilNonFoodanHandel</t>
  </si>
  <si>
    <t>m2</t>
  </si>
  <si>
    <t>Nettogeschoßfläche der Bürogebäude</t>
  </si>
  <si>
    <t>Net-Floor-Area of Office-Buildings</t>
  </si>
  <si>
    <t>BueroNGF</t>
  </si>
  <si>
    <t>Optional</t>
  </si>
  <si>
    <t>Anzahl der Fahrzeuge im Quartier</t>
  </si>
  <si>
    <t>Amount of Parking lots for Cars</t>
  </si>
  <si>
    <t>Fahrzeugstellplaetze</t>
  </si>
  <si>
    <t>Fläche der Außenwand (Ohne Fenster)</t>
  </si>
  <si>
    <t>Area of the external Wall (Without Windows)</t>
  </si>
  <si>
    <t>FlaecheAussenwand</t>
  </si>
  <si>
    <t>Fläche des Daches (gegen Außenluft)</t>
  </si>
  <si>
    <t>Area of the external Roof</t>
  </si>
  <si>
    <t>FlaecheDach</t>
  </si>
  <si>
    <t>Fläche der Fenster</t>
  </si>
  <si>
    <t>Area of the Windows</t>
  </si>
  <si>
    <t>FlaecheFenster</t>
  </si>
  <si>
    <t>Fläche des Bodens (gegen Erdreich)</t>
  </si>
  <si>
    <t>Area of the Floor (to Ground)</t>
  </si>
  <si>
    <t>FlaecheGrundplatteKellerdecke</t>
  </si>
  <si>
    <t>Grundstücksgröße des Quartiers zur Berechnung der GFZ</t>
  </si>
  <si>
    <t>Size of property</t>
  </si>
  <si>
    <t>Grundstuecksgroesse</t>
  </si>
  <si>
    <t>Nettogeschoßfläche der Handelsgebäude</t>
  </si>
  <si>
    <t>Net-Floor-Area of Trading-Buildings</t>
  </si>
  <si>
    <t>HandelNGF</t>
  </si>
  <si>
    <t>Nettogeschoßfläche der Kindergärten</t>
  </si>
  <si>
    <t>Net-Floor-Area of Kindergarden</t>
  </si>
  <si>
    <t>KigaNGF</t>
  </si>
  <si>
    <t>m2_Person</t>
  </si>
  <si>
    <t>Personen / m2 Ausbildung (Schulen &amp; Kindergarten)</t>
  </si>
  <si>
    <t>Persons / m² education</t>
  </si>
  <si>
    <t>PersonendichteAusbildung</t>
  </si>
  <si>
    <t>Personen / m2 Bürobau</t>
  </si>
  <si>
    <t>Persons / m² Office</t>
  </si>
  <si>
    <t>PersonendichteBuero</t>
  </si>
  <si>
    <t>Personen / m2 Handel</t>
  </si>
  <si>
    <t>persons / m² Trading</t>
  </si>
  <si>
    <t>PersonendichteHandel</t>
  </si>
  <si>
    <t>Personen / m2 Wohnbau</t>
  </si>
  <si>
    <t>Persons / m² Housing</t>
  </si>
  <si>
    <t>PersonendichteWohnen</t>
  </si>
  <si>
    <t>Nettogeschoßfläche der Schulen</t>
  </si>
  <si>
    <t>Net-Floor-Area of Schools</t>
  </si>
  <si>
    <t>SchuleNGF</t>
  </si>
  <si>
    <t>Anzahl der Stockwerke (inklusive EG und Keller)</t>
  </si>
  <si>
    <t>Number of Floors (Including ground Floor and cellar)</t>
  </si>
  <si>
    <t>Stockwerke</t>
  </si>
  <si>
    <t>Verhältnis von Nettogeschossfläche zur Bruggogeschossfläche (Default = 0,8)</t>
  </si>
  <si>
    <t>Relation of the Net-Floor-Area to the Gross-Floor-Area</t>
  </si>
  <si>
    <t>VerhaeltnisNGFBGF</t>
  </si>
  <si>
    <t>Nettogeschoßfläche der Wohngebäude</t>
  </si>
  <si>
    <t>Net-Floor-Area of Housing</t>
  </si>
  <si>
    <t>WohnbauNGF</t>
  </si>
  <si>
    <t>Wh_m2</t>
  </si>
  <si>
    <t>Batteriekapazität des Quartiers</t>
  </si>
  <si>
    <t>Battery Capacity of the District-battery</t>
  </si>
  <si>
    <t>DSM</t>
  </si>
  <si>
    <t>Batterie</t>
  </si>
  <si>
    <t>Batteriekapazitaet</t>
  </si>
  <si>
    <t>W_m2</t>
  </si>
  <si>
    <t>Lade und Entladeleistung der Quartiersbatterie</t>
  </si>
  <si>
    <t>Maximum Charge and Discharge Power of the district-Battery</t>
  </si>
  <si>
    <t>LadeEntladeleistungMax</t>
  </si>
  <si>
    <t>2Prozent_Woche</t>
  </si>
  <si>
    <t>Speicherverluste der Quartiersbatterie</t>
  </si>
  <si>
    <t>Storage-Losses of the District-battery</t>
  </si>
  <si>
    <t>VerlusteBatterie</t>
  </si>
  <si>
    <t>Wirkungsgrad zum Entladen der Quartiersbatterie</t>
  </si>
  <si>
    <t>Efficiency of Discharging the District-battery</t>
  </si>
  <si>
    <t>WirkungsgradEntladen</t>
  </si>
  <si>
    <t>Wirkungsgrad zum Laden der Quartiersbatterie</t>
  </si>
  <si>
    <t>Efficiency of Charging the District-battery</t>
  </si>
  <si>
    <t>WirkungsgradLaden</t>
  </si>
  <si>
    <t>Anteil der E-Autos im Quartier</t>
  </si>
  <si>
    <t>Share of eCars</t>
  </si>
  <si>
    <t>ECars</t>
  </si>
  <si>
    <t>AnteilElektroautos</t>
  </si>
  <si>
    <t>Wh</t>
  </si>
  <si>
    <t>Kapazität der Fahrzeugbatterie (pro Fahrzeug)</t>
  </si>
  <si>
    <t>Battery capacity of an e-Car</t>
  </si>
  <si>
    <t>BatteriekapazitaetFahrzeug</t>
  </si>
  <si>
    <t>kWh_km</t>
  </si>
  <si>
    <t>Verbrauchsgebundener Energieverbrauch pro km</t>
  </si>
  <si>
    <t>specific Energy demand per driven km</t>
  </si>
  <si>
    <t>Energieverbrauch</t>
  </si>
  <si>
    <t>Irrelevant</t>
  </si>
  <si>
    <t>Minimaler Ladezustand nach der ladung</t>
  </si>
  <si>
    <t>Minimum Charge-Value after charging</t>
  </si>
  <si>
    <t>LadezustandMin</t>
  </si>
  <si>
    <t>Speicherverluste der E-Car batterie</t>
  </si>
  <si>
    <t>Storage Losses of the eCar-battery</t>
  </si>
  <si>
    <t>Wirkungsgrad der Ladung</t>
  </si>
  <si>
    <t>Efficiency for Charging</t>
  </si>
  <si>
    <t>WirkungsgradLadung</t>
  </si>
  <si>
    <t>Anschlussleistung der E-Patrone</t>
  </si>
  <si>
    <t>Connected Energy of the E-Boiler</t>
  </si>
  <si>
    <t>Epatrone</t>
  </si>
  <si>
    <t>Anschlussleistung</t>
  </si>
  <si>
    <t>°C</t>
  </si>
  <si>
    <t>Maximale Temperatur der Batterie</t>
  </si>
  <si>
    <t>Maximum temperature of the E-Boiler</t>
  </si>
  <si>
    <t>TempMax</t>
  </si>
  <si>
    <t>Wirkungsgrad der E-Patrone</t>
  </si>
  <si>
    <t>Efficiency of the E-Boiler</t>
  </si>
  <si>
    <t>Wirkungsgrad</t>
  </si>
  <si>
    <t>Freigabesignal ab welchem Anteil der Übershcuss zur verbesserung der Netzdienlichkeit herangezogen werden kann</t>
  </si>
  <si>
    <t>peak shaving signal in which the surplus of Energy can be used</t>
  </si>
  <si>
    <t>Netzdienlichkeit</t>
  </si>
  <si>
    <t>Freigabesignal</t>
  </si>
  <si>
    <t>Maximale Ladeleistung der Batterien</t>
  </si>
  <si>
    <t>maximum Loadpower of the peak-Shaving signal</t>
  </si>
  <si>
    <t>LadeleistungMax</t>
  </si>
  <si>
    <t>Export</t>
  </si>
  <si>
    <t>Input aus Energieausweis I</t>
  </si>
  <si>
    <t>Input from Energy Certificate I</t>
  </si>
  <si>
    <t>EAW</t>
  </si>
  <si>
    <t>Jahresarbeitszahl der Wärmepumpe in Bildungseinrichtungen</t>
  </si>
  <si>
    <t>annual performance factor of the heat pump in education (heating)</t>
  </si>
  <si>
    <t>Haustechnik</t>
  </si>
  <si>
    <t>Heizung</t>
  </si>
  <si>
    <t>JAZWPBildung</t>
  </si>
  <si>
    <t>Jahresarbeitzahl der Wärmepumpe im Bürobau</t>
  </si>
  <si>
    <t>annual performance factor of the heat pump in office (heating)</t>
  </si>
  <si>
    <t>JAZWPBuero</t>
  </si>
  <si>
    <t>Jahresarbeitzahl der Wärmepumpe im Handel</t>
  </si>
  <si>
    <t>annual performance factor of the heat pump in trading (heating)</t>
  </si>
  <si>
    <t>JAZWPHandel</t>
  </si>
  <si>
    <t>Jahresarbeitzahl der Wärmepumpe im Wohnbau</t>
  </si>
  <si>
    <t>annual performance factor of the heat pump in housing (heating)</t>
  </si>
  <si>
    <t>JAZWPWohnen</t>
  </si>
  <si>
    <t>spezifische Leistung der Wärmepumpe</t>
  </si>
  <si>
    <t>specific Power of the Heatpump</t>
  </si>
  <si>
    <t>LeistungWP</t>
  </si>
  <si>
    <t>Maximale Raumtemperatur im Winter</t>
  </si>
  <si>
    <t>Maximum Room Temperature in Winter (Necessary for Demand Side Management)</t>
  </si>
  <si>
    <t>RaumtempMax</t>
  </si>
  <si>
    <t>Minimale Raumtemperatur im Winter</t>
  </si>
  <si>
    <t>Minimal Room Temperature in Winter (Heating set Point)</t>
  </si>
  <si>
    <t>RaumtempMin</t>
  </si>
  <si>
    <t>Wirkungsgrad des Erdgas-Anschlusses</t>
  </si>
  <si>
    <t>efficiency of gas-heating</t>
  </si>
  <si>
    <t>WirkungsgradErdgas</t>
  </si>
  <si>
    <t>Wirkungsgrad des Fernwärmeanschlusses</t>
  </si>
  <si>
    <t>efficiency of the district heating</t>
  </si>
  <si>
    <t>WirkungsgradFW</t>
  </si>
  <si>
    <t>Wirkungsgrad des Heizverteilsystems</t>
  </si>
  <si>
    <t>efficiency of the Heating system</t>
  </si>
  <si>
    <t>WirkungsgradHeizen</t>
  </si>
  <si>
    <t>Hilfsstromateil des Fernwärme und Gas-Systems</t>
  </si>
  <si>
    <t>share of the aid current of the gas and district-heating system</t>
  </si>
  <si>
    <t>Hilfsstrom</t>
  </si>
  <si>
    <t>AnteilGasFWSystem</t>
  </si>
  <si>
    <t>Hilfsstromanteil des Wärmepumpensystems</t>
  </si>
  <si>
    <t>share of the aid current of the heatpump-system</t>
  </si>
  <si>
    <t>AnteilWPSystem</t>
  </si>
  <si>
    <t>Skalierung der jahresarbeitszahl der Fernwärme</t>
  </si>
  <si>
    <t>scaling of the annual power factor for district heating and gas</t>
  </si>
  <si>
    <t>Kuehlung</t>
  </si>
  <si>
    <t>JAZFWErdgas</t>
  </si>
  <si>
    <t>Jahresarbeitszahl der Kältemaschine in Bildungseinrichtungen</t>
  </si>
  <si>
    <t>Annual Performance factor in Education (Cooling)</t>
  </si>
  <si>
    <t>Jahresarbeitszahl der Kältemaschine im Bürobau</t>
  </si>
  <si>
    <t>Annual performance factor in Office (Cooling)</t>
  </si>
  <si>
    <t>jahresarbeitszahl der Kältemaschine im handel</t>
  </si>
  <si>
    <t>Annual performance factor in Trading (Cooling)</t>
  </si>
  <si>
    <t>jahresarbeitszahl der Kältemaschine im Wohnbau</t>
  </si>
  <si>
    <t>Annual performance factor in Housing (Cooling)</t>
  </si>
  <si>
    <t>spezifische Leistung der Kältemaschine</t>
  </si>
  <si>
    <t>Power of the Chiller</t>
  </si>
  <si>
    <t>Maximale Raumtemperatur im Sommer</t>
  </si>
  <si>
    <t>Maximum Room Temperature in Wsummer</t>
  </si>
  <si>
    <t>Minimale Raumtemperatur im Sommer</t>
  </si>
  <si>
    <t>Minimum Room Temperature in Summer</t>
  </si>
  <si>
    <t>Seasonal Energy Efficiency Ratio der Kältemaschine</t>
  </si>
  <si>
    <t>Seasonal Energy efficiency Ratio of the Chiller</t>
  </si>
  <si>
    <t>SEERKuehlung</t>
  </si>
  <si>
    <t>Wirkungsgrad der Kälteversorgung</t>
  </si>
  <si>
    <t>Efficiency of Cooling</t>
  </si>
  <si>
    <t>WirkungsgradKuehlung</t>
  </si>
  <si>
    <t>Anteil des Lüftungsvolumenstroms welcher nicht mittels Wärmerückgewinnung vortemperiert wird</t>
  </si>
  <si>
    <t>share of the ventilation volume flow without heat recovery</t>
  </si>
  <si>
    <t>Lueftung</t>
  </si>
  <si>
    <t>AnteilLuefterstromohneWRG</t>
  </si>
  <si>
    <t>Würkungsgrad der Kälterückgewinnung</t>
  </si>
  <si>
    <t>efficiency of the cooling recovery</t>
  </si>
  <si>
    <t>WirkungsgradKRG</t>
  </si>
  <si>
    <t>Wärkungsgrad der Wärmerückgewinnung in der Übergangszeit</t>
  </si>
  <si>
    <t>efficiency of the recovery during the transition period</t>
  </si>
  <si>
    <t>WirkungsgradUebergangszeit</t>
  </si>
  <si>
    <t>Wirkungsgrad der Wärmerückgewinnung</t>
  </si>
  <si>
    <t>efficiency of the heat recovery</t>
  </si>
  <si>
    <t>WirkungsgradWRG</t>
  </si>
  <si>
    <t>Wh_m3K</t>
  </si>
  <si>
    <t>spezifische Wärmekapazität der Luft</t>
  </si>
  <si>
    <t>specific heatcapacity of air</t>
  </si>
  <si>
    <t>Physik</t>
  </si>
  <si>
    <t>WaermekapazitaetLuft</t>
  </si>
  <si>
    <t>kJ_kgK</t>
  </si>
  <si>
    <t>spezifische Wärmekapazität des Wassers</t>
  </si>
  <si>
    <t>specific heatcapacity of water</t>
  </si>
  <si>
    <t>WaermekapazitaetWasser</t>
  </si>
  <si>
    <t>Wh_kgK</t>
  </si>
  <si>
    <t>Jahresarbeitszahl der Warmwasserwärmepumpe in Bildungseinrichtungen</t>
  </si>
  <si>
    <t>annual performace factor for eucation (hot water)</t>
  </si>
  <si>
    <t>Warmwasser</t>
  </si>
  <si>
    <t>Jahresarbeitszahl der Warmwasserwärmepumpe im Bürobau</t>
  </si>
  <si>
    <t>annual performace factor for office (hot water)</t>
  </si>
  <si>
    <t>Jahresarbeitszahl der Warmwasserwärmepumpe im Handel</t>
  </si>
  <si>
    <t>annual performace factor for trading (hot water)</t>
  </si>
  <si>
    <t>Jahresarbeitszahl der Warmwasserwärmepumpe im Wohnbau</t>
  </si>
  <si>
    <t>annual performace factor for housing (hot water)</t>
  </si>
  <si>
    <t>Spezifische Leistung der Warmwasserwärmepumpe</t>
  </si>
  <si>
    <t>Power of the hot water heat pump</t>
  </si>
  <si>
    <t>W_h</t>
  </si>
  <si>
    <t>Speicherverluste des Warmwasserspeichers</t>
  </si>
  <si>
    <t>storage-losses of the hot water tank</t>
  </si>
  <si>
    <t>Speicherverluste</t>
  </si>
  <si>
    <t>l</t>
  </si>
  <si>
    <t>Speichervolumen des Warmwasserspeichers</t>
  </si>
  <si>
    <t>Hot-Water Tank volume</t>
  </si>
  <si>
    <t>Speichervolumen</t>
  </si>
  <si>
    <t>Maximale Warmwassertemperatur</t>
  </si>
  <si>
    <t>maximum hot water temperature</t>
  </si>
  <si>
    <t>Minimale Warmwassertemperatur</t>
  </si>
  <si>
    <t>Minimum hot water temperature</t>
  </si>
  <si>
    <t>TempMin</t>
  </si>
  <si>
    <t>Wirkungsgrad der Warmwasserbereitstellung</t>
  </si>
  <si>
    <t>efficiency of hot water</t>
  </si>
  <si>
    <t>Wirkungsgrad des Aufheizens des Warmwassers</t>
  </si>
  <si>
    <t>efficiency of reheating for hot water</t>
  </si>
  <si>
    <t>WirkungsgradAufheizen</t>
  </si>
  <si>
    <t>Input aus PHPP I</t>
  </si>
  <si>
    <t>input from PHPP I</t>
  </si>
  <si>
    <t>PHPP</t>
  </si>
  <si>
    <t>Input aus PHPP II</t>
  </si>
  <si>
    <t>Input from PHPP II</t>
  </si>
  <si>
    <t>Input aus PHPP III</t>
  </si>
  <si>
    <t>Input from PHPP III</t>
  </si>
  <si>
    <t>Input aus PHPP IV</t>
  </si>
  <si>
    <t>Input from PHPP IV</t>
  </si>
  <si>
    <t>Zur Berechnung ob PHPP Input herangezogen wird oder die Eingabewerte</t>
  </si>
  <si>
    <t>Inputs used either from PHPP or direct Input</t>
  </si>
  <si>
    <t>PHPPImport</t>
  </si>
  <si>
    <t>Wertprioritaet</t>
  </si>
  <si>
    <t>Beschreibung des Projektes</t>
  </si>
  <si>
    <t>Description of the project</t>
  </si>
  <si>
    <t>Projekt</t>
  </si>
  <si>
    <t>Beschreibung</t>
  </si>
  <si>
    <t>datum der Eingabe</t>
  </si>
  <si>
    <t>date of the Calculation</t>
  </si>
  <si>
    <t>Datum</t>
  </si>
  <si>
    <t>Allgemeine Kommentare</t>
  </si>
  <si>
    <t>General Comments</t>
  </si>
  <si>
    <t>Kommentare</t>
  </si>
  <si>
    <t>Name des Projektes</t>
  </si>
  <si>
    <t>Name of the Project</t>
  </si>
  <si>
    <t>Name</t>
  </si>
  <si>
    <t>Variante (Version) der Berechnung</t>
  </si>
  <si>
    <t>Concept (Version) of the Calculation</t>
  </si>
  <si>
    <t>Variante</t>
  </si>
  <si>
    <t>Skalierung des Aufzugsstromes und der Regelung</t>
  </si>
  <si>
    <t>upscaling of the aid current for regulation and transport</t>
  </si>
  <si>
    <t>Skalierung</t>
  </si>
  <si>
    <t>AufzugRegelungAllgemein</t>
  </si>
  <si>
    <t>Skalierung des beleuchtungsstromes</t>
  </si>
  <si>
    <t>upscaling of the power for lighting</t>
  </si>
  <si>
    <t>Beleuchtung</t>
  </si>
  <si>
    <t>Skalierungsfaktoren der Betriebszeiten</t>
  </si>
  <si>
    <t>Upscaling of usage Time</t>
  </si>
  <si>
    <t>Betriebszeit</t>
  </si>
  <si>
    <t>Skalierungsfaktor für Innere Wärmen im Sommer</t>
  </si>
  <si>
    <t>Upscaling of internal gains Summer</t>
  </si>
  <si>
    <t>InnereWaermenSommer</t>
  </si>
  <si>
    <t>Skalierungsfaktor für Innere Wärmen im Sommer im Bürobau</t>
  </si>
  <si>
    <t>Upscaling of internal gains (office) Summer</t>
  </si>
  <si>
    <t>InnereWaermenSommerBuero</t>
  </si>
  <si>
    <t>Skalierungsfaktor für Innere Wärmen im Sommer im Food-handel</t>
  </si>
  <si>
    <t>Upscaling of internal gains (Trading with Food) Summer</t>
  </si>
  <si>
    <t>InnereWaermenSommerHandelFood</t>
  </si>
  <si>
    <t>Skalierungsfaktor für Innere Wärmen im Sommer im NonFood-Handel</t>
  </si>
  <si>
    <t>Upscaling of internal gains (Trading Non Food) Summer</t>
  </si>
  <si>
    <t>InnereWaermenSommerHandelNonFood</t>
  </si>
  <si>
    <t>Skalierungsfaktor für Innere Wärmen im Sommer in Kindergärten</t>
  </si>
  <si>
    <t>Upscaling of internal gains (Kindergarden) Summer</t>
  </si>
  <si>
    <t>InnereWaermenSommerKiga</t>
  </si>
  <si>
    <t>Skalierungsfaktor für Innere Wärmen im Sommer in Schulen</t>
  </si>
  <si>
    <t>Upscaling of internal gains (School) Summer</t>
  </si>
  <si>
    <t>InnereWaermenSommerSchule</t>
  </si>
  <si>
    <t>Skalierungsfaktor für Innere Wärmen im Sommer im Wohnbau</t>
  </si>
  <si>
    <t>Upscaling of internal gains (housing) Summer</t>
  </si>
  <si>
    <t>InnereWaermenSommerWohnbau</t>
  </si>
  <si>
    <t xml:space="preserve">Skalierungsfaktorden der Inneren Wärmen im Winter </t>
  </si>
  <si>
    <t>Upscaling of internal gains Winter</t>
  </si>
  <si>
    <t>InnereWaermenWinter</t>
  </si>
  <si>
    <t>Skalierungsfaktorden der Inneren Wärmen im Winter im Bürobau</t>
  </si>
  <si>
    <t>Upscaling of internal gains (office) Winter</t>
  </si>
  <si>
    <t>InnereWaermenWinterBuero</t>
  </si>
  <si>
    <t>Skalierungsfaktorden der Inneren Wärmen im Winter im Food-handel</t>
  </si>
  <si>
    <t>Upscaling of internal gains (Trading with Food) Winter</t>
  </si>
  <si>
    <t>InnereWaermenWinterHandelFood</t>
  </si>
  <si>
    <t>Skalierungsfaktorden der Inneren Wärmen im Winter im NonFood Handel</t>
  </si>
  <si>
    <t>Upscaling of internal gains (Trading Non Food) Winter</t>
  </si>
  <si>
    <t>InnereWaermenWinterHandelNonFood</t>
  </si>
  <si>
    <t>Skalierungsfaktorden der Inneren Wärmen im Winter in Kindergärten</t>
  </si>
  <si>
    <t>Upscaling of internal gains (Kindergarden) Winter</t>
  </si>
  <si>
    <t>InnereWaermenWinterKiga</t>
  </si>
  <si>
    <t>Skalierungsfaktorden der Inneren Wärmen im Winter in Schulen</t>
  </si>
  <si>
    <t>Upscaling of internal gains (School) Winter</t>
  </si>
  <si>
    <t>InnereWaermenWinterSchule</t>
  </si>
  <si>
    <t>Skalierungsfaktorden der Inneren Wärmen im Winter im Wohnbau</t>
  </si>
  <si>
    <t>Upscaling of internal gains (housing) Winter</t>
  </si>
  <si>
    <t>InnereWaermenWinterWohnbau</t>
  </si>
  <si>
    <t>Skalierung des Lüfterstromes (SPF-Faktor)</t>
  </si>
  <si>
    <t>upscaling of the aid current for ventilation</t>
  </si>
  <si>
    <t>Luefterstrom</t>
  </si>
  <si>
    <t>Skalierung des Luftwechsels durch die Lüftungsanlage</t>
  </si>
  <si>
    <t>Upscaling of the Air Change rate throug the ventilation system</t>
  </si>
  <si>
    <t>LuftwechselAnlage</t>
  </si>
  <si>
    <t>Skalierung des Luftwechsels durch Infiltration</t>
  </si>
  <si>
    <t>Upscaling of the Air Change rate throug infiltration</t>
  </si>
  <si>
    <t>LuftwechselInfiltration</t>
  </si>
  <si>
    <t>Skalierung des nutzerstromes</t>
  </si>
  <si>
    <t>upscaling of the user electricity</t>
  </si>
  <si>
    <t>Nutzerstrom</t>
  </si>
  <si>
    <t>Skalierung des nutzerstromes im Bürobau</t>
  </si>
  <si>
    <t>upscaling of the user electricity in office</t>
  </si>
  <si>
    <t>NutzerstromBuero</t>
  </si>
  <si>
    <t>Skalierung des nutzerstromes im Food-handel</t>
  </si>
  <si>
    <t>upscaling of the user electricity in Trading with food</t>
  </si>
  <si>
    <t>NutzerstromHandelFood</t>
  </si>
  <si>
    <t>Skalierung des nutzerstromes im NonFood-Handel</t>
  </si>
  <si>
    <t>upscaling of the user electricity in Trading non food</t>
  </si>
  <si>
    <t>NutzerstromHandelNonFood</t>
  </si>
  <si>
    <t>Skalierung des nutzerstromes im Kindergarten</t>
  </si>
  <si>
    <t>upscaling of the user electricity in Kindergarden</t>
  </si>
  <si>
    <t>NutzerstromKiga</t>
  </si>
  <si>
    <t>Skalierung des nutzerstromes in Schulen</t>
  </si>
  <si>
    <t>upscaling of the user electricity in school</t>
  </si>
  <si>
    <t>NutzerstromSchule</t>
  </si>
  <si>
    <t>Skalierung des nutzerstromes im Wohnbau</t>
  </si>
  <si>
    <t>upscaling of the user electricity in housing</t>
  </si>
  <si>
    <t>NutzerstromWohnbau</t>
  </si>
  <si>
    <t>Skalierungsfaktor der Personen zur Berechnung der internen lasten (Personen*100)</t>
  </si>
  <si>
    <t>Upscaling of Persons for internal gains (persons*100)</t>
  </si>
  <si>
    <t>Personen</t>
  </si>
  <si>
    <t>Skalierung der PV zur Abschätzung der Leistung (kWpv*100)</t>
  </si>
  <si>
    <t>Upscaling of the PV system to estimate the gains (kWpv*100)</t>
  </si>
  <si>
    <t>PV</t>
  </si>
  <si>
    <t>Skalierung des Warmwasserbedarfs</t>
  </si>
  <si>
    <t>Upscaling of the hot water usage</t>
  </si>
  <si>
    <t>Warmwasserbedarf</t>
  </si>
  <si>
    <t>Abminderungsfaktor der Einstrahlung durch Horizontalfenster im Winter</t>
  </si>
  <si>
    <t>Reduction of the solar Gains in Winter (Horizontal)</t>
  </si>
  <si>
    <t>SolareGewinne</t>
  </si>
  <si>
    <t>AbminderungEinstrahlungHeizenHorizontal</t>
  </si>
  <si>
    <t>Abminderungsfaktor der Einstrahlung durch Nordfenster im Winter</t>
  </si>
  <si>
    <t>Reduction of the solar Gains in Winter (North)</t>
  </si>
  <si>
    <t>AbminderungEinstrahlungHeizenNord</t>
  </si>
  <si>
    <t>Abminderungsfaktor der Einstrahlung durch Ostfenster im Winter</t>
  </si>
  <si>
    <t>Reduction of the solar Gains in Winter (East)</t>
  </si>
  <si>
    <t>AbminderungEinstrahlungHeizenOst</t>
  </si>
  <si>
    <t>Abminderungsfaktor der Einstrahlung durch Südfenster im Winter</t>
  </si>
  <si>
    <t>Reduction of the solar Gains in Winter (South)</t>
  </si>
  <si>
    <t>AbminderungEinstrahlungHeizenSued</t>
  </si>
  <si>
    <t>Abminderungsfaktor der Einstrahlung durch Westfenster im Winter</t>
  </si>
  <si>
    <t>Reduction of the solar Gains in Winter (West)</t>
  </si>
  <si>
    <t>AbminderungEinstrahlungHeizenWest</t>
  </si>
  <si>
    <t>horizontale Fensterflächen</t>
  </si>
  <si>
    <t>Solar Gains through Windows (horizontal)</t>
  </si>
  <si>
    <t>FensterflaecheHorizontal</t>
  </si>
  <si>
    <t>Fensterflächen im Norden</t>
  </si>
  <si>
    <t>Solar Gains through Windows (North)</t>
  </si>
  <si>
    <t>FensterflaecheNord</t>
  </si>
  <si>
    <t>Fensterflächen im Osten</t>
  </si>
  <si>
    <t>Solar Gains through Windows (East)</t>
  </si>
  <si>
    <t>FensterflaecheOst</t>
  </si>
  <si>
    <t>Fensterflächen im Süden</t>
  </si>
  <si>
    <t>Solar Gains through Windows (South)</t>
  </si>
  <si>
    <t>FensterflaecheSued</t>
  </si>
  <si>
    <t>Fensterflächen im Westen</t>
  </si>
  <si>
    <t>Solar Gains through Windows (West)</t>
  </si>
  <si>
    <t>FensterflaecheWest</t>
  </si>
  <si>
    <t>g-Wert der Horizontalen Fenster</t>
  </si>
  <si>
    <t>g-Value Window(Horizontal)</t>
  </si>
  <si>
    <t>gWertHorizontal</t>
  </si>
  <si>
    <t>g-Wert der Nordfenster</t>
  </si>
  <si>
    <t>g-Value Window(North)</t>
  </si>
  <si>
    <t>gWertNord</t>
  </si>
  <si>
    <t>g-Wert der Ost-Fenster</t>
  </si>
  <si>
    <t>g-Value Window(East)</t>
  </si>
  <si>
    <t>gWertOst</t>
  </si>
  <si>
    <t>g-Wert der Süd-Fenster</t>
  </si>
  <si>
    <t>g-Value Window(South)</t>
  </si>
  <si>
    <t>gWertSued</t>
  </si>
  <si>
    <t>g-Wert der West-Fenster</t>
  </si>
  <si>
    <t>g-Value Window(West)</t>
  </si>
  <si>
    <t>gWertWest</t>
  </si>
  <si>
    <t>Verhältnis der Abminderung der Einstrahlung von Winter / Sommer Horizontal</t>
  </si>
  <si>
    <t>Relation of the reduction between Winter and Summer (Horizontal)</t>
  </si>
  <si>
    <t>VerhaeltnisAbminderungHeizenKuehlenHorizontal</t>
  </si>
  <si>
    <t>Verhältnis der Abminderung der Einstrahlung von Winter / Sommer im Norden</t>
  </si>
  <si>
    <t>Relation of the reduction between Winter and Summer (North)</t>
  </si>
  <si>
    <t>VerhaeltnisAbminderungHeizenKuehlenNord</t>
  </si>
  <si>
    <t>Verhältnis der Abminderung der Einstrahlung von Winter / Sommer im osten</t>
  </si>
  <si>
    <t>Relation of the reduction between Winter and Summer (East)</t>
  </si>
  <si>
    <t>VerhaeltnisAbminderungHeizenKuehlenOst</t>
  </si>
  <si>
    <t>Verhältnis der Abminderung der Einstrahlung von Winter / Sommer im Süden</t>
  </si>
  <si>
    <t>Relation of the reduction between Winter and Summer (South)</t>
  </si>
  <si>
    <t>VerhaeltnisAbminderungHeizenKuehlenSued</t>
  </si>
  <si>
    <t>Verhältnis der Abminderung der Einstrahlung von Winter / Sommer im Westen</t>
  </si>
  <si>
    <t>Relation of the reduction between Winter and Summer (West)</t>
  </si>
  <si>
    <t>VerhaeltnisAbminderungHeizenKuehlenWest</t>
  </si>
  <si>
    <t>Auswahl wie viele eCars der ladekurve folgen</t>
  </si>
  <si>
    <t>share of how many cars follow the load-curve</t>
  </si>
  <si>
    <t>Switch</t>
  </si>
  <si>
    <t>AnteileFahrzeugeLadekurveFolgen</t>
  </si>
  <si>
    <t>Auswahl ob vom Direktinput oder ovm Variantensheet der Input erfolgen soll</t>
  </si>
  <si>
    <t>choose if inputs are taken from "Input" oder "Variants"</t>
  </si>
  <si>
    <t>AuswahlDirektinputVarianten</t>
  </si>
  <si>
    <t>Auswahl welches CO2-profil verwendet werden soll</t>
  </si>
  <si>
    <t>Choose which CO2-Profile shall be considered</t>
  </si>
  <si>
    <t>CO2PEProfil</t>
  </si>
  <si>
    <t>Auswahl ob E-batterien mit einbezogen werden soll</t>
  </si>
  <si>
    <t>choose if E-Batterys shall be considered</t>
  </si>
  <si>
    <t>EBatterie</t>
  </si>
  <si>
    <t>Auswahl ob E-Cars mit einbezogen werden soll</t>
  </si>
  <si>
    <t>Choose if Ecars shall be considered</t>
  </si>
  <si>
    <t>Ecars</t>
  </si>
  <si>
    <t>Auswahl ob E-Patronen mit einbezogen werden soll</t>
  </si>
  <si>
    <t>choose if E-Boilers schall be considered</t>
  </si>
  <si>
    <t>EPatrone</t>
  </si>
  <si>
    <t>Auswahl ob Abwärme mit einbezogen werden soll</t>
  </si>
  <si>
    <t>Choose if waste heat shall be considered</t>
  </si>
  <si>
    <t>FreigabeAbwaerme</t>
  </si>
  <si>
    <t>Auswahl der Gebäudehüllen-Variante</t>
  </si>
  <si>
    <t>Selected thermal envelope</t>
  </si>
  <si>
    <t>Gebäudehuelle</t>
  </si>
  <si>
    <t>variateion der km-Leistung in Ausbildungsstätten</t>
  </si>
  <si>
    <t>scaling how many km are drivenper year in education</t>
  </si>
  <si>
    <t>kmLeistungAusbildung</t>
  </si>
  <si>
    <t>variateion der km-Leistung im Bürobau</t>
  </si>
  <si>
    <t>scaling how many km are drivenper year in office</t>
  </si>
  <si>
    <t>kmLeistungBuero</t>
  </si>
  <si>
    <t>variateion der km-Leistung im Handel</t>
  </si>
  <si>
    <t>scaling how many km are drivenper year in trading</t>
  </si>
  <si>
    <t>kmLeistungHandel</t>
  </si>
  <si>
    <t>variateion der km-Leistung im Wohnbau</t>
  </si>
  <si>
    <t>scaling how many km are drivenper year in housing</t>
  </si>
  <si>
    <t>kmLeistungWohnen</t>
  </si>
  <si>
    <t>Auswahl ob Kühlung mit einbezogen werden soll</t>
  </si>
  <si>
    <t>Choose if cooling shall be considered</t>
  </si>
  <si>
    <t>Auswahl ob Lüftung mit einbezogen werden soll</t>
  </si>
  <si>
    <t>Choose if ventilation shall be considered</t>
  </si>
  <si>
    <t>Lueftungsanlage</t>
  </si>
  <si>
    <t>Auswahl ob Netzdienlichkeit mit einbezogen werden soll</t>
  </si>
  <si>
    <t>Choose if peak shaving shall be considered</t>
  </si>
  <si>
    <t>Auswahl des Netzdienlichkeits-Profils</t>
  </si>
  <si>
    <t>selected peak-Shaving Profile</t>
  </si>
  <si>
    <t>Netzdienlichkeitsprofil</t>
  </si>
  <si>
    <t>Auswahl der PV-Variante</t>
  </si>
  <si>
    <t>selected PV-Concept</t>
  </si>
  <si>
    <t>Photovoltaikvariante</t>
  </si>
  <si>
    <t>Auswahl ob Photovoltaik mit einbezogen werden soll</t>
  </si>
  <si>
    <t>choose if Photovoltaik shall be considered</t>
  </si>
  <si>
    <t>Auswahl des Regionstyps</t>
  </si>
  <si>
    <t>selected mobility system</t>
  </si>
  <si>
    <t>RegionstypMobilitaet</t>
  </si>
  <si>
    <t>Auswahl welche Wetterdaten verwendet werden sollen</t>
  </si>
  <si>
    <t>choose which weather data shall be considered</t>
  </si>
  <si>
    <t>Wetterdaten</t>
  </si>
  <si>
    <t>Legend Relevance</t>
  </si>
  <si>
    <t>This Value is a Default-Setting and does not have to be changed. To compare different scenarios the default Value can be overwritten</t>
  </si>
  <si>
    <t>This Value is optional and can be changed for each project. It is not necessary for the correct calculation of the Program</t>
  </si>
  <si>
    <t>This Value is of innational-wide relevance and has to be changed in case of a location change in differenz countries</t>
  </si>
  <si>
    <t>National_Default</t>
  </si>
  <si>
    <t>This Value is of national-wide relevance and has to be changed in case of a location change in differenz districts</t>
  </si>
  <si>
    <t>This Value is project-relevant and has to be changed for each Project</t>
  </si>
  <si>
    <t>This Input is not relevant for the calculation of the PECheq</t>
  </si>
  <si>
    <t>This Value is called from external references e.g. PHPP</t>
  </si>
  <si>
    <t>Result</t>
  </si>
  <si>
    <t>This Value is a Result and must not be Changed</t>
  </si>
  <si>
    <t>Userinput_Skalierung__Personen_</t>
  </si>
  <si>
    <t>Userinput_Skalierung__PV_</t>
  </si>
  <si>
    <t>Userinput_SolareGewinne__FensterflaecheHorizontal_m2</t>
  </si>
  <si>
    <t>Userinput_SolareGewinne__FensterflaecheNord_m2</t>
  </si>
  <si>
    <t>Userinput_SolareGewinne__FensterflaecheOst_m2</t>
  </si>
  <si>
    <t>Userinput_SolareGewinne__FensterflaecheSued_m2</t>
  </si>
  <si>
    <t>Userinput_SolareGewinne__FensterflaecheWest_m2</t>
  </si>
  <si>
    <t>Ergebnisse Plusenergieexcel</t>
  </si>
  <si>
    <t>Konventionell (Erdgas/Fernwärme/WP ohne DSM)</t>
  </si>
  <si>
    <t>WP mit DSM</t>
  </si>
  <si>
    <t>Heizwärmebedarf</t>
  </si>
  <si>
    <t>Kühlbedarf</t>
  </si>
  <si>
    <t>Warmwasserwärmebedarf</t>
  </si>
  <si>
    <t>Erdgas</t>
  </si>
  <si>
    <t>WP ohne DSM</t>
  </si>
  <si>
    <t>Summe Haustechnik thermisch</t>
  </si>
  <si>
    <t>Summe Haustechnik elektrisch (ohne Lüftung)</t>
  </si>
  <si>
    <t>Elektrische Energie ohne ecars gesamt</t>
  </si>
  <si>
    <t>Elektrische Energie mit ecars gesamt</t>
  </si>
  <si>
    <t>Energiekennzahlen</t>
  </si>
  <si>
    <t>Energieautonomie</t>
  </si>
  <si>
    <t>Eigenverbrauchsanteil</t>
  </si>
  <si>
    <t>Energieautarkie</t>
  </si>
  <si>
    <t>Summe</t>
  </si>
  <si>
    <t>Primärenergie, Plusenergie (ZQ)</t>
  </si>
  <si>
    <t>Primärenergiebedarf</t>
  </si>
  <si>
    <t>Primärenergieexport</t>
  </si>
  <si>
    <t>Primärenergiesaldo mit Dichteausgleich</t>
  </si>
  <si>
    <t>PEQ Zukunftsquartiere</t>
  </si>
  <si>
    <t>CO2 Baulich</t>
  </si>
  <si>
    <t>CO2 Haustechnik</t>
  </si>
  <si>
    <t>CO2 Mobilität</t>
  </si>
  <si>
    <t>CO2 Betrieb</t>
  </si>
  <si>
    <r>
      <t>Nutzenergiebedarf/Wärmebilanzen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</si>
  <si>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Endenergiebedarf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</si>
  <si>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kWh/m²</t>
    </r>
    <r>
      <rPr>
        <vertAlign val="subscript"/>
        <sz val="11"/>
        <color rgb="FF000000"/>
        <rFont val="Calibri"/>
        <family val="2"/>
      </rPr>
      <t>NGF</t>
    </r>
    <r>
      <rPr>
        <sz val="11"/>
        <color theme="1"/>
        <rFont val="Calibri"/>
        <family val="2"/>
        <scheme val="minor"/>
      </rPr>
      <t>a</t>
    </r>
  </si>
  <si>
    <r>
      <t>kWh/m²</t>
    </r>
    <r>
      <rPr>
        <b/>
        <vertAlign val="subscript"/>
        <sz val="11"/>
        <color rgb="FF000000"/>
        <rFont val="Calibri"/>
        <family val="2"/>
      </rPr>
      <t>NGF</t>
    </r>
    <r>
      <rPr>
        <b/>
        <sz val="11"/>
        <color rgb="FF000000"/>
        <rFont val="Calibri"/>
        <family val="2"/>
      </rPr>
      <t>a</t>
    </r>
  </si>
  <si>
    <r>
      <t>Treibhauspotential [kg CO</t>
    </r>
    <r>
      <rPr>
        <b/>
        <vertAlign val="subscript"/>
        <sz val="16"/>
        <color rgb="FF1F497D"/>
        <rFont val="Calibri"/>
        <family val="2"/>
      </rPr>
      <t>2</t>
    </r>
    <r>
      <rPr>
        <b/>
        <sz val="16"/>
        <color rgb="FF1F497D"/>
        <rFont val="Calibri"/>
        <family val="2"/>
      </rPr>
      <t>-eq/m²NGFa]</t>
    </r>
  </si>
  <si>
    <r>
      <t>kg CO</t>
    </r>
    <r>
      <rPr>
        <vertAlign val="subscript"/>
        <sz val="11"/>
        <color rgb="FF000000"/>
        <rFont val="Calibri"/>
        <family val="2"/>
      </rPr>
      <t>2</t>
    </r>
    <r>
      <rPr>
        <sz val="11"/>
        <color theme="1"/>
        <rFont val="Calibri"/>
        <family val="2"/>
        <scheme val="minor"/>
      </rPr>
      <t>-eq/m²</t>
    </r>
    <r>
      <rPr>
        <vertAlign val="subscript"/>
        <sz val="11"/>
        <color rgb="FF000000"/>
        <rFont val="Calibri"/>
        <family val="2"/>
      </rPr>
      <t>NGF</t>
    </r>
  </si>
  <si>
    <t>Durchscnittliche Raumhöhe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</si>
</sst>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0.0"/>
    <numFmt numFmtId="166" formatCode="_(* #,##0.0_);_(* \(#,##0.0\);_(* &quot;-&quot;??_);_(@_)"/>
    <numFmt numFmtId="167" formatCode="0.0%"/>
    <numFmt numFmtId="168" formatCode="_-* #,##0.0_-;\-* #,##0.0_-;_-* &quot;-&quot;??_-;_-@_-"/>
    <numFmt numFmtId="170" formatCode="_-* #,##0.00_-;\-* #,##0.00_-;_-* &quot;-&quot;??_-;_-@_-"/>
    <numFmt numFmtId="171" formatCode="#,##0.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80808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5"/>
      <color rgb="FF1F497D"/>
      <name val="Calibri"/>
      <family val="2"/>
    </font>
    <font>
      <b/>
      <sz val="22"/>
      <color rgb="FF1F497D"/>
      <name val="Calibri"/>
      <family val="2"/>
    </font>
    <font>
      <sz val="11"/>
      <color theme="1"/>
      <name val="Calibri"/>
      <family val="2"/>
    </font>
    <font>
      <b/>
      <sz val="16"/>
      <color rgb="FF1F497D"/>
      <name val="Calibri"/>
      <family val="2"/>
    </font>
    <font>
      <b/>
      <vertAlign val="subscript"/>
      <sz val="16"/>
      <color rgb="FF1F497D"/>
      <name val="Calibri"/>
      <family val="2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1"/>
      <color rgb="FF1F497D"/>
      <name val="Calibri"/>
      <family val="2"/>
    </font>
    <font>
      <vertAlign val="subscript"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A7BFDE"/>
      </bottom>
      <diagonal/>
    </border>
    <border>
      <left/>
      <right/>
      <top/>
      <bottom style="medium">
        <color rgb="FF95B3D7"/>
      </bottom>
      <diagonal/>
    </border>
  </borders>
  <cellStyleXfs count="1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  <xf numFmtId="0" fontId="14" fillId="10" borderId="18" applyAlignment="0" applyProtection="0"/>
    <xf numFmtId="0" fontId="15" fillId="10" borderId="19" applyNumberFormat="0" applyAlignment="0" applyProtection="0"/>
    <xf numFmtId="0" fontId="15" fillId="11" borderId="19"/>
    <xf numFmtId="43" fontId="1" fillId="0" borderId="0" applyFont="0" applyFill="0" applyBorder="0" applyAlignment="0" applyProtection="0"/>
    <xf numFmtId="0" fontId="27" fillId="0" borderId="21" applyNumberFormat="0" applyFill="0" applyAlignment="0" applyProtection="0"/>
    <xf numFmtId="0" fontId="28" fillId="0" borderId="22" applyNumberFormat="0" applyFill="0" applyAlignment="0" applyProtection="0"/>
    <xf numFmtId="0" fontId="29" fillId="0" borderId="23" applyNumberFormat="0" applyFill="0" applyAlignment="0" applyProtection="0"/>
    <xf numFmtId="0" fontId="30" fillId="0" borderId="0"/>
  </cellStyleXfs>
  <cellXfs count="127">
    <xf numFmtId="0" fontId="0" fillId="0" borderId="0" xfId="0"/>
    <xf numFmtId="0" fontId="2" fillId="0" borderId="0" xfId="0" applyFont="1"/>
    <xf numFmtId="0" fontId="3" fillId="2" borderId="1" xfId="1" applyBorder="1"/>
    <xf numFmtId="0" fontId="1" fillId="4" borderId="0" xfId="3"/>
    <xf numFmtId="0" fontId="1" fillId="3" borderId="1" xfId="2" applyBorder="1"/>
    <xf numFmtId="0" fontId="0" fillId="0" borderId="0" xfId="0" applyAlignment="1">
      <alignment horizontal="right"/>
    </xf>
    <xf numFmtId="0" fontId="7" fillId="0" borderId="0" xfId="0" applyFont="1"/>
    <xf numFmtId="0" fontId="1" fillId="0" borderId="0" xfId="3" applyFill="1"/>
    <xf numFmtId="0" fontId="0" fillId="4" borderId="0" xfId="3" applyFont="1"/>
    <xf numFmtId="0" fontId="1" fillId="6" borderId="2" xfId="5" applyBorder="1"/>
    <xf numFmtId="0" fontId="0" fillId="6" borderId="2" xfId="5" applyFont="1" applyBorder="1"/>
    <xf numFmtId="0" fontId="3" fillId="5" borderId="2" xfId="4" applyBorder="1"/>
    <xf numFmtId="0" fontId="10" fillId="0" borderId="0" xfId="0" applyFont="1"/>
    <xf numFmtId="0" fontId="0" fillId="0" borderId="0" xfId="0" applyAlignment="1"/>
    <xf numFmtId="0" fontId="0" fillId="0" borderId="0" xfId="0" applyBorder="1"/>
    <xf numFmtId="0" fontId="0" fillId="0" borderId="3" xfId="0" applyBorder="1"/>
    <xf numFmtId="0" fontId="2" fillId="0" borderId="4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6" xfId="0" applyBorder="1" applyAlignment="1">
      <alignment wrapText="1"/>
    </xf>
    <xf numFmtId="0" fontId="2" fillId="0" borderId="0" xfId="0" applyFont="1" applyFill="1" applyBorder="1"/>
    <xf numFmtId="0" fontId="0" fillId="0" borderId="0" xfId="0" applyFont="1"/>
    <xf numFmtId="0" fontId="11" fillId="0" borderId="0" xfId="0" applyFont="1"/>
    <xf numFmtId="0" fontId="0" fillId="7" borderId="0" xfId="0" applyFill="1"/>
    <xf numFmtId="0" fontId="0" fillId="0" borderId="6" xfId="0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15" xfId="0" applyFont="1" applyBorder="1"/>
    <xf numFmtId="0" fontId="0" fillId="0" borderId="11" xfId="0" applyBorder="1"/>
    <xf numFmtId="0" fontId="0" fillId="0" borderId="16" xfId="0" applyBorder="1" applyAlignment="1">
      <alignment horizontal="right"/>
    </xf>
    <xf numFmtId="0" fontId="1" fillId="3" borderId="17" xfId="2" applyBorder="1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center"/>
    </xf>
    <xf numFmtId="0" fontId="11" fillId="0" borderId="0" xfId="0" applyFont="1" applyBorder="1"/>
    <xf numFmtId="0" fontId="2" fillId="0" borderId="12" xfId="0" applyFont="1" applyBorder="1" applyAlignment="1">
      <alignment horizontal="right"/>
    </xf>
    <xf numFmtId="0" fontId="11" fillId="0" borderId="13" xfId="0" applyFont="1" applyBorder="1"/>
    <xf numFmtId="0" fontId="1" fillId="0" borderId="13" xfId="3" quotePrefix="1" applyFill="1" applyBorder="1"/>
    <xf numFmtId="0" fontId="0" fillId="0" borderId="12" xfId="0" applyBorder="1" applyAlignment="1">
      <alignment horizontal="right"/>
    </xf>
    <xf numFmtId="0" fontId="12" fillId="0" borderId="0" xfId="0" applyFont="1"/>
    <xf numFmtId="0" fontId="11" fillId="0" borderId="0" xfId="0" applyFont="1" applyBorder="1" applyAlignment="1">
      <alignment horizontal="left"/>
    </xf>
    <xf numFmtId="0" fontId="0" fillId="0" borderId="0" xfId="0" applyFill="1"/>
    <xf numFmtId="164" fontId="0" fillId="0" borderId="0" xfId="0" applyNumberFormat="1"/>
    <xf numFmtId="0" fontId="0" fillId="8" borderId="0" xfId="0" applyFill="1"/>
    <xf numFmtId="0" fontId="0" fillId="9" borderId="0" xfId="0" applyFill="1"/>
    <xf numFmtId="1" fontId="0" fillId="0" borderId="0" xfId="0" applyNumberFormat="1"/>
    <xf numFmtId="2" fontId="0" fillId="8" borderId="0" xfId="0" applyNumberFormat="1" applyFill="1"/>
    <xf numFmtId="2" fontId="0" fillId="9" borderId="0" xfId="0" applyNumberFormat="1" applyFill="1"/>
    <xf numFmtId="2" fontId="0" fillId="0" borderId="0" xfId="0" applyNumberFormat="1"/>
    <xf numFmtId="9" fontId="0" fillId="0" borderId="0" xfId="6" applyFont="1"/>
    <xf numFmtId="0" fontId="14" fillId="10" borderId="18" xfId="7" applyProtection="1">
      <protection locked="0"/>
    </xf>
    <xf numFmtId="0" fontId="15" fillId="12" borderId="19" xfId="9" applyFill="1" applyProtection="1">
      <protection locked="0"/>
    </xf>
    <xf numFmtId="0" fontId="16" fillId="0" borderId="9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vertical="top" wrapText="1"/>
    </xf>
    <xf numFmtId="0" fontId="17" fillId="0" borderId="0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NumberFormat="1" applyProtection="1"/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18" fillId="0" borderId="0" xfId="0" applyFont="1"/>
    <xf numFmtId="0" fontId="0" fillId="0" borderId="0" xfId="0" applyFill="1" applyProtection="1">
      <protection locked="0"/>
    </xf>
    <xf numFmtId="0" fontId="0" fillId="0" borderId="0" xfId="0" applyProtection="1"/>
    <xf numFmtId="0" fontId="19" fillId="0" borderId="0" xfId="0" applyNumberFormat="1" applyFont="1" applyProtection="1"/>
    <xf numFmtId="0" fontId="19" fillId="0" borderId="0" xfId="0" applyFont="1" applyProtection="1">
      <protection locked="0"/>
    </xf>
    <xf numFmtId="0" fontId="19" fillId="0" borderId="0" xfId="0" applyFont="1"/>
    <xf numFmtId="0" fontId="0" fillId="0" borderId="0" xfId="0" applyNumberFormat="1"/>
    <xf numFmtId="0" fontId="20" fillId="0" borderId="0" xfId="0" applyFont="1"/>
    <xf numFmtId="0" fontId="21" fillId="0" borderId="0" xfId="0" applyNumberFormat="1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NumberFormat="1" applyFont="1"/>
    <xf numFmtId="0" fontId="26" fillId="0" borderId="0" xfId="0" applyNumberFormat="1" applyFont="1"/>
    <xf numFmtId="0" fontId="18" fillId="0" borderId="0" xfId="0" applyNumberFormat="1" applyFont="1" applyProtection="1">
      <protection locked="0"/>
    </xf>
    <xf numFmtId="0" fontId="0" fillId="0" borderId="20" xfId="0" applyFont="1" applyBorder="1"/>
    <xf numFmtId="0" fontId="19" fillId="0" borderId="20" xfId="0" applyNumberFormat="1" applyFont="1" applyBorder="1"/>
    <xf numFmtId="0" fontId="3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71" fontId="31" fillId="0" borderId="0" xfId="14" applyNumberFormat="1" applyFont="1" applyFill="1" applyBorder="1" applyAlignment="1">
      <alignment horizontal="center"/>
    </xf>
    <xf numFmtId="0" fontId="33" fillId="0" borderId="25" xfId="11" applyFont="1" applyFill="1" applyBorder="1"/>
    <xf numFmtId="0" fontId="32" fillId="0" borderId="25" xfId="11" applyFont="1" applyFill="1" applyBorder="1"/>
    <xf numFmtId="0" fontId="34" fillId="0" borderId="0" xfId="0" applyFont="1" applyFill="1" applyBorder="1"/>
    <xf numFmtId="0" fontId="35" fillId="0" borderId="26" xfId="12" applyFont="1" applyFill="1" applyBorder="1"/>
    <xf numFmtId="0" fontId="37" fillId="0" borderId="0" xfId="0" applyFont="1" applyFill="1" applyBorder="1"/>
    <xf numFmtId="0" fontId="38" fillId="0" borderId="0" xfId="0" applyFont="1" applyFill="1" applyBorder="1"/>
    <xf numFmtId="0" fontId="39" fillId="0" borderId="0" xfId="0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164" fontId="34" fillId="0" borderId="0" xfId="0" applyNumberFormat="1" applyFont="1" applyFill="1" applyBorder="1" applyAlignment="1">
      <alignment horizontal="right"/>
    </xf>
    <xf numFmtId="164" fontId="38" fillId="0" borderId="0" xfId="0" applyNumberFormat="1" applyFont="1" applyFill="1" applyBorder="1" applyAlignment="1">
      <alignment horizontal="center"/>
    </xf>
    <xf numFmtId="164" fontId="38" fillId="0" borderId="0" xfId="0" applyNumberFormat="1" applyFont="1" applyFill="1" applyBorder="1" applyAlignment="1">
      <alignment horizontal="right"/>
    </xf>
    <xf numFmtId="0" fontId="40" fillId="0" borderId="0" xfId="0" applyFont="1" applyFill="1" applyBorder="1"/>
    <xf numFmtId="0" fontId="34" fillId="0" borderId="0" xfId="0" applyFont="1" applyFill="1" applyBorder="1" applyAlignment="1">
      <alignment horizontal="left"/>
    </xf>
    <xf numFmtId="166" fontId="13" fillId="0" borderId="0" xfId="10" applyNumberFormat="1" applyFont="1" applyFill="1" applyBorder="1" applyAlignment="1">
      <alignment horizontal="right"/>
    </xf>
    <xf numFmtId="0" fontId="38" fillId="0" borderId="0" xfId="0" applyFont="1" applyFill="1" applyBorder="1" applyAlignment="1">
      <alignment horizontal="left"/>
    </xf>
    <xf numFmtId="166" fontId="38" fillId="0" borderId="0" xfId="10" applyNumberFormat="1" applyFont="1" applyFill="1" applyBorder="1" applyAlignment="1">
      <alignment horizontal="right"/>
    </xf>
    <xf numFmtId="167" fontId="34" fillId="0" borderId="0" xfId="0" applyNumberFormat="1" applyFont="1" applyFill="1" applyBorder="1"/>
    <xf numFmtId="0" fontId="41" fillId="0" borderId="27" xfId="13" applyFont="1" applyFill="1" applyBorder="1"/>
    <xf numFmtId="164" fontId="34" fillId="0" borderId="0" xfId="0" applyNumberFormat="1" applyFont="1" applyFill="1" applyBorder="1"/>
    <xf numFmtId="168" fontId="34" fillId="0" borderId="0" xfId="10" applyNumberFormat="1" applyFont="1" applyFill="1" applyBorder="1"/>
    <xf numFmtId="0" fontId="34" fillId="0" borderId="0" xfId="0" applyFont="1" applyFill="1" applyBorder="1" applyAlignment="1">
      <alignment wrapText="1"/>
    </xf>
    <xf numFmtId="2" fontId="34" fillId="0" borderId="0" xfId="0" applyNumberFormat="1" applyFont="1" applyFill="1" applyBorder="1"/>
    <xf numFmtId="166" fontId="34" fillId="0" borderId="0" xfId="10" applyNumberFormat="1" applyFont="1" applyFill="1" applyBorder="1" applyAlignment="1">
      <alignment horizontal="center"/>
    </xf>
    <xf numFmtId="164" fontId="38" fillId="0" borderId="0" xfId="0" applyNumberFormat="1" applyFont="1" applyFill="1" applyBorder="1"/>
    <xf numFmtId="168" fontId="38" fillId="0" borderId="0" xfId="10" applyNumberFormat="1" applyFont="1" applyFill="1" applyBorder="1" applyAlignment="1">
      <alignment horizontal="center"/>
    </xf>
    <xf numFmtId="170" fontId="34" fillId="0" borderId="0" xfId="10" applyNumberFormat="1" applyFont="1" applyFill="1" applyBorder="1"/>
    <xf numFmtId="164" fontId="34" fillId="0" borderId="24" xfId="0" applyNumberFormat="1" applyFont="1" applyFill="1" applyBorder="1"/>
    <xf numFmtId="170" fontId="34" fillId="0" borderId="24" xfId="10" applyNumberFormat="1" applyFont="1" applyFill="1" applyBorder="1"/>
    <xf numFmtId="170" fontId="38" fillId="0" borderId="0" xfId="10" applyNumberFormat="1" applyFont="1" applyFill="1" applyBorder="1"/>
    <xf numFmtId="171" fontId="34" fillId="0" borderId="0" xfId="0" applyNumberFormat="1" applyFont="1" applyFill="1" applyBorder="1"/>
    <xf numFmtId="171" fontId="38" fillId="0" borderId="0" xfId="0" applyNumberFormat="1" applyFont="1" applyFill="1" applyBorder="1"/>
    <xf numFmtId="1" fontId="38" fillId="0" borderId="0" xfId="0" applyNumberFormat="1" applyFont="1" applyFill="1" applyBorder="1"/>
    <xf numFmtId="164" fontId="34" fillId="0" borderId="0" xfId="0" applyNumberFormat="1" applyFont="1" applyFill="1" applyBorder="1" applyAlignment="1">
      <alignment horizontal="center"/>
    </xf>
    <xf numFmtId="164" fontId="38" fillId="0" borderId="0" xfId="0" applyNumberFormat="1" applyFont="1" applyFill="1" applyBorder="1" applyAlignment="1">
      <alignment horizontal="center"/>
    </xf>
    <xf numFmtId="164" fontId="34" fillId="0" borderId="0" xfId="0" applyNumberFormat="1" applyFont="1" applyFill="1" applyBorder="1" applyAlignment="1">
      <alignment wrapText="1"/>
    </xf>
    <xf numFmtId="164" fontId="34" fillId="0" borderId="0" xfId="0" applyNumberFormat="1" applyFont="1" applyFill="1" applyBorder="1" applyAlignment="1">
      <alignment horizontal="center" wrapText="1"/>
    </xf>
    <xf numFmtId="3" fontId="34" fillId="0" borderId="0" xfId="0" applyNumberFormat="1" applyFont="1" applyFill="1" applyBorder="1"/>
    <xf numFmtId="164" fontId="38" fillId="0" borderId="0" xfId="0" applyNumberFormat="1" applyFont="1" applyFill="1" applyBorder="1" applyAlignment="1">
      <alignment wrapText="1"/>
    </xf>
    <xf numFmtId="2" fontId="38" fillId="0" borderId="0" xfId="0" applyNumberFormat="1" applyFont="1" applyFill="1" applyBorder="1"/>
    <xf numFmtId="0" fontId="44" fillId="0" borderId="0" xfId="0" applyFont="1" applyFill="1" applyBorder="1" applyAlignment="1">
      <alignment horizontal="left"/>
    </xf>
  </cellXfs>
  <cellStyles count="15">
    <cellStyle name="40 % - Akzent1" xfId="2" builtinId="31"/>
    <cellStyle name="40 % - Akzent2" xfId="5" builtinId="35"/>
    <cellStyle name="60 % - Akzent1" xfId="3" builtinId="32"/>
    <cellStyle name="Akzent1" xfId="1" builtinId="29"/>
    <cellStyle name="Akzent2" xfId="4" builtinId="33"/>
    <cellStyle name="Eingabe 3" xfId="8"/>
    <cellStyle name="Heading 1" xfId="11"/>
    <cellStyle name="Heading 2" xfId="12"/>
    <cellStyle name="Heading 3" xfId="13"/>
    <cellStyle name="Komma" xfId="10" builtinId="3"/>
    <cellStyle name="Optionale Eingabe" xfId="9"/>
    <cellStyle name="Pflichteingabe" xfId="7"/>
    <cellStyle name="Prozent" xfId="6" builtinId="5"/>
    <cellStyle name="Standard" xfId="0" builtinId="0"/>
    <cellStyle name="Standard 4" xfId="14"/>
  </cellStyles>
  <dxfs count="29">
    <dxf>
      <font>
        <color rgb="FF00B050"/>
      </font>
    </dxf>
    <dxf>
      <font>
        <color rgb="FF00B0F0"/>
      </font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  <numFmt numFmtId="0" formatCode="General"/>
      <fill>
        <patternFill>
          <bgColor theme="4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7030A0"/>
      </font>
    </dxf>
    <dxf>
      <font>
        <color rgb="FFFFC000"/>
      </font>
    </dxf>
    <dxf>
      <font>
        <color rgb="FFFF0000"/>
      </font>
    </dxf>
    <dxf>
      <font>
        <color rgb="FF868686"/>
      </font>
    </dxf>
    <dxf>
      <font>
        <color rgb="FF808080"/>
      </font>
    </dxf>
    <dxf>
      <font>
        <color rgb="FF0000CC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numFmt numFmtId="0" formatCode="General"/>
      <protection locked="0" hidden="0"/>
    </dxf>
    <dxf>
      <numFmt numFmtId="0" formatCode="General"/>
      <protection locked="1" hidden="0"/>
    </dxf>
    <dxf>
      <fill>
        <patternFill patternType="solid">
          <fgColor rgb="FFF4B084"/>
          <bgColor rgb="FF00000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91980309185114"/>
          <c:y val="6.4565749939537703E-2"/>
          <c:w val="0.74279935960294563"/>
          <c:h val="0.793043167541947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3-48E2-A970-6064854301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3-48E2-A970-6064854301AC}"/>
              </c:ext>
            </c:extLst>
          </c:dPt>
          <c:cat>
            <c:strRef>
              <c:f>Planungsbegleitung!$B$36:$B$37</c:f>
              <c:strCache>
                <c:ptCount val="2"/>
                <c:pt idx="0">
                  <c:v>Wohnen</c:v>
                </c:pt>
                <c:pt idx="1">
                  <c:v>Büro</c:v>
                </c:pt>
              </c:strCache>
            </c:strRef>
          </c:cat>
          <c:val>
            <c:numRef>
              <c:f>Planungsbegleitung!$D$36:$D$37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8CD-8E7A-6A2399E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thermische</a:t>
            </a:r>
            <a:r>
              <a:rPr lang="de-AT" baseline="0"/>
              <a:t> </a:t>
            </a:r>
            <a:r>
              <a:rPr lang="de-AT"/>
              <a:t>Energiebalance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Büro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(Planungsbegleitung!$F$37,Planungsbegleitung!$I$37)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B-404A-80F2-BA8C19D5BC18}"/>
            </c:ext>
          </c:extLst>
        </c:ser>
        <c:ser>
          <c:idx val="1"/>
          <c:order val="1"/>
          <c:tx>
            <c:v>Wohnen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(Planungsbegleitung!$F$38,Planungsbegleitung!$I$38)</c:f>
              <c:numCache>
                <c:formatCode>General</c:formatCode>
                <c:ptCount val="2"/>
                <c:pt idx="0">
                  <c:v>90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B-404A-80F2-BA8C19D5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6802415"/>
        <c:axId val="2016813647"/>
      </c:barChart>
      <c:catAx>
        <c:axId val="20168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13647"/>
        <c:crosses val="autoZero"/>
        <c:auto val="1"/>
        <c:lblAlgn val="ctr"/>
        <c:lblOffset val="100"/>
        <c:noMultiLvlLbl val="0"/>
      </c:catAx>
      <c:valAx>
        <c:axId val="20168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67</xdr:row>
      <xdr:rowOff>0</xdr:rowOff>
    </xdr:from>
    <xdr:to>
      <xdr:col>10</xdr:col>
      <xdr:colOff>1097580</xdr:colOff>
      <xdr:row>79</xdr:row>
      <xdr:rowOff>126270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6688" y="12930188"/>
          <a:ext cx="2573955" cy="27932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36</xdr:row>
          <xdr:rowOff>25400</xdr:rowOff>
        </xdr:from>
        <xdr:to>
          <xdr:col>1</xdr:col>
          <xdr:colOff>2425700</xdr:colOff>
          <xdr:row>38</xdr:row>
          <xdr:rowOff>184150</xdr:rowOff>
        </xdr:to>
        <xdr:sp macro="" textlink="">
          <xdr:nvSpPr>
            <xdr:cNvPr id="1043" name="Button 19" descr="Calculate with PE-Excel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with 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279304</xdr:colOff>
      <xdr:row>9</xdr:row>
      <xdr:rowOff>31043</xdr:rowOff>
    </xdr:from>
    <xdr:to>
      <xdr:col>7</xdr:col>
      <xdr:colOff>2347802</xdr:colOff>
      <xdr:row>16</xdr:row>
      <xdr:rowOff>42286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72"/>
        <a:stretch/>
      </xdr:blipFill>
      <xdr:spPr>
        <a:xfrm>
          <a:off x="10286157" y="1823984"/>
          <a:ext cx="1998547" cy="14140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2546350</xdr:colOff>
      <xdr:row>5</xdr:row>
      <xdr:rowOff>44450</xdr:rowOff>
    </xdr:from>
    <xdr:to>
      <xdr:col>2</xdr:col>
      <xdr:colOff>2711450</xdr:colOff>
      <xdr:row>6</xdr:row>
      <xdr:rowOff>120650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DC64308E-F557-42E6-A492-B3A3F422438B}"/>
            </a:ext>
          </a:extLst>
        </xdr:cNvPr>
        <xdr:cNvSpPr/>
      </xdr:nvSpPr>
      <xdr:spPr>
        <a:xfrm>
          <a:off x="3325283" y="1035050"/>
          <a:ext cx="41148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Eingaben aus "Widmung</a:t>
          </a:r>
          <a:r>
            <a:rPr lang="de-AT" sz="1100" baseline="0"/>
            <a:t>" übernehmen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2</xdr:col>
      <xdr:colOff>1293906</xdr:colOff>
      <xdr:row>68</xdr:row>
      <xdr:rowOff>2</xdr:rowOff>
    </xdr:from>
    <xdr:to>
      <xdr:col>2</xdr:col>
      <xdr:colOff>2694268</xdr:colOff>
      <xdr:row>69</xdr:row>
      <xdr:rowOff>99609</xdr:rowOff>
    </xdr:to>
    <xdr:sp macro="" textlink="">
      <xdr:nvSpPr>
        <xdr:cNvPr id="58" name="Rechteck 57">
          <a:extLst>
            <a:ext uri="{FF2B5EF4-FFF2-40B4-BE49-F238E27FC236}">
              <a16:creationId xmlns:a16="http://schemas.microsoft.com/office/drawing/2014/main" id="{B51AB45C-582A-4B76-8535-3826CF3C1004}"/>
            </a:ext>
          </a:extLst>
        </xdr:cNvPr>
        <xdr:cNvSpPr/>
      </xdr:nvSpPr>
      <xdr:spPr>
        <a:xfrm>
          <a:off x="6020298" y="12675100"/>
          <a:ext cx="1400362" cy="283882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War hier das Ende!</a:t>
          </a:r>
          <a:endParaRPr lang="de-AT" sz="1100" baseline="0"/>
        </a:p>
        <a:p>
          <a:pPr algn="l"/>
          <a:endParaRPr lang="de-AT" sz="1100"/>
        </a:p>
      </xdr:txBody>
    </xdr:sp>
    <xdr:clientData/>
  </xdr:twoCellAnchor>
  <xdr:twoCellAnchor>
    <xdr:from>
      <xdr:col>1</xdr:col>
      <xdr:colOff>80434</xdr:colOff>
      <xdr:row>26</xdr:row>
      <xdr:rowOff>126999</xdr:rowOff>
    </xdr:from>
    <xdr:to>
      <xdr:col>1</xdr:col>
      <xdr:colOff>3674534</xdr:colOff>
      <xdr:row>28</xdr:row>
      <xdr:rowOff>21166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DF0CA1A9-3544-4A19-80DB-433AEFDA6AD2}"/>
            </a:ext>
          </a:extLst>
        </xdr:cNvPr>
        <xdr:cNvSpPr/>
      </xdr:nvSpPr>
      <xdr:spPr>
        <a:xfrm>
          <a:off x="859367" y="4758266"/>
          <a:ext cx="35941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Vereinfachte HWBs in alle Nutzungen übergeben</a:t>
          </a:r>
          <a:r>
            <a:rPr lang="de-AT" sz="1100" baseline="0"/>
            <a:t>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3</xdr:col>
      <xdr:colOff>44449</xdr:colOff>
      <xdr:row>40</xdr:row>
      <xdr:rowOff>33869</xdr:rowOff>
    </xdr:from>
    <xdr:to>
      <xdr:col>3</xdr:col>
      <xdr:colOff>2607733</xdr:colOff>
      <xdr:row>50</xdr:row>
      <xdr:rowOff>173567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9B725DD6-FAEE-4A7C-90EE-88F16E469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69727</xdr:colOff>
      <xdr:row>40</xdr:row>
      <xdr:rowOff>59266</xdr:rowOff>
    </xdr:from>
    <xdr:to>
      <xdr:col>8</xdr:col>
      <xdr:colOff>1638551</xdr:colOff>
      <xdr:row>51</xdr:row>
      <xdr:rowOff>59765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CB39F1FC-7F61-478E-B8B2-A0882F34F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79687</xdr:colOff>
      <xdr:row>54</xdr:row>
      <xdr:rowOff>14941</xdr:rowOff>
    </xdr:from>
    <xdr:to>
      <xdr:col>1</xdr:col>
      <xdr:colOff>3673787</xdr:colOff>
      <xdr:row>55</xdr:row>
      <xdr:rowOff>93383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64657858-DA13-4BC9-801B-350B3AD0DBF4}"/>
            </a:ext>
          </a:extLst>
        </xdr:cNvPr>
        <xdr:cNvSpPr/>
      </xdr:nvSpPr>
      <xdr:spPr>
        <a:xfrm>
          <a:off x="856628" y="10110196"/>
          <a:ext cx="3594100" cy="262716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Referenzvariante</a:t>
          </a:r>
          <a:r>
            <a:rPr lang="de-AT" sz="1100" baseline="0"/>
            <a:t> übernehmen BUTTON</a:t>
          </a:r>
        </a:p>
        <a:p>
          <a:pPr algn="l"/>
          <a:endParaRPr lang="de-A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usenergieExcel_Performanc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klärung"/>
      <sheetName val="Input"/>
      <sheetName val="SaveStructure"/>
      <sheetName val="Dashboard"/>
      <sheetName val="Ergebnisse"/>
      <sheetName val="ClusterÜbersicht"/>
      <sheetName val="ClusterHilfe"/>
      <sheetName val="Varianten"/>
      <sheetName val="EAW Input"/>
      <sheetName val="PHPP Input"/>
      <sheetName val="Mobilität"/>
      <sheetName val="ECars"/>
      <sheetName val="CO2&amp;PE"/>
      <sheetName val="PV&amp;Netzdienlichkeit"/>
      <sheetName val="Solar &amp; Wetterdaten"/>
      <sheetName val="Energiesumme"/>
      <sheetName val="Bauteilkatalog"/>
      <sheetName val="Wetter"/>
      <sheetName val="SIM"/>
      <sheetName val="Namen"/>
      <sheetName val="Results"/>
      <sheetName val="log"/>
      <sheetName val="DATUM"/>
    </sheetNames>
    <sheetDataSet>
      <sheetData sheetId="0" refreshError="1"/>
      <sheetData sheetId="1">
        <row r="32">
          <cell r="P32">
            <v>0.85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 refreshError="1"/>
      <sheetData sheetId="12"/>
      <sheetData sheetId="13"/>
      <sheetData sheetId="14" refreshError="1"/>
      <sheetData sheetId="15"/>
      <sheetData sheetId="16" refreshError="1"/>
      <sheetData sheetId="17" refreshError="1"/>
      <sheetData sheetId="18">
        <row r="6">
          <cell r="G6">
            <v>4576.4705882352937</v>
          </cell>
        </row>
      </sheetData>
      <sheetData sheetId="19" refreshError="1"/>
      <sheetData sheetId="20" refreshError="1"/>
      <sheetData sheetId="21" refreshError="1"/>
      <sheetData sheetId="22" refreshError="1"/>
    </sheetDataSet>
  </externalBook>
</externalLink>
</file>

<file path=xl/tables/table1.xml><?xml version="1.0" encoding="utf-8"?>
<table xmlns="http://schemas.openxmlformats.org/spreadsheetml/2006/main" id="2" name="calc_variables" displayName="calc_variables" ref="A1:B35" totalsRowShown="0">
  <autoFilter ref="A1:B35"/>
  <tableColumns count="2">
    <tableColumn id="1" name="Variable"/>
    <tableColumn id="2" name="Valu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exchange_variables" displayName="exchange_variables" ref="A1:L161" totalsRowShown="0" headerRowDxfId="28">
  <autoFilter ref="A1:L161"/>
  <sortState ref="A2:L161">
    <sortCondition ref="A1:A161"/>
  </sortState>
  <tableColumns count="12">
    <tableColumn id="7" name="(DE) Bezeichnung_x000a_(EN) Definition" dataDxfId="26">
      <calculatedColumnFormula>G2&amp;"_"&amp;H2&amp;"_"&amp;I2&amp;"_"&amp;J2&amp;"_"&amp;C2</calculatedColumnFormula>
    </tableColumn>
    <tableColumn id="8" name="Wert_x000a_Value" dataDxfId="25"/>
    <tableColumn id="6" name="Einheit_x000a_Unit" dataDxfId="24"/>
    <tableColumn id="16" name="Relevanz_x000a_Relevance" dataDxfId="23"/>
    <tableColumn id="15" name="Beschreibung (DE)" dataDxfId="22"/>
    <tableColumn id="14" name="Description (EN)" dataDxfId="21"/>
    <tableColumn id="2" name="Eingabeblatt_x000a_Inputsheet" dataDxfId="20"/>
    <tableColumn id="3" name="Gewerk I_x000a_Craft I" dataDxfId="19"/>
    <tableColumn id="4" name="Gewerk II_x000a_Craft II" dataDxfId="18"/>
    <tableColumn id="5" name="Bezeichnung_x000a_Definition" dataDxfId="17"/>
    <tableColumn id="12" name="SINGLE / RANGE" dataDxfId="16"/>
    <tableColumn id="11" name="Anmerkung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I79"/>
  <sheetViews>
    <sheetView zoomScale="55" zoomScaleNormal="55" workbookViewId="0">
      <selection activeCell="B60" sqref="B60"/>
    </sheetView>
  </sheetViews>
  <sheetFormatPr baseColWidth="10" defaultRowHeight="14.5" x14ac:dyDescent="0.35"/>
  <cols>
    <col min="2" max="2" width="52.81640625" customWidth="1"/>
    <col min="3" max="3" width="40.81640625" customWidth="1"/>
    <col min="4" max="4" width="13.1796875" bestFit="1" customWidth="1"/>
    <col min="5" max="5" width="18.26953125" customWidth="1"/>
    <col min="8" max="8" width="42.54296875" bestFit="1" customWidth="1"/>
    <col min="11" max="11" width="46.54296875" customWidth="1"/>
    <col min="12" max="12" width="17.26953125" customWidth="1"/>
  </cols>
  <sheetData>
    <row r="2" spans="1:8" ht="21.5" thickBot="1" x14ac:dyDescent="0.55000000000000004">
      <c r="B2" s="84" t="s">
        <v>0</v>
      </c>
      <c r="C2" s="84"/>
      <c r="D2" s="84"/>
    </row>
    <row r="3" spans="1:8" ht="15" thickBot="1" x14ac:dyDescent="0.4">
      <c r="H3" s="56" t="s">
        <v>15</v>
      </c>
    </row>
    <row r="4" spans="1:8" x14ac:dyDescent="0.35">
      <c r="H4" s="57" t="s">
        <v>16</v>
      </c>
    </row>
    <row r="5" spans="1:8" x14ac:dyDescent="0.35">
      <c r="B5" s="1" t="s">
        <v>2</v>
      </c>
      <c r="H5" s="4" t="s">
        <v>17</v>
      </c>
    </row>
    <row r="6" spans="1:8" x14ac:dyDescent="0.35">
      <c r="B6" s="27" t="s">
        <v>108</v>
      </c>
      <c r="H6" s="8" t="s">
        <v>78</v>
      </c>
    </row>
    <row r="7" spans="1:8" x14ac:dyDescent="0.35">
      <c r="A7" t="s">
        <v>1</v>
      </c>
      <c r="B7" t="s">
        <v>3</v>
      </c>
      <c r="H7" s="2" t="s">
        <v>79</v>
      </c>
    </row>
    <row r="9" spans="1:8" x14ac:dyDescent="0.35">
      <c r="H9" t="s">
        <v>80</v>
      </c>
    </row>
    <row r="10" spans="1:8" x14ac:dyDescent="0.35">
      <c r="B10" s="1" t="s">
        <v>19</v>
      </c>
    </row>
    <row r="11" spans="1:8" ht="15" thickBot="1" x14ac:dyDescent="0.4">
      <c r="B11" t="s">
        <v>40</v>
      </c>
      <c r="C11" s="57" t="s">
        <v>74</v>
      </c>
      <c r="E11" t="s">
        <v>236</v>
      </c>
      <c r="F11" s="2">
        <v>0.37</v>
      </c>
      <c r="G11" t="s">
        <v>237</v>
      </c>
    </row>
    <row r="12" spans="1:8" ht="15" thickBot="1" x14ac:dyDescent="0.4">
      <c r="B12" t="s">
        <v>4</v>
      </c>
      <c r="C12" s="56">
        <v>4000</v>
      </c>
      <c r="D12" t="s">
        <v>10</v>
      </c>
      <c r="E12" t="s">
        <v>229</v>
      </c>
      <c r="F12" s="56">
        <v>2.7</v>
      </c>
      <c r="G12" t="s">
        <v>230</v>
      </c>
    </row>
    <row r="13" spans="1:8" ht="15" thickBot="1" x14ac:dyDescent="0.4">
      <c r="B13" t="s">
        <v>6</v>
      </c>
      <c r="C13" s="2">
        <f>Calculation!B34/Calculation!B14</f>
        <v>0.17857142857142858</v>
      </c>
      <c r="D13" t="s">
        <v>238</v>
      </c>
      <c r="E13" t="s">
        <v>231</v>
      </c>
      <c r="F13" s="56">
        <v>7</v>
      </c>
    </row>
    <row r="14" spans="1:8" ht="15" thickBot="1" x14ac:dyDescent="0.4">
      <c r="B14" t="s">
        <v>239</v>
      </c>
      <c r="C14" s="2">
        <f>Calculation!B15/Calculation!B14</f>
        <v>1.25</v>
      </c>
      <c r="D14" t="s">
        <v>20</v>
      </c>
      <c r="E14" t="s">
        <v>800</v>
      </c>
      <c r="F14" s="56">
        <v>2.5</v>
      </c>
      <c r="G14" t="s">
        <v>230</v>
      </c>
    </row>
    <row r="15" spans="1:8" ht="15" thickBot="1" x14ac:dyDescent="0.4">
      <c r="B15" t="s">
        <v>32</v>
      </c>
      <c r="E15" t="s">
        <v>14</v>
      </c>
    </row>
    <row r="16" spans="1:8" ht="15" thickBot="1" x14ac:dyDescent="0.4">
      <c r="B16" s="5" t="s">
        <v>7</v>
      </c>
      <c r="C16" s="56">
        <v>5000</v>
      </c>
      <c r="D16" t="s">
        <v>11</v>
      </c>
      <c r="E16" s="57">
        <v>1</v>
      </c>
    </row>
    <row r="17" spans="2:9" x14ac:dyDescent="0.35">
      <c r="B17" s="5" t="s">
        <v>8</v>
      </c>
      <c r="C17" s="57" t="s">
        <v>16</v>
      </c>
      <c r="D17" t="s">
        <v>12</v>
      </c>
      <c r="E17" s="57">
        <v>0.85</v>
      </c>
    </row>
    <row r="18" spans="2:9" x14ac:dyDescent="0.35">
      <c r="B18" s="5" t="s">
        <v>9</v>
      </c>
      <c r="C18" s="57" t="s">
        <v>16</v>
      </c>
      <c r="D18" t="s">
        <v>13</v>
      </c>
      <c r="E18" s="57">
        <v>0.72</v>
      </c>
    </row>
    <row r="19" spans="2:9" x14ac:dyDescent="0.35">
      <c r="B19" s="5"/>
      <c r="E19" s="7"/>
    </row>
    <row r="20" spans="2:9" ht="15" thickBot="1" x14ac:dyDescent="0.4">
      <c r="B20" t="s">
        <v>5</v>
      </c>
      <c r="C20" t="s">
        <v>75</v>
      </c>
      <c r="D20" t="s">
        <v>220</v>
      </c>
      <c r="E20" t="s">
        <v>76</v>
      </c>
      <c r="G20" t="s">
        <v>77</v>
      </c>
    </row>
    <row r="21" spans="2:9" ht="15" thickBot="1" x14ac:dyDescent="0.4">
      <c r="B21" s="5" t="s">
        <v>69</v>
      </c>
      <c r="C21" s="56">
        <v>80</v>
      </c>
      <c r="D21" s="6">
        <f>C21/100*$C$16</f>
        <v>4000</v>
      </c>
      <c r="E21" s="2"/>
      <c r="G21" s="2"/>
      <c r="I21" t="s">
        <v>102</v>
      </c>
    </row>
    <row r="22" spans="2:9" ht="15" thickBot="1" x14ac:dyDescent="0.4">
      <c r="B22" s="5" t="s">
        <v>71</v>
      </c>
      <c r="C22" s="56"/>
      <c r="D22" s="6">
        <f t="shared" ref="D22:D27" si="0">C22/100*$C$16</f>
        <v>0</v>
      </c>
      <c r="E22" s="2"/>
      <c r="G22" s="2"/>
      <c r="I22" t="s">
        <v>102</v>
      </c>
    </row>
    <row r="23" spans="2:9" ht="15" thickBot="1" x14ac:dyDescent="0.4">
      <c r="B23" s="5" t="s">
        <v>29</v>
      </c>
      <c r="C23" s="56">
        <v>20</v>
      </c>
      <c r="D23" s="6">
        <f t="shared" si="0"/>
        <v>1000</v>
      </c>
      <c r="E23" s="2"/>
      <c r="G23" s="2"/>
      <c r="I23" t="s">
        <v>102</v>
      </c>
    </row>
    <row r="24" spans="2:9" ht="15" thickBot="1" x14ac:dyDescent="0.4">
      <c r="B24" s="5" t="s">
        <v>67</v>
      </c>
      <c r="C24" s="56"/>
      <c r="D24" s="6">
        <f t="shared" si="0"/>
        <v>0</v>
      </c>
      <c r="E24" s="2"/>
      <c r="G24" s="2"/>
      <c r="I24" t="s">
        <v>102</v>
      </c>
    </row>
    <row r="25" spans="2:9" ht="15" thickBot="1" x14ac:dyDescent="0.4">
      <c r="B25" s="5" t="s">
        <v>70</v>
      </c>
      <c r="C25" s="56"/>
      <c r="D25" s="6">
        <f t="shared" si="0"/>
        <v>0</v>
      </c>
      <c r="E25" s="2"/>
      <c r="G25" s="2"/>
      <c r="I25" t="s">
        <v>102</v>
      </c>
    </row>
    <row r="26" spans="2:9" ht="15" thickBot="1" x14ac:dyDescent="0.4">
      <c r="B26" s="5" t="s">
        <v>66</v>
      </c>
      <c r="C26" s="56"/>
      <c r="D26" s="6">
        <f t="shared" si="0"/>
        <v>0</v>
      </c>
      <c r="E26" s="2"/>
      <c r="G26" s="2"/>
      <c r="I26" t="s">
        <v>102</v>
      </c>
    </row>
    <row r="27" spans="2:9" ht="15" thickBot="1" x14ac:dyDescent="0.4">
      <c r="B27" s="5" t="s">
        <v>72</v>
      </c>
      <c r="C27" s="56"/>
      <c r="D27" s="6">
        <f t="shared" si="0"/>
        <v>0</v>
      </c>
      <c r="E27" s="2"/>
      <c r="G27" s="2"/>
      <c r="I27" t="s">
        <v>102</v>
      </c>
    </row>
    <row r="28" spans="2:9" ht="15" customHeight="1" x14ac:dyDescent="0.35">
      <c r="B28" s="5"/>
      <c r="C28">
        <f>SUM(C21:C23)</f>
        <v>100</v>
      </c>
    </row>
    <row r="29" spans="2:9" ht="15" customHeight="1" x14ac:dyDescent="0.35">
      <c r="B29" s="5" t="s">
        <v>99</v>
      </c>
      <c r="C29" t="s">
        <v>100</v>
      </c>
      <c r="D29" t="s">
        <v>101</v>
      </c>
    </row>
    <row r="30" spans="2:9" ht="15" customHeight="1" x14ac:dyDescent="0.35">
      <c r="B30" s="5"/>
    </row>
    <row r="31" spans="2:9" ht="15" customHeight="1" x14ac:dyDescent="0.35">
      <c r="B31" s="5"/>
    </row>
    <row r="32" spans="2:9" ht="15" thickBot="1" x14ac:dyDescent="0.4">
      <c r="D32" t="s">
        <v>30</v>
      </c>
      <c r="E32" t="s">
        <v>81</v>
      </c>
      <c r="G32" t="s">
        <v>21</v>
      </c>
    </row>
    <row r="33" spans="1:7" ht="15" thickBot="1" x14ac:dyDescent="0.4">
      <c r="A33" s="83">
        <f>IF(AND(D33="X",D34="X"),"Fehler",IF(D33="X",1,IF(D34="X",2,"Fehler")))</f>
        <v>1</v>
      </c>
      <c r="B33" t="s">
        <v>58</v>
      </c>
      <c r="C33" t="s">
        <v>27</v>
      </c>
      <c r="D33" s="56" t="s">
        <v>134</v>
      </c>
      <c r="E33" s="2">
        <v>20</v>
      </c>
      <c r="F33" t="s">
        <v>60</v>
      </c>
      <c r="G33" t="s">
        <v>159</v>
      </c>
    </row>
    <row r="34" spans="1:7" ht="15" thickBot="1" x14ac:dyDescent="0.4">
      <c r="C34" t="s">
        <v>28</v>
      </c>
      <c r="D34" s="56" t="s">
        <v>31</v>
      </c>
      <c r="E34" s="2">
        <v>30</v>
      </c>
      <c r="F34" t="s">
        <v>60</v>
      </c>
    </row>
    <row r="35" spans="1:7" x14ac:dyDescent="0.35">
      <c r="B35" t="s">
        <v>59</v>
      </c>
      <c r="E35" s="6"/>
    </row>
    <row r="36" spans="1:7" x14ac:dyDescent="0.35">
      <c r="C36" t="s">
        <v>83</v>
      </c>
      <c r="D36" s="6" t="s">
        <v>84</v>
      </c>
    </row>
    <row r="37" spans="1:7" x14ac:dyDescent="0.35">
      <c r="C37" t="s">
        <v>57</v>
      </c>
      <c r="D37" s="57" t="s">
        <v>31</v>
      </c>
      <c r="E37" s="2"/>
      <c r="F37" t="s">
        <v>82</v>
      </c>
    </row>
    <row r="38" spans="1:7" x14ac:dyDescent="0.35">
      <c r="C38" t="s">
        <v>55</v>
      </c>
      <c r="D38" s="57" t="s">
        <v>31</v>
      </c>
      <c r="E38" s="2"/>
      <c r="F38" t="s">
        <v>61</v>
      </c>
    </row>
    <row r="39" spans="1:7" x14ac:dyDescent="0.35">
      <c r="C39" t="s">
        <v>56</v>
      </c>
      <c r="D39" s="57" t="s">
        <v>31</v>
      </c>
      <c r="E39" s="2"/>
      <c r="F39" t="s">
        <v>61</v>
      </c>
    </row>
    <row r="41" spans="1:7" x14ac:dyDescent="0.35">
      <c r="C41" t="s">
        <v>83</v>
      </c>
      <c r="D41" s="6" t="s">
        <v>84</v>
      </c>
    </row>
    <row r="42" spans="1:7" x14ac:dyDescent="0.35">
      <c r="C42" t="s">
        <v>51</v>
      </c>
      <c r="D42" s="57" t="s">
        <v>31</v>
      </c>
      <c r="E42" s="2"/>
      <c r="F42" t="s">
        <v>61</v>
      </c>
    </row>
    <row r="43" spans="1:7" x14ac:dyDescent="0.35">
      <c r="C43" t="s">
        <v>52</v>
      </c>
      <c r="D43" s="57" t="s">
        <v>31</v>
      </c>
      <c r="E43" s="2"/>
      <c r="F43" t="s">
        <v>61</v>
      </c>
    </row>
    <row r="44" spans="1:7" x14ac:dyDescent="0.35">
      <c r="C44" t="s">
        <v>53</v>
      </c>
      <c r="D44" s="57" t="s">
        <v>31</v>
      </c>
      <c r="E44" s="2"/>
      <c r="F44" t="s">
        <v>61</v>
      </c>
    </row>
    <row r="45" spans="1:7" x14ac:dyDescent="0.35">
      <c r="C45" t="s">
        <v>54</v>
      </c>
      <c r="D45" s="57" t="s">
        <v>31</v>
      </c>
      <c r="E45" s="2"/>
      <c r="F45" t="s">
        <v>61</v>
      </c>
    </row>
    <row r="47" spans="1:7" x14ac:dyDescent="0.35">
      <c r="C47" s="29" t="s">
        <v>189</v>
      </c>
      <c r="D47" s="29" t="s">
        <v>31</v>
      </c>
      <c r="E47" s="29" t="s">
        <v>190</v>
      </c>
    </row>
    <row r="49" spans="1:5" x14ac:dyDescent="0.35">
      <c r="B49" s="1" t="s">
        <v>18</v>
      </c>
    </row>
    <row r="50" spans="1:5" x14ac:dyDescent="0.35">
      <c r="B50" t="s">
        <v>20</v>
      </c>
      <c r="C50" s="2"/>
    </row>
    <row r="51" spans="1:5" x14ac:dyDescent="0.35">
      <c r="B51" t="s">
        <v>21</v>
      </c>
      <c r="C51" s="2" t="s">
        <v>22</v>
      </c>
    </row>
    <row r="52" spans="1:5" x14ac:dyDescent="0.35">
      <c r="B52" t="s">
        <v>25</v>
      </c>
      <c r="C52" s="2" t="s">
        <v>23</v>
      </c>
      <c r="D52" t="s">
        <v>39</v>
      </c>
    </row>
    <row r="53" spans="1:5" x14ac:dyDescent="0.35">
      <c r="B53" t="s">
        <v>85</v>
      </c>
      <c r="C53" s="2"/>
      <c r="D53" t="s">
        <v>39</v>
      </c>
    </row>
    <row r="54" spans="1:5" x14ac:dyDescent="0.35">
      <c r="B54" t="s">
        <v>86</v>
      </c>
      <c r="C54" s="2"/>
      <c r="D54" t="s">
        <v>39</v>
      </c>
    </row>
    <row r="55" spans="1:5" x14ac:dyDescent="0.35">
      <c r="B55" t="s">
        <v>87</v>
      </c>
      <c r="C55" s="2" t="s">
        <v>24</v>
      </c>
      <c r="D55" t="s">
        <v>39</v>
      </c>
    </row>
    <row r="59" spans="1:5" x14ac:dyDescent="0.35">
      <c r="B59" t="s">
        <v>48</v>
      </c>
      <c r="D59" t="s">
        <v>49</v>
      </c>
      <c r="E59" t="s">
        <v>88</v>
      </c>
    </row>
    <row r="60" spans="1:5" x14ac:dyDescent="0.35">
      <c r="A60" s="13" t="s">
        <v>94</v>
      </c>
      <c r="B60" t="s">
        <v>33</v>
      </c>
    </row>
    <row r="61" spans="1:5" x14ac:dyDescent="0.35">
      <c r="A61" s="13"/>
      <c r="B61" s="5" t="s">
        <v>34</v>
      </c>
      <c r="C61" s="2"/>
      <c r="D61" t="s">
        <v>89</v>
      </c>
    </row>
    <row r="62" spans="1:5" x14ac:dyDescent="0.35">
      <c r="A62" s="13"/>
      <c r="B62" s="5" t="s">
        <v>35</v>
      </c>
      <c r="C62" s="2"/>
      <c r="D62" t="s">
        <v>90</v>
      </c>
    </row>
    <row r="63" spans="1:5" x14ac:dyDescent="0.35">
      <c r="A63" s="13" t="s">
        <v>93</v>
      </c>
      <c r="B63" t="s">
        <v>91</v>
      </c>
      <c r="C63" s="2"/>
      <c r="D63" t="s">
        <v>26</v>
      </c>
    </row>
    <row r="64" spans="1:5" ht="16.5" x14ac:dyDescent="0.45">
      <c r="A64" s="13"/>
      <c r="B64" t="s">
        <v>43</v>
      </c>
      <c r="C64" s="2"/>
      <c r="D64" t="s">
        <v>92</v>
      </c>
    </row>
    <row r="65" spans="1:8" ht="16.5" x14ac:dyDescent="0.45">
      <c r="A65" s="13"/>
      <c r="B65" t="s">
        <v>44</v>
      </c>
      <c r="C65" s="2"/>
      <c r="D65" t="s">
        <v>92</v>
      </c>
    </row>
    <row r="66" spans="1:8" ht="15" thickBot="1" x14ac:dyDescent="0.4"/>
    <row r="67" spans="1:8" x14ac:dyDescent="0.35">
      <c r="A67" s="15"/>
      <c r="B67" s="16" t="s">
        <v>95</v>
      </c>
      <c r="C67" s="17"/>
      <c r="D67" s="17"/>
      <c r="E67" s="17"/>
      <c r="F67" s="17"/>
      <c r="G67" s="17"/>
      <c r="H67" s="18"/>
    </row>
    <row r="68" spans="1:8" ht="43.5" x14ac:dyDescent="0.35">
      <c r="A68" s="25" t="s">
        <v>98</v>
      </c>
      <c r="B68" s="14" t="s">
        <v>63</v>
      </c>
      <c r="C68" s="14" t="s">
        <v>65</v>
      </c>
      <c r="D68" s="24" t="s">
        <v>96</v>
      </c>
      <c r="E68" s="24" t="s">
        <v>97</v>
      </c>
      <c r="F68" s="14"/>
      <c r="G68" s="14"/>
      <c r="H68" s="20"/>
    </row>
    <row r="69" spans="1:8" x14ac:dyDescent="0.35">
      <c r="A69" s="19"/>
      <c r="B69" s="14"/>
      <c r="C69" s="14"/>
      <c r="D69" s="14"/>
      <c r="E69" s="14"/>
      <c r="F69" s="14"/>
      <c r="G69" s="14"/>
      <c r="H69" s="20"/>
    </row>
    <row r="70" spans="1:8" x14ac:dyDescent="0.35">
      <c r="A70" s="19" t="s">
        <v>64</v>
      </c>
      <c r="B70" s="14" t="s">
        <v>47</v>
      </c>
      <c r="C70" s="14"/>
      <c r="D70" s="14" t="s">
        <v>36</v>
      </c>
      <c r="E70" s="14" t="s">
        <v>62</v>
      </c>
      <c r="F70" s="14"/>
      <c r="G70" s="14"/>
      <c r="H70" s="20"/>
    </row>
    <row r="71" spans="1:8" x14ac:dyDescent="0.35">
      <c r="A71" s="19" t="s">
        <v>64</v>
      </c>
      <c r="B71" s="14" t="s">
        <v>37</v>
      </c>
      <c r="C71" s="14"/>
      <c r="D71" s="14" t="s">
        <v>36</v>
      </c>
      <c r="E71" s="14" t="s">
        <v>50</v>
      </c>
      <c r="F71" s="14"/>
      <c r="G71" s="14"/>
      <c r="H71" s="20"/>
    </row>
    <row r="72" spans="1:8" x14ac:dyDescent="0.35">
      <c r="A72" s="19" t="s">
        <v>64</v>
      </c>
      <c r="B72" s="14" t="s">
        <v>41</v>
      </c>
      <c r="C72" s="14" t="s">
        <v>42</v>
      </c>
      <c r="D72" s="14" t="s">
        <v>38</v>
      </c>
      <c r="E72" s="14"/>
      <c r="F72" s="14"/>
      <c r="G72" s="14"/>
      <c r="H72" s="20"/>
    </row>
    <row r="73" spans="1:8" x14ac:dyDescent="0.35">
      <c r="A73" s="19" t="s">
        <v>64</v>
      </c>
      <c r="B73" s="14" t="s">
        <v>45</v>
      </c>
      <c r="C73" s="14" t="s">
        <v>46</v>
      </c>
      <c r="D73" s="14"/>
      <c r="E73" s="14"/>
      <c r="F73" s="14"/>
      <c r="G73" s="14"/>
      <c r="H73" s="20"/>
    </row>
    <row r="74" spans="1:8" x14ac:dyDescent="0.35">
      <c r="A74" s="19" t="s">
        <v>64</v>
      </c>
      <c r="B74" s="14" t="s">
        <v>68</v>
      </c>
      <c r="C74" s="14"/>
      <c r="D74" s="14" t="s">
        <v>73</v>
      </c>
      <c r="E74" s="14"/>
      <c r="F74" s="14"/>
      <c r="G74" s="14"/>
      <c r="H74" s="20"/>
    </row>
    <row r="75" spans="1:8" x14ac:dyDescent="0.35">
      <c r="A75" s="19"/>
      <c r="B75" s="14"/>
      <c r="C75" s="14"/>
      <c r="D75" s="14"/>
      <c r="E75" s="14"/>
      <c r="F75" s="14"/>
      <c r="G75" s="14"/>
      <c r="H75" s="20"/>
    </row>
    <row r="76" spans="1:8" x14ac:dyDescent="0.35">
      <c r="A76" s="19"/>
      <c r="B76" s="26" t="s">
        <v>103</v>
      </c>
      <c r="C76" s="14"/>
      <c r="D76" s="14"/>
      <c r="E76" s="14"/>
      <c r="F76" s="14"/>
      <c r="G76" s="14"/>
      <c r="H76" s="20"/>
    </row>
    <row r="77" spans="1:8" x14ac:dyDescent="0.35">
      <c r="A77" s="19"/>
      <c r="B77" s="24" t="s">
        <v>104</v>
      </c>
      <c r="C77" s="14"/>
      <c r="D77" s="14" t="s">
        <v>10</v>
      </c>
      <c r="E77" s="14" t="s">
        <v>106</v>
      </c>
      <c r="F77" s="14"/>
      <c r="G77" s="14"/>
      <c r="H77" s="20"/>
    </row>
    <row r="78" spans="1:8" x14ac:dyDescent="0.35">
      <c r="A78" s="19"/>
      <c r="B78" s="24" t="s">
        <v>105</v>
      </c>
      <c r="C78" s="14"/>
      <c r="D78" s="14" t="s">
        <v>10</v>
      </c>
      <c r="E78" s="14" t="s">
        <v>107</v>
      </c>
      <c r="F78" s="14"/>
      <c r="G78" s="14"/>
      <c r="H78" s="20"/>
    </row>
    <row r="79" spans="1:8" ht="15" thickBot="1" x14ac:dyDescent="0.4">
      <c r="A79" s="21"/>
      <c r="B79" s="22"/>
      <c r="C79" s="22"/>
      <c r="D79" s="22"/>
      <c r="E79" s="22"/>
      <c r="F79" s="22"/>
      <c r="G79" s="22"/>
      <c r="H79" s="23"/>
    </row>
  </sheetData>
  <mergeCells count="1">
    <mergeCell ref="B2:D2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Load_inputs_to_peexcel" altText="Calculate with PE-Excel">
                <anchor moveWithCells="1" sizeWithCells="1">
                  <from>
                    <xdr:col>1</xdr:col>
                    <xdr:colOff>285750</xdr:colOff>
                    <xdr:row>36</xdr:row>
                    <xdr:rowOff>25400</xdr:rowOff>
                  </from>
                  <to>
                    <xdr:col>1</xdr:col>
                    <xdr:colOff>2425700</xdr:colOff>
                    <xdr:row>38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D35"/>
  <sheetViews>
    <sheetView topLeftCell="A3" workbookViewId="0">
      <selection activeCell="F26" sqref="F26"/>
    </sheetView>
  </sheetViews>
  <sheetFormatPr baseColWidth="10" defaultRowHeight="14.5" x14ac:dyDescent="0.35"/>
  <cols>
    <col min="1" max="1" width="64.26953125" customWidth="1"/>
    <col min="2" max="2" width="38.1796875" customWidth="1"/>
  </cols>
  <sheetData>
    <row r="1" spans="1:3" x14ac:dyDescent="0.35">
      <c r="A1" t="s">
        <v>221</v>
      </c>
      <c r="B1" t="s">
        <v>222</v>
      </c>
    </row>
    <row r="2" spans="1:3" x14ac:dyDescent="0.35">
      <c r="A2" t="s">
        <v>191</v>
      </c>
      <c r="B2" t="s">
        <v>196</v>
      </c>
    </row>
    <row r="3" spans="1:3" x14ac:dyDescent="0.35">
      <c r="A3" t="s">
        <v>192</v>
      </c>
      <c r="B3" t="s">
        <v>197</v>
      </c>
    </row>
    <row r="4" spans="1:3" x14ac:dyDescent="0.35">
      <c r="A4" t="s">
        <v>193</v>
      </c>
      <c r="B4" t="s">
        <v>198</v>
      </c>
    </row>
    <row r="5" spans="1:3" x14ac:dyDescent="0.35">
      <c r="A5" t="s">
        <v>194</v>
      </c>
      <c r="B5" t="s">
        <v>199</v>
      </c>
    </row>
    <row r="6" spans="1:3" x14ac:dyDescent="0.35">
      <c r="A6" t="s">
        <v>195</v>
      </c>
      <c r="B6" t="s">
        <v>200</v>
      </c>
    </row>
    <row r="7" spans="1:3" x14ac:dyDescent="0.35">
      <c r="A7" t="s">
        <v>203</v>
      </c>
      <c r="B7" s="54">
        <f>Widmung!E17</f>
        <v>0.85</v>
      </c>
    </row>
    <row r="8" spans="1:3" x14ac:dyDescent="0.35">
      <c r="A8" t="s">
        <v>204</v>
      </c>
      <c r="B8" s="51">
        <f>(Widmung!D21+Widmung!D25)*Widmung!E17</f>
        <v>3400</v>
      </c>
    </row>
    <row r="9" spans="1:3" x14ac:dyDescent="0.35">
      <c r="A9" t="s">
        <v>205</v>
      </c>
      <c r="B9" s="51">
        <f>Widmung!D23/Widmung!E17</f>
        <v>1176.4705882352941</v>
      </c>
    </row>
    <row r="10" spans="1:3" x14ac:dyDescent="0.35">
      <c r="A10" t="s">
        <v>206</v>
      </c>
      <c r="B10" s="51">
        <f>Widmung!D22*Widmung!E17/2</f>
        <v>0</v>
      </c>
    </row>
    <row r="11" spans="1:3" x14ac:dyDescent="0.35">
      <c r="A11" t="s">
        <v>207</v>
      </c>
      <c r="B11" s="51">
        <f>Widmung!D22*Widmung!E17/2</f>
        <v>0</v>
      </c>
    </row>
    <row r="12" spans="1:3" x14ac:dyDescent="0.35">
      <c r="A12" t="s">
        <v>208</v>
      </c>
      <c r="B12" s="51">
        <f>Widmung!D24*Widmung!E17</f>
        <v>0</v>
      </c>
    </row>
    <row r="13" spans="1:3" x14ac:dyDescent="0.35">
      <c r="A13" t="s">
        <v>209</v>
      </c>
      <c r="B13" s="51">
        <f>IF(Widmung!C24=0,1,Widmung!C26/Widmung!C24)</f>
        <v>1</v>
      </c>
      <c r="C13" s="55">
        <f>Calculation!B34/Calculation!B14</f>
        <v>0.17857142857142858</v>
      </c>
    </row>
    <row r="14" spans="1:3" x14ac:dyDescent="0.35">
      <c r="A14" t="s">
        <v>210</v>
      </c>
      <c r="B14" s="51">
        <f>Widmung!C12</f>
        <v>4000</v>
      </c>
    </row>
    <row r="15" spans="1:3" x14ac:dyDescent="0.35">
      <c r="A15" s="49" t="s">
        <v>112</v>
      </c>
      <c r="B15" s="52">
        <f>Widmung!C16</f>
        <v>5000</v>
      </c>
    </row>
    <row r="16" spans="1:3" x14ac:dyDescent="0.35">
      <c r="A16" s="49" t="s">
        <v>225</v>
      </c>
      <c r="B16" s="52">
        <f>SQRT(B14)</f>
        <v>63.245553203367585</v>
      </c>
    </row>
    <row r="17" spans="1:4" x14ac:dyDescent="0.35">
      <c r="A17" s="49" t="s">
        <v>224</v>
      </c>
      <c r="B17" s="52">
        <f>SQRT(B14)</f>
        <v>63.245553203367585</v>
      </c>
    </row>
    <row r="18" spans="1:4" x14ac:dyDescent="0.35">
      <c r="A18" s="49" t="s">
        <v>223</v>
      </c>
      <c r="B18" s="52">
        <f>Widmung!F14</f>
        <v>2.5</v>
      </c>
    </row>
    <row r="19" spans="1:4" x14ac:dyDescent="0.35">
      <c r="A19" s="49" t="s">
        <v>227</v>
      </c>
      <c r="B19" s="52">
        <f>Widmung!F13</f>
        <v>7</v>
      </c>
    </row>
    <row r="20" spans="1:4" x14ac:dyDescent="0.35">
      <c r="A20" s="49" t="s">
        <v>226</v>
      </c>
      <c r="B20" s="52"/>
    </row>
    <row r="21" spans="1:4" x14ac:dyDescent="0.35">
      <c r="A21" s="49" t="s">
        <v>229</v>
      </c>
      <c r="B21" s="52">
        <f>Widmung!F12</f>
        <v>2.7</v>
      </c>
    </row>
    <row r="22" spans="1:4" x14ac:dyDescent="0.35">
      <c r="A22" s="49" t="s">
        <v>228</v>
      </c>
      <c r="B22" s="52">
        <f>B15/B21-2*B15/B19/B18</f>
        <v>1280.4232804232802</v>
      </c>
    </row>
    <row r="23" spans="1:4" x14ac:dyDescent="0.35">
      <c r="A23" s="49" t="s">
        <v>232</v>
      </c>
      <c r="B23" s="52">
        <f>B32+B33+B34+B35</f>
        <v>4629.6296296296287</v>
      </c>
    </row>
    <row r="24" spans="1:4" x14ac:dyDescent="0.35">
      <c r="A24" s="49" t="s">
        <v>235</v>
      </c>
      <c r="B24" s="52">
        <f>B15*B18</f>
        <v>12500</v>
      </c>
      <c r="D24">
        <f>calc_variables[[#This Row],[Value]]/B23</f>
        <v>2.7000000000000006</v>
      </c>
    </row>
    <row r="25" spans="1:4" x14ac:dyDescent="0.35">
      <c r="A25" s="50" t="s">
        <v>233</v>
      </c>
      <c r="B25" s="53">
        <v>0.4</v>
      </c>
    </row>
    <row r="26" spans="1:4" x14ac:dyDescent="0.35">
      <c r="A26" t="s">
        <v>211</v>
      </c>
      <c r="B26" s="48"/>
    </row>
    <row r="27" spans="1:4" x14ac:dyDescent="0.35">
      <c r="A27" t="s">
        <v>212</v>
      </c>
      <c r="B27" s="48"/>
    </row>
    <row r="28" spans="1:4" x14ac:dyDescent="0.35">
      <c r="A28" t="s">
        <v>213</v>
      </c>
      <c r="B28" s="48"/>
    </row>
    <row r="29" spans="1:4" x14ac:dyDescent="0.35">
      <c r="A29" t="s">
        <v>214</v>
      </c>
      <c r="B29" s="48"/>
    </row>
    <row r="30" spans="1:4" x14ac:dyDescent="0.35">
      <c r="A30" t="s">
        <v>215</v>
      </c>
      <c r="B30" s="48"/>
    </row>
    <row r="31" spans="1:4" x14ac:dyDescent="0.35">
      <c r="A31" t="s">
        <v>234</v>
      </c>
      <c r="B31" s="48">
        <f>B22*B18</f>
        <v>3201.0582010582002</v>
      </c>
    </row>
    <row r="32" spans="1:4" x14ac:dyDescent="0.35">
      <c r="A32" t="s">
        <v>216</v>
      </c>
      <c r="B32" s="48">
        <f>B31*(1-B25)</f>
        <v>1920.63492063492</v>
      </c>
    </row>
    <row r="33" spans="1:2" x14ac:dyDescent="0.35">
      <c r="A33" t="s">
        <v>217</v>
      </c>
      <c r="B33" s="48">
        <f>B31*B25</f>
        <v>1280.4232804232802</v>
      </c>
    </row>
    <row r="34" spans="1:2" x14ac:dyDescent="0.35">
      <c r="A34" t="s">
        <v>218</v>
      </c>
      <c r="B34" s="48">
        <f>B15/Userinput_Bezugsgroessen_Gebaeude_Stockwerke_</f>
        <v>714.28571428571433</v>
      </c>
    </row>
    <row r="35" spans="1:2" x14ac:dyDescent="0.35">
      <c r="A35" t="s">
        <v>219</v>
      </c>
      <c r="B35" s="48">
        <f>B15/Userinput_Bezugsgroessen_Gebaeude_Stockwerke_</f>
        <v>714.28571428571433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B8727"/>
  <sheetViews>
    <sheetView topLeftCell="A79" zoomScale="85" zoomScaleNormal="85" workbookViewId="0">
      <selection activeCell="A110" sqref="A110"/>
    </sheetView>
  </sheetViews>
  <sheetFormatPr baseColWidth="10" defaultColWidth="11.54296875" defaultRowHeight="14.5" x14ac:dyDescent="0.35"/>
  <cols>
    <col min="1" max="1" width="79.453125" bestFit="1" customWidth="1"/>
    <col min="2" max="2" width="21.81640625" bestFit="1" customWidth="1"/>
    <col min="4" max="4" width="27.54296875" customWidth="1"/>
    <col min="5" max="5" width="109.54296875" bestFit="1" customWidth="1"/>
    <col min="6" max="6" width="60.81640625" customWidth="1"/>
    <col min="7" max="7" width="14" customWidth="1"/>
    <col min="8" max="8" width="63.453125" customWidth="1"/>
    <col min="9" max="9" width="20.26953125" customWidth="1"/>
    <col min="10" max="10" width="18.1796875" customWidth="1"/>
    <col min="11" max="11" width="17.81640625" customWidth="1"/>
    <col min="12" max="12" width="48" customWidth="1"/>
    <col min="13" max="13" width="16.7265625" customWidth="1"/>
    <col min="14" max="14" width="21.453125" customWidth="1"/>
    <col min="15" max="15" width="28.453125" customWidth="1"/>
    <col min="25" max="25" width="39.453125" bestFit="1" customWidth="1"/>
    <col min="28" max="28" width="11.54296875" style="65"/>
    <col min="31" max="31" width="28.7265625" bestFit="1" customWidth="1"/>
    <col min="34" max="34" width="28.7265625" bestFit="1" customWidth="1"/>
    <col min="35" max="35" width="38.54296875" bestFit="1" customWidth="1"/>
    <col min="36" max="36" width="12.1796875" customWidth="1"/>
  </cols>
  <sheetData>
    <row r="1" spans="1:28" ht="29.5" thickBot="1" x14ac:dyDescent="0.4">
      <c r="A1" s="58" t="s">
        <v>240</v>
      </c>
      <c r="B1" s="58" t="s">
        <v>241</v>
      </c>
      <c r="C1" s="59" t="s">
        <v>242</v>
      </c>
      <c r="D1" s="58" t="s">
        <v>243</v>
      </c>
      <c r="E1" s="59" t="s">
        <v>244</v>
      </c>
      <c r="F1" s="59" t="s">
        <v>245</v>
      </c>
      <c r="G1" s="59" t="s">
        <v>246</v>
      </c>
      <c r="H1" s="59" t="s">
        <v>247</v>
      </c>
      <c r="I1" s="59" t="s">
        <v>248</v>
      </c>
      <c r="J1" s="59" t="s">
        <v>249</v>
      </c>
      <c r="K1" s="60" t="s">
        <v>250</v>
      </c>
      <c r="L1" s="61" t="s">
        <v>251</v>
      </c>
      <c r="Y1" s="62"/>
      <c r="AB1"/>
    </row>
    <row r="2" spans="1:28" x14ac:dyDescent="0.35">
      <c r="A2" s="63" t="str">
        <f>G2&amp;"_"&amp;H2&amp;"_"&amp;I2&amp;"_"&amp;J2&amp;"_"&amp;C2</f>
        <v>Userinput_Bauphysik_Gebaeude_GewinneOpakeBauteile_</v>
      </c>
      <c r="B2" s="80"/>
      <c r="C2" s="64"/>
      <c r="D2" s="64" t="s">
        <v>252</v>
      </c>
      <c r="E2" s="64" t="s">
        <v>253</v>
      </c>
      <c r="F2" s="64" t="s">
        <v>254</v>
      </c>
      <c r="G2" s="64" t="s">
        <v>255</v>
      </c>
      <c r="H2" s="64" t="s">
        <v>256</v>
      </c>
      <c r="I2" s="64" t="s">
        <v>257</v>
      </c>
      <c r="J2" s="64" t="s">
        <v>258</v>
      </c>
      <c r="K2" s="64" t="s">
        <v>259</v>
      </c>
      <c r="N2" s="72"/>
      <c r="O2" s="1" t="s">
        <v>750</v>
      </c>
      <c r="Y2" s="67"/>
      <c r="AB2"/>
    </row>
    <row r="3" spans="1:28" x14ac:dyDescent="0.35">
      <c r="A3" s="68" t="str">
        <f>G3&amp;"_"&amp;H3&amp;"_"&amp;I3&amp;"_"&amp;J3&amp;"_"&amp;C3</f>
        <v>Userinput_Bauphysik_Gebaeude_gWertReferenz_</v>
      </c>
      <c r="B3" s="65"/>
      <c r="C3" s="65"/>
      <c r="D3" s="65" t="s">
        <v>252</v>
      </c>
      <c r="E3" s="65" t="s">
        <v>261</v>
      </c>
      <c r="F3" s="65" t="s">
        <v>262</v>
      </c>
      <c r="G3" s="65" t="s">
        <v>255</v>
      </c>
      <c r="H3" s="65" t="s">
        <v>256</v>
      </c>
      <c r="I3" s="65" t="s">
        <v>257</v>
      </c>
      <c r="J3" s="65" t="s">
        <v>263</v>
      </c>
      <c r="K3" s="65" t="s">
        <v>259</v>
      </c>
      <c r="N3" s="73" t="s">
        <v>252</v>
      </c>
      <c r="O3" t="s">
        <v>751</v>
      </c>
      <c r="Y3" s="67"/>
      <c r="AB3"/>
    </row>
    <row r="4" spans="1:28" x14ac:dyDescent="0.35">
      <c r="A4" s="63" t="str">
        <f>G4&amp;"_"&amp;H4&amp;"_"&amp;I4&amp;"_"&amp;J4&amp;"_"&amp;C4</f>
        <v>Userinput_Bauphysik_Gebaeude_MobilerSonnenschutz_</v>
      </c>
      <c r="B4" s="80"/>
      <c r="C4" s="64"/>
      <c r="D4" s="64" t="s">
        <v>252</v>
      </c>
      <c r="E4" s="64" t="s">
        <v>264</v>
      </c>
      <c r="F4" s="64" t="s">
        <v>265</v>
      </c>
      <c r="G4" s="64" t="s">
        <v>255</v>
      </c>
      <c r="H4" s="64" t="s">
        <v>256</v>
      </c>
      <c r="I4" s="64" t="s">
        <v>257</v>
      </c>
      <c r="J4" s="64" t="s">
        <v>266</v>
      </c>
      <c r="K4" s="64" t="s">
        <v>259</v>
      </c>
      <c r="N4" s="74" t="s">
        <v>283</v>
      </c>
      <c r="O4" t="s">
        <v>752</v>
      </c>
      <c r="Y4" s="67"/>
      <c r="AB4"/>
    </row>
    <row r="5" spans="1:28" x14ac:dyDescent="0.35">
      <c r="A5" s="68" t="str">
        <f>G5&amp;"_"&amp;H5&amp;"_"&amp;I5&amp;"_"&amp;J5&amp;"_"&amp;C5</f>
        <v>Userinput_Bauphysik_Gebaeude_Raumhoehe_m</v>
      </c>
      <c r="B5" s="65">
        <f ca="1">INDIRECT(exchange_variables[[#This Row],[(DE) Bezeichnung
(EN) Definition]])</f>
        <v>2.5</v>
      </c>
      <c r="C5" s="65" t="s">
        <v>267</v>
      </c>
      <c r="D5" s="65" t="s">
        <v>268</v>
      </c>
      <c r="E5" s="65" t="s">
        <v>269</v>
      </c>
      <c r="F5" s="65" t="s">
        <v>270</v>
      </c>
      <c r="G5" s="65" t="s">
        <v>255</v>
      </c>
      <c r="H5" s="65" t="s">
        <v>256</v>
      </c>
      <c r="I5" s="65" t="s">
        <v>257</v>
      </c>
      <c r="J5" s="65" t="s">
        <v>271</v>
      </c>
      <c r="K5" s="65" t="s">
        <v>259</v>
      </c>
      <c r="N5" s="75" t="s">
        <v>260</v>
      </c>
      <c r="O5" t="s">
        <v>753</v>
      </c>
      <c r="Y5" s="67"/>
      <c r="AB5"/>
    </row>
    <row r="6" spans="1:28" x14ac:dyDescent="0.35">
      <c r="A6" s="63" t="str">
        <f>G6&amp;"_"&amp;H6&amp;"_"&amp;I6&amp;"_"&amp;J6&amp;"_"&amp;C6</f>
        <v>Userinput_Bauphysik_Gebaeude_Waermebrueckenzuschlag_</v>
      </c>
      <c r="B6" s="80"/>
      <c r="C6" s="64"/>
      <c r="D6" s="64" t="s">
        <v>252</v>
      </c>
      <c r="E6" s="64" t="s">
        <v>272</v>
      </c>
      <c r="F6" s="64" t="s">
        <v>273</v>
      </c>
      <c r="G6" s="64" t="s">
        <v>255</v>
      </c>
      <c r="H6" s="64" t="s">
        <v>256</v>
      </c>
      <c r="I6" s="64" t="s">
        <v>257</v>
      </c>
      <c r="J6" s="64" t="s">
        <v>274</v>
      </c>
      <c r="K6" s="64" t="s">
        <v>259</v>
      </c>
      <c r="N6" s="76" t="s">
        <v>754</v>
      </c>
      <c r="O6" t="s">
        <v>755</v>
      </c>
      <c r="Y6" s="67"/>
      <c r="AB6"/>
    </row>
    <row r="7" spans="1:28" x14ac:dyDescent="0.35">
      <c r="A7" s="68" t="str">
        <f>G7&amp;"_"&amp;H7&amp;"_"&amp;I7&amp;"_"&amp;J7&amp;"_"&amp;C7</f>
        <v>Userinput_Bezugsgroessen_Gebaeude_AnteilNonFoodanHandel_</v>
      </c>
      <c r="B7" s="65">
        <f ca="1">INDIRECT(exchange_variables[[#This Row],[(DE) Bezeichnung
(EN) Definition]])</f>
        <v>1</v>
      </c>
      <c r="C7" s="65"/>
      <c r="D7" s="65" t="s">
        <v>268</v>
      </c>
      <c r="E7" s="65" t="s">
        <v>275</v>
      </c>
      <c r="F7" s="65" t="s">
        <v>276</v>
      </c>
      <c r="G7" s="65" t="s">
        <v>255</v>
      </c>
      <c r="H7" s="65" t="s">
        <v>277</v>
      </c>
      <c r="I7" s="65" t="s">
        <v>257</v>
      </c>
      <c r="J7" s="65" t="s">
        <v>278</v>
      </c>
      <c r="K7" s="65" t="s">
        <v>259</v>
      </c>
      <c r="N7" s="77" t="s">
        <v>268</v>
      </c>
      <c r="O7" t="s">
        <v>756</v>
      </c>
      <c r="Y7" s="67"/>
      <c r="AB7"/>
    </row>
    <row r="8" spans="1:28" x14ac:dyDescent="0.35">
      <c r="A8" s="68" t="str">
        <f>G8&amp;"_"&amp;H8&amp;"_"&amp;I8&amp;"_"&amp;J8&amp;"_"&amp;C8</f>
        <v>Userinput_Bezugsgroessen_Gebaeude_BueroNGF_m2</v>
      </c>
      <c r="B8" s="65">
        <f ca="1">INDIRECT(exchange_variables[[#This Row],[(DE) Bezeichnung
(EN) Definition]])</f>
        <v>1176.4705882352941</v>
      </c>
      <c r="C8" s="65" t="s">
        <v>279</v>
      </c>
      <c r="D8" s="65" t="s">
        <v>268</v>
      </c>
      <c r="E8" s="65" t="s">
        <v>280</v>
      </c>
      <c r="F8" s="65" t="s">
        <v>281</v>
      </c>
      <c r="G8" s="65" t="s">
        <v>255</v>
      </c>
      <c r="H8" s="65" t="s">
        <v>277</v>
      </c>
      <c r="I8" s="65" t="s">
        <v>257</v>
      </c>
      <c r="J8" s="65" t="s">
        <v>282</v>
      </c>
      <c r="K8" s="65" t="s">
        <v>259</v>
      </c>
      <c r="N8" s="78" t="s">
        <v>365</v>
      </c>
      <c r="O8" t="s">
        <v>757</v>
      </c>
      <c r="Y8" s="67"/>
      <c r="AB8"/>
    </row>
    <row r="9" spans="1:28" x14ac:dyDescent="0.35">
      <c r="A9" s="63" t="str">
        <f>G9&amp;"_"&amp;H9&amp;"_"&amp;I9&amp;"_"&amp;J9&amp;"_"&amp;C9</f>
        <v>Userinput_Bezugsgroessen_Gebaeude_Fahrzeugstellplaetze_</v>
      </c>
      <c r="B9" s="80"/>
      <c r="C9" s="64"/>
      <c r="D9" s="64" t="s">
        <v>283</v>
      </c>
      <c r="E9" s="64" t="s">
        <v>284</v>
      </c>
      <c r="F9" s="64" t="s">
        <v>285</v>
      </c>
      <c r="G9" s="64" t="s">
        <v>255</v>
      </c>
      <c r="H9" s="64" t="s">
        <v>277</v>
      </c>
      <c r="I9" s="64" t="s">
        <v>257</v>
      </c>
      <c r="J9" s="64" t="s">
        <v>286</v>
      </c>
      <c r="K9" s="64" t="s">
        <v>259</v>
      </c>
      <c r="N9" s="78" t="s">
        <v>392</v>
      </c>
      <c r="O9" t="s">
        <v>758</v>
      </c>
      <c r="Y9" s="67"/>
      <c r="AB9"/>
    </row>
    <row r="10" spans="1:28" x14ac:dyDescent="0.35">
      <c r="A10" s="68" t="str">
        <f>G10&amp;"_"&amp;H10&amp;"_"&amp;I10&amp;"_"&amp;J10&amp;"_"&amp;C10</f>
        <v>Userinput_Bezugsgroessen_Gebaeude_FlaecheAussenwand_m2</v>
      </c>
      <c r="B10" s="65">
        <f ca="1">INDIRECT(exchange_variables[[#This Row],[(DE) Bezeichnung
(EN) Definition]])</f>
        <v>1920.63492063492</v>
      </c>
      <c r="C10" s="65" t="s">
        <v>279</v>
      </c>
      <c r="D10" s="65" t="s">
        <v>268</v>
      </c>
      <c r="E10" s="65" t="s">
        <v>287</v>
      </c>
      <c r="F10" s="65" t="s">
        <v>288</v>
      </c>
      <c r="G10" s="65" t="s">
        <v>255</v>
      </c>
      <c r="H10" s="65" t="s">
        <v>277</v>
      </c>
      <c r="I10" s="65" t="s">
        <v>257</v>
      </c>
      <c r="J10" s="65" t="s">
        <v>289</v>
      </c>
      <c r="K10" s="65" t="s">
        <v>259</v>
      </c>
      <c r="N10" s="79" t="s">
        <v>759</v>
      </c>
      <c r="O10" t="s">
        <v>760</v>
      </c>
      <c r="Y10" s="67"/>
      <c r="AB10"/>
    </row>
    <row r="11" spans="1:28" x14ac:dyDescent="0.35">
      <c r="A11" s="68" t="str">
        <f>G11&amp;"_"&amp;H11&amp;"_"&amp;I11&amp;"_"&amp;J11&amp;"_"&amp;C11</f>
        <v>Userinput_Bezugsgroessen_Gebaeude_FlaecheDach_m2</v>
      </c>
      <c r="B11" s="65">
        <f ca="1">INDIRECT(exchange_variables[[#This Row],[(DE) Bezeichnung
(EN) Definition]])</f>
        <v>714.28571428571433</v>
      </c>
      <c r="C11" s="65" t="s">
        <v>279</v>
      </c>
      <c r="D11" s="65" t="s">
        <v>268</v>
      </c>
      <c r="E11" s="65" t="s">
        <v>290</v>
      </c>
      <c r="F11" s="65" t="s">
        <v>291</v>
      </c>
      <c r="G11" s="65" t="s">
        <v>255</v>
      </c>
      <c r="H11" s="65" t="s">
        <v>277</v>
      </c>
      <c r="I11" s="65" t="s">
        <v>257</v>
      </c>
      <c r="J11" s="65" t="s">
        <v>292</v>
      </c>
      <c r="K11" s="65" t="s">
        <v>259</v>
      </c>
      <c r="Y11" s="67"/>
      <c r="AB11"/>
    </row>
    <row r="12" spans="1:28" x14ac:dyDescent="0.35">
      <c r="A12" s="68" t="str">
        <f>G12&amp;"_"&amp;H12&amp;"_"&amp;I12&amp;"_"&amp;J12&amp;"_"&amp;C12</f>
        <v>Userinput_Bezugsgroessen_Gebaeude_FlaecheFenster_m2</v>
      </c>
      <c r="B12" s="65">
        <f ca="1">INDIRECT(exchange_variables[[#This Row],[(DE) Bezeichnung
(EN) Definition]])</f>
        <v>1280.4232804232802</v>
      </c>
      <c r="C12" s="65" t="s">
        <v>279</v>
      </c>
      <c r="D12" s="65" t="s">
        <v>268</v>
      </c>
      <c r="E12" s="65" t="s">
        <v>293</v>
      </c>
      <c r="F12" s="65" t="s">
        <v>294</v>
      </c>
      <c r="G12" s="65" t="s">
        <v>255</v>
      </c>
      <c r="H12" s="65" t="s">
        <v>277</v>
      </c>
      <c r="I12" s="65" t="s">
        <v>257</v>
      </c>
      <c r="J12" s="65" t="s">
        <v>295</v>
      </c>
      <c r="K12" s="65" t="s">
        <v>259</v>
      </c>
      <c r="Y12" s="67"/>
      <c r="AB12"/>
    </row>
    <row r="13" spans="1:28" x14ac:dyDescent="0.35">
      <c r="A13" s="68" t="str">
        <f>G13&amp;"_"&amp;H13&amp;"_"&amp;I13&amp;"_"&amp;J13&amp;"_"&amp;C13</f>
        <v>Userinput_Bezugsgroessen_Gebaeude_FlaecheGrundplatteKellerdecke_m2</v>
      </c>
      <c r="B13" s="65">
        <f ca="1">INDIRECT(exchange_variables[[#This Row],[(DE) Bezeichnung
(EN) Definition]])</f>
        <v>714.28571428571433</v>
      </c>
      <c r="C13" s="65" t="s">
        <v>279</v>
      </c>
      <c r="D13" s="65" t="s">
        <v>268</v>
      </c>
      <c r="E13" s="65" t="s">
        <v>296</v>
      </c>
      <c r="F13" s="65" t="s">
        <v>297</v>
      </c>
      <c r="G13" s="65" t="s">
        <v>255</v>
      </c>
      <c r="H13" s="65" t="s">
        <v>277</v>
      </c>
      <c r="I13" s="65" t="s">
        <v>257</v>
      </c>
      <c r="J13" s="65" t="s">
        <v>298</v>
      </c>
      <c r="K13" s="65" t="s">
        <v>259</v>
      </c>
      <c r="Y13" s="67"/>
      <c r="AB13"/>
    </row>
    <row r="14" spans="1:28" x14ac:dyDescent="0.35">
      <c r="A14" s="68" t="str">
        <f>G14&amp;"_"&amp;H14&amp;"_"&amp;I14&amp;"_"&amp;J14&amp;"_"&amp;C14</f>
        <v>Userinput_Bezugsgroessen_Gebaeude_Grundstuecksgroesse_m2</v>
      </c>
      <c r="B14" s="65">
        <f ca="1">INDIRECT(exchange_variables[[#This Row],[(DE) Bezeichnung
(EN) Definition]])</f>
        <v>4000</v>
      </c>
      <c r="C14" s="65" t="s">
        <v>279</v>
      </c>
      <c r="D14" s="65" t="s">
        <v>268</v>
      </c>
      <c r="E14" s="65" t="s">
        <v>299</v>
      </c>
      <c r="F14" s="65" t="s">
        <v>300</v>
      </c>
      <c r="G14" s="65" t="s">
        <v>255</v>
      </c>
      <c r="H14" s="65" t="s">
        <v>277</v>
      </c>
      <c r="I14" s="65" t="s">
        <v>257</v>
      </c>
      <c r="J14" s="65" t="s">
        <v>301</v>
      </c>
      <c r="K14" s="65" t="s">
        <v>259</v>
      </c>
      <c r="Y14" s="67"/>
      <c r="AB14"/>
    </row>
    <row r="15" spans="1:28" x14ac:dyDescent="0.35">
      <c r="A15" s="68" t="str">
        <f>G15&amp;"_"&amp;H15&amp;"_"&amp;I15&amp;"_"&amp;J15&amp;"_"&amp;C15</f>
        <v>Userinput_Bezugsgroessen_Gebaeude_HandelNGF_m2</v>
      </c>
      <c r="B15" s="65">
        <f ca="1">INDIRECT(exchange_variables[[#This Row],[(DE) Bezeichnung
(EN) Definition]])</f>
        <v>0</v>
      </c>
      <c r="C15" s="65" t="s">
        <v>279</v>
      </c>
      <c r="D15" s="65" t="s">
        <v>268</v>
      </c>
      <c r="E15" s="65" t="s">
        <v>302</v>
      </c>
      <c r="F15" s="65" t="s">
        <v>303</v>
      </c>
      <c r="G15" s="65" t="s">
        <v>255</v>
      </c>
      <c r="H15" s="65" t="s">
        <v>277</v>
      </c>
      <c r="I15" s="65" t="s">
        <v>257</v>
      </c>
      <c r="J15" s="65" t="s">
        <v>304</v>
      </c>
      <c r="K15" s="65" t="s">
        <v>259</v>
      </c>
      <c r="Y15" s="67"/>
      <c r="AB15"/>
    </row>
    <row r="16" spans="1:28" x14ac:dyDescent="0.35">
      <c r="A16" s="68" t="str">
        <f>G16&amp;"_"&amp;H16&amp;"_"&amp;I16&amp;"_"&amp;J16&amp;"_"&amp;C16</f>
        <v>Userinput_Bezugsgroessen_Gebaeude_KigaNGF_m2</v>
      </c>
      <c r="B16" s="65">
        <f ca="1">INDIRECT(exchange_variables[[#This Row],[(DE) Bezeichnung
(EN) Definition]])</f>
        <v>0</v>
      </c>
      <c r="C16" s="65" t="s">
        <v>279</v>
      </c>
      <c r="D16" s="65" t="s">
        <v>268</v>
      </c>
      <c r="E16" s="65" t="s">
        <v>305</v>
      </c>
      <c r="F16" s="65" t="s">
        <v>306</v>
      </c>
      <c r="G16" s="65" t="s">
        <v>255</v>
      </c>
      <c r="H16" s="65" t="s">
        <v>277</v>
      </c>
      <c r="I16" s="65" t="s">
        <v>257</v>
      </c>
      <c r="J16" s="65" t="s">
        <v>307</v>
      </c>
      <c r="K16" s="65" t="s">
        <v>259</v>
      </c>
      <c r="Y16" s="67"/>
      <c r="AB16"/>
    </row>
    <row r="17" spans="1:28" x14ac:dyDescent="0.35">
      <c r="A17" s="63" t="str">
        <f>G17&amp;"_"&amp;H17&amp;"_"&amp;I17&amp;"_"&amp;J17&amp;"_"&amp;C17</f>
        <v>Userinput_Bezugsgroessen_Gebaeude_PersonendichteAusbildung_m2_Person</v>
      </c>
      <c r="B17" s="80"/>
      <c r="C17" s="64" t="s">
        <v>308</v>
      </c>
      <c r="D17" s="64" t="s">
        <v>252</v>
      </c>
      <c r="E17" s="64" t="s">
        <v>309</v>
      </c>
      <c r="F17" s="64" t="s">
        <v>310</v>
      </c>
      <c r="G17" s="64" t="s">
        <v>255</v>
      </c>
      <c r="H17" s="64" t="s">
        <v>277</v>
      </c>
      <c r="I17" s="64" t="s">
        <v>257</v>
      </c>
      <c r="J17" s="64" t="s">
        <v>311</v>
      </c>
      <c r="K17" s="64" t="s">
        <v>259</v>
      </c>
      <c r="Y17" s="67"/>
      <c r="AB17"/>
    </row>
    <row r="18" spans="1:28" x14ac:dyDescent="0.35">
      <c r="A18" s="63" t="str">
        <f>G18&amp;"_"&amp;H18&amp;"_"&amp;I18&amp;"_"&amp;J18&amp;"_"&amp;C18</f>
        <v>Userinput_Bezugsgroessen_Gebaeude_PersonendichteBuero_m2_Person</v>
      </c>
      <c r="B18" s="80"/>
      <c r="C18" s="64" t="s">
        <v>308</v>
      </c>
      <c r="D18" s="64" t="s">
        <v>252</v>
      </c>
      <c r="E18" s="64" t="s">
        <v>312</v>
      </c>
      <c r="F18" s="64" t="s">
        <v>313</v>
      </c>
      <c r="G18" s="64" t="s">
        <v>255</v>
      </c>
      <c r="H18" s="64" t="s">
        <v>277</v>
      </c>
      <c r="I18" s="64" t="s">
        <v>257</v>
      </c>
      <c r="J18" s="64" t="s">
        <v>314</v>
      </c>
      <c r="K18" s="64" t="s">
        <v>259</v>
      </c>
      <c r="Y18" s="67"/>
      <c r="AB18"/>
    </row>
    <row r="19" spans="1:28" x14ac:dyDescent="0.35">
      <c r="A19" s="63" t="str">
        <f>G19&amp;"_"&amp;H19&amp;"_"&amp;I19&amp;"_"&amp;J19&amp;"_"&amp;C19</f>
        <v>Userinput_Bezugsgroessen_Gebaeude_PersonendichteHandel_m2_Person</v>
      </c>
      <c r="B19" s="80"/>
      <c r="C19" s="64" t="s">
        <v>308</v>
      </c>
      <c r="D19" s="64" t="s">
        <v>252</v>
      </c>
      <c r="E19" s="64" t="s">
        <v>315</v>
      </c>
      <c r="F19" s="64" t="s">
        <v>316</v>
      </c>
      <c r="G19" s="64" t="s">
        <v>255</v>
      </c>
      <c r="H19" s="64" t="s">
        <v>277</v>
      </c>
      <c r="I19" s="64" t="s">
        <v>257</v>
      </c>
      <c r="J19" s="64" t="s">
        <v>317</v>
      </c>
      <c r="K19" s="64" t="s">
        <v>259</v>
      </c>
      <c r="Y19" s="67"/>
      <c r="AB19"/>
    </row>
    <row r="20" spans="1:28" x14ac:dyDescent="0.35">
      <c r="A20" s="63" t="str">
        <f>G20&amp;"_"&amp;H20&amp;"_"&amp;I20&amp;"_"&amp;J20&amp;"_"&amp;C20</f>
        <v>Userinput_Bezugsgroessen_Gebaeude_PersonendichteWohnen_m2_Person</v>
      </c>
      <c r="B20" s="80"/>
      <c r="C20" s="64" t="s">
        <v>308</v>
      </c>
      <c r="D20" s="64" t="s">
        <v>252</v>
      </c>
      <c r="E20" s="64" t="s">
        <v>318</v>
      </c>
      <c r="F20" s="64" t="s">
        <v>319</v>
      </c>
      <c r="G20" s="64" t="s">
        <v>255</v>
      </c>
      <c r="H20" s="64" t="s">
        <v>277</v>
      </c>
      <c r="I20" s="64" t="s">
        <v>257</v>
      </c>
      <c r="J20" s="64" t="s">
        <v>320</v>
      </c>
      <c r="K20" s="64" t="s">
        <v>259</v>
      </c>
      <c r="Y20" s="67"/>
      <c r="AB20"/>
    </row>
    <row r="21" spans="1:28" x14ac:dyDescent="0.35">
      <c r="A21" s="68" t="str">
        <f>G21&amp;"_"&amp;H21&amp;"_"&amp;I21&amp;"_"&amp;J21&amp;"_"&amp;C21</f>
        <v>Userinput_Bezugsgroessen_Gebaeude_SchuleNGF_m2</v>
      </c>
      <c r="B21" s="65">
        <f ca="1">INDIRECT(exchange_variables[[#This Row],[(DE) Bezeichnung
(EN) Definition]])</f>
        <v>0</v>
      </c>
      <c r="C21" s="65" t="s">
        <v>279</v>
      </c>
      <c r="D21" s="65" t="s">
        <v>268</v>
      </c>
      <c r="E21" s="65" t="s">
        <v>321</v>
      </c>
      <c r="F21" s="65" t="s">
        <v>322</v>
      </c>
      <c r="G21" s="65" t="s">
        <v>255</v>
      </c>
      <c r="H21" s="65" t="s">
        <v>277</v>
      </c>
      <c r="I21" s="65" t="s">
        <v>257</v>
      </c>
      <c r="J21" s="65" t="s">
        <v>323</v>
      </c>
      <c r="K21" s="65" t="s">
        <v>259</v>
      </c>
      <c r="Y21" s="67"/>
      <c r="AB21"/>
    </row>
    <row r="22" spans="1:28" x14ac:dyDescent="0.35">
      <c r="A22" s="69" t="str">
        <f>G22&amp;"_"&amp;H22&amp;"_"&amp;I22&amp;"_"&amp;J22&amp;"_"&amp;C22</f>
        <v>Userinput_Bezugsgroessen_Gebaeude_Stockwerke_</v>
      </c>
      <c r="B22" s="65">
        <f ca="1">INDIRECT(exchange_variables[[#This Row],[(DE) Bezeichnung
(EN) Definition]])</f>
        <v>7</v>
      </c>
      <c r="C22" s="70"/>
      <c r="D22" s="70" t="s">
        <v>268</v>
      </c>
      <c r="E22" s="70" t="s">
        <v>324</v>
      </c>
      <c r="F22" s="70" t="s">
        <v>325</v>
      </c>
      <c r="G22" s="70" t="s">
        <v>255</v>
      </c>
      <c r="H22" s="70" t="s">
        <v>277</v>
      </c>
      <c r="I22" s="70" t="s">
        <v>257</v>
      </c>
      <c r="J22" s="70" t="s">
        <v>326</v>
      </c>
      <c r="K22" s="70" t="s">
        <v>259</v>
      </c>
      <c r="L22" s="71"/>
      <c r="Y22" s="67"/>
      <c r="AB22"/>
    </row>
    <row r="23" spans="1:28" x14ac:dyDescent="0.35">
      <c r="A23" s="63" t="str">
        <f>G23&amp;"_"&amp;H23&amp;"_"&amp;I23&amp;"_"&amp;J23&amp;"_"&amp;C23</f>
        <v>Userinput_Bezugsgroessen_Gebaeude_VerhaeltnisNGFBGF_</v>
      </c>
      <c r="B23" s="80">
        <f>Widmung!E17</f>
        <v>0.85</v>
      </c>
      <c r="C23" s="64"/>
      <c r="D23" s="64" t="s">
        <v>268</v>
      </c>
      <c r="E23" s="64" t="s">
        <v>327</v>
      </c>
      <c r="F23" s="64" t="s">
        <v>328</v>
      </c>
      <c r="G23" s="64" t="s">
        <v>255</v>
      </c>
      <c r="H23" s="64" t="s">
        <v>277</v>
      </c>
      <c r="I23" s="64" t="s">
        <v>257</v>
      </c>
      <c r="J23" s="64" t="s">
        <v>329</v>
      </c>
      <c r="K23" s="64" t="s">
        <v>259</v>
      </c>
      <c r="Y23" s="67"/>
      <c r="AB23"/>
    </row>
    <row r="24" spans="1:28" x14ac:dyDescent="0.35">
      <c r="A24" s="68" t="str">
        <f>G24&amp;"_"&amp;H24&amp;"_"&amp;I24&amp;"_"&amp;J24&amp;"_"&amp;C24</f>
        <v>Userinput_Bezugsgroessen_Gebaeude_WohnbauNGF_m2</v>
      </c>
      <c r="B24" s="65">
        <f ca="1">INDIRECT(exchange_variables[[#This Row],[(DE) Bezeichnung
(EN) Definition]])</f>
        <v>3400</v>
      </c>
      <c r="C24" s="65" t="s">
        <v>279</v>
      </c>
      <c r="D24" s="65" t="s">
        <v>268</v>
      </c>
      <c r="E24" s="65" t="s">
        <v>330</v>
      </c>
      <c r="F24" s="65" t="s">
        <v>331</v>
      </c>
      <c r="G24" s="65" t="s">
        <v>255</v>
      </c>
      <c r="H24" s="65" t="s">
        <v>277</v>
      </c>
      <c r="I24" s="65" t="s">
        <v>257</v>
      </c>
      <c r="J24" s="65" t="s">
        <v>332</v>
      </c>
      <c r="K24" s="65" t="s">
        <v>259</v>
      </c>
      <c r="Y24" s="67"/>
      <c r="AB24"/>
    </row>
    <row r="25" spans="1:28" x14ac:dyDescent="0.35">
      <c r="A25" s="63" t="str">
        <f>G25&amp;"_"&amp;H25&amp;"_"&amp;I25&amp;"_"&amp;J25&amp;"_"&amp;C25</f>
        <v>Userinput_DSM_Batterie_Batteriekapazitaet_Wh_m2</v>
      </c>
      <c r="B25" s="80"/>
      <c r="C25" s="64" t="s">
        <v>333</v>
      </c>
      <c r="D25" s="64" t="s">
        <v>252</v>
      </c>
      <c r="E25" s="64" t="s">
        <v>334</v>
      </c>
      <c r="F25" s="64" t="s">
        <v>335</v>
      </c>
      <c r="G25" s="64" t="s">
        <v>255</v>
      </c>
      <c r="H25" s="64" t="s">
        <v>336</v>
      </c>
      <c r="I25" s="64" t="s">
        <v>337</v>
      </c>
      <c r="J25" s="64" t="s">
        <v>338</v>
      </c>
      <c r="K25" s="64" t="s">
        <v>259</v>
      </c>
      <c r="Y25" s="67"/>
      <c r="AB25"/>
    </row>
    <row r="26" spans="1:28" x14ac:dyDescent="0.35">
      <c r="A26" s="63" t="str">
        <f>G26&amp;"_"&amp;H26&amp;"_"&amp;I26&amp;"_"&amp;J26&amp;"_"&amp;C26</f>
        <v>Userinput_DSM_Batterie_LadeEntladeleistungMax_W_m2</v>
      </c>
      <c r="B26" s="80"/>
      <c r="C26" s="64" t="s">
        <v>339</v>
      </c>
      <c r="D26" s="64" t="s">
        <v>252</v>
      </c>
      <c r="E26" s="64" t="s">
        <v>340</v>
      </c>
      <c r="F26" s="64" t="s">
        <v>341</v>
      </c>
      <c r="G26" s="64" t="s">
        <v>255</v>
      </c>
      <c r="H26" s="64" t="s">
        <v>336</v>
      </c>
      <c r="I26" s="64" t="s">
        <v>337</v>
      </c>
      <c r="J26" s="64" t="s">
        <v>342</v>
      </c>
      <c r="K26" s="64" t="s">
        <v>259</v>
      </c>
      <c r="Y26" s="67"/>
      <c r="AB26"/>
    </row>
    <row r="27" spans="1:28" x14ac:dyDescent="0.35">
      <c r="A27" s="63" t="str">
        <f>G27&amp;"_"&amp;H27&amp;"_"&amp;I27&amp;"_"&amp;J27&amp;"_"&amp;C27</f>
        <v>Userinput_DSM_Batterie_VerlusteBatterie_2Prozent_Woche</v>
      </c>
      <c r="B27" s="80"/>
      <c r="C27" s="64" t="s">
        <v>343</v>
      </c>
      <c r="D27" s="64" t="s">
        <v>252</v>
      </c>
      <c r="E27" s="64" t="s">
        <v>344</v>
      </c>
      <c r="F27" s="64" t="s">
        <v>345</v>
      </c>
      <c r="G27" s="64" t="s">
        <v>255</v>
      </c>
      <c r="H27" s="64" t="s">
        <v>336</v>
      </c>
      <c r="I27" s="64" t="s">
        <v>337</v>
      </c>
      <c r="J27" s="64" t="s">
        <v>346</v>
      </c>
      <c r="K27" s="64" t="s">
        <v>259</v>
      </c>
      <c r="Y27" s="67"/>
    </row>
    <row r="28" spans="1:28" x14ac:dyDescent="0.35">
      <c r="A28" s="63" t="str">
        <f>G28&amp;"_"&amp;H28&amp;"_"&amp;I28&amp;"_"&amp;J28&amp;"_"&amp;C28</f>
        <v>Userinput_DSM_Batterie_WirkungsgradEntladen_</v>
      </c>
      <c r="B28" s="80"/>
      <c r="C28" s="64"/>
      <c r="D28" s="64" t="s">
        <v>252</v>
      </c>
      <c r="E28" s="64" t="s">
        <v>347</v>
      </c>
      <c r="F28" s="64" t="s">
        <v>348</v>
      </c>
      <c r="G28" s="64" t="s">
        <v>255</v>
      </c>
      <c r="H28" s="64" t="s">
        <v>336</v>
      </c>
      <c r="I28" s="64" t="s">
        <v>337</v>
      </c>
      <c r="J28" s="64" t="s">
        <v>349</v>
      </c>
      <c r="K28" s="64" t="s">
        <v>259</v>
      </c>
      <c r="Y28" s="67"/>
    </row>
    <row r="29" spans="1:28" x14ac:dyDescent="0.35">
      <c r="A29" s="63" t="str">
        <f>G29&amp;"_"&amp;H29&amp;"_"&amp;I29&amp;"_"&amp;J29&amp;"_"&amp;C29</f>
        <v>Userinput_DSM_Batterie_WirkungsgradLaden_</v>
      </c>
      <c r="B29" s="80"/>
      <c r="C29" s="64"/>
      <c r="D29" s="64" t="s">
        <v>252</v>
      </c>
      <c r="E29" s="64" t="s">
        <v>350</v>
      </c>
      <c r="F29" s="64" t="s">
        <v>351</v>
      </c>
      <c r="G29" s="64" t="s">
        <v>255</v>
      </c>
      <c r="H29" s="64" t="s">
        <v>336</v>
      </c>
      <c r="I29" s="64" t="s">
        <v>337</v>
      </c>
      <c r="J29" s="64" t="s">
        <v>352</v>
      </c>
      <c r="K29" s="64" t="s">
        <v>259</v>
      </c>
      <c r="Y29" s="67"/>
    </row>
    <row r="30" spans="1:28" x14ac:dyDescent="0.35">
      <c r="A30" s="63" t="str">
        <f>G30&amp;"_"&amp;H30&amp;"_"&amp;I30&amp;"_"&amp;J30&amp;"_"&amp;C30</f>
        <v>Userinput_DSM_ECars_AnteilElektroautos_</v>
      </c>
      <c r="B30" s="80"/>
      <c r="C30" s="64"/>
      <c r="D30" s="64" t="s">
        <v>283</v>
      </c>
      <c r="E30" s="64" t="s">
        <v>353</v>
      </c>
      <c r="F30" s="64" t="s">
        <v>354</v>
      </c>
      <c r="G30" s="64" t="s">
        <v>255</v>
      </c>
      <c r="H30" s="64" t="s">
        <v>336</v>
      </c>
      <c r="I30" s="64" t="s">
        <v>355</v>
      </c>
      <c r="J30" s="64" t="s">
        <v>356</v>
      </c>
      <c r="K30" s="64" t="s">
        <v>259</v>
      </c>
      <c r="Y30" s="67"/>
    </row>
    <row r="31" spans="1:28" x14ac:dyDescent="0.35">
      <c r="A31" s="63" t="str">
        <f>G31&amp;"_"&amp;H31&amp;"_"&amp;I31&amp;"_"&amp;J31&amp;"_"&amp;C31</f>
        <v>Userinput_DSM_ECars_BatteriekapazitaetFahrzeug_Wh</v>
      </c>
      <c r="B31" s="80"/>
      <c r="C31" s="64" t="s">
        <v>357</v>
      </c>
      <c r="D31" s="64" t="s">
        <v>252</v>
      </c>
      <c r="E31" s="64" t="s">
        <v>358</v>
      </c>
      <c r="F31" s="64" t="s">
        <v>359</v>
      </c>
      <c r="G31" s="64" t="s">
        <v>255</v>
      </c>
      <c r="H31" s="64" t="s">
        <v>336</v>
      </c>
      <c r="I31" s="64" t="s">
        <v>355</v>
      </c>
      <c r="J31" s="64" t="s">
        <v>360</v>
      </c>
      <c r="K31" s="64" t="s">
        <v>259</v>
      </c>
      <c r="Y31" s="67"/>
    </row>
    <row r="32" spans="1:28" x14ac:dyDescent="0.35">
      <c r="A32" s="63" t="str">
        <f>G32&amp;"_"&amp;H32&amp;"_"&amp;I32&amp;"_"&amp;J32&amp;"_"&amp;C32</f>
        <v>Userinput_DSM_ECars_Energieverbrauch_kWh_km</v>
      </c>
      <c r="B32" s="80"/>
      <c r="C32" s="64" t="s">
        <v>361</v>
      </c>
      <c r="D32" s="64" t="s">
        <v>252</v>
      </c>
      <c r="E32" s="64" t="s">
        <v>362</v>
      </c>
      <c r="F32" s="64" t="s">
        <v>363</v>
      </c>
      <c r="G32" s="64" t="s">
        <v>255</v>
      </c>
      <c r="H32" s="64" t="s">
        <v>336</v>
      </c>
      <c r="I32" s="64" t="s">
        <v>355</v>
      </c>
      <c r="J32" s="64" t="s">
        <v>364</v>
      </c>
      <c r="K32" s="64" t="s">
        <v>259</v>
      </c>
      <c r="Y32" s="67"/>
    </row>
    <row r="33" spans="1:25" x14ac:dyDescent="0.35">
      <c r="A33" s="63" t="str">
        <f>G33&amp;"_"&amp;H33&amp;"_"&amp;I33&amp;"_"&amp;J33&amp;"_"&amp;C33</f>
        <v>Userinput_DSM_ECars_LadezustandMin_</v>
      </c>
      <c r="B33" s="80"/>
      <c r="C33" s="64"/>
      <c r="D33" s="64" t="s">
        <v>365</v>
      </c>
      <c r="E33" s="64" t="s">
        <v>366</v>
      </c>
      <c r="F33" s="64" t="s">
        <v>367</v>
      </c>
      <c r="G33" s="64" t="s">
        <v>255</v>
      </c>
      <c r="H33" s="64" t="s">
        <v>336</v>
      </c>
      <c r="I33" s="64" t="s">
        <v>355</v>
      </c>
      <c r="J33" s="64" t="s">
        <v>368</v>
      </c>
      <c r="K33" s="64" t="s">
        <v>259</v>
      </c>
      <c r="Y33" s="67"/>
    </row>
    <row r="34" spans="1:25" x14ac:dyDescent="0.35">
      <c r="A34" s="63" t="str">
        <f>G34&amp;"_"&amp;H34&amp;"_"&amp;I34&amp;"_"&amp;J34&amp;"_"&amp;C34</f>
        <v>Userinput_DSM_ECars_VerlusteBatterie_2Prozent_Woche</v>
      </c>
      <c r="B34" s="80"/>
      <c r="C34" s="64" t="s">
        <v>343</v>
      </c>
      <c r="D34" s="64" t="s">
        <v>252</v>
      </c>
      <c r="E34" s="64" t="s">
        <v>369</v>
      </c>
      <c r="F34" s="64" t="s">
        <v>370</v>
      </c>
      <c r="G34" s="64" t="s">
        <v>255</v>
      </c>
      <c r="H34" s="64" t="s">
        <v>336</v>
      </c>
      <c r="I34" s="64" t="s">
        <v>355</v>
      </c>
      <c r="J34" s="64" t="s">
        <v>346</v>
      </c>
      <c r="K34" s="64" t="s">
        <v>259</v>
      </c>
      <c r="Y34" s="67"/>
    </row>
    <row r="35" spans="1:25" x14ac:dyDescent="0.35">
      <c r="A35" s="63" t="str">
        <f>G35&amp;"_"&amp;H35&amp;"_"&amp;I35&amp;"_"&amp;J35&amp;"_"&amp;C35</f>
        <v>Userinput_DSM_ECars_WirkungsgradLadung_</v>
      </c>
      <c r="B35" s="80"/>
      <c r="C35" s="64"/>
      <c r="D35" s="64" t="s">
        <v>252</v>
      </c>
      <c r="E35" s="64" t="s">
        <v>371</v>
      </c>
      <c r="F35" s="64" t="s">
        <v>372</v>
      </c>
      <c r="G35" s="64" t="s">
        <v>255</v>
      </c>
      <c r="H35" s="64" t="s">
        <v>336</v>
      </c>
      <c r="I35" s="64" t="s">
        <v>355</v>
      </c>
      <c r="J35" s="64" t="s">
        <v>373</v>
      </c>
      <c r="K35" s="64" t="s">
        <v>259</v>
      </c>
      <c r="Y35" s="67"/>
    </row>
    <row r="36" spans="1:25" x14ac:dyDescent="0.35">
      <c r="A36" s="63" t="str">
        <f>G36&amp;"_"&amp;H36&amp;"_"&amp;I36&amp;"_"&amp;J36&amp;"_"&amp;C36</f>
        <v>Userinput_DSM_Epatrone_Anschlussleistung_Wh</v>
      </c>
      <c r="B36" s="80"/>
      <c r="C36" s="64" t="s">
        <v>357</v>
      </c>
      <c r="D36" s="64" t="s">
        <v>365</v>
      </c>
      <c r="E36" s="64" t="s">
        <v>374</v>
      </c>
      <c r="F36" s="64" t="s">
        <v>375</v>
      </c>
      <c r="G36" s="64" t="s">
        <v>255</v>
      </c>
      <c r="H36" s="64" t="s">
        <v>336</v>
      </c>
      <c r="I36" s="64" t="s">
        <v>376</v>
      </c>
      <c r="J36" s="64" t="s">
        <v>377</v>
      </c>
      <c r="K36" s="64" t="s">
        <v>259</v>
      </c>
      <c r="Y36" s="67"/>
    </row>
    <row r="37" spans="1:25" x14ac:dyDescent="0.35">
      <c r="A37" s="63" t="str">
        <f>G37&amp;"_"&amp;H37&amp;"_"&amp;I37&amp;"_"&amp;J37&amp;"_"&amp;C37</f>
        <v>Userinput_DSM_Epatrone_TempMax_°C</v>
      </c>
      <c r="B37" s="80"/>
      <c r="C37" s="64" t="s">
        <v>378</v>
      </c>
      <c r="D37" s="64" t="s">
        <v>365</v>
      </c>
      <c r="E37" s="64" t="s">
        <v>379</v>
      </c>
      <c r="F37" s="64" t="s">
        <v>380</v>
      </c>
      <c r="G37" s="64" t="s">
        <v>255</v>
      </c>
      <c r="H37" s="64" t="s">
        <v>336</v>
      </c>
      <c r="I37" s="64" t="s">
        <v>376</v>
      </c>
      <c r="J37" s="64" t="s">
        <v>381</v>
      </c>
      <c r="K37" s="64" t="s">
        <v>259</v>
      </c>
      <c r="Y37" s="67"/>
    </row>
    <row r="38" spans="1:25" x14ac:dyDescent="0.35">
      <c r="A38" s="63" t="str">
        <f>G38&amp;"_"&amp;H38&amp;"_"&amp;I38&amp;"_"&amp;J38&amp;"_"&amp;C38</f>
        <v>Userinput_DSM_Epatrone_Wirkungsgrad_</v>
      </c>
      <c r="B38" s="80"/>
      <c r="C38" s="64"/>
      <c r="D38" s="64" t="s">
        <v>365</v>
      </c>
      <c r="E38" s="64" t="s">
        <v>382</v>
      </c>
      <c r="F38" s="64" t="s">
        <v>383</v>
      </c>
      <c r="G38" s="64" t="s">
        <v>255</v>
      </c>
      <c r="H38" s="64" t="s">
        <v>336</v>
      </c>
      <c r="I38" s="64" t="s">
        <v>376</v>
      </c>
      <c r="J38" s="64" t="s">
        <v>384</v>
      </c>
      <c r="K38" s="64" t="s">
        <v>259</v>
      </c>
      <c r="Y38" s="67"/>
    </row>
    <row r="39" spans="1:25" x14ac:dyDescent="0.35">
      <c r="A39" s="63" t="str">
        <f>G39&amp;"_"&amp;H39&amp;"_"&amp;I39&amp;"_"&amp;J39&amp;"_"&amp;C39</f>
        <v>Userinput_DSM_Netzdienlichkeit_Freigabesignal_</v>
      </c>
      <c r="B39" s="80"/>
      <c r="C39" s="64"/>
      <c r="D39" s="64" t="s">
        <v>365</v>
      </c>
      <c r="E39" s="64" t="s">
        <v>385</v>
      </c>
      <c r="F39" s="64" t="s">
        <v>386</v>
      </c>
      <c r="G39" s="64" t="s">
        <v>255</v>
      </c>
      <c r="H39" s="64" t="s">
        <v>336</v>
      </c>
      <c r="I39" s="64" t="s">
        <v>387</v>
      </c>
      <c r="J39" s="64" t="s">
        <v>388</v>
      </c>
      <c r="K39" s="64" t="s">
        <v>259</v>
      </c>
      <c r="Y39" s="67"/>
    </row>
    <row r="40" spans="1:25" x14ac:dyDescent="0.35">
      <c r="A40" s="63" t="str">
        <f>G40&amp;"_"&amp;H40&amp;"_"&amp;I40&amp;"_"&amp;J40&amp;"_"&amp;C40</f>
        <v>Userinput_DSM_Netzdienlichkeit_LadeleistungMax_W_m2</v>
      </c>
      <c r="B40" s="80"/>
      <c r="C40" s="64" t="s">
        <v>339</v>
      </c>
      <c r="D40" s="64" t="s">
        <v>365</v>
      </c>
      <c r="E40" s="64" t="s">
        <v>389</v>
      </c>
      <c r="F40" s="64" t="s">
        <v>390</v>
      </c>
      <c r="G40" s="64" t="s">
        <v>255</v>
      </c>
      <c r="H40" s="64" t="s">
        <v>336</v>
      </c>
      <c r="I40" s="64" t="s">
        <v>387</v>
      </c>
      <c r="J40" s="64" t="s">
        <v>391</v>
      </c>
      <c r="K40" s="64" t="s">
        <v>259</v>
      </c>
      <c r="Y40" s="67"/>
    </row>
    <row r="41" spans="1:25" x14ac:dyDescent="0.35">
      <c r="A41" s="63" t="str">
        <f>G41&amp;"_"&amp;H41&amp;"_"&amp;I41&amp;"_"&amp;J41&amp;"_"&amp;C41</f>
        <v>Userinput_EAW___</v>
      </c>
      <c r="B41" s="80"/>
      <c r="C41" s="64"/>
      <c r="D41" s="64" t="s">
        <v>392</v>
      </c>
      <c r="E41" s="64" t="s">
        <v>393</v>
      </c>
      <c r="F41" s="64" t="s">
        <v>394</v>
      </c>
      <c r="G41" s="64" t="s">
        <v>255</v>
      </c>
      <c r="H41" s="64" t="s">
        <v>395</v>
      </c>
      <c r="I41" s="64"/>
      <c r="J41" s="64"/>
      <c r="K41" s="64" t="s">
        <v>259</v>
      </c>
      <c r="Y41" s="67"/>
    </row>
    <row r="42" spans="1:25" x14ac:dyDescent="0.35">
      <c r="A42" s="63" t="str">
        <f>G42&amp;"_"&amp;H42&amp;"_"&amp;I42&amp;"_"&amp;J42&amp;"_"&amp;C42</f>
        <v>Userinput_Haustechnik_Heizung_JAZWPBildung_</v>
      </c>
      <c r="B42" s="80"/>
      <c r="C42" s="64"/>
      <c r="D42" s="64" t="s">
        <v>252</v>
      </c>
      <c r="E42" s="64" t="s">
        <v>396</v>
      </c>
      <c r="F42" s="64" t="s">
        <v>397</v>
      </c>
      <c r="G42" s="64" t="s">
        <v>255</v>
      </c>
      <c r="H42" s="64" t="s">
        <v>398</v>
      </c>
      <c r="I42" s="64" t="s">
        <v>399</v>
      </c>
      <c r="J42" s="64" t="s">
        <v>400</v>
      </c>
      <c r="K42" s="64" t="s">
        <v>259</v>
      </c>
      <c r="Y42" s="67"/>
    </row>
    <row r="43" spans="1:25" x14ac:dyDescent="0.35">
      <c r="A43" s="63" t="str">
        <f>G43&amp;"_"&amp;H43&amp;"_"&amp;I43&amp;"_"&amp;J43&amp;"_"&amp;C43</f>
        <v>Userinput_Haustechnik_Heizung_JAZWPBuero_</v>
      </c>
      <c r="B43" s="80"/>
      <c r="C43" s="64"/>
      <c r="D43" s="64" t="s">
        <v>252</v>
      </c>
      <c r="E43" s="64" t="s">
        <v>401</v>
      </c>
      <c r="F43" s="64" t="s">
        <v>402</v>
      </c>
      <c r="G43" s="64" t="s">
        <v>255</v>
      </c>
      <c r="H43" s="64" t="s">
        <v>398</v>
      </c>
      <c r="I43" s="64" t="s">
        <v>399</v>
      </c>
      <c r="J43" s="64" t="s">
        <v>403</v>
      </c>
      <c r="K43" s="64" t="s">
        <v>259</v>
      </c>
      <c r="Y43" s="67"/>
    </row>
    <row r="44" spans="1:25" x14ac:dyDescent="0.35">
      <c r="A44" s="63" t="str">
        <f>G44&amp;"_"&amp;H44&amp;"_"&amp;I44&amp;"_"&amp;J44&amp;"_"&amp;C44</f>
        <v>Userinput_Haustechnik_Heizung_JAZWPHandel_</v>
      </c>
      <c r="B44" s="80"/>
      <c r="C44" s="64"/>
      <c r="D44" s="64" t="s">
        <v>252</v>
      </c>
      <c r="E44" s="64" t="s">
        <v>404</v>
      </c>
      <c r="F44" s="64" t="s">
        <v>405</v>
      </c>
      <c r="G44" s="64" t="s">
        <v>255</v>
      </c>
      <c r="H44" s="64" t="s">
        <v>398</v>
      </c>
      <c r="I44" s="64" t="s">
        <v>399</v>
      </c>
      <c r="J44" s="64" t="s">
        <v>406</v>
      </c>
      <c r="K44" s="64" t="s">
        <v>259</v>
      </c>
      <c r="Y44" s="67"/>
    </row>
    <row r="45" spans="1:25" x14ac:dyDescent="0.35">
      <c r="A45" s="63" t="str">
        <f>G45&amp;"_"&amp;H45&amp;"_"&amp;I45&amp;"_"&amp;J45&amp;"_"&amp;C45</f>
        <v>Userinput_Haustechnik_Heizung_JAZWPWohnen_</v>
      </c>
      <c r="B45" s="80"/>
      <c r="C45" s="64"/>
      <c r="D45" s="64" t="s">
        <v>252</v>
      </c>
      <c r="E45" s="64" t="s">
        <v>407</v>
      </c>
      <c r="F45" s="64" t="s">
        <v>408</v>
      </c>
      <c r="G45" s="64" t="s">
        <v>255</v>
      </c>
      <c r="H45" s="64" t="s">
        <v>398</v>
      </c>
      <c r="I45" s="64" t="s">
        <v>399</v>
      </c>
      <c r="J45" s="64" t="s">
        <v>409</v>
      </c>
      <c r="K45" s="64" t="s">
        <v>259</v>
      </c>
      <c r="Y45" s="67"/>
    </row>
    <row r="46" spans="1:25" x14ac:dyDescent="0.35">
      <c r="A46" s="63" t="str">
        <f>G46&amp;"_"&amp;H46&amp;"_"&amp;I46&amp;"_"&amp;J46&amp;"_"&amp;C46</f>
        <v>Userinput_Haustechnik_Heizung_LeistungWP_W_m2</v>
      </c>
      <c r="B46" s="80"/>
      <c r="C46" s="64" t="s">
        <v>339</v>
      </c>
      <c r="D46" s="64" t="s">
        <v>252</v>
      </c>
      <c r="E46" s="64" t="s">
        <v>410</v>
      </c>
      <c r="F46" s="64" t="s">
        <v>411</v>
      </c>
      <c r="G46" s="64" t="s">
        <v>255</v>
      </c>
      <c r="H46" s="64" t="s">
        <v>398</v>
      </c>
      <c r="I46" s="64" t="s">
        <v>399</v>
      </c>
      <c r="J46" s="64" t="s">
        <v>412</v>
      </c>
      <c r="K46" s="64" t="s">
        <v>259</v>
      </c>
      <c r="Y46" s="67"/>
    </row>
    <row r="47" spans="1:25" x14ac:dyDescent="0.35">
      <c r="A47" s="63" t="str">
        <f>G47&amp;"_"&amp;H47&amp;"_"&amp;I47&amp;"_"&amp;J47&amp;"_"&amp;C47</f>
        <v>Userinput_Haustechnik_Heizung_RaumtempMax_°C</v>
      </c>
      <c r="B47" s="80"/>
      <c r="C47" s="64" t="s">
        <v>378</v>
      </c>
      <c r="D47" s="64" t="s">
        <v>252</v>
      </c>
      <c r="E47" s="64" t="s">
        <v>413</v>
      </c>
      <c r="F47" s="64" t="s">
        <v>414</v>
      </c>
      <c r="G47" s="64" t="s">
        <v>255</v>
      </c>
      <c r="H47" s="64" t="s">
        <v>398</v>
      </c>
      <c r="I47" s="64" t="s">
        <v>399</v>
      </c>
      <c r="J47" s="64" t="s">
        <v>415</v>
      </c>
      <c r="K47" s="64" t="s">
        <v>259</v>
      </c>
      <c r="Y47" s="67"/>
    </row>
    <row r="48" spans="1:25" x14ac:dyDescent="0.35">
      <c r="A48" s="68" t="str">
        <f>G48&amp;"_"&amp;H48&amp;"_"&amp;I48&amp;"_"&amp;J48&amp;"_"&amp;C48</f>
        <v>Userinput_Haustechnik_Heizung_RaumtempMin_°C</v>
      </c>
      <c r="B48" s="65"/>
      <c r="C48" s="65" t="s">
        <v>378</v>
      </c>
      <c r="D48" s="65" t="s">
        <v>252</v>
      </c>
      <c r="E48" s="65" t="s">
        <v>416</v>
      </c>
      <c r="F48" s="65" t="s">
        <v>417</v>
      </c>
      <c r="G48" s="65" t="s">
        <v>255</v>
      </c>
      <c r="H48" s="65" t="s">
        <v>398</v>
      </c>
      <c r="I48" s="65" t="s">
        <v>399</v>
      </c>
      <c r="J48" s="65" t="s">
        <v>418</v>
      </c>
      <c r="K48" s="65" t="s">
        <v>259</v>
      </c>
      <c r="Y48" s="67"/>
    </row>
    <row r="49" spans="1:25" x14ac:dyDescent="0.35">
      <c r="A49" s="63" t="str">
        <f>G49&amp;"_"&amp;H49&amp;"_"&amp;I49&amp;"_"&amp;J49&amp;"_"&amp;C49</f>
        <v>Userinput_Haustechnik_Heizung_WirkungsgradErdgas_</v>
      </c>
      <c r="B49" s="80"/>
      <c r="C49" s="64"/>
      <c r="D49" s="64" t="s">
        <v>252</v>
      </c>
      <c r="E49" s="64" t="s">
        <v>419</v>
      </c>
      <c r="F49" s="64" t="s">
        <v>420</v>
      </c>
      <c r="G49" s="64" t="s">
        <v>255</v>
      </c>
      <c r="H49" s="64" t="s">
        <v>398</v>
      </c>
      <c r="I49" s="64" t="s">
        <v>399</v>
      </c>
      <c r="J49" s="64" t="s">
        <v>421</v>
      </c>
      <c r="K49" s="64" t="s">
        <v>259</v>
      </c>
      <c r="Y49" s="67"/>
    </row>
    <row r="50" spans="1:25" x14ac:dyDescent="0.35">
      <c r="A50" s="63" t="str">
        <f>G50&amp;"_"&amp;H50&amp;"_"&amp;I50&amp;"_"&amp;J50&amp;"_"&amp;C50</f>
        <v>Userinput_Haustechnik_Heizung_WirkungsgradFW_</v>
      </c>
      <c r="B50" s="80"/>
      <c r="C50" s="64"/>
      <c r="D50" s="64" t="s">
        <v>252</v>
      </c>
      <c r="E50" s="64" t="s">
        <v>422</v>
      </c>
      <c r="F50" s="64" t="s">
        <v>423</v>
      </c>
      <c r="G50" s="64" t="s">
        <v>255</v>
      </c>
      <c r="H50" s="64" t="s">
        <v>398</v>
      </c>
      <c r="I50" s="64" t="s">
        <v>399</v>
      </c>
      <c r="J50" s="64" t="s">
        <v>424</v>
      </c>
      <c r="K50" s="64" t="s">
        <v>259</v>
      </c>
      <c r="Y50" s="67"/>
    </row>
    <row r="51" spans="1:25" x14ac:dyDescent="0.35">
      <c r="A51" s="63" t="str">
        <f>G51&amp;"_"&amp;H51&amp;"_"&amp;I51&amp;"_"&amp;J51&amp;"_"&amp;C51</f>
        <v>Userinput_Haustechnik_Heizung_WirkungsgradHeizen_</v>
      </c>
      <c r="B51" s="80"/>
      <c r="C51" s="64"/>
      <c r="D51" s="64" t="s">
        <v>252</v>
      </c>
      <c r="E51" s="64" t="s">
        <v>425</v>
      </c>
      <c r="F51" s="64" t="s">
        <v>426</v>
      </c>
      <c r="G51" s="64" t="s">
        <v>255</v>
      </c>
      <c r="H51" s="64" t="s">
        <v>398</v>
      </c>
      <c r="I51" s="64" t="s">
        <v>399</v>
      </c>
      <c r="J51" s="64" t="s">
        <v>427</v>
      </c>
      <c r="K51" s="64" t="s">
        <v>259</v>
      </c>
      <c r="Y51" s="67"/>
    </row>
    <row r="52" spans="1:25" x14ac:dyDescent="0.35">
      <c r="A52" s="63" t="str">
        <f>G52&amp;"_"&amp;H52&amp;"_"&amp;I52&amp;"_"&amp;J52&amp;"_"&amp;C52</f>
        <v>Userinput_Haustechnik_Hilfsstrom_AnteilGasFWSystem_</v>
      </c>
      <c r="B52" s="80"/>
      <c r="C52" s="64"/>
      <c r="D52" s="64" t="s">
        <v>252</v>
      </c>
      <c r="E52" s="64" t="s">
        <v>428</v>
      </c>
      <c r="F52" s="64" t="s">
        <v>429</v>
      </c>
      <c r="G52" s="64" t="s">
        <v>255</v>
      </c>
      <c r="H52" s="64" t="s">
        <v>398</v>
      </c>
      <c r="I52" s="64" t="s">
        <v>430</v>
      </c>
      <c r="J52" s="64" t="s">
        <v>431</v>
      </c>
      <c r="K52" s="64" t="s">
        <v>259</v>
      </c>
      <c r="Y52" s="67"/>
    </row>
    <row r="53" spans="1:25" x14ac:dyDescent="0.35">
      <c r="A53" s="63" t="str">
        <f>G53&amp;"_"&amp;H53&amp;"_"&amp;I53&amp;"_"&amp;J53&amp;"_"&amp;C53</f>
        <v>Userinput_Haustechnik_Hilfsstrom_AnteilWPSystem_</v>
      </c>
      <c r="B53" s="80"/>
      <c r="C53" s="64"/>
      <c r="D53" s="64" t="s">
        <v>252</v>
      </c>
      <c r="E53" s="64" t="s">
        <v>432</v>
      </c>
      <c r="F53" s="64" t="s">
        <v>433</v>
      </c>
      <c r="G53" s="64" t="s">
        <v>255</v>
      </c>
      <c r="H53" s="64" t="s">
        <v>398</v>
      </c>
      <c r="I53" s="64" t="s">
        <v>430</v>
      </c>
      <c r="J53" s="64" t="s">
        <v>434</v>
      </c>
      <c r="K53" s="64" t="s">
        <v>259</v>
      </c>
      <c r="Y53" s="67"/>
    </row>
    <row r="54" spans="1:25" x14ac:dyDescent="0.35">
      <c r="A54" s="63" t="str">
        <f>G54&amp;"_"&amp;H54&amp;"_"&amp;I54&amp;"_"&amp;J54&amp;"_"&amp;C54</f>
        <v>Userinput_Haustechnik_Kuehlung_JAZFWErdgas_</v>
      </c>
      <c r="B54" s="80">
        <v>2.5</v>
      </c>
      <c r="C54" s="64"/>
      <c r="D54" s="64" t="s">
        <v>365</v>
      </c>
      <c r="E54" s="64" t="s">
        <v>435</v>
      </c>
      <c r="F54" s="64" t="s">
        <v>436</v>
      </c>
      <c r="G54" s="64" t="s">
        <v>255</v>
      </c>
      <c r="H54" s="64" t="s">
        <v>398</v>
      </c>
      <c r="I54" s="64" t="s">
        <v>437</v>
      </c>
      <c r="J54" s="64" t="s">
        <v>438</v>
      </c>
      <c r="K54" s="64" t="s">
        <v>259</v>
      </c>
      <c r="Y54" s="67"/>
    </row>
    <row r="55" spans="1:25" x14ac:dyDescent="0.35">
      <c r="A55" s="63" t="str">
        <f>G55&amp;"_"&amp;H55&amp;"_"&amp;I55&amp;"_"&amp;J55&amp;"_"&amp;C55</f>
        <v>Userinput_Haustechnik_Kuehlung_JAZWPBildung_</v>
      </c>
      <c r="B55" s="80"/>
      <c r="C55" s="64"/>
      <c r="D55" s="64" t="s">
        <v>252</v>
      </c>
      <c r="E55" s="64" t="s">
        <v>439</v>
      </c>
      <c r="F55" s="64" t="s">
        <v>440</v>
      </c>
      <c r="G55" s="64" t="s">
        <v>255</v>
      </c>
      <c r="H55" s="64" t="s">
        <v>398</v>
      </c>
      <c r="I55" s="64" t="s">
        <v>437</v>
      </c>
      <c r="J55" s="64" t="s">
        <v>400</v>
      </c>
      <c r="K55" s="64" t="s">
        <v>259</v>
      </c>
      <c r="Y55" s="67"/>
    </row>
    <row r="56" spans="1:25" x14ac:dyDescent="0.35">
      <c r="A56" s="63" t="str">
        <f>G56&amp;"_"&amp;H56&amp;"_"&amp;I56&amp;"_"&amp;J56&amp;"_"&amp;C56</f>
        <v>Userinput_Haustechnik_Kuehlung_JAZWPBuero_</v>
      </c>
      <c r="B56" s="80"/>
      <c r="C56" s="64"/>
      <c r="D56" s="64" t="s">
        <v>252</v>
      </c>
      <c r="E56" s="64" t="s">
        <v>441</v>
      </c>
      <c r="F56" s="64" t="s">
        <v>442</v>
      </c>
      <c r="G56" s="64" t="s">
        <v>255</v>
      </c>
      <c r="H56" s="64" t="s">
        <v>398</v>
      </c>
      <c r="I56" s="64" t="s">
        <v>437</v>
      </c>
      <c r="J56" s="64" t="s">
        <v>403</v>
      </c>
      <c r="K56" s="64" t="s">
        <v>259</v>
      </c>
      <c r="Y56" s="67"/>
    </row>
    <row r="57" spans="1:25" x14ac:dyDescent="0.35">
      <c r="A57" s="63" t="str">
        <f>G57&amp;"_"&amp;H57&amp;"_"&amp;I57&amp;"_"&amp;J57&amp;"_"&amp;C57</f>
        <v>Userinput_Haustechnik_Kuehlung_JAZWPHandel_</v>
      </c>
      <c r="B57" s="80"/>
      <c r="C57" s="64"/>
      <c r="D57" s="64" t="s">
        <v>252</v>
      </c>
      <c r="E57" s="64" t="s">
        <v>443</v>
      </c>
      <c r="F57" s="64" t="s">
        <v>444</v>
      </c>
      <c r="G57" s="64" t="s">
        <v>255</v>
      </c>
      <c r="H57" s="64" t="s">
        <v>398</v>
      </c>
      <c r="I57" s="64" t="s">
        <v>437</v>
      </c>
      <c r="J57" s="64" t="s">
        <v>406</v>
      </c>
      <c r="K57" s="64" t="s">
        <v>259</v>
      </c>
      <c r="Y57" s="67"/>
    </row>
    <row r="58" spans="1:25" x14ac:dyDescent="0.35">
      <c r="A58" s="63" t="str">
        <f>G58&amp;"_"&amp;H58&amp;"_"&amp;I58&amp;"_"&amp;J58&amp;"_"&amp;C58</f>
        <v>Userinput_Haustechnik_Kuehlung_JAZWPWohnen_</v>
      </c>
      <c r="B58" s="80"/>
      <c r="C58" s="64"/>
      <c r="D58" s="64" t="s">
        <v>252</v>
      </c>
      <c r="E58" s="64" t="s">
        <v>445</v>
      </c>
      <c r="F58" s="64" t="s">
        <v>446</v>
      </c>
      <c r="G58" s="64" t="s">
        <v>255</v>
      </c>
      <c r="H58" s="64" t="s">
        <v>398</v>
      </c>
      <c r="I58" s="64" t="s">
        <v>437</v>
      </c>
      <c r="J58" s="64" t="s">
        <v>409</v>
      </c>
      <c r="K58" s="64" t="s">
        <v>259</v>
      </c>
      <c r="Y58" s="67"/>
    </row>
    <row r="59" spans="1:25" x14ac:dyDescent="0.35">
      <c r="A59" s="63" t="str">
        <f>G59&amp;"_"&amp;H59&amp;"_"&amp;I59&amp;"_"&amp;J59&amp;"_"&amp;C59</f>
        <v>Userinput_Haustechnik_Kuehlung_LeistungWP_W_m2</v>
      </c>
      <c r="B59" s="80"/>
      <c r="C59" s="64" t="s">
        <v>339</v>
      </c>
      <c r="D59" s="64" t="s">
        <v>252</v>
      </c>
      <c r="E59" s="64" t="s">
        <v>447</v>
      </c>
      <c r="F59" s="64" t="s">
        <v>448</v>
      </c>
      <c r="G59" s="64" t="s">
        <v>255</v>
      </c>
      <c r="H59" s="64" t="s">
        <v>398</v>
      </c>
      <c r="I59" s="64" t="s">
        <v>437</v>
      </c>
      <c r="J59" s="64" t="s">
        <v>412</v>
      </c>
      <c r="K59" s="64" t="s">
        <v>259</v>
      </c>
      <c r="Y59" s="67"/>
    </row>
    <row r="60" spans="1:25" x14ac:dyDescent="0.35">
      <c r="A60" s="68" t="str">
        <f>G60&amp;"_"&amp;H60&amp;"_"&amp;I60&amp;"_"&amp;J60&amp;"_"&amp;C60</f>
        <v>Userinput_Haustechnik_Kuehlung_RaumtempMax_°C</v>
      </c>
      <c r="B60" s="65"/>
      <c r="C60" s="65" t="s">
        <v>378</v>
      </c>
      <c r="D60" s="65" t="s">
        <v>252</v>
      </c>
      <c r="E60" s="65" t="s">
        <v>449</v>
      </c>
      <c r="F60" s="65" t="s">
        <v>450</v>
      </c>
      <c r="G60" s="65" t="s">
        <v>255</v>
      </c>
      <c r="H60" s="65" t="s">
        <v>398</v>
      </c>
      <c r="I60" s="65" t="s">
        <v>437</v>
      </c>
      <c r="J60" s="65" t="s">
        <v>415</v>
      </c>
      <c r="K60" s="65" t="s">
        <v>259</v>
      </c>
      <c r="Y60" s="67"/>
    </row>
    <row r="61" spans="1:25" x14ac:dyDescent="0.35">
      <c r="A61" s="63" t="str">
        <f>G61&amp;"_"&amp;H61&amp;"_"&amp;I61&amp;"_"&amp;J61&amp;"_"&amp;C61</f>
        <v>Userinput_Haustechnik_Kuehlung_RaumtempMin_°C</v>
      </c>
      <c r="B61" s="80"/>
      <c r="C61" s="64" t="s">
        <v>378</v>
      </c>
      <c r="D61" s="64" t="s">
        <v>252</v>
      </c>
      <c r="E61" s="64" t="s">
        <v>451</v>
      </c>
      <c r="F61" s="64" t="s">
        <v>452</v>
      </c>
      <c r="G61" s="64" t="s">
        <v>255</v>
      </c>
      <c r="H61" s="64" t="s">
        <v>398</v>
      </c>
      <c r="I61" s="64" t="s">
        <v>437</v>
      </c>
      <c r="J61" s="64" t="s">
        <v>418</v>
      </c>
      <c r="K61" s="64" t="s">
        <v>259</v>
      </c>
      <c r="Y61" s="67"/>
    </row>
    <row r="62" spans="1:25" x14ac:dyDescent="0.35">
      <c r="A62" s="63" t="str">
        <f>G62&amp;"_"&amp;H62&amp;"_"&amp;I62&amp;"_"&amp;J62&amp;"_"&amp;C62</f>
        <v>Userinput_Haustechnik_Kuehlung_SEERKuehlung_</v>
      </c>
      <c r="B62" s="80"/>
      <c r="C62" s="64"/>
      <c r="D62" s="64" t="s">
        <v>252</v>
      </c>
      <c r="E62" s="64" t="s">
        <v>453</v>
      </c>
      <c r="F62" s="64" t="s">
        <v>454</v>
      </c>
      <c r="G62" s="64" t="s">
        <v>255</v>
      </c>
      <c r="H62" s="64" t="s">
        <v>398</v>
      </c>
      <c r="I62" s="64" t="s">
        <v>437</v>
      </c>
      <c r="J62" s="64" t="s">
        <v>455</v>
      </c>
      <c r="K62" s="64" t="s">
        <v>259</v>
      </c>
      <c r="Y62" s="67"/>
    </row>
    <row r="63" spans="1:25" x14ac:dyDescent="0.35">
      <c r="A63" s="63" t="str">
        <f>G63&amp;"_"&amp;H63&amp;"_"&amp;I63&amp;"_"&amp;J63&amp;"_"&amp;C63</f>
        <v>Userinput_Haustechnik_Kuehlung_WirkungsgradKuehlung_</v>
      </c>
      <c r="B63" s="80"/>
      <c r="C63" s="64"/>
      <c r="D63" s="64" t="s">
        <v>252</v>
      </c>
      <c r="E63" s="64" t="s">
        <v>456</v>
      </c>
      <c r="F63" s="64" t="s">
        <v>457</v>
      </c>
      <c r="G63" s="64" t="s">
        <v>255</v>
      </c>
      <c r="H63" s="64" t="s">
        <v>398</v>
      </c>
      <c r="I63" s="64" t="s">
        <v>437</v>
      </c>
      <c r="J63" s="64" t="s">
        <v>458</v>
      </c>
      <c r="K63" s="64" t="s">
        <v>259</v>
      </c>
      <c r="Y63" s="67"/>
    </row>
    <row r="64" spans="1:25" x14ac:dyDescent="0.35">
      <c r="A64" s="63" t="str">
        <f>G64&amp;"_"&amp;H64&amp;"_"&amp;I64&amp;"_"&amp;J64&amp;"_"&amp;C64</f>
        <v>Userinput_Haustechnik_Lueftung_AnteilLuefterstromohneWRG_</v>
      </c>
      <c r="B64" s="80"/>
      <c r="C64" s="64"/>
      <c r="D64" s="64" t="s">
        <v>252</v>
      </c>
      <c r="E64" s="64" t="s">
        <v>459</v>
      </c>
      <c r="F64" s="64" t="s">
        <v>460</v>
      </c>
      <c r="G64" s="64" t="s">
        <v>255</v>
      </c>
      <c r="H64" s="64" t="s">
        <v>398</v>
      </c>
      <c r="I64" s="64" t="s">
        <v>461</v>
      </c>
      <c r="J64" s="64" t="s">
        <v>462</v>
      </c>
      <c r="K64" s="64" t="s">
        <v>259</v>
      </c>
      <c r="Y64" s="67"/>
    </row>
    <row r="65" spans="1:25" x14ac:dyDescent="0.35">
      <c r="A65" s="63" t="str">
        <f>G65&amp;"_"&amp;H65&amp;"_"&amp;I65&amp;"_"&amp;J65&amp;"_"&amp;C65</f>
        <v>Userinput_Haustechnik_Lueftung_WirkungsgradKRG_</v>
      </c>
      <c r="B65" s="80"/>
      <c r="C65" s="64"/>
      <c r="D65" s="64" t="s">
        <v>252</v>
      </c>
      <c r="E65" s="64" t="s">
        <v>463</v>
      </c>
      <c r="F65" s="64" t="s">
        <v>464</v>
      </c>
      <c r="G65" s="64" t="s">
        <v>255</v>
      </c>
      <c r="H65" s="64" t="s">
        <v>398</v>
      </c>
      <c r="I65" s="64" t="s">
        <v>461</v>
      </c>
      <c r="J65" s="64" t="s">
        <v>465</v>
      </c>
      <c r="K65" s="64" t="s">
        <v>259</v>
      </c>
      <c r="Y65" s="67"/>
    </row>
    <row r="66" spans="1:25" x14ac:dyDescent="0.35">
      <c r="A66" s="63" t="str">
        <f>G66&amp;"_"&amp;H66&amp;"_"&amp;I66&amp;"_"&amp;J66&amp;"_"&amp;C66</f>
        <v>Userinput_Haustechnik_Lueftung_WirkungsgradUebergangszeit_</v>
      </c>
      <c r="B66" s="80"/>
      <c r="C66" s="64"/>
      <c r="D66" s="64" t="s">
        <v>252</v>
      </c>
      <c r="E66" s="64" t="s">
        <v>466</v>
      </c>
      <c r="F66" s="64" t="s">
        <v>467</v>
      </c>
      <c r="G66" s="64" t="s">
        <v>255</v>
      </c>
      <c r="H66" s="64" t="s">
        <v>398</v>
      </c>
      <c r="I66" s="64" t="s">
        <v>461</v>
      </c>
      <c r="J66" s="64" t="s">
        <v>468</v>
      </c>
      <c r="K66" s="64" t="s">
        <v>259</v>
      </c>
      <c r="Y66" s="67"/>
    </row>
    <row r="67" spans="1:25" x14ac:dyDescent="0.35">
      <c r="A67" s="63" t="str">
        <f>G67&amp;"_"&amp;H67&amp;"_"&amp;I67&amp;"_"&amp;J67&amp;"_"&amp;C67</f>
        <v>Userinput_Haustechnik_Lueftung_WirkungsgradWRG_</v>
      </c>
      <c r="B67" s="80"/>
      <c r="C67" s="64"/>
      <c r="D67" s="64" t="s">
        <v>252</v>
      </c>
      <c r="E67" s="64" t="s">
        <v>469</v>
      </c>
      <c r="F67" s="64" t="s">
        <v>470</v>
      </c>
      <c r="G67" s="64" t="s">
        <v>255</v>
      </c>
      <c r="H67" s="64" t="s">
        <v>398</v>
      </c>
      <c r="I67" s="64" t="s">
        <v>461</v>
      </c>
      <c r="J67" s="64" t="s">
        <v>471</v>
      </c>
      <c r="K67" s="64" t="s">
        <v>259</v>
      </c>
      <c r="Y67" s="67"/>
    </row>
    <row r="68" spans="1:25" x14ac:dyDescent="0.35">
      <c r="A68" s="63" t="str">
        <f>G68&amp;"_"&amp;H68&amp;"_"&amp;I68&amp;"_"&amp;J68&amp;"_"&amp;C68</f>
        <v>Userinput_Haustechnik_Physik_WaermekapazitaetLuft_Wh_m3K</v>
      </c>
      <c r="B68" s="80"/>
      <c r="C68" s="64" t="s">
        <v>472</v>
      </c>
      <c r="D68" s="64" t="s">
        <v>252</v>
      </c>
      <c r="E68" s="64" t="s">
        <v>473</v>
      </c>
      <c r="F68" s="64" t="s">
        <v>474</v>
      </c>
      <c r="G68" s="64" t="s">
        <v>255</v>
      </c>
      <c r="H68" s="64" t="s">
        <v>398</v>
      </c>
      <c r="I68" s="64" t="s">
        <v>475</v>
      </c>
      <c r="J68" s="64" t="s">
        <v>476</v>
      </c>
      <c r="K68" s="64" t="s">
        <v>259</v>
      </c>
      <c r="Y68" s="67"/>
    </row>
    <row r="69" spans="1:25" x14ac:dyDescent="0.35">
      <c r="A69" s="63" t="str">
        <f>G69&amp;"_"&amp;H69&amp;"_"&amp;I69&amp;"_"&amp;J69&amp;"_"&amp;C69</f>
        <v>Userinput_Haustechnik_Physik_WaermekapazitaetWasser_kJ_kgK</v>
      </c>
      <c r="B69" s="80"/>
      <c r="C69" s="64" t="s">
        <v>477</v>
      </c>
      <c r="D69" s="64" t="s">
        <v>252</v>
      </c>
      <c r="E69" s="64" t="s">
        <v>478</v>
      </c>
      <c r="F69" s="64" t="s">
        <v>479</v>
      </c>
      <c r="G69" s="64" t="s">
        <v>255</v>
      </c>
      <c r="H69" s="64" t="s">
        <v>398</v>
      </c>
      <c r="I69" s="64" t="s">
        <v>475</v>
      </c>
      <c r="J69" s="64" t="s">
        <v>480</v>
      </c>
      <c r="K69" s="64" t="s">
        <v>259</v>
      </c>
      <c r="Y69" s="67"/>
    </row>
    <row r="70" spans="1:25" x14ac:dyDescent="0.35">
      <c r="A70" s="63" t="str">
        <f>G70&amp;"_"&amp;H70&amp;"_"&amp;I70&amp;"_"&amp;J70&amp;"_"&amp;C70</f>
        <v>Userinput_Haustechnik_Physik_WaermekapazitaetWasser_Wh_kgK</v>
      </c>
      <c r="B70" s="80"/>
      <c r="C70" s="64" t="s">
        <v>481</v>
      </c>
      <c r="D70" s="64" t="s">
        <v>252</v>
      </c>
      <c r="E70" s="64" t="s">
        <v>478</v>
      </c>
      <c r="F70" s="64" t="s">
        <v>479</v>
      </c>
      <c r="G70" s="64" t="s">
        <v>255</v>
      </c>
      <c r="H70" s="64" t="s">
        <v>398</v>
      </c>
      <c r="I70" s="64" t="s">
        <v>475</v>
      </c>
      <c r="J70" s="64" t="s">
        <v>480</v>
      </c>
      <c r="K70" s="64" t="s">
        <v>259</v>
      </c>
      <c r="Y70" s="67"/>
    </row>
    <row r="71" spans="1:25" x14ac:dyDescent="0.35">
      <c r="A71" s="63" t="str">
        <f>G71&amp;"_"&amp;H71&amp;"_"&amp;I71&amp;"_"&amp;J71&amp;"_"&amp;C71</f>
        <v>Userinput_Haustechnik_Warmwasser_JAZWPBildung_</v>
      </c>
      <c r="B71" s="80"/>
      <c r="C71" s="64"/>
      <c r="D71" s="64" t="s">
        <v>252</v>
      </c>
      <c r="E71" s="64" t="s">
        <v>482</v>
      </c>
      <c r="F71" s="64" t="s">
        <v>483</v>
      </c>
      <c r="G71" s="64" t="s">
        <v>255</v>
      </c>
      <c r="H71" s="64" t="s">
        <v>398</v>
      </c>
      <c r="I71" s="64" t="s">
        <v>484</v>
      </c>
      <c r="J71" s="64" t="s">
        <v>400</v>
      </c>
      <c r="K71" s="64" t="s">
        <v>259</v>
      </c>
      <c r="Y71" s="67"/>
    </row>
    <row r="72" spans="1:25" x14ac:dyDescent="0.35">
      <c r="A72" s="63" t="str">
        <f>G72&amp;"_"&amp;H72&amp;"_"&amp;I72&amp;"_"&amp;J72&amp;"_"&amp;C72</f>
        <v>Userinput_Haustechnik_Warmwasser_JAZWPBuero_</v>
      </c>
      <c r="B72" s="80"/>
      <c r="C72" s="64"/>
      <c r="D72" s="64" t="s">
        <v>252</v>
      </c>
      <c r="E72" s="64" t="s">
        <v>485</v>
      </c>
      <c r="F72" s="64" t="s">
        <v>486</v>
      </c>
      <c r="G72" s="64" t="s">
        <v>255</v>
      </c>
      <c r="H72" s="64" t="s">
        <v>398</v>
      </c>
      <c r="I72" s="64" t="s">
        <v>484</v>
      </c>
      <c r="J72" s="64" t="s">
        <v>403</v>
      </c>
      <c r="K72" s="64" t="s">
        <v>259</v>
      </c>
      <c r="Y72" s="67"/>
    </row>
    <row r="73" spans="1:25" x14ac:dyDescent="0.35">
      <c r="A73" s="63" t="str">
        <f>G73&amp;"_"&amp;H73&amp;"_"&amp;I73&amp;"_"&amp;J73&amp;"_"&amp;C73</f>
        <v>Userinput_Haustechnik_Warmwasser_JAZWPHandel_</v>
      </c>
      <c r="B73" s="80"/>
      <c r="C73" s="64"/>
      <c r="D73" s="64" t="s">
        <v>252</v>
      </c>
      <c r="E73" s="64" t="s">
        <v>487</v>
      </c>
      <c r="F73" s="64" t="s">
        <v>488</v>
      </c>
      <c r="G73" s="64" t="s">
        <v>255</v>
      </c>
      <c r="H73" s="64" t="s">
        <v>398</v>
      </c>
      <c r="I73" s="64" t="s">
        <v>484</v>
      </c>
      <c r="J73" s="64" t="s">
        <v>406</v>
      </c>
      <c r="K73" s="64" t="s">
        <v>259</v>
      </c>
      <c r="Y73" s="67"/>
    </row>
    <row r="74" spans="1:25" x14ac:dyDescent="0.35">
      <c r="A74" s="63" t="str">
        <f>G74&amp;"_"&amp;H74&amp;"_"&amp;I74&amp;"_"&amp;J74&amp;"_"&amp;C74</f>
        <v>Userinput_Haustechnik_Warmwasser_JAZWPWohnen_</v>
      </c>
      <c r="B74" s="80"/>
      <c r="C74" s="64"/>
      <c r="D74" s="64" t="s">
        <v>252</v>
      </c>
      <c r="E74" s="64" t="s">
        <v>489</v>
      </c>
      <c r="F74" s="64" t="s">
        <v>490</v>
      </c>
      <c r="G74" s="64" t="s">
        <v>255</v>
      </c>
      <c r="H74" s="64" t="s">
        <v>398</v>
      </c>
      <c r="I74" s="64" t="s">
        <v>484</v>
      </c>
      <c r="J74" s="64" t="s">
        <v>409</v>
      </c>
      <c r="K74" s="64" t="s">
        <v>259</v>
      </c>
      <c r="Y74" s="67"/>
    </row>
    <row r="75" spans="1:25" x14ac:dyDescent="0.35">
      <c r="A75" s="63" t="str">
        <f>G75&amp;"_"&amp;H75&amp;"_"&amp;I75&amp;"_"&amp;J75&amp;"_"&amp;C75</f>
        <v>Userinput_Haustechnik_Warmwasser_LeistungWP_W_m2</v>
      </c>
      <c r="B75" s="80"/>
      <c r="C75" s="64" t="s">
        <v>339</v>
      </c>
      <c r="D75" s="64" t="s">
        <v>252</v>
      </c>
      <c r="E75" s="64" t="s">
        <v>491</v>
      </c>
      <c r="F75" s="64" t="s">
        <v>492</v>
      </c>
      <c r="G75" s="64" t="s">
        <v>255</v>
      </c>
      <c r="H75" s="64" t="s">
        <v>398</v>
      </c>
      <c r="I75" s="64" t="s">
        <v>484</v>
      </c>
      <c r="J75" s="64" t="s">
        <v>412</v>
      </c>
      <c r="K75" s="64" t="s">
        <v>259</v>
      </c>
      <c r="Y75" s="67"/>
    </row>
    <row r="76" spans="1:25" x14ac:dyDescent="0.35">
      <c r="A76" s="63" t="str">
        <f>G76&amp;"_"&amp;H76&amp;"_"&amp;I76&amp;"_"&amp;J76&amp;"_"&amp;C76</f>
        <v>Userinput_Haustechnik_Warmwasser_Speicherverluste_W_h</v>
      </c>
      <c r="B76" s="80"/>
      <c r="C76" s="64" t="s">
        <v>493</v>
      </c>
      <c r="D76" s="64" t="s">
        <v>252</v>
      </c>
      <c r="E76" s="64" t="s">
        <v>494</v>
      </c>
      <c r="F76" s="64" t="s">
        <v>495</v>
      </c>
      <c r="G76" s="64" t="s">
        <v>255</v>
      </c>
      <c r="H76" s="64" t="s">
        <v>398</v>
      </c>
      <c r="I76" s="64" t="s">
        <v>484</v>
      </c>
      <c r="J76" s="64" t="s">
        <v>496</v>
      </c>
      <c r="K76" s="64" t="s">
        <v>259</v>
      </c>
      <c r="Y76" s="67"/>
    </row>
    <row r="77" spans="1:25" x14ac:dyDescent="0.35">
      <c r="A77" s="63" t="str">
        <f>G77&amp;"_"&amp;H77&amp;"_"&amp;I77&amp;"_"&amp;J77&amp;"_"&amp;C77</f>
        <v>Userinput_Haustechnik_Warmwasser_Speichervolumen_l</v>
      </c>
      <c r="B77" s="80"/>
      <c r="C77" s="64" t="s">
        <v>497</v>
      </c>
      <c r="D77" s="64" t="s">
        <v>252</v>
      </c>
      <c r="E77" s="64" t="s">
        <v>498</v>
      </c>
      <c r="F77" s="64" t="s">
        <v>499</v>
      </c>
      <c r="G77" s="64" t="s">
        <v>255</v>
      </c>
      <c r="H77" s="64" t="s">
        <v>398</v>
      </c>
      <c r="I77" s="64" t="s">
        <v>484</v>
      </c>
      <c r="J77" s="64" t="s">
        <v>500</v>
      </c>
      <c r="K77" s="64" t="s">
        <v>259</v>
      </c>
      <c r="Y77" s="67"/>
    </row>
    <row r="78" spans="1:25" x14ac:dyDescent="0.35">
      <c r="A78" s="68" t="str">
        <f>G78&amp;"_"&amp;H78&amp;"_"&amp;I78&amp;"_"&amp;J78&amp;"_"&amp;C78</f>
        <v>Userinput_Haustechnik_Warmwasser_TempMax_°C</v>
      </c>
      <c r="B78" s="65"/>
      <c r="C78" s="65" t="s">
        <v>378</v>
      </c>
      <c r="D78" s="65" t="s">
        <v>252</v>
      </c>
      <c r="E78" s="65" t="s">
        <v>501</v>
      </c>
      <c r="F78" s="65" t="s">
        <v>502</v>
      </c>
      <c r="G78" s="65" t="s">
        <v>255</v>
      </c>
      <c r="H78" s="65" t="s">
        <v>398</v>
      </c>
      <c r="I78" s="65" t="s">
        <v>484</v>
      </c>
      <c r="J78" s="65" t="s">
        <v>381</v>
      </c>
      <c r="K78" s="65" t="s">
        <v>259</v>
      </c>
      <c r="Y78" s="67"/>
    </row>
    <row r="79" spans="1:25" x14ac:dyDescent="0.35">
      <c r="A79" s="68" t="str">
        <f>G79&amp;"_"&amp;H79&amp;"_"&amp;I79&amp;"_"&amp;J79&amp;"_"&amp;C79</f>
        <v>Userinput_Haustechnik_Warmwasser_TempMin_°C</v>
      </c>
      <c r="B79" s="65"/>
      <c r="C79" s="65" t="s">
        <v>378</v>
      </c>
      <c r="D79" s="65" t="s">
        <v>252</v>
      </c>
      <c r="E79" s="65" t="s">
        <v>503</v>
      </c>
      <c r="F79" s="65" t="s">
        <v>504</v>
      </c>
      <c r="G79" s="65" t="s">
        <v>255</v>
      </c>
      <c r="H79" s="65" t="s">
        <v>398</v>
      </c>
      <c r="I79" s="65" t="s">
        <v>484</v>
      </c>
      <c r="J79" s="65" t="s">
        <v>505</v>
      </c>
      <c r="K79" s="65" t="s">
        <v>259</v>
      </c>
      <c r="Y79" s="67"/>
    </row>
    <row r="80" spans="1:25" x14ac:dyDescent="0.35">
      <c r="A80" s="63" t="str">
        <f>G80&amp;"_"&amp;H80&amp;"_"&amp;I80&amp;"_"&amp;J80&amp;"_"&amp;C80</f>
        <v>Userinput_Haustechnik_Warmwasser_Wirkungsgrad_</v>
      </c>
      <c r="B80" s="80"/>
      <c r="C80" s="64"/>
      <c r="D80" s="64" t="s">
        <v>252</v>
      </c>
      <c r="E80" s="64" t="s">
        <v>506</v>
      </c>
      <c r="F80" s="64" t="s">
        <v>507</v>
      </c>
      <c r="G80" s="64" t="s">
        <v>255</v>
      </c>
      <c r="H80" s="64" t="s">
        <v>398</v>
      </c>
      <c r="I80" s="64" t="s">
        <v>484</v>
      </c>
      <c r="J80" s="64" t="s">
        <v>384</v>
      </c>
      <c r="K80" s="64" t="s">
        <v>259</v>
      </c>
      <c r="Y80" s="67"/>
    </row>
    <row r="81" spans="1:25" x14ac:dyDescent="0.35">
      <c r="A81" s="63" t="str">
        <f>G81&amp;"_"&amp;H81&amp;"_"&amp;I81&amp;"_"&amp;J81&amp;"_"&amp;C81</f>
        <v>Userinput_Haustechnik_Warmwasser_WirkungsgradAufheizen_</v>
      </c>
      <c r="B81" s="80"/>
      <c r="C81" s="64"/>
      <c r="D81" s="64" t="s">
        <v>252</v>
      </c>
      <c r="E81" s="64" t="s">
        <v>508</v>
      </c>
      <c r="F81" s="64" t="s">
        <v>509</v>
      </c>
      <c r="G81" s="64" t="s">
        <v>255</v>
      </c>
      <c r="H81" s="64" t="s">
        <v>398</v>
      </c>
      <c r="I81" s="64" t="s">
        <v>484</v>
      </c>
      <c r="J81" s="64" t="s">
        <v>510</v>
      </c>
      <c r="K81" s="64" t="s">
        <v>259</v>
      </c>
      <c r="Y81" s="67"/>
    </row>
    <row r="82" spans="1:25" x14ac:dyDescent="0.35">
      <c r="A82" s="63" t="str">
        <f>G82&amp;"_"&amp;H82&amp;"_"&amp;I82&amp;"_"&amp;J82&amp;"_"&amp;C82</f>
        <v>Userinput_PHPP___</v>
      </c>
      <c r="B82" s="80"/>
      <c r="C82" s="64"/>
      <c r="D82" s="64" t="s">
        <v>392</v>
      </c>
      <c r="E82" s="64" t="s">
        <v>511</v>
      </c>
      <c r="F82" s="64" t="s">
        <v>512</v>
      </c>
      <c r="G82" s="64" t="s">
        <v>255</v>
      </c>
      <c r="H82" s="64" t="s">
        <v>513</v>
      </c>
      <c r="I82" s="64"/>
      <c r="J82" s="64"/>
      <c r="K82" s="64" t="s">
        <v>259</v>
      </c>
      <c r="Y82" s="67"/>
    </row>
    <row r="83" spans="1:25" x14ac:dyDescent="0.35">
      <c r="A83" s="63" t="str">
        <f>G83&amp;"_"&amp;H83&amp;"_"&amp;I83&amp;"_"&amp;J83&amp;"_"&amp;C83</f>
        <v>Userinput_PHPP___</v>
      </c>
      <c r="B83" s="80"/>
      <c r="C83" s="64"/>
      <c r="D83" s="64" t="s">
        <v>392</v>
      </c>
      <c r="E83" s="64" t="s">
        <v>514</v>
      </c>
      <c r="F83" s="64" t="s">
        <v>515</v>
      </c>
      <c r="G83" s="64" t="s">
        <v>255</v>
      </c>
      <c r="H83" s="64" t="s">
        <v>513</v>
      </c>
      <c r="I83" s="64"/>
      <c r="J83" s="64"/>
      <c r="K83" s="64" t="s">
        <v>259</v>
      </c>
      <c r="Y83" s="67"/>
    </row>
    <row r="84" spans="1:25" x14ac:dyDescent="0.35">
      <c r="A84" s="63" t="str">
        <f>G84&amp;"_"&amp;H84&amp;"_"&amp;I84&amp;"_"&amp;J84&amp;"_"&amp;C84</f>
        <v>Userinput_PHPP___</v>
      </c>
      <c r="B84" s="80"/>
      <c r="C84" s="64"/>
      <c r="D84" s="64" t="s">
        <v>392</v>
      </c>
      <c r="E84" s="64" t="s">
        <v>516</v>
      </c>
      <c r="F84" s="64" t="s">
        <v>517</v>
      </c>
      <c r="G84" s="64" t="s">
        <v>255</v>
      </c>
      <c r="H84" s="64" t="s">
        <v>513</v>
      </c>
      <c r="I84" s="64"/>
      <c r="J84" s="64"/>
      <c r="K84" s="64" t="s">
        <v>259</v>
      </c>
      <c r="Y84" s="67"/>
    </row>
    <row r="85" spans="1:25" x14ac:dyDescent="0.35">
      <c r="A85" s="63" t="str">
        <f>G85&amp;"_"&amp;H85&amp;"_"&amp;I85&amp;"_"&amp;J85&amp;"_"&amp;C85</f>
        <v>Userinput_PHPP___</v>
      </c>
      <c r="B85" s="80"/>
      <c r="C85" s="64"/>
      <c r="D85" s="64" t="s">
        <v>392</v>
      </c>
      <c r="E85" s="64" t="s">
        <v>518</v>
      </c>
      <c r="F85" s="64" t="s">
        <v>519</v>
      </c>
      <c r="G85" s="64" t="s">
        <v>255</v>
      </c>
      <c r="H85" s="64" t="s">
        <v>513</v>
      </c>
      <c r="I85" s="64"/>
      <c r="J85" s="64"/>
      <c r="K85" s="64" t="s">
        <v>259</v>
      </c>
      <c r="Y85" s="67"/>
    </row>
    <row r="86" spans="1:25" x14ac:dyDescent="0.35">
      <c r="A86" s="63" t="str">
        <f>G86&amp;"_"&amp;H86&amp;"_"&amp;I86&amp;"_"&amp;J86&amp;"_"&amp;C86</f>
        <v>Userinput_PHPPImport__Wertprioritaet_</v>
      </c>
      <c r="B86" s="80">
        <v>1</v>
      </c>
      <c r="C86" s="64"/>
      <c r="D86" s="64" t="s">
        <v>365</v>
      </c>
      <c r="E86" s="64" t="s">
        <v>520</v>
      </c>
      <c r="F86" s="64" t="s">
        <v>521</v>
      </c>
      <c r="G86" s="64" t="s">
        <v>255</v>
      </c>
      <c r="H86" s="64" t="s">
        <v>522</v>
      </c>
      <c r="I86" s="64"/>
      <c r="J86" s="64" t="s">
        <v>523</v>
      </c>
      <c r="K86" s="64" t="s">
        <v>259</v>
      </c>
      <c r="Y86" s="67"/>
    </row>
    <row r="87" spans="1:25" x14ac:dyDescent="0.35">
      <c r="A87" s="63" t="str">
        <f>G87&amp;"_"&amp;H87&amp;"_"&amp;I87&amp;"_"&amp;J87&amp;"_"&amp;C87</f>
        <v>Userinput_Projekt__Beschreibung_</v>
      </c>
      <c r="B87" s="80"/>
      <c r="C87" s="64"/>
      <c r="D87" s="64" t="s">
        <v>283</v>
      </c>
      <c r="E87" s="64" t="s">
        <v>524</v>
      </c>
      <c r="F87" s="64" t="s">
        <v>525</v>
      </c>
      <c r="G87" s="64" t="s">
        <v>255</v>
      </c>
      <c r="H87" s="64" t="s">
        <v>526</v>
      </c>
      <c r="I87" s="64"/>
      <c r="J87" s="64" t="s">
        <v>527</v>
      </c>
      <c r="K87" s="64" t="s">
        <v>259</v>
      </c>
      <c r="Y87" s="67"/>
    </row>
    <row r="88" spans="1:25" x14ac:dyDescent="0.35">
      <c r="A88" s="63" t="str">
        <f>G88&amp;"_"&amp;H88&amp;"_"&amp;I88&amp;"_"&amp;J88&amp;"_"&amp;C88</f>
        <v>Userinput_Projekt__Datum_</v>
      </c>
      <c r="B88" s="80"/>
      <c r="C88" s="64"/>
      <c r="D88" s="64" t="s">
        <v>283</v>
      </c>
      <c r="E88" s="64" t="s">
        <v>528</v>
      </c>
      <c r="F88" s="64" t="s">
        <v>529</v>
      </c>
      <c r="G88" s="64" t="s">
        <v>255</v>
      </c>
      <c r="H88" s="64" t="s">
        <v>526</v>
      </c>
      <c r="I88" s="64"/>
      <c r="J88" s="64" t="s">
        <v>530</v>
      </c>
      <c r="K88" s="64" t="s">
        <v>259</v>
      </c>
      <c r="Y88" s="67"/>
    </row>
    <row r="89" spans="1:25" x14ac:dyDescent="0.35">
      <c r="A89" s="63" t="str">
        <f>G89&amp;"_"&amp;H89&amp;"_"&amp;I89&amp;"_"&amp;J89&amp;"_"&amp;C89</f>
        <v>Userinput_Projekt__Kommentare_</v>
      </c>
      <c r="B89" s="80"/>
      <c r="C89" s="64"/>
      <c r="D89" s="64" t="s">
        <v>283</v>
      </c>
      <c r="E89" s="64" t="s">
        <v>531</v>
      </c>
      <c r="F89" s="64" t="s">
        <v>532</v>
      </c>
      <c r="G89" s="64" t="s">
        <v>255</v>
      </c>
      <c r="H89" s="64" t="s">
        <v>526</v>
      </c>
      <c r="I89" s="64"/>
      <c r="J89" s="64" t="s">
        <v>533</v>
      </c>
      <c r="K89" s="64" t="s">
        <v>259</v>
      </c>
      <c r="Y89" s="67"/>
    </row>
    <row r="90" spans="1:25" x14ac:dyDescent="0.35">
      <c r="A90" s="63" t="str">
        <f>G90&amp;"_"&amp;H90&amp;"_"&amp;I90&amp;"_"&amp;J90&amp;"_"&amp;C90</f>
        <v>Userinput_Projekt__Name_</v>
      </c>
      <c r="B90" s="80"/>
      <c r="C90" s="64"/>
      <c r="D90" s="64" t="s">
        <v>283</v>
      </c>
      <c r="E90" s="64" t="s">
        <v>534</v>
      </c>
      <c r="F90" s="64" t="s">
        <v>535</v>
      </c>
      <c r="G90" s="64" t="s">
        <v>255</v>
      </c>
      <c r="H90" s="64" t="s">
        <v>526</v>
      </c>
      <c r="I90" s="64"/>
      <c r="J90" s="64" t="s">
        <v>536</v>
      </c>
      <c r="K90" s="64" t="s">
        <v>259</v>
      </c>
      <c r="Y90" s="67"/>
    </row>
    <row r="91" spans="1:25" x14ac:dyDescent="0.35">
      <c r="A91" s="63" t="str">
        <f>G91&amp;"_"&amp;H91&amp;"_"&amp;I91&amp;"_"&amp;J91&amp;"_"&amp;C91</f>
        <v>Userinput_Projekt__Variante_</v>
      </c>
      <c r="B91" s="80"/>
      <c r="C91" s="64"/>
      <c r="D91" s="64" t="s">
        <v>283</v>
      </c>
      <c r="E91" s="64" t="s">
        <v>537</v>
      </c>
      <c r="F91" s="64" t="s">
        <v>538</v>
      </c>
      <c r="G91" s="64" t="s">
        <v>255</v>
      </c>
      <c r="H91" s="64" t="s">
        <v>526</v>
      </c>
      <c r="I91" s="64"/>
      <c r="J91" s="64" t="s">
        <v>539</v>
      </c>
      <c r="K91" s="64" t="s">
        <v>259</v>
      </c>
      <c r="Y91" s="67"/>
    </row>
    <row r="92" spans="1:25" x14ac:dyDescent="0.35">
      <c r="A92" s="63" t="str">
        <f>G92&amp;"_"&amp;H92&amp;"_"&amp;I92&amp;"_"&amp;J92&amp;"_"&amp;C92</f>
        <v>Userinput_Skalierung__AufzugRegelungAllgemein_</v>
      </c>
      <c r="B92" s="80"/>
      <c r="C92" s="64"/>
      <c r="D92" s="64" t="s">
        <v>252</v>
      </c>
      <c r="E92" s="64" t="s">
        <v>540</v>
      </c>
      <c r="F92" s="64" t="s">
        <v>541</v>
      </c>
      <c r="G92" s="64" t="s">
        <v>255</v>
      </c>
      <c r="H92" s="64" t="s">
        <v>542</v>
      </c>
      <c r="I92" s="64"/>
      <c r="J92" s="64" t="s">
        <v>543</v>
      </c>
      <c r="K92" s="64" t="s">
        <v>259</v>
      </c>
      <c r="Y92" s="67"/>
    </row>
    <row r="93" spans="1:25" x14ac:dyDescent="0.35">
      <c r="A93" s="63" t="str">
        <f>G93&amp;"_"&amp;H93&amp;"_"&amp;I93&amp;"_"&amp;J93&amp;"_"&amp;C93</f>
        <v>Userinput_Skalierung__Beleuchtung_</v>
      </c>
      <c r="B93" s="80"/>
      <c r="C93" s="64"/>
      <c r="D93" s="64" t="s">
        <v>252</v>
      </c>
      <c r="E93" s="64" t="s">
        <v>544</v>
      </c>
      <c r="F93" s="64" t="s">
        <v>545</v>
      </c>
      <c r="G93" s="64" t="s">
        <v>255</v>
      </c>
      <c r="H93" s="64" t="s">
        <v>542</v>
      </c>
      <c r="I93" s="64"/>
      <c r="J93" s="64" t="s">
        <v>546</v>
      </c>
      <c r="K93" s="64" t="s">
        <v>259</v>
      </c>
      <c r="Y93" s="67"/>
    </row>
    <row r="94" spans="1:25" x14ac:dyDescent="0.35">
      <c r="A94" s="63" t="str">
        <f>G94&amp;"_"&amp;H94&amp;"_"&amp;I94&amp;"_"&amp;J94&amp;"_"&amp;C94</f>
        <v>Userinput_Skalierung__Betriebszeit_</v>
      </c>
      <c r="B94" s="80"/>
      <c r="C94" s="64"/>
      <c r="D94" s="64" t="s">
        <v>252</v>
      </c>
      <c r="E94" s="64" t="s">
        <v>547</v>
      </c>
      <c r="F94" s="64" t="s">
        <v>548</v>
      </c>
      <c r="G94" s="64" t="s">
        <v>255</v>
      </c>
      <c r="H94" s="64" t="s">
        <v>542</v>
      </c>
      <c r="I94" s="64"/>
      <c r="J94" s="64" t="s">
        <v>549</v>
      </c>
      <c r="K94" s="64" t="s">
        <v>259</v>
      </c>
      <c r="Y94" s="67"/>
    </row>
    <row r="95" spans="1:25" x14ac:dyDescent="0.35">
      <c r="A95" s="63" t="str">
        <f>G95&amp;"_"&amp;H95&amp;"_"&amp;I95&amp;"_"&amp;J95&amp;"_"&amp;C95</f>
        <v>Userinput_Skalierung__InnereWaermenSommer_</v>
      </c>
      <c r="B95" s="80"/>
      <c r="C95" s="64"/>
      <c r="D95" s="64" t="s">
        <v>252</v>
      </c>
      <c r="E95" s="64" t="s">
        <v>550</v>
      </c>
      <c r="F95" s="64" t="s">
        <v>551</v>
      </c>
      <c r="G95" s="64" t="s">
        <v>255</v>
      </c>
      <c r="H95" s="64" t="s">
        <v>542</v>
      </c>
      <c r="I95" s="64"/>
      <c r="J95" s="64" t="s">
        <v>552</v>
      </c>
      <c r="K95" s="64" t="s">
        <v>259</v>
      </c>
      <c r="Y95" s="67"/>
    </row>
    <row r="96" spans="1:25" x14ac:dyDescent="0.35">
      <c r="A96" s="63" t="str">
        <f>G96&amp;"_"&amp;H96&amp;"_"&amp;I96&amp;"_"&amp;J96&amp;"_"&amp;C96</f>
        <v>Userinput_Skalierung__InnereWaermenSommerBuero_</v>
      </c>
      <c r="B96" s="80"/>
      <c r="C96" s="64"/>
      <c r="D96" s="64" t="s">
        <v>365</v>
      </c>
      <c r="E96" s="64" t="s">
        <v>553</v>
      </c>
      <c r="F96" s="64" t="s">
        <v>554</v>
      </c>
      <c r="G96" s="64" t="s">
        <v>255</v>
      </c>
      <c r="H96" s="64" t="s">
        <v>542</v>
      </c>
      <c r="I96" s="64"/>
      <c r="J96" s="64" t="s">
        <v>555</v>
      </c>
      <c r="K96" s="64" t="s">
        <v>259</v>
      </c>
      <c r="Y96" s="67"/>
    </row>
    <row r="97" spans="1:25" x14ac:dyDescent="0.35">
      <c r="A97" s="63" t="str">
        <f>G97&amp;"_"&amp;H97&amp;"_"&amp;I97&amp;"_"&amp;J97&amp;"_"&amp;C97</f>
        <v>Userinput_Skalierung__InnereWaermenSommerHandelFood_</v>
      </c>
      <c r="B97" s="80"/>
      <c r="C97" s="64"/>
      <c r="D97" s="64" t="s">
        <v>365</v>
      </c>
      <c r="E97" s="64" t="s">
        <v>556</v>
      </c>
      <c r="F97" s="64" t="s">
        <v>557</v>
      </c>
      <c r="G97" s="64" t="s">
        <v>255</v>
      </c>
      <c r="H97" s="64" t="s">
        <v>542</v>
      </c>
      <c r="I97" s="64"/>
      <c r="J97" s="64" t="s">
        <v>558</v>
      </c>
      <c r="K97" s="64" t="s">
        <v>259</v>
      </c>
      <c r="Y97" s="67"/>
    </row>
    <row r="98" spans="1:25" x14ac:dyDescent="0.35">
      <c r="A98" s="63" t="str">
        <f>G98&amp;"_"&amp;H98&amp;"_"&amp;I98&amp;"_"&amp;J98&amp;"_"&amp;C98</f>
        <v>Userinput_Skalierung__InnereWaermenSommerHandelNonFood_</v>
      </c>
      <c r="B98" s="80"/>
      <c r="C98" s="64"/>
      <c r="D98" s="64" t="s">
        <v>365</v>
      </c>
      <c r="E98" s="64" t="s">
        <v>559</v>
      </c>
      <c r="F98" s="64" t="s">
        <v>560</v>
      </c>
      <c r="G98" s="64" t="s">
        <v>255</v>
      </c>
      <c r="H98" s="64" t="s">
        <v>542</v>
      </c>
      <c r="I98" s="64"/>
      <c r="J98" s="64" t="s">
        <v>561</v>
      </c>
      <c r="K98" s="64" t="s">
        <v>259</v>
      </c>
      <c r="Y98" s="67"/>
    </row>
    <row r="99" spans="1:25" x14ac:dyDescent="0.35">
      <c r="A99" s="63" t="str">
        <f>G99&amp;"_"&amp;H99&amp;"_"&amp;I99&amp;"_"&amp;J99&amp;"_"&amp;C99</f>
        <v>Userinput_Skalierung__InnereWaermenSommerKiga_</v>
      </c>
      <c r="B99" s="80"/>
      <c r="C99" s="64"/>
      <c r="D99" s="64" t="s">
        <v>365</v>
      </c>
      <c r="E99" s="64" t="s">
        <v>562</v>
      </c>
      <c r="F99" s="64" t="s">
        <v>563</v>
      </c>
      <c r="G99" s="64" t="s">
        <v>255</v>
      </c>
      <c r="H99" s="64" t="s">
        <v>542</v>
      </c>
      <c r="I99" s="64"/>
      <c r="J99" s="64" t="s">
        <v>564</v>
      </c>
      <c r="K99" s="64" t="s">
        <v>259</v>
      </c>
      <c r="Y99" s="67"/>
    </row>
    <row r="100" spans="1:25" x14ac:dyDescent="0.35">
      <c r="A100" s="63" t="str">
        <f>G100&amp;"_"&amp;H100&amp;"_"&amp;I100&amp;"_"&amp;J100&amp;"_"&amp;C100</f>
        <v>Userinput_Skalierung__InnereWaermenSommerSchule_</v>
      </c>
      <c r="B100" s="80"/>
      <c r="C100" s="64"/>
      <c r="D100" s="64" t="s">
        <v>365</v>
      </c>
      <c r="E100" s="64" t="s">
        <v>565</v>
      </c>
      <c r="F100" s="64" t="s">
        <v>566</v>
      </c>
      <c r="G100" s="64" t="s">
        <v>255</v>
      </c>
      <c r="H100" s="64" t="s">
        <v>542</v>
      </c>
      <c r="I100" s="64"/>
      <c r="J100" s="64" t="s">
        <v>567</v>
      </c>
      <c r="K100" s="64" t="s">
        <v>259</v>
      </c>
      <c r="Y100" s="67"/>
    </row>
    <row r="101" spans="1:25" x14ac:dyDescent="0.35">
      <c r="A101" s="63" t="str">
        <f>G101&amp;"_"&amp;H101&amp;"_"&amp;I101&amp;"_"&amp;J101&amp;"_"&amp;C101</f>
        <v>Userinput_Skalierung__InnereWaermenSommerWohnbau_</v>
      </c>
      <c r="B101" s="80"/>
      <c r="C101" s="64"/>
      <c r="D101" s="64" t="s">
        <v>365</v>
      </c>
      <c r="E101" s="64" t="s">
        <v>568</v>
      </c>
      <c r="F101" s="64" t="s">
        <v>569</v>
      </c>
      <c r="G101" s="64" t="s">
        <v>255</v>
      </c>
      <c r="H101" s="64" t="s">
        <v>542</v>
      </c>
      <c r="I101" s="64"/>
      <c r="J101" s="64" t="s">
        <v>570</v>
      </c>
      <c r="K101" s="64" t="s">
        <v>259</v>
      </c>
      <c r="Y101" s="67"/>
    </row>
    <row r="102" spans="1:25" x14ac:dyDescent="0.35">
      <c r="A102" s="63" t="str">
        <f>G102&amp;"_"&amp;H102&amp;"_"&amp;I102&amp;"_"&amp;J102&amp;"_"&amp;C102</f>
        <v>Userinput_Skalierung__InnereWaermenWinter_</v>
      </c>
      <c r="B102" s="80"/>
      <c r="C102" s="64"/>
      <c r="D102" s="64" t="s">
        <v>252</v>
      </c>
      <c r="E102" s="64" t="s">
        <v>571</v>
      </c>
      <c r="F102" s="64" t="s">
        <v>572</v>
      </c>
      <c r="G102" s="64" t="s">
        <v>255</v>
      </c>
      <c r="H102" s="64" t="s">
        <v>542</v>
      </c>
      <c r="I102" s="64"/>
      <c r="J102" s="64" t="s">
        <v>573</v>
      </c>
      <c r="K102" s="64" t="s">
        <v>259</v>
      </c>
      <c r="Y102" s="67"/>
    </row>
    <row r="103" spans="1:25" x14ac:dyDescent="0.35">
      <c r="A103" s="63" t="str">
        <f>G103&amp;"_"&amp;H103&amp;"_"&amp;I103&amp;"_"&amp;J103&amp;"_"&amp;C103</f>
        <v>Userinput_Skalierung__InnereWaermenWinterBuero_</v>
      </c>
      <c r="B103" s="80"/>
      <c r="C103" s="64"/>
      <c r="D103" s="64" t="s">
        <v>365</v>
      </c>
      <c r="E103" s="64" t="s">
        <v>574</v>
      </c>
      <c r="F103" s="64" t="s">
        <v>575</v>
      </c>
      <c r="G103" s="64" t="s">
        <v>255</v>
      </c>
      <c r="H103" s="64" t="s">
        <v>542</v>
      </c>
      <c r="I103" s="64"/>
      <c r="J103" s="64" t="s">
        <v>576</v>
      </c>
      <c r="K103" s="64" t="s">
        <v>259</v>
      </c>
      <c r="Y103" s="67"/>
    </row>
    <row r="104" spans="1:25" x14ac:dyDescent="0.35">
      <c r="A104" s="63" t="str">
        <f>G104&amp;"_"&amp;H104&amp;"_"&amp;I104&amp;"_"&amp;J104&amp;"_"&amp;C104</f>
        <v>Userinput_Skalierung__InnereWaermenWinterHandelFood_</v>
      </c>
      <c r="B104" s="80"/>
      <c r="C104" s="64"/>
      <c r="D104" s="64" t="s">
        <v>365</v>
      </c>
      <c r="E104" s="64" t="s">
        <v>577</v>
      </c>
      <c r="F104" s="64" t="s">
        <v>578</v>
      </c>
      <c r="G104" s="64" t="s">
        <v>255</v>
      </c>
      <c r="H104" s="64" t="s">
        <v>542</v>
      </c>
      <c r="I104" s="64"/>
      <c r="J104" s="64" t="s">
        <v>579</v>
      </c>
      <c r="K104" s="64" t="s">
        <v>259</v>
      </c>
      <c r="Y104" s="67"/>
    </row>
    <row r="105" spans="1:25" x14ac:dyDescent="0.35">
      <c r="A105" s="63" t="str">
        <f>G105&amp;"_"&amp;H105&amp;"_"&amp;I105&amp;"_"&amp;J105&amp;"_"&amp;C105</f>
        <v>Userinput_Skalierung__InnereWaermenWinterHandelNonFood_</v>
      </c>
      <c r="B105" s="80"/>
      <c r="C105" s="64"/>
      <c r="D105" s="64" t="s">
        <v>365</v>
      </c>
      <c r="E105" s="64" t="s">
        <v>580</v>
      </c>
      <c r="F105" s="64" t="s">
        <v>581</v>
      </c>
      <c r="G105" s="64" t="s">
        <v>255</v>
      </c>
      <c r="H105" s="64" t="s">
        <v>542</v>
      </c>
      <c r="I105" s="64"/>
      <c r="J105" s="64" t="s">
        <v>582</v>
      </c>
      <c r="K105" s="64" t="s">
        <v>259</v>
      </c>
      <c r="Y105" s="67"/>
    </row>
    <row r="106" spans="1:25" x14ac:dyDescent="0.35">
      <c r="A106" s="63" t="str">
        <f>G106&amp;"_"&amp;H106&amp;"_"&amp;I106&amp;"_"&amp;J106&amp;"_"&amp;C106</f>
        <v>Userinput_Skalierung__InnereWaermenWinterKiga_</v>
      </c>
      <c r="B106" s="80"/>
      <c r="C106" s="64"/>
      <c r="D106" s="64" t="s">
        <v>365</v>
      </c>
      <c r="E106" s="64" t="s">
        <v>583</v>
      </c>
      <c r="F106" s="64" t="s">
        <v>584</v>
      </c>
      <c r="G106" s="64" t="s">
        <v>255</v>
      </c>
      <c r="H106" s="64" t="s">
        <v>542</v>
      </c>
      <c r="I106" s="64"/>
      <c r="J106" s="64" t="s">
        <v>585</v>
      </c>
      <c r="K106" s="64" t="s">
        <v>259</v>
      </c>
      <c r="Y106" s="67"/>
    </row>
    <row r="107" spans="1:25" x14ac:dyDescent="0.35">
      <c r="A107" s="63" t="str">
        <f>G107&amp;"_"&amp;H107&amp;"_"&amp;I107&amp;"_"&amp;J107&amp;"_"&amp;C107</f>
        <v>Userinput_Skalierung__InnereWaermenWinterSchule_</v>
      </c>
      <c r="B107" s="80"/>
      <c r="C107" s="64"/>
      <c r="D107" s="64" t="s">
        <v>365</v>
      </c>
      <c r="E107" s="64" t="s">
        <v>586</v>
      </c>
      <c r="F107" s="64" t="s">
        <v>587</v>
      </c>
      <c r="G107" s="64" t="s">
        <v>255</v>
      </c>
      <c r="H107" s="64" t="s">
        <v>542</v>
      </c>
      <c r="I107" s="64"/>
      <c r="J107" s="64" t="s">
        <v>588</v>
      </c>
      <c r="K107" s="64" t="s">
        <v>259</v>
      </c>
      <c r="Y107" s="67"/>
    </row>
    <row r="108" spans="1:25" x14ac:dyDescent="0.35">
      <c r="A108" s="63" t="str">
        <f>G108&amp;"_"&amp;H108&amp;"_"&amp;I108&amp;"_"&amp;J108&amp;"_"&amp;C108</f>
        <v>Userinput_Skalierung__InnereWaermenWinterWohnbau_</v>
      </c>
      <c r="B108" s="80"/>
      <c r="C108" s="64"/>
      <c r="D108" s="64" t="s">
        <v>365</v>
      </c>
      <c r="E108" s="64" t="s">
        <v>589</v>
      </c>
      <c r="F108" s="64" t="s">
        <v>590</v>
      </c>
      <c r="G108" s="64" t="s">
        <v>255</v>
      </c>
      <c r="H108" s="64" t="s">
        <v>542</v>
      </c>
      <c r="I108" s="64"/>
      <c r="J108" s="64" t="s">
        <v>591</v>
      </c>
      <c r="K108" s="64" t="s">
        <v>259</v>
      </c>
      <c r="Y108" s="67"/>
    </row>
    <row r="109" spans="1:25" x14ac:dyDescent="0.35">
      <c r="A109" s="63" t="str">
        <f>G109&amp;"_"&amp;H109&amp;"_"&amp;I109&amp;"_"&amp;J109&amp;"_"&amp;C109</f>
        <v>Userinput_Skalierung__Luefterstrom_</v>
      </c>
      <c r="B109" s="80"/>
      <c r="C109" s="64"/>
      <c r="D109" s="64" t="s">
        <v>252</v>
      </c>
      <c r="E109" s="64" t="s">
        <v>592</v>
      </c>
      <c r="F109" s="64" t="s">
        <v>593</v>
      </c>
      <c r="G109" s="64" t="s">
        <v>255</v>
      </c>
      <c r="H109" s="64" t="s">
        <v>542</v>
      </c>
      <c r="I109" s="64"/>
      <c r="J109" s="64" t="s">
        <v>594</v>
      </c>
      <c r="K109" s="64" t="s">
        <v>259</v>
      </c>
      <c r="Y109" s="67"/>
    </row>
    <row r="110" spans="1:25" x14ac:dyDescent="0.35">
      <c r="A110" s="63" t="str">
        <f>G110&amp;"_"&amp;H110&amp;"_"&amp;I110&amp;"_"&amp;J110&amp;"_"&amp;C110</f>
        <v>Userinput_Skalierung__LuftwechselAnlage_</v>
      </c>
      <c r="B110" s="80"/>
      <c r="C110" s="64"/>
      <c r="D110" s="64" t="s">
        <v>252</v>
      </c>
      <c r="E110" s="64" t="s">
        <v>595</v>
      </c>
      <c r="F110" s="64" t="s">
        <v>596</v>
      </c>
      <c r="G110" s="64" t="s">
        <v>255</v>
      </c>
      <c r="H110" s="64" t="s">
        <v>542</v>
      </c>
      <c r="I110" s="64"/>
      <c r="J110" s="64" t="s">
        <v>597</v>
      </c>
      <c r="K110" s="64" t="s">
        <v>259</v>
      </c>
      <c r="Y110" s="67"/>
    </row>
    <row r="111" spans="1:25" x14ac:dyDescent="0.35">
      <c r="A111" s="63" t="str">
        <f>G111&amp;"_"&amp;H111&amp;"_"&amp;I111&amp;"_"&amp;J111&amp;"_"&amp;C111</f>
        <v>Userinput_Skalierung__LuftwechselInfiltration_</v>
      </c>
      <c r="B111" s="80"/>
      <c r="C111" s="64"/>
      <c r="D111" s="64" t="s">
        <v>252</v>
      </c>
      <c r="E111" s="64" t="s">
        <v>598</v>
      </c>
      <c r="F111" s="64" t="s">
        <v>599</v>
      </c>
      <c r="G111" s="64" t="s">
        <v>255</v>
      </c>
      <c r="H111" s="64" t="s">
        <v>542</v>
      </c>
      <c r="I111" s="64"/>
      <c r="J111" s="64" t="s">
        <v>600</v>
      </c>
      <c r="K111" s="64" t="s">
        <v>259</v>
      </c>
      <c r="Y111" s="67"/>
    </row>
    <row r="112" spans="1:25" x14ac:dyDescent="0.35">
      <c r="A112" s="63" t="str">
        <f>G112&amp;"_"&amp;H112&amp;"_"&amp;I112&amp;"_"&amp;J112&amp;"_"&amp;C112</f>
        <v>Userinput_Skalierung__Nutzerstrom_</v>
      </c>
      <c r="B112" s="80"/>
      <c r="C112" s="64"/>
      <c r="D112" s="64" t="s">
        <v>252</v>
      </c>
      <c r="E112" s="64" t="s">
        <v>601</v>
      </c>
      <c r="F112" s="64" t="s">
        <v>602</v>
      </c>
      <c r="G112" s="64" t="s">
        <v>255</v>
      </c>
      <c r="H112" s="64" t="s">
        <v>542</v>
      </c>
      <c r="I112" s="64"/>
      <c r="J112" s="64" t="s">
        <v>603</v>
      </c>
      <c r="K112" s="64" t="s">
        <v>259</v>
      </c>
      <c r="Y112" s="67"/>
    </row>
    <row r="113" spans="1:25" x14ac:dyDescent="0.35">
      <c r="A113" s="63" t="str">
        <f>G113&amp;"_"&amp;H113&amp;"_"&amp;I113&amp;"_"&amp;J113&amp;"_"&amp;C113</f>
        <v>Userinput_Skalierung__NutzerstromBuero_</v>
      </c>
      <c r="B113" s="80"/>
      <c r="C113" s="64"/>
      <c r="D113" s="64" t="s">
        <v>365</v>
      </c>
      <c r="E113" s="64" t="s">
        <v>604</v>
      </c>
      <c r="F113" s="64" t="s">
        <v>605</v>
      </c>
      <c r="G113" s="64" t="s">
        <v>255</v>
      </c>
      <c r="H113" s="64" t="s">
        <v>542</v>
      </c>
      <c r="I113" s="64"/>
      <c r="J113" s="64" t="s">
        <v>606</v>
      </c>
      <c r="K113" s="64" t="s">
        <v>259</v>
      </c>
      <c r="Y113" s="67"/>
    </row>
    <row r="114" spans="1:25" x14ac:dyDescent="0.35">
      <c r="A114" s="63" t="str">
        <f>G114&amp;"_"&amp;H114&amp;"_"&amp;I114&amp;"_"&amp;J114&amp;"_"&amp;C114</f>
        <v>Userinput_Skalierung__NutzerstromHandelFood_</v>
      </c>
      <c r="B114" s="80"/>
      <c r="C114" s="64"/>
      <c r="D114" s="64" t="s">
        <v>365</v>
      </c>
      <c r="E114" s="64" t="s">
        <v>607</v>
      </c>
      <c r="F114" s="64" t="s">
        <v>608</v>
      </c>
      <c r="G114" s="64" t="s">
        <v>255</v>
      </c>
      <c r="H114" s="64" t="s">
        <v>542</v>
      </c>
      <c r="I114" s="64"/>
      <c r="J114" s="64" t="s">
        <v>609</v>
      </c>
      <c r="K114" s="64" t="s">
        <v>259</v>
      </c>
      <c r="Y114" s="67"/>
    </row>
    <row r="115" spans="1:25" x14ac:dyDescent="0.35">
      <c r="A115" s="63" t="str">
        <f>G115&amp;"_"&amp;H115&amp;"_"&amp;I115&amp;"_"&amp;J115&amp;"_"&amp;C115</f>
        <v>Userinput_Skalierung__NutzerstromHandelNonFood_</v>
      </c>
      <c r="B115" s="80"/>
      <c r="C115" s="64"/>
      <c r="D115" s="64" t="s">
        <v>365</v>
      </c>
      <c r="E115" s="64" t="s">
        <v>610</v>
      </c>
      <c r="F115" s="64" t="s">
        <v>611</v>
      </c>
      <c r="G115" s="64" t="s">
        <v>255</v>
      </c>
      <c r="H115" s="64" t="s">
        <v>542</v>
      </c>
      <c r="I115" s="64"/>
      <c r="J115" s="64" t="s">
        <v>612</v>
      </c>
      <c r="K115" s="64" t="s">
        <v>259</v>
      </c>
      <c r="Y115" s="67"/>
    </row>
    <row r="116" spans="1:25" x14ac:dyDescent="0.35">
      <c r="A116" s="63" t="str">
        <f>G116&amp;"_"&amp;H116&amp;"_"&amp;I116&amp;"_"&amp;J116&amp;"_"&amp;C116</f>
        <v>Userinput_Skalierung__NutzerstromKiga_</v>
      </c>
      <c r="B116" s="80"/>
      <c r="C116" s="64"/>
      <c r="D116" s="64" t="s">
        <v>365</v>
      </c>
      <c r="E116" s="64" t="s">
        <v>613</v>
      </c>
      <c r="F116" s="64" t="s">
        <v>614</v>
      </c>
      <c r="G116" s="64" t="s">
        <v>255</v>
      </c>
      <c r="H116" s="64" t="s">
        <v>542</v>
      </c>
      <c r="I116" s="64"/>
      <c r="J116" s="64" t="s">
        <v>615</v>
      </c>
      <c r="K116" s="64" t="s">
        <v>259</v>
      </c>
      <c r="Y116" s="67"/>
    </row>
    <row r="117" spans="1:25" x14ac:dyDescent="0.35">
      <c r="A117" s="63" t="str">
        <f>G117&amp;"_"&amp;H117&amp;"_"&amp;I117&amp;"_"&amp;J117&amp;"_"&amp;C117</f>
        <v>Userinput_Skalierung__NutzerstromSchule_</v>
      </c>
      <c r="B117" s="80"/>
      <c r="C117" s="64"/>
      <c r="D117" s="64" t="s">
        <v>365</v>
      </c>
      <c r="E117" s="64" t="s">
        <v>616</v>
      </c>
      <c r="F117" s="64" t="s">
        <v>617</v>
      </c>
      <c r="G117" s="64" t="s">
        <v>255</v>
      </c>
      <c r="H117" s="64" t="s">
        <v>542</v>
      </c>
      <c r="I117" s="64"/>
      <c r="J117" s="64" t="s">
        <v>618</v>
      </c>
      <c r="K117" s="64" t="s">
        <v>259</v>
      </c>
      <c r="Y117" s="67"/>
    </row>
    <row r="118" spans="1:25" x14ac:dyDescent="0.35">
      <c r="A118" s="63" t="str">
        <f>G118&amp;"_"&amp;H118&amp;"_"&amp;I118&amp;"_"&amp;J118&amp;"_"&amp;C118</f>
        <v>Userinput_Skalierung__NutzerstromWohnbau_</v>
      </c>
      <c r="B118" s="80"/>
      <c r="C118" s="64"/>
      <c r="D118" s="64" t="s">
        <v>365</v>
      </c>
      <c r="E118" s="64" t="s">
        <v>619</v>
      </c>
      <c r="F118" s="64" t="s">
        <v>620</v>
      </c>
      <c r="G118" s="64" t="s">
        <v>255</v>
      </c>
      <c r="H118" s="64" t="s">
        <v>542</v>
      </c>
      <c r="I118" s="64"/>
      <c r="J118" s="64" t="s">
        <v>621</v>
      </c>
      <c r="K118" s="64" t="s">
        <v>259</v>
      </c>
      <c r="Y118" s="67"/>
    </row>
    <row r="119" spans="1:25" x14ac:dyDescent="0.35">
      <c r="A119" s="68" t="str">
        <f>G119&amp;"_"&amp;H119&amp;"_"&amp;I119&amp;"_"&amp;J119&amp;"_"&amp;C119</f>
        <v>Userinput_Skalierung__Personen_</v>
      </c>
      <c r="B119" s="65"/>
      <c r="C119" s="65"/>
      <c r="D119" s="65" t="s">
        <v>252</v>
      </c>
      <c r="E119" s="65" t="s">
        <v>622</v>
      </c>
      <c r="F119" s="65" t="s">
        <v>623</v>
      </c>
      <c r="G119" s="65" t="s">
        <v>255</v>
      </c>
      <c r="H119" s="65" t="s">
        <v>542</v>
      </c>
      <c r="I119" s="65"/>
      <c r="J119" s="65" t="s">
        <v>624</v>
      </c>
      <c r="K119" s="65" t="s">
        <v>259</v>
      </c>
      <c r="Y119" s="67"/>
    </row>
    <row r="120" spans="1:25" x14ac:dyDescent="0.35">
      <c r="A120" s="68" t="str">
        <f>G120&amp;"_"&amp;H120&amp;"_"&amp;I120&amp;"_"&amp;J120&amp;"_"&amp;C120</f>
        <v>Userinput_Skalierung__PV_</v>
      </c>
      <c r="B120" s="65"/>
      <c r="C120" s="65"/>
      <c r="D120" s="65" t="s">
        <v>252</v>
      </c>
      <c r="E120" s="65" t="s">
        <v>625</v>
      </c>
      <c r="F120" s="65" t="s">
        <v>626</v>
      </c>
      <c r="G120" s="65" t="s">
        <v>255</v>
      </c>
      <c r="H120" s="65" t="s">
        <v>542</v>
      </c>
      <c r="I120" s="65"/>
      <c r="J120" s="65" t="s">
        <v>627</v>
      </c>
      <c r="K120" s="65" t="s">
        <v>259</v>
      </c>
      <c r="Y120" s="67"/>
    </row>
    <row r="121" spans="1:25" x14ac:dyDescent="0.35">
      <c r="A121" s="63" t="str">
        <f>G121&amp;"_"&amp;H121&amp;"_"&amp;I121&amp;"_"&amp;J121&amp;"_"&amp;C121</f>
        <v>Userinput_Skalierung__Warmwasserbedarf_</v>
      </c>
      <c r="B121" s="80"/>
      <c r="C121" s="64"/>
      <c r="D121" s="64" t="s">
        <v>252</v>
      </c>
      <c r="E121" s="64" t="s">
        <v>628</v>
      </c>
      <c r="F121" s="64" t="s">
        <v>629</v>
      </c>
      <c r="G121" s="64" t="s">
        <v>255</v>
      </c>
      <c r="H121" s="64" t="s">
        <v>542</v>
      </c>
      <c r="I121" s="64"/>
      <c r="J121" s="64" t="s">
        <v>630</v>
      </c>
      <c r="K121" s="64" t="s">
        <v>259</v>
      </c>
      <c r="Y121" s="67"/>
    </row>
    <row r="122" spans="1:25" x14ac:dyDescent="0.35">
      <c r="A122" s="63" t="str">
        <f>G122&amp;"_"&amp;H122&amp;"_"&amp;I122&amp;"_"&amp;J122&amp;"_"&amp;C122</f>
        <v>Userinput_SolareGewinne__AbminderungEinstrahlungHeizenHorizontal_</v>
      </c>
      <c r="B122" s="80"/>
      <c r="C122" s="64"/>
      <c r="D122" s="64" t="s">
        <v>252</v>
      </c>
      <c r="E122" s="64" t="s">
        <v>631</v>
      </c>
      <c r="F122" s="64" t="s">
        <v>632</v>
      </c>
      <c r="G122" s="64" t="s">
        <v>255</v>
      </c>
      <c r="H122" s="64" t="s">
        <v>633</v>
      </c>
      <c r="I122" s="64"/>
      <c r="J122" s="64" t="s">
        <v>634</v>
      </c>
      <c r="K122" s="64" t="s">
        <v>259</v>
      </c>
      <c r="Y122" s="67"/>
    </row>
    <row r="123" spans="1:25" x14ac:dyDescent="0.35">
      <c r="A123" s="63" t="str">
        <f>G123&amp;"_"&amp;H123&amp;"_"&amp;I123&amp;"_"&amp;J123&amp;"_"&amp;C123</f>
        <v>Userinput_SolareGewinne__AbminderungEinstrahlungHeizenNord_</v>
      </c>
      <c r="B123" s="80"/>
      <c r="C123" s="64"/>
      <c r="D123" s="64" t="s">
        <v>252</v>
      </c>
      <c r="E123" s="64" t="s">
        <v>635</v>
      </c>
      <c r="F123" s="64" t="s">
        <v>636</v>
      </c>
      <c r="G123" s="64" t="s">
        <v>255</v>
      </c>
      <c r="H123" s="64" t="s">
        <v>633</v>
      </c>
      <c r="I123" s="64"/>
      <c r="J123" s="64" t="s">
        <v>637</v>
      </c>
      <c r="K123" s="64" t="s">
        <v>259</v>
      </c>
      <c r="Y123" s="67"/>
    </row>
    <row r="124" spans="1:25" x14ac:dyDescent="0.35">
      <c r="A124" s="63" t="str">
        <f>G124&amp;"_"&amp;H124&amp;"_"&amp;I124&amp;"_"&amp;J124&amp;"_"&amp;C124</f>
        <v>Userinput_SolareGewinne__AbminderungEinstrahlungHeizenOst_</v>
      </c>
      <c r="B124" s="80"/>
      <c r="C124" s="64"/>
      <c r="D124" s="64" t="s">
        <v>252</v>
      </c>
      <c r="E124" s="64" t="s">
        <v>638</v>
      </c>
      <c r="F124" s="64" t="s">
        <v>639</v>
      </c>
      <c r="G124" s="64" t="s">
        <v>255</v>
      </c>
      <c r="H124" s="64" t="s">
        <v>633</v>
      </c>
      <c r="I124" s="64"/>
      <c r="J124" s="64" t="s">
        <v>640</v>
      </c>
      <c r="K124" s="64" t="s">
        <v>259</v>
      </c>
      <c r="Y124" s="67"/>
    </row>
    <row r="125" spans="1:25" x14ac:dyDescent="0.35">
      <c r="A125" s="63" t="str">
        <f>G125&amp;"_"&amp;H125&amp;"_"&amp;I125&amp;"_"&amp;J125&amp;"_"&amp;C125</f>
        <v>Userinput_SolareGewinne__AbminderungEinstrahlungHeizenSued_</v>
      </c>
      <c r="B125" s="80"/>
      <c r="C125" s="64"/>
      <c r="D125" s="64" t="s">
        <v>252</v>
      </c>
      <c r="E125" s="64" t="s">
        <v>641</v>
      </c>
      <c r="F125" s="64" t="s">
        <v>642</v>
      </c>
      <c r="G125" s="64" t="s">
        <v>255</v>
      </c>
      <c r="H125" s="64" t="s">
        <v>633</v>
      </c>
      <c r="I125" s="64"/>
      <c r="J125" s="64" t="s">
        <v>643</v>
      </c>
      <c r="K125" s="64" t="s">
        <v>259</v>
      </c>
      <c r="Y125" s="67"/>
    </row>
    <row r="126" spans="1:25" x14ac:dyDescent="0.35">
      <c r="A126" s="63" t="str">
        <f>G126&amp;"_"&amp;H126&amp;"_"&amp;I126&amp;"_"&amp;J126&amp;"_"&amp;C126</f>
        <v>Userinput_SolareGewinne__AbminderungEinstrahlungHeizenWest_</v>
      </c>
      <c r="B126" s="80"/>
      <c r="C126" s="64"/>
      <c r="D126" s="64" t="s">
        <v>252</v>
      </c>
      <c r="E126" s="64" t="s">
        <v>644</v>
      </c>
      <c r="F126" s="64" t="s">
        <v>645</v>
      </c>
      <c r="G126" s="64" t="s">
        <v>255</v>
      </c>
      <c r="H126" s="64" t="s">
        <v>633</v>
      </c>
      <c r="I126" s="64"/>
      <c r="J126" s="64" t="s">
        <v>646</v>
      </c>
      <c r="K126" s="64" t="s">
        <v>259</v>
      </c>
      <c r="Y126" s="67"/>
    </row>
    <row r="127" spans="1:25" x14ac:dyDescent="0.35">
      <c r="A127" s="68" t="str">
        <f>G127&amp;"_"&amp;H127&amp;"_"&amp;I127&amp;"_"&amp;J127&amp;"_"&amp;C127</f>
        <v>Userinput_SolareGewinne__FensterflaecheHorizontal_m2</v>
      </c>
      <c r="B127" s="65"/>
      <c r="C127" s="65" t="s">
        <v>279</v>
      </c>
      <c r="D127" s="65" t="s">
        <v>252</v>
      </c>
      <c r="E127" s="65" t="s">
        <v>647</v>
      </c>
      <c r="F127" s="65" t="s">
        <v>648</v>
      </c>
      <c r="G127" s="65" t="s">
        <v>255</v>
      </c>
      <c r="H127" s="65" t="s">
        <v>633</v>
      </c>
      <c r="I127" s="65"/>
      <c r="J127" s="65" t="s">
        <v>649</v>
      </c>
      <c r="K127" s="65" t="s">
        <v>259</v>
      </c>
      <c r="Y127" s="67"/>
    </row>
    <row r="128" spans="1:25" x14ac:dyDescent="0.35">
      <c r="A128" s="68" t="str">
        <f>G128&amp;"_"&amp;H128&amp;"_"&amp;I128&amp;"_"&amp;J128&amp;"_"&amp;C128</f>
        <v>Userinput_SolareGewinne__FensterflaecheNord_m2</v>
      </c>
      <c r="B128" s="65"/>
      <c r="C128" s="65" t="s">
        <v>279</v>
      </c>
      <c r="D128" s="65" t="s">
        <v>252</v>
      </c>
      <c r="E128" s="65" t="s">
        <v>650</v>
      </c>
      <c r="F128" s="65" t="s">
        <v>651</v>
      </c>
      <c r="G128" s="65" t="s">
        <v>255</v>
      </c>
      <c r="H128" s="65" t="s">
        <v>633</v>
      </c>
      <c r="I128" s="65"/>
      <c r="J128" s="65" t="s">
        <v>652</v>
      </c>
      <c r="K128" s="65" t="s">
        <v>259</v>
      </c>
      <c r="Y128" s="67"/>
    </row>
    <row r="129" spans="1:25" x14ac:dyDescent="0.35">
      <c r="A129" s="68" t="str">
        <f>G129&amp;"_"&amp;H129&amp;"_"&amp;I129&amp;"_"&amp;J129&amp;"_"&amp;C129</f>
        <v>Userinput_SolareGewinne__FensterflaecheOst_m2</v>
      </c>
      <c r="B129" s="65"/>
      <c r="C129" s="65" t="s">
        <v>279</v>
      </c>
      <c r="D129" s="65" t="s">
        <v>252</v>
      </c>
      <c r="E129" s="65" t="s">
        <v>653</v>
      </c>
      <c r="F129" s="65" t="s">
        <v>654</v>
      </c>
      <c r="G129" s="65" t="s">
        <v>255</v>
      </c>
      <c r="H129" s="65" t="s">
        <v>633</v>
      </c>
      <c r="I129" s="65"/>
      <c r="J129" s="65" t="s">
        <v>655</v>
      </c>
      <c r="K129" s="65" t="s">
        <v>259</v>
      </c>
      <c r="Y129" s="67"/>
    </row>
    <row r="130" spans="1:25" x14ac:dyDescent="0.35">
      <c r="A130" s="68" t="str">
        <f>G130&amp;"_"&amp;H130&amp;"_"&amp;I130&amp;"_"&amp;J130&amp;"_"&amp;C130</f>
        <v>Userinput_SolareGewinne__FensterflaecheSued_m2</v>
      </c>
      <c r="B130" s="65"/>
      <c r="C130" s="65" t="s">
        <v>279</v>
      </c>
      <c r="D130" s="65" t="s">
        <v>252</v>
      </c>
      <c r="E130" s="65" t="s">
        <v>656</v>
      </c>
      <c r="F130" s="65" t="s">
        <v>657</v>
      </c>
      <c r="G130" s="65" t="s">
        <v>255</v>
      </c>
      <c r="H130" s="65" t="s">
        <v>633</v>
      </c>
      <c r="I130" s="65"/>
      <c r="J130" s="65" t="s">
        <v>658</v>
      </c>
      <c r="K130" s="65" t="s">
        <v>259</v>
      </c>
      <c r="Y130" s="67"/>
    </row>
    <row r="131" spans="1:25" x14ac:dyDescent="0.35">
      <c r="A131" s="68" t="str">
        <f>G131&amp;"_"&amp;H131&amp;"_"&amp;I131&amp;"_"&amp;J131&amp;"_"&amp;C131</f>
        <v>Userinput_SolareGewinne__FensterflaecheWest_m2</v>
      </c>
      <c r="B131" s="65"/>
      <c r="C131" s="65" t="s">
        <v>279</v>
      </c>
      <c r="D131" s="65" t="s">
        <v>252</v>
      </c>
      <c r="E131" s="65" t="s">
        <v>659</v>
      </c>
      <c r="F131" s="65" t="s">
        <v>660</v>
      </c>
      <c r="G131" s="65" t="s">
        <v>255</v>
      </c>
      <c r="H131" s="65" t="s">
        <v>633</v>
      </c>
      <c r="I131" s="65"/>
      <c r="J131" s="65" t="s">
        <v>661</v>
      </c>
      <c r="K131" s="65" t="s">
        <v>259</v>
      </c>
      <c r="Y131" s="67"/>
    </row>
    <row r="132" spans="1:25" x14ac:dyDescent="0.35">
      <c r="A132" s="63" t="str">
        <f>G132&amp;"_"&amp;H132&amp;"_"&amp;I132&amp;"_"&amp;J132&amp;"_"&amp;C132</f>
        <v>Userinput_SolareGewinne__gWertHorizontal_</v>
      </c>
      <c r="B132" s="80"/>
      <c r="C132" s="64"/>
      <c r="D132" s="64" t="s">
        <v>252</v>
      </c>
      <c r="E132" s="64" t="s">
        <v>662</v>
      </c>
      <c r="F132" s="64" t="s">
        <v>663</v>
      </c>
      <c r="G132" s="64" t="s">
        <v>255</v>
      </c>
      <c r="H132" s="64" t="s">
        <v>633</v>
      </c>
      <c r="I132" s="64"/>
      <c r="J132" s="64" t="s">
        <v>664</v>
      </c>
      <c r="K132" s="64" t="s">
        <v>259</v>
      </c>
      <c r="Y132" s="67"/>
    </row>
    <row r="133" spans="1:25" x14ac:dyDescent="0.35">
      <c r="A133" s="63" t="str">
        <f>G133&amp;"_"&amp;H133&amp;"_"&amp;I133&amp;"_"&amp;J133&amp;"_"&amp;C133</f>
        <v>Userinput_SolareGewinne__gWertNord_</v>
      </c>
      <c r="B133" s="80"/>
      <c r="C133" s="64"/>
      <c r="D133" s="64" t="s">
        <v>252</v>
      </c>
      <c r="E133" s="64" t="s">
        <v>665</v>
      </c>
      <c r="F133" s="64" t="s">
        <v>666</v>
      </c>
      <c r="G133" s="64" t="s">
        <v>255</v>
      </c>
      <c r="H133" s="64" t="s">
        <v>633</v>
      </c>
      <c r="I133" s="64"/>
      <c r="J133" s="64" t="s">
        <v>667</v>
      </c>
      <c r="K133" s="64" t="s">
        <v>259</v>
      </c>
      <c r="Y133" s="67"/>
    </row>
    <row r="134" spans="1:25" x14ac:dyDescent="0.35">
      <c r="A134" s="63" t="str">
        <f>G134&amp;"_"&amp;H134&amp;"_"&amp;I134&amp;"_"&amp;J134&amp;"_"&amp;C134</f>
        <v>Userinput_SolareGewinne__gWertOst_</v>
      </c>
      <c r="B134" s="80"/>
      <c r="C134" s="64"/>
      <c r="D134" s="64" t="s">
        <v>252</v>
      </c>
      <c r="E134" s="64" t="s">
        <v>668</v>
      </c>
      <c r="F134" s="64" t="s">
        <v>669</v>
      </c>
      <c r="G134" s="64" t="s">
        <v>255</v>
      </c>
      <c r="H134" s="64" t="s">
        <v>633</v>
      </c>
      <c r="I134" s="64"/>
      <c r="J134" s="64" t="s">
        <v>670</v>
      </c>
      <c r="K134" s="64" t="s">
        <v>259</v>
      </c>
      <c r="Y134" s="67"/>
    </row>
    <row r="135" spans="1:25" x14ac:dyDescent="0.35">
      <c r="A135" s="63" t="str">
        <f>G135&amp;"_"&amp;H135&amp;"_"&amp;I135&amp;"_"&amp;J135&amp;"_"&amp;C135</f>
        <v>Userinput_SolareGewinne__gWertSued_</v>
      </c>
      <c r="B135" s="80"/>
      <c r="C135" s="64"/>
      <c r="D135" s="64" t="s">
        <v>252</v>
      </c>
      <c r="E135" s="64" t="s">
        <v>671</v>
      </c>
      <c r="F135" s="64" t="s">
        <v>672</v>
      </c>
      <c r="G135" s="64" t="s">
        <v>255</v>
      </c>
      <c r="H135" s="64" t="s">
        <v>633</v>
      </c>
      <c r="I135" s="64"/>
      <c r="J135" s="64" t="s">
        <v>673</v>
      </c>
      <c r="K135" s="64" t="s">
        <v>259</v>
      </c>
      <c r="Y135" s="67"/>
    </row>
    <row r="136" spans="1:25" x14ac:dyDescent="0.35">
      <c r="A136" s="63" t="str">
        <f>G136&amp;"_"&amp;H136&amp;"_"&amp;I136&amp;"_"&amp;J136&amp;"_"&amp;C136</f>
        <v>Userinput_SolareGewinne__gWertWest_</v>
      </c>
      <c r="B136" s="80"/>
      <c r="C136" s="64"/>
      <c r="D136" s="64" t="s">
        <v>252</v>
      </c>
      <c r="E136" s="64" t="s">
        <v>674</v>
      </c>
      <c r="F136" s="64" t="s">
        <v>675</v>
      </c>
      <c r="G136" s="64" t="s">
        <v>255</v>
      </c>
      <c r="H136" s="64" t="s">
        <v>633</v>
      </c>
      <c r="I136" s="64"/>
      <c r="J136" s="64" t="s">
        <v>676</v>
      </c>
      <c r="K136" s="64" t="s">
        <v>259</v>
      </c>
      <c r="Y136" s="67"/>
    </row>
    <row r="137" spans="1:25" x14ac:dyDescent="0.35">
      <c r="A137" s="63" t="str">
        <f>G137&amp;"_"&amp;H137&amp;"_"&amp;I137&amp;"_"&amp;J137&amp;"_"&amp;C137</f>
        <v>Userinput_SolareGewinne__VerhaeltnisAbminderungHeizenKuehlenHorizontal_</v>
      </c>
      <c r="B137" s="80"/>
      <c r="C137" s="64"/>
      <c r="D137" s="64" t="s">
        <v>252</v>
      </c>
      <c r="E137" s="64" t="s">
        <v>677</v>
      </c>
      <c r="F137" s="64" t="s">
        <v>678</v>
      </c>
      <c r="G137" s="64" t="s">
        <v>255</v>
      </c>
      <c r="H137" s="64" t="s">
        <v>633</v>
      </c>
      <c r="I137" s="64"/>
      <c r="J137" s="64" t="s">
        <v>679</v>
      </c>
      <c r="K137" s="64" t="s">
        <v>259</v>
      </c>
      <c r="Y137" s="67"/>
    </row>
    <row r="138" spans="1:25" x14ac:dyDescent="0.35">
      <c r="A138" s="63" t="str">
        <f>G138&amp;"_"&amp;H138&amp;"_"&amp;I138&amp;"_"&amp;J138&amp;"_"&amp;C138</f>
        <v>Userinput_SolareGewinne__VerhaeltnisAbminderungHeizenKuehlenNord_</v>
      </c>
      <c r="B138" s="80"/>
      <c r="C138" s="64"/>
      <c r="D138" s="64" t="s">
        <v>252</v>
      </c>
      <c r="E138" s="64" t="s">
        <v>680</v>
      </c>
      <c r="F138" s="64" t="s">
        <v>681</v>
      </c>
      <c r="G138" s="64" t="s">
        <v>255</v>
      </c>
      <c r="H138" s="64" t="s">
        <v>633</v>
      </c>
      <c r="I138" s="64"/>
      <c r="J138" s="64" t="s">
        <v>682</v>
      </c>
      <c r="K138" s="64" t="s">
        <v>259</v>
      </c>
      <c r="Y138" s="67"/>
    </row>
    <row r="139" spans="1:25" x14ac:dyDescent="0.35">
      <c r="A139" s="63" t="str">
        <f>G139&amp;"_"&amp;H139&amp;"_"&amp;I139&amp;"_"&amp;J139&amp;"_"&amp;C139</f>
        <v>Userinput_SolareGewinne__VerhaeltnisAbminderungHeizenKuehlenOst_</v>
      </c>
      <c r="B139" s="80"/>
      <c r="C139" s="64"/>
      <c r="D139" s="64" t="s">
        <v>252</v>
      </c>
      <c r="E139" s="64" t="s">
        <v>683</v>
      </c>
      <c r="F139" s="64" t="s">
        <v>684</v>
      </c>
      <c r="G139" s="64" t="s">
        <v>255</v>
      </c>
      <c r="H139" s="64" t="s">
        <v>633</v>
      </c>
      <c r="I139" s="64"/>
      <c r="J139" s="64" t="s">
        <v>685</v>
      </c>
      <c r="K139" s="64" t="s">
        <v>259</v>
      </c>
      <c r="Y139" s="67"/>
    </row>
    <row r="140" spans="1:25" x14ac:dyDescent="0.35">
      <c r="A140" s="63" t="str">
        <f>G140&amp;"_"&amp;H140&amp;"_"&amp;I140&amp;"_"&amp;J140&amp;"_"&amp;C140</f>
        <v>Userinput_SolareGewinne__VerhaeltnisAbminderungHeizenKuehlenSued_</v>
      </c>
      <c r="B140" s="80"/>
      <c r="C140" s="64"/>
      <c r="D140" s="64" t="s">
        <v>252</v>
      </c>
      <c r="E140" s="64" t="s">
        <v>686</v>
      </c>
      <c r="F140" s="64" t="s">
        <v>687</v>
      </c>
      <c r="G140" s="64" t="s">
        <v>255</v>
      </c>
      <c r="H140" s="64" t="s">
        <v>633</v>
      </c>
      <c r="I140" s="64"/>
      <c r="J140" s="64" t="s">
        <v>688</v>
      </c>
      <c r="K140" s="64" t="s">
        <v>259</v>
      </c>
      <c r="Y140" s="67"/>
    </row>
    <row r="141" spans="1:25" x14ac:dyDescent="0.35">
      <c r="A141" s="63" t="str">
        <f>G141&amp;"_"&amp;H141&amp;"_"&amp;I141&amp;"_"&amp;J141&amp;"_"&amp;C141</f>
        <v>Userinput_SolareGewinne__VerhaeltnisAbminderungHeizenKuehlenWest_</v>
      </c>
      <c r="B141" s="80"/>
      <c r="C141" s="64"/>
      <c r="D141" s="64" t="s">
        <v>252</v>
      </c>
      <c r="E141" s="64" t="s">
        <v>689</v>
      </c>
      <c r="F141" s="64" t="s">
        <v>690</v>
      </c>
      <c r="G141" s="64" t="s">
        <v>255</v>
      </c>
      <c r="H141" s="64" t="s">
        <v>633</v>
      </c>
      <c r="I141" s="64"/>
      <c r="J141" s="64" t="s">
        <v>691</v>
      </c>
      <c r="K141" s="64" t="s">
        <v>259</v>
      </c>
      <c r="Y141" s="67"/>
    </row>
    <row r="142" spans="1:25" x14ac:dyDescent="0.35">
      <c r="A142" s="63" t="str">
        <f>G142&amp;"_"&amp;H142&amp;"_"&amp;I142&amp;"_"&amp;J142&amp;"_"&amp;C142</f>
        <v>Userinput_Switch__AnteileFahrzeugeLadekurveFolgen_</v>
      </c>
      <c r="B142" s="80">
        <v>6</v>
      </c>
      <c r="C142" s="64"/>
      <c r="D142" s="64" t="s">
        <v>365</v>
      </c>
      <c r="E142" s="64" t="s">
        <v>692</v>
      </c>
      <c r="F142" s="64" t="s">
        <v>693</v>
      </c>
      <c r="G142" s="64" t="s">
        <v>255</v>
      </c>
      <c r="H142" s="64" t="s">
        <v>694</v>
      </c>
      <c r="I142" s="64"/>
      <c r="J142" s="64" t="s">
        <v>695</v>
      </c>
      <c r="K142" s="64" t="s">
        <v>259</v>
      </c>
      <c r="Y142" s="67"/>
    </row>
    <row r="143" spans="1:25" x14ac:dyDescent="0.35">
      <c r="A143" s="63" t="str">
        <f>G143&amp;"_"&amp;H143&amp;"_"&amp;I143&amp;"_"&amp;J143&amp;"_"&amp;C143</f>
        <v>Userinput_Switch__AuswahlDirektinputVarianten_</v>
      </c>
      <c r="B143" s="80">
        <v>0</v>
      </c>
      <c r="C143" s="64"/>
      <c r="D143" s="64" t="s">
        <v>365</v>
      </c>
      <c r="E143" s="64" t="s">
        <v>696</v>
      </c>
      <c r="F143" s="64" t="s">
        <v>697</v>
      </c>
      <c r="G143" s="64" t="s">
        <v>255</v>
      </c>
      <c r="H143" s="64" t="s">
        <v>694</v>
      </c>
      <c r="I143" s="64"/>
      <c r="J143" s="64" t="s">
        <v>698</v>
      </c>
      <c r="K143" s="64" t="s">
        <v>259</v>
      </c>
      <c r="Y143" s="67"/>
    </row>
    <row r="144" spans="1:25" x14ac:dyDescent="0.35">
      <c r="A144" s="63" t="str">
        <f>G144&amp;"_"&amp;H144&amp;"_"&amp;I144&amp;"_"&amp;J144&amp;"_"&amp;C144</f>
        <v>Userinput_Switch__CO2PEProfil_</v>
      </c>
      <c r="B144" s="80">
        <v>1</v>
      </c>
      <c r="C144" s="64"/>
      <c r="D144" s="64" t="s">
        <v>365</v>
      </c>
      <c r="E144" s="64" t="s">
        <v>699</v>
      </c>
      <c r="F144" s="64" t="s">
        <v>700</v>
      </c>
      <c r="G144" s="64" t="s">
        <v>255</v>
      </c>
      <c r="H144" s="64" t="s">
        <v>694</v>
      </c>
      <c r="I144" s="64"/>
      <c r="J144" s="64" t="s">
        <v>701</v>
      </c>
      <c r="K144" s="64" t="s">
        <v>259</v>
      </c>
      <c r="Y144" s="67"/>
    </row>
    <row r="145" spans="1:25" x14ac:dyDescent="0.35">
      <c r="A145" s="63" t="str">
        <f>G145&amp;"_"&amp;H145&amp;"_"&amp;I145&amp;"_"&amp;J145&amp;"_"&amp;C145</f>
        <v>Userinput_Switch__EBatterie_</v>
      </c>
      <c r="B145" s="80" t="b">
        <v>1</v>
      </c>
      <c r="C145" s="64"/>
      <c r="D145" s="64" t="s">
        <v>365</v>
      </c>
      <c r="E145" s="64" t="s">
        <v>702</v>
      </c>
      <c r="F145" s="64" t="s">
        <v>703</v>
      </c>
      <c r="G145" s="64" t="s">
        <v>255</v>
      </c>
      <c r="H145" s="64" t="s">
        <v>694</v>
      </c>
      <c r="I145" s="64"/>
      <c r="J145" s="64" t="s">
        <v>704</v>
      </c>
      <c r="K145" s="64" t="s">
        <v>259</v>
      </c>
      <c r="Y145" s="67"/>
    </row>
    <row r="146" spans="1:25" x14ac:dyDescent="0.35">
      <c r="A146" s="63" t="str">
        <f>G146&amp;"_"&amp;H146&amp;"_"&amp;I146&amp;"_"&amp;J146&amp;"_"&amp;C146</f>
        <v>Userinput_Switch__Ecars_</v>
      </c>
      <c r="B146" s="80" t="b">
        <v>1</v>
      </c>
      <c r="C146" s="64"/>
      <c r="D146" s="64" t="s">
        <v>365</v>
      </c>
      <c r="E146" s="64" t="s">
        <v>705</v>
      </c>
      <c r="F146" s="64" t="s">
        <v>706</v>
      </c>
      <c r="G146" s="64" t="s">
        <v>255</v>
      </c>
      <c r="H146" s="64" t="s">
        <v>694</v>
      </c>
      <c r="I146" s="64"/>
      <c r="J146" s="64" t="s">
        <v>707</v>
      </c>
      <c r="K146" s="64" t="s">
        <v>259</v>
      </c>
      <c r="Y146" s="67"/>
    </row>
    <row r="147" spans="1:25" x14ac:dyDescent="0.35">
      <c r="A147" s="63" t="str">
        <f>G147&amp;"_"&amp;H147&amp;"_"&amp;I147&amp;"_"&amp;J147&amp;"_"&amp;C147</f>
        <v>Userinput_Switch__EPatrone_</v>
      </c>
      <c r="B147" s="80" t="b">
        <v>1</v>
      </c>
      <c r="C147" s="64"/>
      <c r="D147" s="64" t="s">
        <v>365</v>
      </c>
      <c r="E147" s="64" t="s">
        <v>708</v>
      </c>
      <c r="F147" s="64" t="s">
        <v>709</v>
      </c>
      <c r="G147" s="64" t="s">
        <v>255</v>
      </c>
      <c r="H147" s="64" t="s">
        <v>694</v>
      </c>
      <c r="I147" s="64"/>
      <c r="J147" s="64" t="s">
        <v>710</v>
      </c>
      <c r="K147" s="64" t="s">
        <v>259</v>
      </c>
      <c r="Y147" s="67"/>
    </row>
    <row r="148" spans="1:25" x14ac:dyDescent="0.35">
      <c r="A148" s="63" t="str">
        <f>G148&amp;"_"&amp;H148&amp;"_"&amp;I148&amp;"_"&amp;J148&amp;"_"&amp;C148</f>
        <v>Userinput_Switch__FreigabeAbwaerme_</v>
      </c>
      <c r="B148" s="80" t="b">
        <v>0</v>
      </c>
      <c r="C148" s="64"/>
      <c r="D148" s="64" t="s">
        <v>365</v>
      </c>
      <c r="E148" s="64" t="s">
        <v>711</v>
      </c>
      <c r="F148" s="64" t="s">
        <v>712</v>
      </c>
      <c r="G148" s="64" t="s">
        <v>255</v>
      </c>
      <c r="H148" s="64" t="s">
        <v>694</v>
      </c>
      <c r="I148" s="64"/>
      <c r="J148" s="64" t="s">
        <v>713</v>
      </c>
      <c r="K148" s="64" t="s">
        <v>259</v>
      </c>
      <c r="Y148" s="67"/>
    </row>
    <row r="149" spans="1:25" x14ac:dyDescent="0.35">
      <c r="A149" s="63" t="str">
        <f>G149&amp;"_"&amp;H149&amp;"_"&amp;I149&amp;"_"&amp;J149&amp;"_"&amp;C149</f>
        <v>Userinput_Switch__Gebäudehuelle_</v>
      </c>
      <c r="B149" s="80">
        <f>Widmung!A33</f>
        <v>1</v>
      </c>
      <c r="C149" s="64"/>
      <c r="D149" s="64" t="s">
        <v>365</v>
      </c>
      <c r="E149" s="64" t="s">
        <v>714</v>
      </c>
      <c r="F149" s="64" t="s">
        <v>715</v>
      </c>
      <c r="G149" s="64" t="s">
        <v>255</v>
      </c>
      <c r="H149" s="64" t="s">
        <v>694</v>
      </c>
      <c r="I149" s="64"/>
      <c r="J149" s="64" t="s">
        <v>716</v>
      </c>
      <c r="K149" s="64" t="s">
        <v>259</v>
      </c>
      <c r="Y149" s="67"/>
    </row>
    <row r="150" spans="1:25" x14ac:dyDescent="0.35">
      <c r="A150" s="63" t="str">
        <f>G150&amp;"_"&amp;H150&amp;"_"&amp;I150&amp;"_"&amp;J150&amp;"_"&amp;C150</f>
        <v>Userinput_Switch__kmLeistungAusbildung_</v>
      </c>
      <c r="B150" s="80">
        <v>6</v>
      </c>
      <c r="C150" s="64"/>
      <c r="D150" s="64" t="s">
        <v>365</v>
      </c>
      <c r="E150" s="64" t="s">
        <v>717</v>
      </c>
      <c r="F150" s="64" t="s">
        <v>718</v>
      </c>
      <c r="G150" s="64" t="s">
        <v>255</v>
      </c>
      <c r="H150" s="64" t="s">
        <v>694</v>
      </c>
      <c r="I150" s="64"/>
      <c r="J150" s="64" t="s">
        <v>719</v>
      </c>
      <c r="K150" s="64" t="s">
        <v>259</v>
      </c>
      <c r="Y150" s="67"/>
    </row>
    <row r="151" spans="1:25" x14ac:dyDescent="0.35">
      <c r="A151" s="63" t="str">
        <f>G151&amp;"_"&amp;H151&amp;"_"&amp;I151&amp;"_"&amp;J151&amp;"_"&amp;C151</f>
        <v>Userinput_Switch__kmLeistungBuero_</v>
      </c>
      <c r="B151" s="80">
        <v>6</v>
      </c>
      <c r="C151" s="64"/>
      <c r="D151" s="64" t="s">
        <v>365</v>
      </c>
      <c r="E151" s="64" t="s">
        <v>720</v>
      </c>
      <c r="F151" s="64" t="s">
        <v>721</v>
      </c>
      <c r="G151" s="64" t="s">
        <v>255</v>
      </c>
      <c r="H151" s="64" t="s">
        <v>694</v>
      </c>
      <c r="I151" s="64"/>
      <c r="J151" s="64" t="s">
        <v>722</v>
      </c>
      <c r="K151" s="64" t="s">
        <v>259</v>
      </c>
      <c r="Y151" s="67"/>
    </row>
    <row r="152" spans="1:25" x14ac:dyDescent="0.35">
      <c r="A152" s="63" t="str">
        <f>G152&amp;"_"&amp;H152&amp;"_"&amp;I152&amp;"_"&amp;J152&amp;"_"&amp;C152</f>
        <v>Userinput_Switch__kmLeistungHandel_</v>
      </c>
      <c r="B152" s="80">
        <v>6</v>
      </c>
      <c r="C152" s="64"/>
      <c r="D152" s="64" t="s">
        <v>365</v>
      </c>
      <c r="E152" s="64" t="s">
        <v>723</v>
      </c>
      <c r="F152" s="64" t="s">
        <v>724</v>
      </c>
      <c r="G152" s="64" t="s">
        <v>255</v>
      </c>
      <c r="H152" s="64" t="s">
        <v>694</v>
      </c>
      <c r="I152" s="64"/>
      <c r="J152" s="64" t="s">
        <v>725</v>
      </c>
      <c r="K152" s="64" t="s">
        <v>259</v>
      </c>
      <c r="Y152" s="67"/>
    </row>
    <row r="153" spans="1:25" x14ac:dyDescent="0.35">
      <c r="A153" s="63" t="str">
        <f>G153&amp;"_"&amp;H153&amp;"_"&amp;I153&amp;"_"&amp;J153&amp;"_"&amp;C153</f>
        <v>Userinput_Switch__kmLeistungWohnen_</v>
      </c>
      <c r="B153" s="80">
        <v>6</v>
      </c>
      <c r="C153" s="64"/>
      <c r="D153" s="64" t="s">
        <v>365</v>
      </c>
      <c r="E153" s="64" t="s">
        <v>726</v>
      </c>
      <c r="F153" s="64" t="s">
        <v>727</v>
      </c>
      <c r="G153" s="64" t="s">
        <v>255</v>
      </c>
      <c r="H153" s="64" t="s">
        <v>694</v>
      </c>
      <c r="I153" s="64"/>
      <c r="J153" s="64" t="s">
        <v>728</v>
      </c>
      <c r="K153" s="64" t="s">
        <v>259</v>
      </c>
      <c r="Y153" s="67"/>
    </row>
    <row r="154" spans="1:25" x14ac:dyDescent="0.35">
      <c r="A154" s="63" t="str">
        <f>G154&amp;"_"&amp;H154&amp;"_"&amp;I154&amp;"_"&amp;J154&amp;"_"&amp;C154</f>
        <v>Userinput_Switch__Kuehlung_</v>
      </c>
      <c r="B154" s="80" t="b">
        <v>1</v>
      </c>
      <c r="C154" s="64"/>
      <c r="D154" s="64" t="s">
        <v>365</v>
      </c>
      <c r="E154" s="64" t="s">
        <v>729</v>
      </c>
      <c r="F154" s="64" t="s">
        <v>730</v>
      </c>
      <c r="G154" s="64" t="s">
        <v>255</v>
      </c>
      <c r="H154" s="64" t="s">
        <v>694</v>
      </c>
      <c r="I154" s="64"/>
      <c r="J154" s="64" t="s">
        <v>437</v>
      </c>
      <c r="K154" s="64" t="s">
        <v>259</v>
      </c>
      <c r="Y154" s="67"/>
    </row>
    <row r="155" spans="1:25" x14ac:dyDescent="0.35">
      <c r="A155" s="63" t="str">
        <f>G155&amp;"_"&amp;H155&amp;"_"&amp;I155&amp;"_"&amp;J155&amp;"_"&amp;C155</f>
        <v>Userinput_Switch__Lueftungsanlage_</v>
      </c>
      <c r="B155" s="80" t="b">
        <v>1</v>
      </c>
      <c r="C155" s="64"/>
      <c r="D155" s="64" t="s">
        <v>365</v>
      </c>
      <c r="E155" s="64" t="s">
        <v>731</v>
      </c>
      <c r="F155" s="64" t="s">
        <v>732</v>
      </c>
      <c r="G155" s="64" t="s">
        <v>255</v>
      </c>
      <c r="H155" s="64" t="s">
        <v>694</v>
      </c>
      <c r="I155" s="64"/>
      <c r="J155" s="64" t="s">
        <v>733</v>
      </c>
      <c r="K155" s="64" t="s">
        <v>259</v>
      </c>
      <c r="Y155" s="67"/>
    </row>
    <row r="156" spans="1:25" x14ac:dyDescent="0.35">
      <c r="A156" s="63" t="str">
        <f>G156&amp;"_"&amp;H156&amp;"_"&amp;I156&amp;"_"&amp;J156&amp;"_"&amp;C156</f>
        <v>Userinput_Switch__Netzdienlichkeit_</v>
      </c>
      <c r="B156" s="80" t="b">
        <v>1</v>
      </c>
      <c r="C156" s="64"/>
      <c r="D156" s="64" t="s">
        <v>365</v>
      </c>
      <c r="E156" s="64" t="s">
        <v>734</v>
      </c>
      <c r="F156" s="64" t="s">
        <v>735</v>
      </c>
      <c r="G156" s="64" t="s">
        <v>255</v>
      </c>
      <c r="H156" s="64" t="s">
        <v>694</v>
      </c>
      <c r="I156" s="64"/>
      <c r="J156" s="64" t="s">
        <v>387</v>
      </c>
      <c r="K156" s="64" t="s">
        <v>259</v>
      </c>
      <c r="Y156" s="67"/>
    </row>
    <row r="157" spans="1:25" x14ac:dyDescent="0.35">
      <c r="A157" s="63" t="str">
        <f>G157&amp;"_"&amp;H157&amp;"_"&amp;I157&amp;"_"&amp;J157&amp;"_"&amp;C157</f>
        <v>Userinput_Switch__Netzdienlichkeitsprofil_</v>
      </c>
      <c r="B157" s="80">
        <v>1</v>
      </c>
      <c r="C157" s="64"/>
      <c r="D157" s="64" t="s">
        <v>365</v>
      </c>
      <c r="E157" s="64" t="s">
        <v>736</v>
      </c>
      <c r="F157" s="64" t="s">
        <v>737</v>
      </c>
      <c r="G157" s="64" t="s">
        <v>255</v>
      </c>
      <c r="H157" s="64" t="s">
        <v>694</v>
      </c>
      <c r="I157" s="64"/>
      <c r="J157" s="64" t="s">
        <v>738</v>
      </c>
      <c r="K157" s="64" t="s">
        <v>259</v>
      </c>
      <c r="Y157" s="67"/>
    </row>
    <row r="158" spans="1:25" x14ac:dyDescent="0.35">
      <c r="A158" s="63" t="str">
        <f>G158&amp;"_"&amp;H158&amp;"_"&amp;I158&amp;"_"&amp;J158&amp;"_"&amp;C158</f>
        <v>Userinput_Switch__Photovoltaikvariante_</v>
      </c>
      <c r="B158" s="80">
        <v>1</v>
      </c>
      <c r="C158" s="64"/>
      <c r="D158" s="64" t="s">
        <v>365</v>
      </c>
      <c r="E158" s="64" t="s">
        <v>739</v>
      </c>
      <c r="F158" s="64" t="s">
        <v>740</v>
      </c>
      <c r="G158" s="64" t="s">
        <v>255</v>
      </c>
      <c r="H158" s="64" t="s">
        <v>694</v>
      </c>
      <c r="I158" s="64"/>
      <c r="J158" s="64" t="s">
        <v>741</v>
      </c>
      <c r="K158" s="64" t="s">
        <v>259</v>
      </c>
      <c r="Y158" s="67"/>
    </row>
    <row r="159" spans="1:25" x14ac:dyDescent="0.35">
      <c r="A159" s="63" t="str">
        <f>G159&amp;"_"&amp;H159&amp;"_"&amp;I159&amp;"_"&amp;J159&amp;"_"&amp;C159</f>
        <v>Userinput_Switch__PV_</v>
      </c>
      <c r="B159" s="80" t="b">
        <v>1</v>
      </c>
      <c r="C159" s="64"/>
      <c r="D159" s="64" t="s">
        <v>365</v>
      </c>
      <c r="E159" s="64" t="s">
        <v>742</v>
      </c>
      <c r="F159" s="64" t="s">
        <v>743</v>
      </c>
      <c r="G159" s="64" t="s">
        <v>255</v>
      </c>
      <c r="H159" s="64" t="s">
        <v>694</v>
      </c>
      <c r="I159" s="64"/>
      <c r="J159" s="64" t="s">
        <v>627</v>
      </c>
      <c r="K159" s="64" t="s">
        <v>259</v>
      </c>
      <c r="Y159" s="67"/>
    </row>
    <row r="160" spans="1:25" x14ac:dyDescent="0.35">
      <c r="A160" s="63" t="str">
        <f>G160&amp;"_"&amp;H160&amp;"_"&amp;I160&amp;"_"&amp;J160&amp;"_"&amp;C160</f>
        <v>Userinput_Switch__RegionstypMobilitaet_</v>
      </c>
      <c r="B160" s="80">
        <v>1</v>
      </c>
      <c r="C160" s="64"/>
      <c r="D160" s="64" t="s">
        <v>365</v>
      </c>
      <c r="E160" s="64" t="s">
        <v>744</v>
      </c>
      <c r="F160" s="64" t="s">
        <v>745</v>
      </c>
      <c r="G160" s="64" t="s">
        <v>255</v>
      </c>
      <c r="H160" s="64" t="s">
        <v>694</v>
      </c>
      <c r="I160" s="64"/>
      <c r="J160" s="64" t="s">
        <v>746</v>
      </c>
      <c r="K160" s="64" t="s">
        <v>259</v>
      </c>
      <c r="Y160" s="67"/>
    </row>
    <row r="161" spans="1:25" x14ac:dyDescent="0.35">
      <c r="A161" s="63" t="str">
        <f>G161&amp;"_"&amp;H161&amp;"_"&amp;I161&amp;"_"&amp;J161&amp;"_"&amp;C161</f>
        <v>Userinput_Switch__Wetterdaten_</v>
      </c>
      <c r="B161" s="80">
        <v>10</v>
      </c>
      <c r="C161" s="64"/>
      <c r="D161" s="64" t="s">
        <v>365</v>
      </c>
      <c r="E161" s="64" t="s">
        <v>747</v>
      </c>
      <c r="F161" s="64" t="s">
        <v>748</v>
      </c>
      <c r="G161" s="64" t="s">
        <v>255</v>
      </c>
      <c r="H161" s="64" t="s">
        <v>694</v>
      </c>
      <c r="I161" s="64"/>
      <c r="J161" s="64" t="s">
        <v>749</v>
      </c>
      <c r="K161" s="64" t="s">
        <v>259</v>
      </c>
      <c r="Y161" s="67"/>
    </row>
    <row r="162" spans="1:25" x14ac:dyDescent="0.35">
      <c r="Y162" s="67"/>
    </row>
    <row r="163" spans="1:25" x14ac:dyDescent="0.35">
      <c r="Y163" s="67"/>
    </row>
    <row r="164" spans="1:25" x14ac:dyDescent="0.35">
      <c r="Y164" s="67"/>
    </row>
    <row r="165" spans="1:25" x14ac:dyDescent="0.35">
      <c r="Y165" s="67"/>
    </row>
    <row r="166" spans="1:25" x14ac:dyDescent="0.35">
      <c r="Y166" s="67"/>
    </row>
    <row r="167" spans="1:25" x14ac:dyDescent="0.35">
      <c r="Y167" s="67"/>
    </row>
    <row r="168" spans="1:25" x14ac:dyDescent="0.35">
      <c r="Y168" s="67"/>
    </row>
    <row r="169" spans="1:25" x14ac:dyDescent="0.35">
      <c r="Y169" s="67"/>
    </row>
    <row r="170" spans="1:25" x14ac:dyDescent="0.35">
      <c r="Y170" s="67"/>
    </row>
    <row r="171" spans="1:25" x14ac:dyDescent="0.35">
      <c r="Y171" s="67"/>
    </row>
    <row r="172" spans="1:25" x14ac:dyDescent="0.35">
      <c r="Y172" s="67"/>
    </row>
    <row r="173" spans="1:25" x14ac:dyDescent="0.35">
      <c r="Y173" s="67"/>
    </row>
    <row r="174" spans="1:25" x14ac:dyDescent="0.35">
      <c r="Y174" s="67"/>
    </row>
    <row r="175" spans="1:25" x14ac:dyDescent="0.35">
      <c r="Y175" s="67"/>
    </row>
    <row r="176" spans="1:25" x14ac:dyDescent="0.35">
      <c r="Y176" s="67"/>
    </row>
    <row r="177" spans="1:25" x14ac:dyDescent="0.35">
      <c r="Y177" s="67"/>
    </row>
    <row r="178" spans="1:25" x14ac:dyDescent="0.35">
      <c r="Y178" s="67"/>
    </row>
    <row r="179" spans="1:25" x14ac:dyDescent="0.35">
      <c r="Y179" s="67"/>
    </row>
    <row r="180" spans="1:25" x14ac:dyDescent="0.35">
      <c r="Y180" s="67"/>
    </row>
    <row r="181" spans="1:25" x14ac:dyDescent="0.35">
      <c r="Y181" s="67"/>
    </row>
    <row r="182" spans="1:25" x14ac:dyDescent="0.35">
      <c r="Y182" s="67"/>
    </row>
    <row r="183" spans="1:25" x14ac:dyDescent="0.35">
      <c r="Y183" s="67"/>
    </row>
    <row r="184" spans="1:25" x14ac:dyDescent="0.35">
      <c r="Y184" s="67"/>
    </row>
    <row r="185" spans="1:25" x14ac:dyDescent="0.35">
      <c r="Y185" s="67"/>
    </row>
    <row r="186" spans="1:25" x14ac:dyDescent="0.35">
      <c r="Y186" s="67"/>
    </row>
    <row r="187" spans="1:25" x14ac:dyDescent="0.35">
      <c r="Y187" s="67"/>
    </row>
    <row r="188" spans="1:25" x14ac:dyDescent="0.35">
      <c r="Y188" s="67"/>
    </row>
    <row r="189" spans="1:25" x14ac:dyDescent="0.35">
      <c r="Y189" s="67"/>
    </row>
    <row r="190" spans="1:25" x14ac:dyDescent="0.35">
      <c r="Y190" s="67"/>
    </row>
    <row r="191" spans="1:25" x14ac:dyDescent="0.35">
      <c r="A191" s="81"/>
      <c r="Y191" s="67"/>
    </row>
    <row r="192" spans="1:25" x14ac:dyDescent="0.35">
      <c r="A192" s="81"/>
      <c r="Y192" s="67"/>
    </row>
    <row r="193" spans="1:25" x14ac:dyDescent="0.35">
      <c r="A193" s="81"/>
      <c r="Y193" s="67"/>
    </row>
    <row r="194" spans="1:25" x14ac:dyDescent="0.35">
      <c r="A194" s="81"/>
      <c r="Y194" s="67"/>
    </row>
    <row r="195" spans="1:25" x14ac:dyDescent="0.35">
      <c r="A195" s="81"/>
      <c r="Y195" s="67"/>
    </row>
    <row r="196" spans="1:25" x14ac:dyDescent="0.35">
      <c r="A196" s="81"/>
      <c r="Y196" s="67"/>
    </row>
    <row r="197" spans="1:25" x14ac:dyDescent="0.35">
      <c r="A197" s="81"/>
      <c r="Y197" s="67"/>
    </row>
    <row r="198" spans="1:25" x14ac:dyDescent="0.35">
      <c r="A198" s="81"/>
      <c r="Y198" s="67"/>
    </row>
    <row r="199" spans="1:25" x14ac:dyDescent="0.35">
      <c r="A199" s="81"/>
      <c r="Y199" s="67"/>
    </row>
    <row r="200" spans="1:25" x14ac:dyDescent="0.35">
      <c r="A200" s="81"/>
      <c r="Y200" s="67"/>
    </row>
    <row r="201" spans="1:25" x14ac:dyDescent="0.35">
      <c r="A201" s="81"/>
      <c r="Y201" s="67"/>
    </row>
    <row r="202" spans="1:25" x14ac:dyDescent="0.35">
      <c r="A202" s="82"/>
      <c r="Y202" s="67"/>
    </row>
    <row r="203" spans="1:25" x14ac:dyDescent="0.35">
      <c r="A203" s="81"/>
      <c r="Y203" s="67"/>
    </row>
    <row r="204" spans="1:25" x14ac:dyDescent="0.35">
      <c r="A204" s="81"/>
      <c r="Y204" s="67"/>
    </row>
    <row r="205" spans="1:25" x14ac:dyDescent="0.35">
      <c r="A205" s="81"/>
      <c r="Y205" s="67"/>
    </row>
    <row r="206" spans="1:25" x14ac:dyDescent="0.35">
      <c r="A206" s="81"/>
      <c r="Y206" s="67"/>
    </row>
    <row r="207" spans="1:25" x14ac:dyDescent="0.35">
      <c r="A207" s="81"/>
      <c r="Y207" s="67"/>
    </row>
    <row r="208" spans="1:25" x14ac:dyDescent="0.35">
      <c r="A208" s="81" t="s">
        <v>761</v>
      </c>
      <c r="Y208" s="67"/>
    </row>
    <row r="209" spans="1:25" x14ac:dyDescent="0.35">
      <c r="A209" s="81" t="s">
        <v>762</v>
      </c>
      <c r="Y209" s="67"/>
    </row>
    <row r="210" spans="1:25" x14ac:dyDescent="0.35">
      <c r="A210" s="81" t="s">
        <v>763</v>
      </c>
      <c r="Y210" s="67"/>
    </row>
    <row r="211" spans="1:25" x14ac:dyDescent="0.35">
      <c r="A211" s="81" t="s">
        <v>764</v>
      </c>
      <c r="Y211" s="67"/>
    </row>
    <row r="212" spans="1:25" x14ac:dyDescent="0.35">
      <c r="A212" s="81" t="s">
        <v>765</v>
      </c>
      <c r="Y212" s="67"/>
    </row>
    <row r="213" spans="1:25" x14ac:dyDescent="0.35">
      <c r="A213" s="81" t="s">
        <v>766</v>
      </c>
      <c r="Y213" s="67"/>
    </row>
    <row r="214" spans="1:25" x14ac:dyDescent="0.35">
      <c r="A214" s="81" t="s">
        <v>767</v>
      </c>
      <c r="Y214" s="67"/>
    </row>
    <row r="215" spans="1:25" x14ac:dyDescent="0.35">
      <c r="Y215" s="67"/>
    </row>
    <row r="216" spans="1:25" x14ac:dyDescent="0.35">
      <c r="Y216" s="67"/>
    </row>
    <row r="217" spans="1:25" x14ac:dyDescent="0.35">
      <c r="Y217" s="67"/>
    </row>
    <row r="218" spans="1:25" x14ac:dyDescent="0.35">
      <c r="Y218" s="67"/>
    </row>
    <row r="219" spans="1:25" x14ac:dyDescent="0.35">
      <c r="Y219" s="67"/>
    </row>
    <row r="220" spans="1:25" x14ac:dyDescent="0.35">
      <c r="Y220" s="67"/>
    </row>
    <row r="221" spans="1:25" x14ac:dyDescent="0.35">
      <c r="Y221" s="67"/>
    </row>
    <row r="222" spans="1:25" x14ac:dyDescent="0.35">
      <c r="Y222" s="67"/>
    </row>
    <row r="223" spans="1:25" x14ac:dyDescent="0.35">
      <c r="Y223" s="67"/>
    </row>
    <row r="224" spans="1:25" x14ac:dyDescent="0.35">
      <c r="Y224" s="67"/>
    </row>
    <row r="225" spans="25:25" x14ac:dyDescent="0.35">
      <c r="Y225" s="67"/>
    </row>
    <row r="226" spans="25:25" x14ac:dyDescent="0.35">
      <c r="Y226" s="67"/>
    </row>
    <row r="227" spans="25:25" x14ac:dyDescent="0.35">
      <c r="Y227" s="67"/>
    </row>
    <row r="228" spans="25:25" x14ac:dyDescent="0.35">
      <c r="Y228" s="67"/>
    </row>
    <row r="229" spans="25:25" x14ac:dyDescent="0.35">
      <c r="Y229" s="67"/>
    </row>
    <row r="230" spans="25:25" x14ac:dyDescent="0.35">
      <c r="Y230" s="67"/>
    </row>
    <row r="231" spans="25:25" x14ac:dyDescent="0.35">
      <c r="Y231" s="67"/>
    </row>
    <row r="232" spans="25:25" x14ac:dyDescent="0.35">
      <c r="Y232" s="67"/>
    </row>
    <row r="233" spans="25:25" x14ac:dyDescent="0.35">
      <c r="Y233" s="67"/>
    </row>
    <row r="234" spans="25:25" x14ac:dyDescent="0.35">
      <c r="Y234" s="67"/>
    </row>
    <row r="235" spans="25:25" x14ac:dyDescent="0.35">
      <c r="Y235" s="67"/>
    </row>
    <row r="236" spans="25:25" x14ac:dyDescent="0.35">
      <c r="Y236" s="67"/>
    </row>
    <row r="237" spans="25:25" x14ac:dyDescent="0.35">
      <c r="Y237" s="67"/>
    </row>
    <row r="238" spans="25:25" x14ac:dyDescent="0.35">
      <c r="Y238" s="67"/>
    </row>
    <row r="239" spans="25:25" x14ac:dyDescent="0.35">
      <c r="Y239" s="67"/>
    </row>
    <row r="240" spans="25:25" x14ac:dyDescent="0.35">
      <c r="Y240" s="67"/>
    </row>
    <row r="241" spans="25:25" x14ac:dyDescent="0.35">
      <c r="Y241" s="67"/>
    </row>
    <row r="242" spans="25:25" x14ac:dyDescent="0.35">
      <c r="Y242" s="67"/>
    </row>
    <row r="243" spans="25:25" x14ac:dyDescent="0.35">
      <c r="Y243" s="67"/>
    </row>
    <row r="244" spans="25:25" x14ac:dyDescent="0.35">
      <c r="Y244" s="67"/>
    </row>
    <row r="245" spans="25:25" x14ac:dyDescent="0.35">
      <c r="Y245" s="67"/>
    </row>
    <row r="246" spans="25:25" x14ac:dyDescent="0.35">
      <c r="Y246" s="67"/>
    </row>
    <row r="247" spans="25:25" x14ac:dyDescent="0.35">
      <c r="Y247" s="67"/>
    </row>
    <row r="248" spans="25:25" x14ac:dyDescent="0.35">
      <c r="Y248" s="67"/>
    </row>
    <row r="249" spans="25:25" x14ac:dyDescent="0.35">
      <c r="Y249" s="67"/>
    </row>
    <row r="250" spans="25:25" x14ac:dyDescent="0.35">
      <c r="Y250" s="67"/>
    </row>
    <row r="251" spans="25:25" x14ac:dyDescent="0.35">
      <c r="Y251" s="67"/>
    </row>
    <row r="252" spans="25:25" x14ac:dyDescent="0.35">
      <c r="Y252" s="67"/>
    </row>
    <row r="253" spans="25:25" x14ac:dyDescent="0.35">
      <c r="Y253" s="67"/>
    </row>
    <row r="254" spans="25:25" x14ac:dyDescent="0.35">
      <c r="Y254" s="67"/>
    </row>
    <row r="255" spans="25:25" x14ac:dyDescent="0.35">
      <c r="Y255" s="67"/>
    </row>
    <row r="256" spans="25:25" x14ac:dyDescent="0.35">
      <c r="Y256" s="67"/>
    </row>
    <row r="257" spans="25:25" x14ac:dyDescent="0.35">
      <c r="Y257" s="67"/>
    </row>
    <row r="258" spans="25:25" x14ac:dyDescent="0.35">
      <c r="Y258" s="67"/>
    </row>
    <row r="259" spans="25:25" x14ac:dyDescent="0.35">
      <c r="Y259" s="67"/>
    </row>
    <row r="260" spans="25:25" x14ac:dyDescent="0.35">
      <c r="Y260" s="67"/>
    </row>
    <row r="261" spans="25:25" x14ac:dyDescent="0.35">
      <c r="Y261" s="67"/>
    </row>
    <row r="262" spans="25:25" x14ac:dyDescent="0.35">
      <c r="Y262" s="67"/>
    </row>
    <row r="263" spans="25:25" x14ac:dyDescent="0.35">
      <c r="Y263" s="67"/>
    </row>
    <row r="264" spans="25:25" x14ac:dyDescent="0.35">
      <c r="Y264" s="67"/>
    </row>
    <row r="265" spans="25:25" x14ac:dyDescent="0.35">
      <c r="Y265" s="67"/>
    </row>
    <row r="266" spans="25:25" x14ac:dyDescent="0.35">
      <c r="Y266" s="67"/>
    </row>
    <row r="267" spans="25:25" x14ac:dyDescent="0.35">
      <c r="Y267" s="67"/>
    </row>
    <row r="268" spans="25:25" x14ac:dyDescent="0.35">
      <c r="Y268" s="67"/>
    </row>
    <row r="269" spans="25:25" x14ac:dyDescent="0.35">
      <c r="Y269" s="67"/>
    </row>
    <row r="270" spans="25:25" x14ac:dyDescent="0.35">
      <c r="Y270" s="67"/>
    </row>
    <row r="271" spans="25:25" x14ac:dyDescent="0.35">
      <c r="Y271" s="67"/>
    </row>
    <row r="272" spans="25:25" x14ac:dyDescent="0.35">
      <c r="Y272" s="67"/>
    </row>
    <row r="273" spans="25:25" x14ac:dyDescent="0.35">
      <c r="Y273" s="67"/>
    </row>
    <row r="274" spans="25:25" x14ac:dyDescent="0.35">
      <c r="Y274" s="67"/>
    </row>
    <row r="275" spans="25:25" x14ac:dyDescent="0.35">
      <c r="Y275" s="67"/>
    </row>
    <row r="276" spans="25:25" x14ac:dyDescent="0.35">
      <c r="Y276" s="67"/>
    </row>
    <row r="277" spans="25:25" x14ac:dyDescent="0.35">
      <c r="Y277" s="67"/>
    </row>
    <row r="278" spans="25:25" x14ac:dyDescent="0.35">
      <c r="Y278" s="67"/>
    </row>
    <row r="279" spans="25:25" x14ac:dyDescent="0.35">
      <c r="Y279" s="67"/>
    </row>
    <row r="280" spans="25:25" x14ac:dyDescent="0.35">
      <c r="Y280" s="67"/>
    </row>
    <row r="281" spans="25:25" x14ac:dyDescent="0.35">
      <c r="Y281" s="67"/>
    </row>
    <row r="282" spans="25:25" x14ac:dyDescent="0.35">
      <c r="Y282" s="67"/>
    </row>
    <row r="283" spans="25:25" x14ac:dyDescent="0.35">
      <c r="Y283" s="67"/>
    </row>
    <row r="284" spans="25:25" x14ac:dyDescent="0.35">
      <c r="Y284" s="67"/>
    </row>
    <row r="285" spans="25:25" x14ac:dyDescent="0.35">
      <c r="Y285" s="67"/>
    </row>
    <row r="286" spans="25:25" x14ac:dyDescent="0.35">
      <c r="Y286" s="67"/>
    </row>
    <row r="287" spans="25:25" x14ac:dyDescent="0.35">
      <c r="Y287" s="67"/>
    </row>
    <row r="288" spans="25:25" x14ac:dyDescent="0.35">
      <c r="Y288" s="67"/>
    </row>
    <row r="289" spans="25:25" x14ac:dyDescent="0.35">
      <c r="Y289" s="67"/>
    </row>
    <row r="290" spans="25:25" x14ac:dyDescent="0.35">
      <c r="Y290" s="67"/>
    </row>
    <row r="291" spans="25:25" x14ac:dyDescent="0.35">
      <c r="Y291" s="67"/>
    </row>
    <row r="292" spans="25:25" x14ac:dyDescent="0.35">
      <c r="Y292" s="67"/>
    </row>
    <row r="293" spans="25:25" x14ac:dyDescent="0.35">
      <c r="Y293" s="67"/>
    </row>
    <row r="294" spans="25:25" x14ac:dyDescent="0.35">
      <c r="Y294" s="67"/>
    </row>
    <row r="295" spans="25:25" x14ac:dyDescent="0.35">
      <c r="Y295" s="67"/>
    </row>
    <row r="296" spans="25:25" x14ac:dyDescent="0.35">
      <c r="Y296" s="67"/>
    </row>
    <row r="297" spans="25:25" x14ac:dyDescent="0.35">
      <c r="Y297" s="67"/>
    </row>
    <row r="298" spans="25:25" x14ac:dyDescent="0.35">
      <c r="Y298" s="67"/>
    </row>
    <row r="299" spans="25:25" x14ac:dyDescent="0.35">
      <c r="Y299" s="67"/>
    </row>
    <row r="300" spans="25:25" x14ac:dyDescent="0.35">
      <c r="Y300" s="67"/>
    </row>
    <row r="301" spans="25:25" x14ac:dyDescent="0.35">
      <c r="Y301" s="67"/>
    </row>
    <row r="302" spans="25:25" x14ac:dyDescent="0.35">
      <c r="Y302" s="67"/>
    </row>
    <row r="303" spans="25:25" x14ac:dyDescent="0.35">
      <c r="Y303" s="67"/>
    </row>
    <row r="304" spans="25:25" x14ac:dyDescent="0.35">
      <c r="Y304" s="67"/>
    </row>
    <row r="305" spans="25:25" x14ac:dyDescent="0.35">
      <c r="Y305" s="67"/>
    </row>
    <row r="306" spans="25:25" x14ac:dyDescent="0.35">
      <c r="Y306" s="67"/>
    </row>
    <row r="307" spans="25:25" x14ac:dyDescent="0.35">
      <c r="Y307" s="67"/>
    </row>
    <row r="308" spans="25:25" x14ac:dyDescent="0.35">
      <c r="Y308" s="67"/>
    </row>
    <row r="309" spans="25:25" x14ac:dyDescent="0.35">
      <c r="Y309" s="67"/>
    </row>
    <row r="310" spans="25:25" x14ac:dyDescent="0.35">
      <c r="Y310" s="67"/>
    </row>
    <row r="311" spans="25:25" x14ac:dyDescent="0.35">
      <c r="Y311" s="67"/>
    </row>
    <row r="312" spans="25:25" x14ac:dyDescent="0.35">
      <c r="Y312" s="67"/>
    </row>
    <row r="313" spans="25:25" x14ac:dyDescent="0.35">
      <c r="Y313" s="67"/>
    </row>
    <row r="314" spans="25:25" x14ac:dyDescent="0.35">
      <c r="Y314" s="67"/>
    </row>
    <row r="315" spans="25:25" x14ac:dyDescent="0.35">
      <c r="Y315" s="67"/>
    </row>
    <row r="316" spans="25:25" x14ac:dyDescent="0.35">
      <c r="Y316" s="67"/>
    </row>
    <row r="317" spans="25:25" x14ac:dyDescent="0.35">
      <c r="Y317" s="67"/>
    </row>
    <row r="318" spans="25:25" x14ac:dyDescent="0.35">
      <c r="Y318" s="67"/>
    </row>
    <row r="319" spans="25:25" x14ac:dyDescent="0.35">
      <c r="Y319" s="67"/>
    </row>
    <row r="320" spans="25:25" x14ac:dyDescent="0.35">
      <c r="Y320" s="67"/>
    </row>
    <row r="321" spans="25:25" x14ac:dyDescent="0.35">
      <c r="Y321" s="67"/>
    </row>
    <row r="322" spans="25:25" x14ac:dyDescent="0.35">
      <c r="Y322" s="67"/>
    </row>
    <row r="323" spans="25:25" x14ac:dyDescent="0.35">
      <c r="Y323" s="67"/>
    </row>
    <row r="324" spans="25:25" x14ac:dyDescent="0.35">
      <c r="Y324" s="67"/>
    </row>
    <row r="325" spans="25:25" x14ac:dyDescent="0.35">
      <c r="Y325" s="67"/>
    </row>
    <row r="326" spans="25:25" x14ac:dyDescent="0.35">
      <c r="Y326" s="67"/>
    </row>
    <row r="327" spans="25:25" x14ac:dyDescent="0.35">
      <c r="Y327" s="67"/>
    </row>
    <row r="328" spans="25:25" x14ac:dyDescent="0.35">
      <c r="Y328" s="67"/>
    </row>
    <row r="329" spans="25:25" x14ac:dyDescent="0.35">
      <c r="Y329" s="67"/>
    </row>
    <row r="330" spans="25:25" x14ac:dyDescent="0.35">
      <c r="Y330" s="67"/>
    </row>
    <row r="331" spans="25:25" x14ac:dyDescent="0.35">
      <c r="Y331" s="67"/>
    </row>
    <row r="332" spans="25:25" x14ac:dyDescent="0.35">
      <c r="Y332" s="67"/>
    </row>
    <row r="333" spans="25:25" x14ac:dyDescent="0.35">
      <c r="Y333" s="67"/>
    </row>
    <row r="334" spans="25:25" x14ac:dyDescent="0.35">
      <c r="Y334" s="67"/>
    </row>
    <row r="335" spans="25:25" x14ac:dyDescent="0.35">
      <c r="Y335" s="67"/>
    </row>
    <row r="336" spans="25:25" x14ac:dyDescent="0.35">
      <c r="Y336" s="67"/>
    </row>
    <row r="337" spans="25:25" x14ac:dyDescent="0.35">
      <c r="Y337" s="67"/>
    </row>
    <row r="338" spans="25:25" x14ac:dyDescent="0.35">
      <c r="Y338" s="67"/>
    </row>
    <row r="339" spans="25:25" x14ac:dyDescent="0.35">
      <c r="Y339" s="67"/>
    </row>
    <row r="340" spans="25:25" x14ac:dyDescent="0.35">
      <c r="Y340" s="67"/>
    </row>
    <row r="341" spans="25:25" x14ac:dyDescent="0.35">
      <c r="Y341" s="67"/>
    </row>
    <row r="342" spans="25:25" x14ac:dyDescent="0.35">
      <c r="Y342" s="67"/>
    </row>
    <row r="343" spans="25:25" x14ac:dyDescent="0.35">
      <c r="Y343" s="67"/>
    </row>
    <row r="344" spans="25:25" x14ac:dyDescent="0.35">
      <c r="Y344" s="67"/>
    </row>
    <row r="345" spans="25:25" x14ac:dyDescent="0.35">
      <c r="Y345" s="67"/>
    </row>
    <row r="346" spans="25:25" x14ac:dyDescent="0.35">
      <c r="Y346" s="67"/>
    </row>
    <row r="347" spans="25:25" x14ac:dyDescent="0.35">
      <c r="Y347" s="67"/>
    </row>
    <row r="348" spans="25:25" x14ac:dyDescent="0.35">
      <c r="Y348" s="67"/>
    </row>
    <row r="349" spans="25:25" x14ac:dyDescent="0.35">
      <c r="Y349" s="67"/>
    </row>
    <row r="350" spans="25:25" x14ac:dyDescent="0.35">
      <c r="Y350" s="67"/>
    </row>
    <row r="351" spans="25:25" x14ac:dyDescent="0.35">
      <c r="Y351" s="67"/>
    </row>
    <row r="352" spans="25:25" x14ac:dyDescent="0.35">
      <c r="Y352" s="67"/>
    </row>
    <row r="353" spans="25:25" x14ac:dyDescent="0.35">
      <c r="Y353" s="67"/>
    </row>
    <row r="354" spans="25:25" x14ac:dyDescent="0.35">
      <c r="Y354" s="67"/>
    </row>
    <row r="355" spans="25:25" x14ac:dyDescent="0.35">
      <c r="Y355" s="67"/>
    </row>
    <row r="356" spans="25:25" x14ac:dyDescent="0.35">
      <c r="Y356" s="67"/>
    </row>
    <row r="357" spans="25:25" x14ac:dyDescent="0.35">
      <c r="Y357" s="67"/>
    </row>
    <row r="358" spans="25:25" x14ac:dyDescent="0.35">
      <c r="Y358" s="67"/>
    </row>
    <row r="359" spans="25:25" x14ac:dyDescent="0.35">
      <c r="Y359" s="67"/>
    </row>
    <row r="360" spans="25:25" x14ac:dyDescent="0.35">
      <c r="Y360" s="67"/>
    </row>
    <row r="361" spans="25:25" x14ac:dyDescent="0.35">
      <c r="Y361" s="67"/>
    </row>
    <row r="362" spans="25:25" x14ac:dyDescent="0.35">
      <c r="Y362" s="67"/>
    </row>
    <row r="363" spans="25:25" x14ac:dyDescent="0.35">
      <c r="Y363" s="67"/>
    </row>
    <row r="364" spans="25:25" x14ac:dyDescent="0.35">
      <c r="Y364" s="67"/>
    </row>
    <row r="365" spans="25:25" x14ac:dyDescent="0.35">
      <c r="Y365" s="67"/>
    </row>
    <row r="366" spans="25:25" x14ac:dyDescent="0.35">
      <c r="Y366" s="67"/>
    </row>
    <row r="367" spans="25:25" x14ac:dyDescent="0.35">
      <c r="Y367" s="67"/>
    </row>
    <row r="368" spans="25:25" x14ac:dyDescent="0.35">
      <c r="Y368" s="67"/>
    </row>
    <row r="369" spans="25:25" x14ac:dyDescent="0.35">
      <c r="Y369" s="67"/>
    </row>
    <row r="370" spans="25:25" x14ac:dyDescent="0.35">
      <c r="Y370" s="67"/>
    </row>
    <row r="371" spans="25:25" x14ac:dyDescent="0.35">
      <c r="Y371" s="67"/>
    </row>
    <row r="372" spans="25:25" x14ac:dyDescent="0.35">
      <c r="Y372" s="67"/>
    </row>
    <row r="373" spans="25:25" x14ac:dyDescent="0.35">
      <c r="Y373" s="67"/>
    </row>
    <row r="374" spans="25:25" x14ac:dyDescent="0.35">
      <c r="Y374" s="67"/>
    </row>
    <row r="375" spans="25:25" x14ac:dyDescent="0.35">
      <c r="Y375" s="67"/>
    </row>
    <row r="376" spans="25:25" x14ac:dyDescent="0.35">
      <c r="Y376" s="67"/>
    </row>
    <row r="377" spans="25:25" x14ac:dyDescent="0.35">
      <c r="Y377" s="67"/>
    </row>
    <row r="378" spans="25:25" x14ac:dyDescent="0.35">
      <c r="Y378" s="67"/>
    </row>
    <row r="379" spans="25:25" x14ac:dyDescent="0.35">
      <c r="Y379" s="67"/>
    </row>
    <row r="380" spans="25:25" x14ac:dyDescent="0.35">
      <c r="Y380" s="67"/>
    </row>
    <row r="381" spans="25:25" x14ac:dyDescent="0.35">
      <c r="Y381" s="67"/>
    </row>
    <row r="382" spans="25:25" x14ac:dyDescent="0.35">
      <c r="Y382" s="67"/>
    </row>
    <row r="383" spans="25:25" x14ac:dyDescent="0.35">
      <c r="Y383" s="67"/>
    </row>
    <row r="384" spans="25:25" x14ac:dyDescent="0.35">
      <c r="Y384" s="67"/>
    </row>
    <row r="385" spans="25:25" x14ac:dyDescent="0.35">
      <c r="Y385" s="67"/>
    </row>
    <row r="386" spans="25:25" x14ac:dyDescent="0.35">
      <c r="Y386" s="67"/>
    </row>
    <row r="387" spans="25:25" x14ac:dyDescent="0.35">
      <c r="Y387" s="67"/>
    </row>
    <row r="388" spans="25:25" x14ac:dyDescent="0.35">
      <c r="Y388" s="67"/>
    </row>
    <row r="389" spans="25:25" x14ac:dyDescent="0.35">
      <c r="Y389" s="67"/>
    </row>
    <row r="390" spans="25:25" x14ac:dyDescent="0.35">
      <c r="Y390" s="67"/>
    </row>
    <row r="391" spans="25:25" x14ac:dyDescent="0.35">
      <c r="Y391" s="67"/>
    </row>
    <row r="392" spans="25:25" x14ac:dyDescent="0.35">
      <c r="Y392" s="67"/>
    </row>
    <row r="393" spans="25:25" x14ac:dyDescent="0.35">
      <c r="Y393" s="67"/>
    </row>
    <row r="394" spans="25:25" x14ac:dyDescent="0.35">
      <c r="Y394" s="67"/>
    </row>
    <row r="395" spans="25:25" x14ac:dyDescent="0.35">
      <c r="Y395" s="67"/>
    </row>
    <row r="396" spans="25:25" x14ac:dyDescent="0.35">
      <c r="Y396" s="67"/>
    </row>
    <row r="397" spans="25:25" x14ac:dyDescent="0.35">
      <c r="Y397" s="67"/>
    </row>
    <row r="398" spans="25:25" x14ac:dyDescent="0.35">
      <c r="Y398" s="67"/>
    </row>
    <row r="399" spans="25:25" x14ac:dyDescent="0.35">
      <c r="Y399" s="67"/>
    </row>
    <row r="400" spans="25:25" x14ac:dyDescent="0.35">
      <c r="Y400" s="67"/>
    </row>
    <row r="401" spans="25:25" x14ac:dyDescent="0.35">
      <c r="Y401" s="67"/>
    </row>
    <row r="402" spans="25:25" x14ac:dyDescent="0.35">
      <c r="Y402" s="67"/>
    </row>
    <row r="403" spans="25:25" x14ac:dyDescent="0.35">
      <c r="Y403" s="67"/>
    </row>
    <row r="404" spans="25:25" x14ac:dyDescent="0.35">
      <c r="Y404" s="67"/>
    </row>
    <row r="405" spans="25:25" x14ac:dyDescent="0.35">
      <c r="Y405" s="67"/>
    </row>
    <row r="406" spans="25:25" x14ac:dyDescent="0.35">
      <c r="Y406" s="67"/>
    </row>
    <row r="407" spans="25:25" x14ac:dyDescent="0.35">
      <c r="Y407" s="67"/>
    </row>
    <row r="408" spans="25:25" x14ac:dyDescent="0.35">
      <c r="Y408" s="67"/>
    </row>
    <row r="409" spans="25:25" x14ac:dyDescent="0.35">
      <c r="Y409" s="67"/>
    </row>
    <row r="410" spans="25:25" x14ac:dyDescent="0.35">
      <c r="Y410" s="67"/>
    </row>
    <row r="411" spans="25:25" x14ac:dyDescent="0.35">
      <c r="Y411" s="67"/>
    </row>
    <row r="412" spans="25:25" x14ac:dyDescent="0.35">
      <c r="Y412" s="67"/>
    </row>
    <row r="413" spans="25:25" x14ac:dyDescent="0.35">
      <c r="Y413" s="67"/>
    </row>
    <row r="414" spans="25:25" x14ac:dyDescent="0.35">
      <c r="Y414" s="67"/>
    </row>
    <row r="415" spans="25:25" x14ac:dyDescent="0.35">
      <c r="Y415" s="67"/>
    </row>
    <row r="416" spans="25:25" x14ac:dyDescent="0.35">
      <c r="Y416" s="67"/>
    </row>
    <row r="417" spans="25:25" x14ac:dyDescent="0.35">
      <c r="Y417" s="67"/>
    </row>
    <row r="418" spans="25:25" x14ac:dyDescent="0.35">
      <c r="Y418" s="67"/>
    </row>
    <row r="419" spans="25:25" x14ac:dyDescent="0.35">
      <c r="Y419" s="67"/>
    </row>
    <row r="420" spans="25:25" x14ac:dyDescent="0.35">
      <c r="Y420" s="67"/>
    </row>
    <row r="421" spans="25:25" x14ac:dyDescent="0.35">
      <c r="Y421" s="67"/>
    </row>
    <row r="422" spans="25:25" x14ac:dyDescent="0.35">
      <c r="Y422" s="67"/>
    </row>
    <row r="423" spans="25:25" x14ac:dyDescent="0.35">
      <c r="Y423" s="67"/>
    </row>
    <row r="424" spans="25:25" x14ac:dyDescent="0.35">
      <c r="Y424" s="67"/>
    </row>
    <row r="425" spans="25:25" x14ac:dyDescent="0.35">
      <c r="Y425" s="67"/>
    </row>
    <row r="426" spans="25:25" x14ac:dyDescent="0.35">
      <c r="Y426" s="67"/>
    </row>
    <row r="427" spans="25:25" x14ac:dyDescent="0.35">
      <c r="Y427" s="67"/>
    </row>
    <row r="428" spans="25:25" x14ac:dyDescent="0.35">
      <c r="Y428" s="67"/>
    </row>
    <row r="429" spans="25:25" x14ac:dyDescent="0.35">
      <c r="Y429" s="67"/>
    </row>
    <row r="430" spans="25:25" x14ac:dyDescent="0.35">
      <c r="Y430" s="67"/>
    </row>
    <row r="431" spans="25:25" x14ac:dyDescent="0.35">
      <c r="Y431" s="67"/>
    </row>
    <row r="432" spans="25:25" x14ac:dyDescent="0.35">
      <c r="Y432" s="67"/>
    </row>
    <row r="433" spans="25:25" x14ac:dyDescent="0.35">
      <c r="Y433" s="67"/>
    </row>
    <row r="434" spans="25:25" x14ac:dyDescent="0.35">
      <c r="Y434" s="67"/>
    </row>
    <row r="435" spans="25:25" x14ac:dyDescent="0.35">
      <c r="Y435" s="67"/>
    </row>
    <row r="436" spans="25:25" x14ac:dyDescent="0.35">
      <c r="Y436" s="67"/>
    </row>
    <row r="437" spans="25:25" x14ac:dyDescent="0.35">
      <c r="Y437" s="67"/>
    </row>
    <row r="438" spans="25:25" x14ac:dyDescent="0.35">
      <c r="Y438" s="67"/>
    </row>
    <row r="439" spans="25:25" x14ac:dyDescent="0.35">
      <c r="Y439" s="67"/>
    </row>
    <row r="440" spans="25:25" x14ac:dyDescent="0.35">
      <c r="Y440" s="67"/>
    </row>
    <row r="441" spans="25:25" x14ac:dyDescent="0.35">
      <c r="Y441" s="67"/>
    </row>
    <row r="442" spans="25:25" x14ac:dyDescent="0.35">
      <c r="Y442" s="67"/>
    </row>
    <row r="443" spans="25:25" x14ac:dyDescent="0.35">
      <c r="Y443" s="67"/>
    </row>
    <row r="444" spans="25:25" x14ac:dyDescent="0.35">
      <c r="Y444" s="67"/>
    </row>
    <row r="445" spans="25:25" x14ac:dyDescent="0.35">
      <c r="Y445" s="67"/>
    </row>
    <row r="446" spans="25:25" x14ac:dyDescent="0.35">
      <c r="Y446" s="67"/>
    </row>
    <row r="447" spans="25:25" x14ac:dyDescent="0.35">
      <c r="Y447" s="67"/>
    </row>
    <row r="448" spans="25:25" x14ac:dyDescent="0.35">
      <c r="Y448" s="67"/>
    </row>
    <row r="449" spans="25:25" x14ac:dyDescent="0.35">
      <c r="Y449" s="67"/>
    </row>
    <row r="450" spans="25:25" x14ac:dyDescent="0.35">
      <c r="Y450" s="67"/>
    </row>
    <row r="451" spans="25:25" x14ac:dyDescent="0.35">
      <c r="Y451" s="67"/>
    </row>
    <row r="452" spans="25:25" x14ac:dyDescent="0.35">
      <c r="Y452" s="67"/>
    </row>
    <row r="453" spans="25:25" x14ac:dyDescent="0.35">
      <c r="Y453" s="67"/>
    </row>
    <row r="454" spans="25:25" x14ac:dyDescent="0.35">
      <c r="Y454" s="67"/>
    </row>
    <row r="455" spans="25:25" x14ac:dyDescent="0.35">
      <c r="Y455" s="67"/>
    </row>
    <row r="456" spans="25:25" x14ac:dyDescent="0.35">
      <c r="Y456" s="67"/>
    </row>
    <row r="457" spans="25:25" x14ac:dyDescent="0.35">
      <c r="Y457" s="67"/>
    </row>
    <row r="458" spans="25:25" x14ac:dyDescent="0.35">
      <c r="Y458" s="67"/>
    </row>
    <row r="459" spans="25:25" x14ac:dyDescent="0.35">
      <c r="Y459" s="67"/>
    </row>
    <row r="460" spans="25:25" x14ac:dyDescent="0.35">
      <c r="Y460" s="67"/>
    </row>
    <row r="461" spans="25:25" x14ac:dyDescent="0.35">
      <c r="Y461" s="67"/>
    </row>
    <row r="462" spans="25:25" x14ac:dyDescent="0.35">
      <c r="Y462" s="67"/>
    </row>
    <row r="463" spans="25:25" x14ac:dyDescent="0.35">
      <c r="Y463" s="67"/>
    </row>
    <row r="464" spans="25:25" x14ac:dyDescent="0.35">
      <c r="Y464" s="67"/>
    </row>
    <row r="465" spans="25:25" x14ac:dyDescent="0.35">
      <c r="Y465" s="67"/>
    </row>
    <row r="466" spans="25:25" x14ac:dyDescent="0.35">
      <c r="Y466" s="67"/>
    </row>
    <row r="467" spans="25:25" x14ac:dyDescent="0.35">
      <c r="Y467" s="67"/>
    </row>
    <row r="468" spans="25:25" x14ac:dyDescent="0.35">
      <c r="Y468" s="67"/>
    </row>
    <row r="469" spans="25:25" x14ac:dyDescent="0.35">
      <c r="Y469" s="67"/>
    </row>
    <row r="470" spans="25:25" x14ac:dyDescent="0.35">
      <c r="Y470" s="67"/>
    </row>
    <row r="471" spans="25:25" x14ac:dyDescent="0.35">
      <c r="Y471" s="67"/>
    </row>
    <row r="472" spans="25:25" x14ac:dyDescent="0.35">
      <c r="Y472" s="67"/>
    </row>
    <row r="473" spans="25:25" x14ac:dyDescent="0.35">
      <c r="Y473" s="67"/>
    </row>
    <row r="474" spans="25:25" x14ac:dyDescent="0.35">
      <c r="Y474" s="67"/>
    </row>
    <row r="475" spans="25:25" x14ac:dyDescent="0.35">
      <c r="Y475" s="67"/>
    </row>
    <row r="476" spans="25:25" x14ac:dyDescent="0.35">
      <c r="Y476" s="67"/>
    </row>
    <row r="477" spans="25:25" x14ac:dyDescent="0.35">
      <c r="Y477" s="67"/>
    </row>
    <row r="478" spans="25:25" x14ac:dyDescent="0.35">
      <c r="Y478" s="67"/>
    </row>
    <row r="479" spans="25:25" x14ac:dyDescent="0.35">
      <c r="Y479" s="67"/>
    </row>
    <row r="480" spans="25:25" x14ac:dyDescent="0.35">
      <c r="Y480" s="67"/>
    </row>
    <row r="481" spans="25:25" x14ac:dyDescent="0.35">
      <c r="Y481" s="67"/>
    </row>
    <row r="482" spans="25:25" x14ac:dyDescent="0.35">
      <c r="Y482" s="67"/>
    </row>
    <row r="483" spans="25:25" x14ac:dyDescent="0.35">
      <c r="Y483" s="67"/>
    </row>
    <row r="484" spans="25:25" x14ac:dyDescent="0.35">
      <c r="Y484" s="67"/>
    </row>
    <row r="485" spans="25:25" x14ac:dyDescent="0.35">
      <c r="Y485" s="67"/>
    </row>
    <row r="486" spans="25:25" x14ac:dyDescent="0.35">
      <c r="Y486" s="67"/>
    </row>
    <row r="487" spans="25:25" x14ac:dyDescent="0.35">
      <c r="Y487" s="67"/>
    </row>
    <row r="488" spans="25:25" x14ac:dyDescent="0.35">
      <c r="Y488" s="67"/>
    </row>
    <row r="489" spans="25:25" x14ac:dyDescent="0.35">
      <c r="Y489" s="67"/>
    </row>
    <row r="490" spans="25:25" x14ac:dyDescent="0.35">
      <c r="Y490" s="67"/>
    </row>
    <row r="491" spans="25:25" x14ac:dyDescent="0.35">
      <c r="Y491" s="67"/>
    </row>
    <row r="492" spans="25:25" x14ac:dyDescent="0.35">
      <c r="Y492" s="67"/>
    </row>
    <row r="493" spans="25:25" x14ac:dyDescent="0.35">
      <c r="Y493" s="67"/>
    </row>
    <row r="494" spans="25:25" x14ac:dyDescent="0.35">
      <c r="Y494" s="67"/>
    </row>
    <row r="495" spans="25:25" x14ac:dyDescent="0.35">
      <c r="Y495" s="67"/>
    </row>
    <row r="496" spans="25:25" x14ac:dyDescent="0.35">
      <c r="Y496" s="67"/>
    </row>
    <row r="497" spans="25:25" x14ac:dyDescent="0.35">
      <c r="Y497" s="67"/>
    </row>
    <row r="498" spans="25:25" x14ac:dyDescent="0.35">
      <c r="Y498" s="67"/>
    </row>
    <row r="499" spans="25:25" x14ac:dyDescent="0.35">
      <c r="Y499" s="67"/>
    </row>
    <row r="500" spans="25:25" x14ac:dyDescent="0.35">
      <c r="Y500" s="67"/>
    </row>
    <row r="501" spans="25:25" x14ac:dyDescent="0.35">
      <c r="Y501" s="67"/>
    </row>
    <row r="502" spans="25:25" x14ac:dyDescent="0.35">
      <c r="Y502" s="67"/>
    </row>
    <row r="503" spans="25:25" x14ac:dyDescent="0.35">
      <c r="Y503" s="67"/>
    </row>
    <row r="504" spans="25:25" x14ac:dyDescent="0.35">
      <c r="Y504" s="67"/>
    </row>
    <row r="505" spans="25:25" x14ac:dyDescent="0.35">
      <c r="Y505" s="67"/>
    </row>
    <row r="506" spans="25:25" x14ac:dyDescent="0.35">
      <c r="Y506" s="67"/>
    </row>
    <row r="507" spans="25:25" x14ac:dyDescent="0.35">
      <c r="Y507" s="67"/>
    </row>
    <row r="508" spans="25:25" x14ac:dyDescent="0.35">
      <c r="Y508" s="67"/>
    </row>
    <row r="509" spans="25:25" x14ac:dyDescent="0.35">
      <c r="Y509" s="67"/>
    </row>
    <row r="510" spans="25:25" x14ac:dyDescent="0.35">
      <c r="Y510" s="67"/>
    </row>
    <row r="511" spans="25:25" x14ac:dyDescent="0.35">
      <c r="Y511" s="67"/>
    </row>
    <row r="512" spans="25:25" x14ac:dyDescent="0.35">
      <c r="Y512" s="67"/>
    </row>
    <row r="513" spans="25:25" x14ac:dyDescent="0.35">
      <c r="Y513" s="67"/>
    </row>
    <row r="514" spans="25:25" x14ac:dyDescent="0.35">
      <c r="Y514" s="67"/>
    </row>
    <row r="515" spans="25:25" x14ac:dyDescent="0.35">
      <c r="Y515" s="67"/>
    </row>
    <row r="516" spans="25:25" x14ac:dyDescent="0.35">
      <c r="Y516" s="67"/>
    </row>
    <row r="517" spans="25:25" x14ac:dyDescent="0.35">
      <c r="Y517" s="67"/>
    </row>
    <row r="518" spans="25:25" x14ac:dyDescent="0.35">
      <c r="Y518" s="67"/>
    </row>
    <row r="519" spans="25:25" x14ac:dyDescent="0.35">
      <c r="Y519" s="67"/>
    </row>
    <row r="520" spans="25:25" x14ac:dyDescent="0.35">
      <c r="Y520" s="67"/>
    </row>
    <row r="521" spans="25:25" x14ac:dyDescent="0.35">
      <c r="Y521" s="67"/>
    </row>
    <row r="522" spans="25:25" x14ac:dyDescent="0.35">
      <c r="Y522" s="67"/>
    </row>
    <row r="523" spans="25:25" x14ac:dyDescent="0.35">
      <c r="Y523" s="67"/>
    </row>
    <row r="524" spans="25:25" x14ac:dyDescent="0.35">
      <c r="Y524" s="67"/>
    </row>
    <row r="525" spans="25:25" x14ac:dyDescent="0.35">
      <c r="Y525" s="67"/>
    </row>
    <row r="526" spans="25:25" x14ac:dyDescent="0.35">
      <c r="Y526" s="67"/>
    </row>
    <row r="527" spans="25:25" x14ac:dyDescent="0.35">
      <c r="Y527" s="67"/>
    </row>
    <row r="528" spans="25:25" x14ac:dyDescent="0.35">
      <c r="Y528" s="67"/>
    </row>
    <row r="529" spans="25:25" x14ac:dyDescent="0.35">
      <c r="Y529" s="67"/>
    </row>
    <row r="530" spans="25:25" x14ac:dyDescent="0.35">
      <c r="Y530" s="67"/>
    </row>
    <row r="531" spans="25:25" x14ac:dyDescent="0.35">
      <c r="Y531" s="67"/>
    </row>
    <row r="532" spans="25:25" x14ac:dyDescent="0.35">
      <c r="Y532" s="67"/>
    </row>
    <row r="533" spans="25:25" x14ac:dyDescent="0.35">
      <c r="Y533" s="67"/>
    </row>
    <row r="534" spans="25:25" x14ac:dyDescent="0.35">
      <c r="Y534" s="67"/>
    </row>
    <row r="535" spans="25:25" x14ac:dyDescent="0.35">
      <c r="Y535" s="67"/>
    </row>
    <row r="536" spans="25:25" x14ac:dyDescent="0.35">
      <c r="Y536" s="67"/>
    </row>
    <row r="537" spans="25:25" x14ac:dyDescent="0.35">
      <c r="Y537" s="67"/>
    </row>
    <row r="538" spans="25:25" x14ac:dyDescent="0.35">
      <c r="Y538" s="67"/>
    </row>
    <row r="539" spans="25:25" x14ac:dyDescent="0.35">
      <c r="Y539" s="67"/>
    </row>
    <row r="540" spans="25:25" x14ac:dyDescent="0.35">
      <c r="Y540" s="67"/>
    </row>
    <row r="541" spans="25:25" x14ac:dyDescent="0.35">
      <c r="Y541" s="67"/>
    </row>
    <row r="542" spans="25:25" x14ac:dyDescent="0.35">
      <c r="Y542" s="67"/>
    </row>
    <row r="543" spans="25:25" x14ac:dyDescent="0.35">
      <c r="Y543" s="67"/>
    </row>
    <row r="544" spans="25:25" x14ac:dyDescent="0.35">
      <c r="Y544" s="67"/>
    </row>
    <row r="545" spans="25:25" x14ac:dyDescent="0.35">
      <c r="Y545" s="67"/>
    </row>
    <row r="546" spans="25:25" x14ac:dyDescent="0.35">
      <c r="Y546" s="67"/>
    </row>
    <row r="547" spans="25:25" x14ac:dyDescent="0.35">
      <c r="Y547" s="67"/>
    </row>
    <row r="548" spans="25:25" x14ac:dyDescent="0.35">
      <c r="Y548" s="67"/>
    </row>
    <row r="549" spans="25:25" x14ac:dyDescent="0.35">
      <c r="Y549" s="67"/>
    </row>
    <row r="550" spans="25:25" x14ac:dyDescent="0.35">
      <c r="Y550" s="67"/>
    </row>
    <row r="551" spans="25:25" x14ac:dyDescent="0.35">
      <c r="Y551" s="67"/>
    </row>
    <row r="552" spans="25:25" x14ac:dyDescent="0.35">
      <c r="Y552" s="67"/>
    </row>
    <row r="553" spans="25:25" x14ac:dyDescent="0.35">
      <c r="Y553" s="67"/>
    </row>
    <row r="554" spans="25:25" x14ac:dyDescent="0.35">
      <c r="Y554" s="67"/>
    </row>
    <row r="555" spans="25:25" x14ac:dyDescent="0.35">
      <c r="Y555" s="67"/>
    </row>
    <row r="556" spans="25:25" x14ac:dyDescent="0.35">
      <c r="Y556" s="67"/>
    </row>
    <row r="557" spans="25:25" x14ac:dyDescent="0.35">
      <c r="Y557" s="67"/>
    </row>
    <row r="558" spans="25:25" x14ac:dyDescent="0.35">
      <c r="Y558" s="67"/>
    </row>
    <row r="559" spans="25:25" x14ac:dyDescent="0.35">
      <c r="Y559" s="67"/>
    </row>
    <row r="560" spans="25:25" x14ac:dyDescent="0.35">
      <c r="Y560" s="67"/>
    </row>
    <row r="561" spans="25:25" x14ac:dyDescent="0.35">
      <c r="Y561" s="67"/>
    </row>
    <row r="562" spans="25:25" x14ac:dyDescent="0.35">
      <c r="Y562" s="67"/>
    </row>
    <row r="563" spans="25:25" x14ac:dyDescent="0.35">
      <c r="Y563" s="67"/>
    </row>
    <row r="564" spans="25:25" x14ac:dyDescent="0.35">
      <c r="Y564" s="67"/>
    </row>
    <row r="565" spans="25:25" x14ac:dyDescent="0.35">
      <c r="Y565" s="67"/>
    </row>
    <row r="566" spans="25:25" x14ac:dyDescent="0.35">
      <c r="Y566" s="67"/>
    </row>
    <row r="567" spans="25:25" x14ac:dyDescent="0.35">
      <c r="Y567" s="67"/>
    </row>
    <row r="568" spans="25:25" x14ac:dyDescent="0.35">
      <c r="Y568" s="67"/>
    </row>
    <row r="569" spans="25:25" x14ac:dyDescent="0.35">
      <c r="Y569" s="67"/>
    </row>
    <row r="570" spans="25:25" x14ac:dyDescent="0.35">
      <c r="Y570" s="67"/>
    </row>
    <row r="571" spans="25:25" x14ac:dyDescent="0.35">
      <c r="Y571" s="67"/>
    </row>
    <row r="572" spans="25:25" x14ac:dyDescent="0.35">
      <c r="Y572" s="67"/>
    </row>
    <row r="573" spans="25:25" x14ac:dyDescent="0.35">
      <c r="Y573" s="67"/>
    </row>
    <row r="574" spans="25:25" x14ac:dyDescent="0.35">
      <c r="Y574" s="67"/>
    </row>
    <row r="575" spans="25:25" x14ac:dyDescent="0.35">
      <c r="Y575" s="67"/>
    </row>
    <row r="576" spans="25:25" x14ac:dyDescent="0.35">
      <c r="Y576" s="67"/>
    </row>
    <row r="577" spans="25:25" x14ac:dyDescent="0.35">
      <c r="Y577" s="67"/>
    </row>
    <row r="578" spans="25:25" x14ac:dyDescent="0.35">
      <c r="Y578" s="67"/>
    </row>
    <row r="579" spans="25:25" x14ac:dyDescent="0.35">
      <c r="Y579" s="67"/>
    </row>
    <row r="580" spans="25:25" x14ac:dyDescent="0.35">
      <c r="Y580" s="67"/>
    </row>
    <row r="581" spans="25:25" x14ac:dyDescent="0.35">
      <c r="Y581" s="67"/>
    </row>
    <row r="582" spans="25:25" x14ac:dyDescent="0.35">
      <c r="Y582" s="67"/>
    </row>
    <row r="583" spans="25:25" x14ac:dyDescent="0.35">
      <c r="Y583" s="67"/>
    </row>
    <row r="584" spans="25:25" x14ac:dyDescent="0.35">
      <c r="Y584" s="67"/>
    </row>
    <row r="585" spans="25:25" x14ac:dyDescent="0.35">
      <c r="Y585" s="67"/>
    </row>
    <row r="586" spans="25:25" x14ac:dyDescent="0.35">
      <c r="Y586" s="67"/>
    </row>
    <row r="587" spans="25:25" x14ac:dyDescent="0.35">
      <c r="Y587" s="67"/>
    </row>
    <row r="588" spans="25:25" x14ac:dyDescent="0.35">
      <c r="Y588" s="67"/>
    </row>
    <row r="589" spans="25:25" x14ac:dyDescent="0.35">
      <c r="Y589" s="67"/>
    </row>
    <row r="590" spans="25:25" x14ac:dyDescent="0.35">
      <c r="Y590" s="67"/>
    </row>
    <row r="591" spans="25:25" x14ac:dyDescent="0.35">
      <c r="Y591" s="67"/>
    </row>
    <row r="592" spans="25:25" x14ac:dyDescent="0.35">
      <c r="Y592" s="67"/>
    </row>
    <row r="593" spans="25:25" x14ac:dyDescent="0.35">
      <c r="Y593" s="67"/>
    </row>
    <row r="594" spans="25:25" x14ac:dyDescent="0.35">
      <c r="Y594" s="67"/>
    </row>
    <row r="595" spans="25:25" x14ac:dyDescent="0.35">
      <c r="Y595" s="67"/>
    </row>
    <row r="596" spans="25:25" x14ac:dyDescent="0.35">
      <c r="Y596" s="67"/>
    </row>
    <row r="597" spans="25:25" x14ac:dyDescent="0.35">
      <c r="Y597" s="67"/>
    </row>
    <row r="598" spans="25:25" x14ac:dyDescent="0.35">
      <c r="Y598" s="67"/>
    </row>
    <row r="599" spans="25:25" x14ac:dyDescent="0.35">
      <c r="Y599" s="67"/>
    </row>
    <row r="600" spans="25:25" x14ac:dyDescent="0.35">
      <c r="Y600" s="67"/>
    </row>
    <row r="601" spans="25:25" x14ac:dyDescent="0.35">
      <c r="Y601" s="67"/>
    </row>
    <row r="602" spans="25:25" x14ac:dyDescent="0.35">
      <c r="Y602" s="67"/>
    </row>
    <row r="603" spans="25:25" x14ac:dyDescent="0.35">
      <c r="Y603" s="67"/>
    </row>
    <row r="604" spans="25:25" x14ac:dyDescent="0.35">
      <c r="Y604" s="67"/>
    </row>
    <row r="605" spans="25:25" x14ac:dyDescent="0.35">
      <c r="Y605" s="67"/>
    </row>
    <row r="606" spans="25:25" x14ac:dyDescent="0.35">
      <c r="Y606" s="67"/>
    </row>
    <row r="607" spans="25:25" x14ac:dyDescent="0.35">
      <c r="Y607" s="67"/>
    </row>
    <row r="608" spans="25:25" x14ac:dyDescent="0.35">
      <c r="Y608" s="67"/>
    </row>
    <row r="609" spans="25:25" x14ac:dyDescent="0.35">
      <c r="Y609" s="67"/>
    </row>
    <row r="610" spans="25:25" x14ac:dyDescent="0.35">
      <c r="Y610" s="67"/>
    </row>
    <row r="611" spans="25:25" x14ac:dyDescent="0.35">
      <c r="Y611" s="67"/>
    </row>
    <row r="612" spans="25:25" x14ac:dyDescent="0.35">
      <c r="Y612" s="67"/>
    </row>
    <row r="613" spans="25:25" x14ac:dyDescent="0.35">
      <c r="Y613" s="67"/>
    </row>
    <row r="614" spans="25:25" x14ac:dyDescent="0.35">
      <c r="Y614" s="67"/>
    </row>
    <row r="615" spans="25:25" x14ac:dyDescent="0.35">
      <c r="Y615" s="67"/>
    </row>
    <row r="616" spans="25:25" x14ac:dyDescent="0.35">
      <c r="Y616" s="67"/>
    </row>
    <row r="617" spans="25:25" x14ac:dyDescent="0.35">
      <c r="Y617" s="67"/>
    </row>
    <row r="618" spans="25:25" x14ac:dyDescent="0.35">
      <c r="Y618" s="67"/>
    </row>
    <row r="619" spans="25:25" x14ac:dyDescent="0.35">
      <c r="Y619" s="67"/>
    </row>
    <row r="620" spans="25:25" x14ac:dyDescent="0.35">
      <c r="Y620" s="67"/>
    </row>
    <row r="621" spans="25:25" x14ac:dyDescent="0.35">
      <c r="Y621" s="67"/>
    </row>
    <row r="622" spans="25:25" x14ac:dyDescent="0.35">
      <c r="Y622" s="67"/>
    </row>
    <row r="623" spans="25:25" x14ac:dyDescent="0.35">
      <c r="Y623" s="67"/>
    </row>
    <row r="624" spans="25:25" x14ac:dyDescent="0.35">
      <c r="Y624" s="67"/>
    </row>
    <row r="625" spans="25:25" x14ac:dyDescent="0.35">
      <c r="Y625" s="67"/>
    </row>
    <row r="626" spans="25:25" x14ac:dyDescent="0.35">
      <c r="Y626" s="67"/>
    </row>
    <row r="627" spans="25:25" x14ac:dyDescent="0.35">
      <c r="Y627" s="67"/>
    </row>
    <row r="628" spans="25:25" x14ac:dyDescent="0.35">
      <c r="Y628" s="67"/>
    </row>
    <row r="629" spans="25:25" x14ac:dyDescent="0.35">
      <c r="Y629" s="67"/>
    </row>
    <row r="630" spans="25:25" x14ac:dyDescent="0.35">
      <c r="Y630" s="67"/>
    </row>
    <row r="631" spans="25:25" x14ac:dyDescent="0.35">
      <c r="Y631" s="67"/>
    </row>
    <row r="632" spans="25:25" x14ac:dyDescent="0.35">
      <c r="Y632" s="67"/>
    </row>
    <row r="633" spans="25:25" x14ac:dyDescent="0.35">
      <c r="Y633" s="67"/>
    </row>
    <row r="634" spans="25:25" x14ac:dyDescent="0.35">
      <c r="Y634" s="67"/>
    </row>
    <row r="635" spans="25:25" x14ac:dyDescent="0.35">
      <c r="Y635" s="67"/>
    </row>
    <row r="636" spans="25:25" x14ac:dyDescent="0.35">
      <c r="Y636" s="67"/>
    </row>
    <row r="637" spans="25:25" x14ac:dyDescent="0.35">
      <c r="Y637" s="67"/>
    </row>
    <row r="638" spans="25:25" x14ac:dyDescent="0.35">
      <c r="Y638" s="67"/>
    </row>
    <row r="639" spans="25:25" x14ac:dyDescent="0.35">
      <c r="Y639" s="67"/>
    </row>
    <row r="640" spans="25:25" x14ac:dyDescent="0.35">
      <c r="Y640" s="67"/>
    </row>
    <row r="641" spans="25:25" x14ac:dyDescent="0.35">
      <c r="Y641" s="67"/>
    </row>
    <row r="642" spans="25:25" x14ac:dyDescent="0.35">
      <c r="Y642" s="67"/>
    </row>
    <row r="643" spans="25:25" x14ac:dyDescent="0.35">
      <c r="Y643" s="67"/>
    </row>
    <row r="644" spans="25:25" x14ac:dyDescent="0.35">
      <c r="Y644" s="67"/>
    </row>
    <row r="645" spans="25:25" x14ac:dyDescent="0.35">
      <c r="Y645" s="67"/>
    </row>
    <row r="646" spans="25:25" x14ac:dyDescent="0.35">
      <c r="Y646" s="67"/>
    </row>
    <row r="647" spans="25:25" x14ac:dyDescent="0.35">
      <c r="Y647" s="67"/>
    </row>
    <row r="648" spans="25:25" x14ac:dyDescent="0.35">
      <c r="Y648" s="67"/>
    </row>
    <row r="649" spans="25:25" x14ac:dyDescent="0.35">
      <c r="Y649" s="67"/>
    </row>
    <row r="650" spans="25:25" x14ac:dyDescent="0.35">
      <c r="Y650" s="67"/>
    </row>
    <row r="651" spans="25:25" x14ac:dyDescent="0.35">
      <c r="Y651" s="67"/>
    </row>
    <row r="652" spans="25:25" x14ac:dyDescent="0.35">
      <c r="Y652" s="67"/>
    </row>
    <row r="653" spans="25:25" x14ac:dyDescent="0.35">
      <c r="Y653" s="67"/>
    </row>
    <row r="654" spans="25:25" x14ac:dyDescent="0.35">
      <c r="Y654" s="67"/>
    </row>
    <row r="655" spans="25:25" x14ac:dyDescent="0.35">
      <c r="Y655" s="67"/>
    </row>
    <row r="656" spans="25:25" x14ac:dyDescent="0.35">
      <c r="Y656" s="67"/>
    </row>
    <row r="657" spans="25:25" x14ac:dyDescent="0.35">
      <c r="Y657" s="67"/>
    </row>
    <row r="658" spans="25:25" x14ac:dyDescent="0.35">
      <c r="Y658" s="67"/>
    </row>
    <row r="659" spans="25:25" x14ac:dyDescent="0.35">
      <c r="Y659" s="67"/>
    </row>
    <row r="660" spans="25:25" x14ac:dyDescent="0.35">
      <c r="Y660" s="67"/>
    </row>
    <row r="661" spans="25:25" x14ac:dyDescent="0.35">
      <c r="Y661" s="67"/>
    </row>
    <row r="662" spans="25:25" x14ac:dyDescent="0.35">
      <c r="Y662" s="67"/>
    </row>
    <row r="663" spans="25:25" x14ac:dyDescent="0.35">
      <c r="Y663" s="67"/>
    </row>
    <row r="664" spans="25:25" x14ac:dyDescent="0.35">
      <c r="Y664" s="67"/>
    </row>
    <row r="665" spans="25:25" x14ac:dyDescent="0.35">
      <c r="Y665" s="67"/>
    </row>
    <row r="666" spans="25:25" x14ac:dyDescent="0.35">
      <c r="Y666" s="67"/>
    </row>
    <row r="667" spans="25:25" x14ac:dyDescent="0.35">
      <c r="Y667" s="67"/>
    </row>
    <row r="668" spans="25:25" x14ac:dyDescent="0.35">
      <c r="Y668" s="67"/>
    </row>
    <row r="669" spans="25:25" x14ac:dyDescent="0.35">
      <c r="Y669" s="67"/>
    </row>
    <row r="670" spans="25:25" x14ac:dyDescent="0.35">
      <c r="Y670" s="67"/>
    </row>
    <row r="671" spans="25:25" x14ac:dyDescent="0.35">
      <c r="Y671" s="67"/>
    </row>
    <row r="672" spans="25:25" x14ac:dyDescent="0.35">
      <c r="Y672" s="67"/>
    </row>
    <row r="673" spans="25:25" x14ac:dyDescent="0.35">
      <c r="Y673" s="67"/>
    </row>
    <row r="674" spans="25:25" x14ac:dyDescent="0.35">
      <c r="Y674" s="67"/>
    </row>
    <row r="675" spans="25:25" x14ac:dyDescent="0.35">
      <c r="Y675" s="67"/>
    </row>
    <row r="676" spans="25:25" x14ac:dyDescent="0.35">
      <c r="Y676" s="67"/>
    </row>
    <row r="677" spans="25:25" x14ac:dyDescent="0.35">
      <c r="Y677" s="67"/>
    </row>
    <row r="678" spans="25:25" x14ac:dyDescent="0.35">
      <c r="Y678" s="67"/>
    </row>
    <row r="679" spans="25:25" x14ac:dyDescent="0.35">
      <c r="Y679" s="67"/>
    </row>
    <row r="680" spans="25:25" x14ac:dyDescent="0.35">
      <c r="Y680" s="67"/>
    </row>
    <row r="681" spans="25:25" x14ac:dyDescent="0.35">
      <c r="Y681" s="67"/>
    </row>
    <row r="682" spans="25:25" x14ac:dyDescent="0.35">
      <c r="Y682" s="67"/>
    </row>
    <row r="683" spans="25:25" x14ac:dyDescent="0.35">
      <c r="Y683" s="67"/>
    </row>
    <row r="684" spans="25:25" x14ac:dyDescent="0.35">
      <c r="Y684" s="67"/>
    </row>
    <row r="685" spans="25:25" x14ac:dyDescent="0.35">
      <c r="Y685" s="67"/>
    </row>
    <row r="686" spans="25:25" x14ac:dyDescent="0.35">
      <c r="Y686" s="67"/>
    </row>
    <row r="687" spans="25:25" x14ac:dyDescent="0.35">
      <c r="Y687" s="67"/>
    </row>
    <row r="688" spans="25:25" x14ac:dyDescent="0.35">
      <c r="Y688" s="67"/>
    </row>
    <row r="689" spans="25:25" x14ac:dyDescent="0.35">
      <c r="Y689" s="67"/>
    </row>
    <row r="690" spans="25:25" x14ac:dyDescent="0.35">
      <c r="Y690" s="67"/>
    </row>
    <row r="691" spans="25:25" x14ac:dyDescent="0.35">
      <c r="Y691" s="67"/>
    </row>
    <row r="692" spans="25:25" x14ac:dyDescent="0.35">
      <c r="Y692" s="67"/>
    </row>
    <row r="693" spans="25:25" x14ac:dyDescent="0.35">
      <c r="Y693" s="67"/>
    </row>
    <row r="694" spans="25:25" x14ac:dyDescent="0.35">
      <c r="Y694" s="67"/>
    </row>
    <row r="695" spans="25:25" x14ac:dyDescent="0.35">
      <c r="Y695" s="67"/>
    </row>
    <row r="696" spans="25:25" x14ac:dyDescent="0.35">
      <c r="Y696" s="67"/>
    </row>
    <row r="697" spans="25:25" x14ac:dyDescent="0.35">
      <c r="Y697" s="67"/>
    </row>
    <row r="698" spans="25:25" x14ac:dyDescent="0.35">
      <c r="Y698" s="67"/>
    </row>
    <row r="699" spans="25:25" x14ac:dyDescent="0.35">
      <c r="Y699" s="67"/>
    </row>
    <row r="700" spans="25:25" x14ac:dyDescent="0.35">
      <c r="Y700" s="67"/>
    </row>
    <row r="701" spans="25:25" x14ac:dyDescent="0.35">
      <c r="Y701" s="67"/>
    </row>
    <row r="702" spans="25:25" x14ac:dyDescent="0.35">
      <c r="Y702" s="67"/>
    </row>
    <row r="703" spans="25:25" x14ac:dyDescent="0.35">
      <c r="Y703" s="67"/>
    </row>
    <row r="704" spans="25:25" x14ac:dyDescent="0.35">
      <c r="Y704" s="67"/>
    </row>
    <row r="705" spans="25:25" x14ac:dyDescent="0.35">
      <c r="Y705" s="67"/>
    </row>
    <row r="706" spans="25:25" x14ac:dyDescent="0.35">
      <c r="Y706" s="67"/>
    </row>
    <row r="707" spans="25:25" x14ac:dyDescent="0.35">
      <c r="Y707" s="67"/>
    </row>
    <row r="708" spans="25:25" x14ac:dyDescent="0.35">
      <c r="Y708" s="67"/>
    </row>
    <row r="709" spans="25:25" x14ac:dyDescent="0.35">
      <c r="Y709" s="67"/>
    </row>
    <row r="710" spans="25:25" x14ac:dyDescent="0.35">
      <c r="Y710" s="67"/>
    </row>
    <row r="711" spans="25:25" x14ac:dyDescent="0.35">
      <c r="Y711" s="67"/>
    </row>
    <row r="712" spans="25:25" x14ac:dyDescent="0.35">
      <c r="Y712" s="67"/>
    </row>
    <row r="713" spans="25:25" x14ac:dyDescent="0.35">
      <c r="Y713" s="67"/>
    </row>
    <row r="714" spans="25:25" x14ac:dyDescent="0.35">
      <c r="Y714" s="67"/>
    </row>
    <row r="715" spans="25:25" x14ac:dyDescent="0.35">
      <c r="Y715" s="67"/>
    </row>
    <row r="716" spans="25:25" x14ac:dyDescent="0.35">
      <c r="Y716" s="67"/>
    </row>
    <row r="717" spans="25:25" x14ac:dyDescent="0.35">
      <c r="Y717" s="67"/>
    </row>
    <row r="718" spans="25:25" x14ac:dyDescent="0.35">
      <c r="Y718" s="67"/>
    </row>
    <row r="719" spans="25:25" x14ac:dyDescent="0.35">
      <c r="Y719" s="67"/>
    </row>
    <row r="720" spans="25:25" x14ac:dyDescent="0.35">
      <c r="Y720" s="67"/>
    </row>
    <row r="721" spans="25:25" x14ac:dyDescent="0.35">
      <c r="Y721" s="67"/>
    </row>
    <row r="722" spans="25:25" x14ac:dyDescent="0.35">
      <c r="Y722" s="67"/>
    </row>
    <row r="723" spans="25:25" x14ac:dyDescent="0.35">
      <c r="Y723" s="67"/>
    </row>
    <row r="724" spans="25:25" x14ac:dyDescent="0.35">
      <c r="Y724" s="67"/>
    </row>
    <row r="725" spans="25:25" x14ac:dyDescent="0.35">
      <c r="Y725" s="67"/>
    </row>
    <row r="726" spans="25:25" x14ac:dyDescent="0.35">
      <c r="Y726" s="67"/>
    </row>
    <row r="727" spans="25:25" x14ac:dyDescent="0.35">
      <c r="Y727" s="67"/>
    </row>
    <row r="728" spans="25:25" x14ac:dyDescent="0.35">
      <c r="Y728" s="67"/>
    </row>
    <row r="729" spans="25:25" x14ac:dyDescent="0.35">
      <c r="Y729" s="67"/>
    </row>
    <row r="730" spans="25:25" x14ac:dyDescent="0.35">
      <c r="Y730" s="67"/>
    </row>
    <row r="731" spans="25:25" x14ac:dyDescent="0.35">
      <c r="Y731" s="67"/>
    </row>
    <row r="732" spans="25:25" x14ac:dyDescent="0.35">
      <c r="Y732" s="67"/>
    </row>
    <row r="733" spans="25:25" x14ac:dyDescent="0.35">
      <c r="Y733" s="67"/>
    </row>
    <row r="734" spans="25:25" x14ac:dyDescent="0.35">
      <c r="Y734" s="67"/>
    </row>
    <row r="735" spans="25:25" x14ac:dyDescent="0.35">
      <c r="Y735" s="67"/>
    </row>
    <row r="736" spans="25:25" x14ac:dyDescent="0.35">
      <c r="Y736" s="67"/>
    </row>
    <row r="737" spans="25:25" x14ac:dyDescent="0.35">
      <c r="Y737" s="67"/>
    </row>
    <row r="738" spans="25:25" x14ac:dyDescent="0.35">
      <c r="Y738" s="67"/>
    </row>
    <row r="739" spans="25:25" x14ac:dyDescent="0.35">
      <c r="Y739" s="67"/>
    </row>
    <row r="740" spans="25:25" x14ac:dyDescent="0.35">
      <c r="Y740" s="67"/>
    </row>
    <row r="741" spans="25:25" x14ac:dyDescent="0.35">
      <c r="Y741" s="67"/>
    </row>
    <row r="742" spans="25:25" x14ac:dyDescent="0.35">
      <c r="Y742" s="67"/>
    </row>
    <row r="743" spans="25:25" x14ac:dyDescent="0.35">
      <c r="Y743" s="67"/>
    </row>
    <row r="744" spans="25:25" x14ac:dyDescent="0.35">
      <c r="Y744" s="67"/>
    </row>
    <row r="745" spans="25:25" x14ac:dyDescent="0.35">
      <c r="Y745" s="67"/>
    </row>
    <row r="746" spans="25:25" x14ac:dyDescent="0.35">
      <c r="Y746" s="67"/>
    </row>
    <row r="747" spans="25:25" x14ac:dyDescent="0.35">
      <c r="Y747" s="67"/>
    </row>
    <row r="748" spans="25:25" x14ac:dyDescent="0.35">
      <c r="Y748" s="67"/>
    </row>
    <row r="749" spans="25:25" x14ac:dyDescent="0.35">
      <c r="Y749" s="67"/>
    </row>
    <row r="750" spans="25:25" x14ac:dyDescent="0.35">
      <c r="Y750" s="67"/>
    </row>
    <row r="751" spans="25:25" x14ac:dyDescent="0.35">
      <c r="Y751" s="67"/>
    </row>
    <row r="752" spans="25:25" x14ac:dyDescent="0.35">
      <c r="Y752" s="67"/>
    </row>
    <row r="753" spans="25:25" x14ac:dyDescent="0.35">
      <c r="Y753" s="67"/>
    </row>
    <row r="754" spans="25:25" x14ac:dyDescent="0.35">
      <c r="Y754" s="67"/>
    </row>
    <row r="755" spans="25:25" x14ac:dyDescent="0.35">
      <c r="Y755" s="67"/>
    </row>
    <row r="756" spans="25:25" x14ac:dyDescent="0.35">
      <c r="Y756" s="67"/>
    </row>
    <row r="757" spans="25:25" x14ac:dyDescent="0.35">
      <c r="Y757" s="67"/>
    </row>
    <row r="758" spans="25:25" x14ac:dyDescent="0.35">
      <c r="Y758" s="67"/>
    </row>
    <row r="759" spans="25:25" x14ac:dyDescent="0.35">
      <c r="Y759" s="67"/>
    </row>
    <row r="760" spans="25:25" x14ac:dyDescent="0.35">
      <c r="Y760" s="67"/>
    </row>
    <row r="761" spans="25:25" x14ac:dyDescent="0.35">
      <c r="Y761" s="67"/>
    </row>
    <row r="762" spans="25:25" x14ac:dyDescent="0.35">
      <c r="Y762" s="67"/>
    </row>
    <row r="763" spans="25:25" x14ac:dyDescent="0.35">
      <c r="Y763" s="67"/>
    </row>
    <row r="764" spans="25:25" x14ac:dyDescent="0.35">
      <c r="Y764" s="67"/>
    </row>
    <row r="765" spans="25:25" x14ac:dyDescent="0.35">
      <c r="Y765" s="67"/>
    </row>
    <row r="766" spans="25:25" x14ac:dyDescent="0.35">
      <c r="Y766" s="67"/>
    </row>
    <row r="767" spans="25:25" x14ac:dyDescent="0.35">
      <c r="Y767" s="67"/>
    </row>
    <row r="768" spans="25:25" x14ac:dyDescent="0.35">
      <c r="Y768" s="67"/>
    </row>
    <row r="769" spans="25:25" x14ac:dyDescent="0.35">
      <c r="Y769" s="67"/>
    </row>
    <row r="770" spans="25:25" x14ac:dyDescent="0.35">
      <c r="Y770" s="67"/>
    </row>
    <row r="771" spans="25:25" x14ac:dyDescent="0.35">
      <c r="Y771" s="67"/>
    </row>
    <row r="772" spans="25:25" x14ac:dyDescent="0.35">
      <c r="Y772" s="67"/>
    </row>
    <row r="773" spans="25:25" x14ac:dyDescent="0.35">
      <c r="Y773" s="67"/>
    </row>
    <row r="774" spans="25:25" x14ac:dyDescent="0.35">
      <c r="Y774" s="67"/>
    </row>
    <row r="775" spans="25:25" x14ac:dyDescent="0.35">
      <c r="Y775" s="67"/>
    </row>
    <row r="776" spans="25:25" x14ac:dyDescent="0.35">
      <c r="Y776" s="67"/>
    </row>
    <row r="777" spans="25:25" x14ac:dyDescent="0.35">
      <c r="Y777" s="67"/>
    </row>
    <row r="778" spans="25:25" x14ac:dyDescent="0.35">
      <c r="Y778" s="67"/>
    </row>
    <row r="779" spans="25:25" x14ac:dyDescent="0.35">
      <c r="Y779" s="67"/>
    </row>
    <row r="780" spans="25:25" x14ac:dyDescent="0.35">
      <c r="Y780" s="67"/>
    </row>
    <row r="781" spans="25:25" x14ac:dyDescent="0.35">
      <c r="Y781" s="67"/>
    </row>
    <row r="782" spans="25:25" x14ac:dyDescent="0.35">
      <c r="Y782" s="67"/>
    </row>
    <row r="783" spans="25:25" x14ac:dyDescent="0.35">
      <c r="Y783" s="67"/>
    </row>
    <row r="784" spans="25:25" x14ac:dyDescent="0.35">
      <c r="Y784" s="67"/>
    </row>
    <row r="785" spans="25:25" x14ac:dyDescent="0.35">
      <c r="Y785" s="67"/>
    </row>
    <row r="786" spans="25:25" x14ac:dyDescent="0.35">
      <c r="Y786" s="67"/>
    </row>
    <row r="787" spans="25:25" x14ac:dyDescent="0.35">
      <c r="Y787" s="67"/>
    </row>
    <row r="788" spans="25:25" x14ac:dyDescent="0.35">
      <c r="Y788" s="67"/>
    </row>
    <row r="789" spans="25:25" x14ac:dyDescent="0.35">
      <c r="Y789" s="67"/>
    </row>
    <row r="790" spans="25:25" x14ac:dyDescent="0.35">
      <c r="Y790" s="67"/>
    </row>
    <row r="791" spans="25:25" x14ac:dyDescent="0.35">
      <c r="Y791" s="67"/>
    </row>
    <row r="792" spans="25:25" x14ac:dyDescent="0.35">
      <c r="Y792" s="67"/>
    </row>
    <row r="793" spans="25:25" x14ac:dyDescent="0.35">
      <c r="Y793" s="67"/>
    </row>
    <row r="794" spans="25:25" x14ac:dyDescent="0.35">
      <c r="Y794" s="67"/>
    </row>
    <row r="795" spans="25:25" x14ac:dyDescent="0.35">
      <c r="Y795" s="67"/>
    </row>
    <row r="796" spans="25:25" x14ac:dyDescent="0.35">
      <c r="Y796" s="67"/>
    </row>
    <row r="797" spans="25:25" x14ac:dyDescent="0.35">
      <c r="Y797" s="67"/>
    </row>
    <row r="798" spans="25:25" x14ac:dyDescent="0.35">
      <c r="Y798" s="67"/>
    </row>
    <row r="799" spans="25:25" x14ac:dyDescent="0.35">
      <c r="Y799" s="67"/>
    </row>
    <row r="800" spans="25:25" x14ac:dyDescent="0.35">
      <c r="Y800" s="67"/>
    </row>
    <row r="801" spans="25:25" x14ac:dyDescent="0.35">
      <c r="Y801" s="67"/>
    </row>
    <row r="802" spans="25:25" x14ac:dyDescent="0.35">
      <c r="Y802" s="67"/>
    </row>
    <row r="803" spans="25:25" x14ac:dyDescent="0.35">
      <c r="Y803" s="67"/>
    </row>
    <row r="804" spans="25:25" x14ac:dyDescent="0.35">
      <c r="Y804" s="67"/>
    </row>
    <row r="805" spans="25:25" x14ac:dyDescent="0.35">
      <c r="Y805" s="67"/>
    </row>
    <row r="806" spans="25:25" x14ac:dyDescent="0.35">
      <c r="Y806" s="67"/>
    </row>
    <row r="807" spans="25:25" x14ac:dyDescent="0.35">
      <c r="Y807" s="67"/>
    </row>
    <row r="808" spans="25:25" x14ac:dyDescent="0.35">
      <c r="Y808" s="67"/>
    </row>
    <row r="809" spans="25:25" x14ac:dyDescent="0.35">
      <c r="Y809" s="67"/>
    </row>
    <row r="810" spans="25:25" x14ac:dyDescent="0.35">
      <c r="Y810" s="67"/>
    </row>
    <row r="811" spans="25:25" x14ac:dyDescent="0.35">
      <c r="Y811" s="67"/>
    </row>
    <row r="812" spans="25:25" x14ac:dyDescent="0.35">
      <c r="Y812" s="67"/>
    </row>
    <row r="813" spans="25:25" x14ac:dyDescent="0.35">
      <c r="Y813" s="67"/>
    </row>
    <row r="814" spans="25:25" x14ac:dyDescent="0.35">
      <c r="Y814" s="67"/>
    </row>
    <row r="815" spans="25:25" x14ac:dyDescent="0.35">
      <c r="Y815" s="67"/>
    </row>
    <row r="816" spans="25:25" x14ac:dyDescent="0.35">
      <c r="Y816" s="67"/>
    </row>
    <row r="817" spans="25:25" x14ac:dyDescent="0.35">
      <c r="Y817" s="67"/>
    </row>
    <row r="818" spans="25:25" x14ac:dyDescent="0.35">
      <c r="Y818" s="67"/>
    </row>
    <row r="819" spans="25:25" x14ac:dyDescent="0.35">
      <c r="Y819" s="67"/>
    </row>
    <row r="820" spans="25:25" x14ac:dyDescent="0.35">
      <c r="Y820" s="67"/>
    </row>
    <row r="821" spans="25:25" x14ac:dyDescent="0.35">
      <c r="Y821" s="67"/>
    </row>
    <row r="822" spans="25:25" x14ac:dyDescent="0.35">
      <c r="Y822" s="67"/>
    </row>
    <row r="823" spans="25:25" x14ac:dyDescent="0.35">
      <c r="Y823" s="67"/>
    </row>
    <row r="824" spans="25:25" x14ac:dyDescent="0.35">
      <c r="Y824" s="67"/>
    </row>
    <row r="825" spans="25:25" x14ac:dyDescent="0.35">
      <c r="Y825" s="67"/>
    </row>
    <row r="826" spans="25:25" x14ac:dyDescent="0.35">
      <c r="Y826" s="67"/>
    </row>
    <row r="827" spans="25:25" x14ac:dyDescent="0.35">
      <c r="Y827" s="67"/>
    </row>
    <row r="828" spans="25:25" x14ac:dyDescent="0.35">
      <c r="Y828" s="67"/>
    </row>
    <row r="829" spans="25:25" x14ac:dyDescent="0.35">
      <c r="Y829" s="67"/>
    </row>
    <row r="830" spans="25:25" x14ac:dyDescent="0.35">
      <c r="Y830" s="67"/>
    </row>
    <row r="831" spans="25:25" x14ac:dyDescent="0.35">
      <c r="Y831" s="67"/>
    </row>
    <row r="832" spans="25:25" x14ac:dyDescent="0.35">
      <c r="Y832" s="67"/>
    </row>
    <row r="833" spans="25:25" x14ac:dyDescent="0.35">
      <c r="Y833" s="67"/>
    </row>
    <row r="834" spans="25:25" x14ac:dyDescent="0.35">
      <c r="Y834" s="67"/>
    </row>
    <row r="835" spans="25:25" x14ac:dyDescent="0.35">
      <c r="Y835" s="67"/>
    </row>
    <row r="836" spans="25:25" x14ac:dyDescent="0.35">
      <c r="Y836" s="67"/>
    </row>
    <row r="837" spans="25:25" x14ac:dyDescent="0.35">
      <c r="Y837" s="67"/>
    </row>
    <row r="838" spans="25:25" x14ac:dyDescent="0.35">
      <c r="Y838" s="67"/>
    </row>
    <row r="839" spans="25:25" x14ac:dyDescent="0.35">
      <c r="Y839" s="67"/>
    </row>
    <row r="840" spans="25:25" x14ac:dyDescent="0.35">
      <c r="Y840" s="67"/>
    </row>
    <row r="841" spans="25:25" x14ac:dyDescent="0.35">
      <c r="Y841" s="67"/>
    </row>
    <row r="842" spans="25:25" x14ac:dyDescent="0.35">
      <c r="Y842" s="67"/>
    </row>
    <row r="843" spans="25:25" x14ac:dyDescent="0.35">
      <c r="Y843" s="67"/>
    </row>
    <row r="844" spans="25:25" x14ac:dyDescent="0.35">
      <c r="Y844" s="67"/>
    </row>
    <row r="845" spans="25:25" x14ac:dyDescent="0.35">
      <c r="Y845" s="67"/>
    </row>
    <row r="846" spans="25:25" x14ac:dyDescent="0.35">
      <c r="Y846" s="67"/>
    </row>
    <row r="847" spans="25:25" x14ac:dyDescent="0.35">
      <c r="Y847" s="67"/>
    </row>
    <row r="848" spans="25:25" x14ac:dyDescent="0.35">
      <c r="Y848" s="67"/>
    </row>
    <row r="849" spans="25:25" x14ac:dyDescent="0.35">
      <c r="Y849" s="67"/>
    </row>
    <row r="850" spans="25:25" x14ac:dyDescent="0.35">
      <c r="Y850" s="67"/>
    </row>
    <row r="851" spans="25:25" x14ac:dyDescent="0.35">
      <c r="Y851" s="67"/>
    </row>
    <row r="852" spans="25:25" x14ac:dyDescent="0.35">
      <c r="Y852" s="67"/>
    </row>
    <row r="853" spans="25:25" x14ac:dyDescent="0.35">
      <c r="Y853" s="67"/>
    </row>
    <row r="854" spans="25:25" x14ac:dyDescent="0.35">
      <c r="Y854" s="67"/>
    </row>
    <row r="855" spans="25:25" x14ac:dyDescent="0.35">
      <c r="Y855" s="67"/>
    </row>
    <row r="856" spans="25:25" x14ac:dyDescent="0.35">
      <c r="Y856" s="67"/>
    </row>
    <row r="857" spans="25:25" x14ac:dyDescent="0.35">
      <c r="Y857" s="67"/>
    </row>
    <row r="858" spans="25:25" x14ac:dyDescent="0.35">
      <c r="Y858" s="67"/>
    </row>
    <row r="859" spans="25:25" x14ac:dyDescent="0.35">
      <c r="Y859" s="67"/>
    </row>
    <row r="860" spans="25:25" x14ac:dyDescent="0.35">
      <c r="Y860" s="67"/>
    </row>
    <row r="861" spans="25:25" x14ac:dyDescent="0.35">
      <c r="Y861" s="67"/>
    </row>
    <row r="862" spans="25:25" x14ac:dyDescent="0.35">
      <c r="Y862" s="67"/>
    </row>
    <row r="863" spans="25:25" x14ac:dyDescent="0.35">
      <c r="Y863" s="67"/>
    </row>
    <row r="864" spans="25:25" x14ac:dyDescent="0.35">
      <c r="Y864" s="67"/>
    </row>
    <row r="865" spans="25:25" x14ac:dyDescent="0.35">
      <c r="Y865" s="67"/>
    </row>
    <row r="866" spans="25:25" x14ac:dyDescent="0.35">
      <c r="Y866" s="67"/>
    </row>
    <row r="867" spans="25:25" x14ac:dyDescent="0.35">
      <c r="Y867" s="67"/>
    </row>
    <row r="868" spans="25:25" x14ac:dyDescent="0.35">
      <c r="Y868" s="67"/>
    </row>
    <row r="869" spans="25:25" x14ac:dyDescent="0.35">
      <c r="Y869" s="67"/>
    </row>
    <row r="870" spans="25:25" x14ac:dyDescent="0.35">
      <c r="Y870" s="67"/>
    </row>
    <row r="871" spans="25:25" x14ac:dyDescent="0.35">
      <c r="Y871" s="67"/>
    </row>
    <row r="872" spans="25:25" x14ac:dyDescent="0.35">
      <c r="Y872" s="67"/>
    </row>
    <row r="873" spans="25:25" x14ac:dyDescent="0.35">
      <c r="Y873" s="67"/>
    </row>
    <row r="874" spans="25:25" x14ac:dyDescent="0.35">
      <c r="Y874" s="67"/>
    </row>
    <row r="875" spans="25:25" x14ac:dyDescent="0.35">
      <c r="Y875" s="67"/>
    </row>
    <row r="876" spans="25:25" x14ac:dyDescent="0.35">
      <c r="Y876" s="67"/>
    </row>
    <row r="877" spans="25:25" x14ac:dyDescent="0.35">
      <c r="Y877" s="67"/>
    </row>
    <row r="878" spans="25:25" x14ac:dyDescent="0.35">
      <c r="Y878" s="67"/>
    </row>
    <row r="879" spans="25:25" x14ac:dyDescent="0.35">
      <c r="Y879" s="67"/>
    </row>
    <row r="880" spans="25:25" x14ac:dyDescent="0.35">
      <c r="Y880" s="67"/>
    </row>
    <row r="881" spans="25:25" x14ac:dyDescent="0.35">
      <c r="Y881" s="67"/>
    </row>
    <row r="882" spans="25:25" x14ac:dyDescent="0.35">
      <c r="Y882" s="67"/>
    </row>
    <row r="883" spans="25:25" x14ac:dyDescent="0.35">
      <c r="Y883" s="67"/>
    </row>
    <row r="884" spans="25:25" x14ac:dyDescent="0.35">
      <c r="Y884" s="67"/>
    </row>
    <row r="885" spans="25:25" x14ac:dyDescent="0.35">
      <c r="Y885" s="67"/>
    </row>
    <row r="886" spans="25:25" x14ac:dyDescent="0.35">
      <c r="Y886" s="67"/>
    </row>
    <row r="887" spans="25:25" x14ac:dyDescent="0.35">
      <c r="Y887" s="67"/>
    </row>
    <row r="888" spans="25:25" x14ac:dyDescent="0.35">
      <c r="Y888" s="67"/>
    </row>
    <row r="889" spans="25:25" x14ac:dyDescent="0.35">
      <c r="Y889" s="67"/>
    </row>
    <row r="890" spans="25:25" x14ac:dyDescent="0.35">
      <c r="Y890" s="67"/>
    </row>
    <row r="891" spans="25:25" x14ac:dyDescent="0.35">
      <c r="Y891" s="67"/>
    </row>
    <row r="892" spans="25:25" x14ac:dyDescent="0.35">
      <c r="Y892" s="67"/>
    </row>
    <row r="893" spans="25:25" x14ac:dyDescent="0.35">
      <c r="Y893" s="67"/>
    </row>
    <row r="894" spans="25:25" x14ac:dyDescent="0.35">
      <c r="Y894" s="67"/>
    </row>
    <row r="895" spans="25:25" x14ac:dyDescent="0.35">
      <c r="Y895" s="67"/>
    </row>
    <row r="896" spans="25:25" x14ac:dyDescent="0.35">
      <c r="Y896" s="67"/>
    </row>
    <row r="897" spans="25:25" x14ac:dyDescent="0.35">
      <c r="Y897" s="67"/>
    </row>
    <row r="898" spans="25:25" x14ac:dyDescent="0.35">
      <c r="Y898" s="67"/>
    </row>
    <row r="899" spans="25:25" x14ac:dyDescent="0.35">
      <c r="Y899" s="67"/>
    </row>
    <row r="900" spans="25:25" x14ac:dyDescent="0.35">
      <c r="Y900" s="67"/>
    </row>
    <row r="901" spans="25:25" x14ac:dyDescent="0.35">
      <c r="Y901" s="67"/>
    </row>
    <row r="902" spans="25:25" x14ac:dyDescent="0.35">
      <c r="Y902" s="67"/>
    </row>
    <row r="903" spans="25:25" x14ac:dyDescent="0.35">
      <c r="Y903" s="67"/>
    </row>
    <row r="904" spans="25:25" x14ac:dyDescent="0.35">
      <c r="Y904" s="67"/>
    </row>
    <row r="905" spans="25:25" x14ac:dyDescent="0.35">
      <c r="Y905" s="67"/>
    </row>
    <row r="906" spans="25:25" x14ac:dyDescent="0.35">
      <c r="Y906" s="67"/>
    </row>
    <row r="907" spans="25:25" x14ac:dyDescent="0.35">
      <c r="Y907" s="67"/>
    </row>
    <row r="908" spans="25:25" x14ac:dyDescent="0.35">
      <c r="Y908" s="67"/>
    </row>
    <row r="909" spans="25:25" x14ac:dyDescent="0.35">
      <c r="Y909" s="67"/>
    </row>
    <row r="910" spans="25:25" x14ac:dyDescent="0.35">
      <c r="Y910" s="67"/>
    </row>
    <row r="911" spans="25:25" x14ac:dyDescent="0.35">
      <c r="Y911" s="67"/>
    </row>
    <row r="912" spans="25:25" x14ac:dyDescent="0.35">
      <c r="Y912" s="67"/>
    </row>
    <row r="913" spans="25:25" x14ac:dyDescent="0.35">
      <c r="Y913" s="67"/>
    </row>
    <row r="914" spans="25:25" x14ac:dyDescent="0.35">
      <c r="Y914" s="67"/>
    </row>
    <row r="915" spans="25:25" x14ac:dyDescent="0.35">
      <c r="Y915" s="67"/>
    </row>
    <row r="916" spans="25:25" x14ac:dyDescent="0.35">
      <c r="Y916" s="67"/>
    </row>
    <row r="917" spans="25:25" x14ac:dyDescent="0.35">
      <c r="Y917" s="67"/>
    </row>
    <row r="918" spans="25:25" x14ac:dyDescent="0.35">
      <c r="Y918" s="67"/>
    </row>
    <row r="919" spans="25:25" x14ac:dyDescent="0.35">
      <c r="Y919" s="67"/>
    </row>
    <row r="920" spans="25:25" x14ac:dyDescent="0.35">
      <c r="Y920" s="67"/>
    </row>
    <row r="921" spans="25:25" x14ac:dyDescent="0.35">
      <c r="Y921" s="67"/>
    </row>
    <row r="922" spans="25:25" x14ac:dyDescent="0.35">
      <c r="Y922" s="67"/>
    </row>
    <row r="923" spans="25:25" x14ac:dyDescent="0.35">
      <c r="Y923" s="67"/>
    </row>
    <row r="924" spans="25:25" x14ac:dyDescent="0.35">
      <c r="Y924" s="67"/>
    </row>
    <row r="925" spans="25:25" x14ac:dyDescent="0.35">
      <c r="Y925" s="67"/>
    </row>
    <row r="926" spans="25:25" x14ac:dyDescent="0.35">
      <c r="Y926" s="67"/>
    </row>
    <row r="927" spans="25:25" x14ac:dyDescent="0.35">
      <c r="Y927" s="67"/>
    </row>
    <row r="928" spans="25:25" x14ac:dyDescent="0.35">
      <c r="Y928" s="67"/>
    </row>
    <row r="929" spans="25:25" x14ac:dyDescent="0.35">
      <c r="Y929" s="67"/>
    </row>
    <row r="930" spans="25:25" x14ac:dyDescent="0.35">
      <c r="Y930" s="67"/>
    </row>
    <row r="931" spans="25:25" x14ac:dyDescent="0.35">
      <c r="Y931" s="67"/>
    </row>
    <row r="932" spans="25:25" x14ac:dyDescent="0.35">
      <c r="Y932" s="67"/>
    </row>
    <row r="933" spans="25:25" x14ac:dyDescent="0.35">
      <c r="Y933" s="67"/>
    </row>
    <row r="934" spans="25:25" x14ac:dyDescent="0.35">
      <c r="Y934" s="67"/>
    </row>
    <row r="935" spans="25:25" x14ac:dyDescent="0.35">
      <c r="Y935" s="67"/>
    </row>
    <row r="936" spans="25:25" x14ac:dyDescent="0.35">
      <c r="Y936" s="67"/>
    </row>
    <row r="937" spans="25:25" x14ac:dyDescent="0.35">
      <c r="Y937" s="67"/>
    </row>
    <row r="938" spans="25:25" x14ac:dyDescent="0.35">
      <c r="Y938" s="67"/>
    </row>
    <row r="939" spans="25:25" x14ac:dyDescent="0.35">
      <c r="Y939" s="67"/>
    </row>
    <row r="940" spans="25:25" x14ac:dyDescent="0.35">
      <c r="Y940" s="67"/>
    </row>
    <row r="941" spans="25:25" x14ac:dyDescent="0.35">
      <c r="Y941" s="67"/>
    </row>
    <row r="942" spans="25:25" x14ac:dyDescent="0.35">
      <c r="Y942" s="67"/>
    </row>
    <row r="943" spans="25:25" x14ac:dyDescent="0.35">
      <c r="Y943" s="67"/>
    </row>
    <row r="944" spans="25:25" x14ac:dyDescent="0.35">
      <c r="Y944" s="67"/>
    </row>
    <row r="945" spans="25:25" x14ac:dyDescent="0.35">
      <c r="Y945" s="67"/>
    </row>
    <row r="946" spans="25:25" x14ac:dyDescent="0.35">
      <c r="Y946" s="67"/>
    </row>
    <row r="947" spans="25:25" x14ac:dyDescent="0.35">
      <c r="Y947" s="67"/>
    </row>
    <row r="948" spans="25:25" x14ac:dyDescent="0.35">
      <c r="Y948" s="67"/>
    </row>
    <row r="949" spans="25:25" x14ac:dyDescent="0.35">
      <c r="Y949" s="67"/>
    </row>
    <row r="950" spans="25:25" x14ac:dyDescent="0.35">
      <c r="Y950" s="67"/>
    </row>
    <row r="951" spans="25:25" x14ac:dyDescent="0.35">
      <c r="Y951" s="67"/>
    </row>
    <row r="952" spans="25:25" x14ac:dyDescent="0.35">
      <c r="Y952" s="67"/>
    </row>
    <row r="953" spans="25:25" x14ac:dyDescent="0.35">
      <c r="Y953" s="67"/>
    </row>
    <row r="954" spans="25:25" x14ac:dyDescent="0.35">
      <c r="Y954" s="67"/>
    </row>
    <row r="955" spans="25:25" x14ac:dyDescent="0.35">
      <c r="Y955" s="67"/>
    </row>
    <row r="956" spans="25:25" x14ac:dyDescent="0.35">
      <c r="Y956" s="67"/>
    </row>
    <row r="957" spans="25:25" x14ac:dyDescent="0.35">
      <c r="Y957" s="67"/>
    </row>
    <row r="958" spans="25:25" x14ac:dyDescent="0.35">
      <c r="Y958" s="67"/>
    </row>
    <row r="959" spans="25:25" x14ac:dyDescent="0.35">
      <c r="Y959" s="67"/>
    </row>
    <row r="960" spans="25:25" x14ac:dyDescent="0.35">
      <c r="Y960" s="67"/>
    </row>
    <row r="961" spans="25:25" x14ac:dyDescent="0.35">
      <c r="Y961" s="67"/>
    </row>
    <row r="962" spans="25:25" x14ac:dyDescent="0.35">
      <c r="Y962" s="67"/>
    </row>
    <row r="963" spans="25:25" x14ac:dyDescent="0.35">
      <c r="Y963" s="67"/>
    </row>
    <row r="964" spans="25:25" x14ac:dyDescent="0.35">
      <c r="Y964" s="67"/>
    </row>
    <row r="965" spans="25:25" x14ac:dyDescent="0.35">
      <c r="Y965" s="67"/>
    </row>
    <row r="966" spans="25:25" x14ac:dyDescent="0.35">
      <c r="Y966" s="67"/>
    </row>
    <row r="967" spans="25:25" x14ac:dyDescent="0.35">
      <c r="Y967" s="67"/>
    </row>
    <row r="968" spans="25:25" x14ac:dyDescent="0.35">
      <c r="Y968" s="67"/>
    </row>
    <row r="969" spans="25:25" x14ac:dyDescent="0.35">
      <c r="Y969" s="67"/>
    </row>
    <row r="970" spans="25:25" x14ac:dyDescent="0.35">
      <c r="Y970" s="67"/>
    </row>
    <row r="971" spans="25:25" x14ac:dyDescent="0.35">
      <c r="Y971" s="67"/>
    </row>
    <row r="972" spans="25:25" x14ac:dyDescent="0.35">
      <c r="Y972" s="67"/>
    </row>
    <row r="973" spans="25:25" x14ac:dyDescent="0.35">
      <c r="Y973" s="67"/>
    </row>
    <row r="974" spans="25:25" x14ac:dyDescent="0.35">
      <c r="Y974" s="67"/>
    </row>
    <row r="975" spans="25:25" x14ac:dyDescent="0.35">
      <c r="Y975" s="67"/>
    </row>
    <row r="976" spans="25:25" x14ac:dyDescent="0.35">
      <c r="Y976" s="67"/>
    </row>
    <row r="977" spans="25:25" x14ac:dyDescent="0.35">
      <c r="Y977" s="67"/>
    </row>
    <row r="978" spans="25:25" x14ac:dyDescent="0.35">
      <c r="Y978" s="67"/>
    </row>
    <row r="979" spans="25:25" x14ac:dyDescent="0.35">
      <c r="Y979" s="67"/>
    </row>
    <row r="980" spans="25:25" x14ac:dyDescent="0.35">
      <c r="Y980" s="67"/>
    </row>
    <row r="981" spans="25:25" x14ac:dyDescent="0.35">
      <c r="Y981" s="67"/>
    </row>
    <row r="982" spans="25:25" x14ac:dyDescent="0.35">
      <c r="Y982" s="67"/>
    </row>
    <row r="983" spans="25:25" x14ac:dyDescent="0.35">
      <c r="Y983" s="67"/>
    </row>
    <row r="984" spans="25:25" x14ac:dyDescent="0.35">
      <c r="Y984" s="67"/>
    </row>
    <row r="985" spans="25:25" x14ac:dyDescent="0.35">
      <c r="Y985" s="67"/>
    </row>
    <row r="986" spans="25:25" x14ac:dyDescent="0.35">
      <c r="Y986" s="67"/>
    </row>
    <row r="987" spans="25:25" x14ac:dyDescent="0.35">
      <c r="Y987" s="67"/>
    </row>
    <row r="988" spans="25:25" x14ac:dyDescent="0.35">
      <c r="Y988" s="67"/>
    </row>
    <row r="989" spans="25:25" x14ac:dyDescent="0.35">
      <c r="Y989" s="67"/>
    </row>
    <row r="990" spans="25:25" x14ac:dyDescent="0.35">
      <c r="Y990" s="67"/>
    </row>
    <row r="991" spans="25:25" x14ac:dyDescent="0.35">
      <c r="Y991" s="67"/>
    </row>
    <row r="992" spans="25:25" x14ac:dyDescent="0.35">
      <c r="Y992" s="67"/>
    </row>
    <row r="993" spans="25:25" x14ac:dyDescent="0.35">
      <c r="Y993" s="67"/>
    </row>
    <row r="994" spans="25:25" x14ac:dyDescent="0.35">
      <c r="Y994" s="67"/>
    </row>
    <row r="995" spans="25:25" x14ac:dyDescent="0.35">
      <c r="Y995" s="67"/>
    </row>
    <row r="996" spans="25:25" x14ac:dyDescent="0.35">
      <c r="Y996" s="67"/>
    </row>
    <row r="997" spans="25:25" x14ac:dyDescent="0.35">
      <c r="Y997" s="67"/>
    </row>
    <row r="998" spans="25:25" x14ac:dyDescent="0.35">
      <c r="Y998" s="67"/>
    </row>
    <row r="999" spans="25:25" x14ac:dyDescent="0.35">
      <c r="Y999" s="67"/>
    </row>
    <row r="1000" spans="25:25" x14ac:dyDescent="0.35">
      <c r="Y1000" s="67"/>
    </row>
    <row r="1001" spans="25:25" x14ac:dyDescent="0.35">
      <c r="Y1001" s="67"/>
    </row>
    <row r="1002" spans="25:25" x14ac:dyDescent="0.35">
      <c r="Y1002" s="67"/>
    </row>
    <row r="1003" spans="25:25" x14ac:dyDescent="0.35">
      <c r="Y1003" s="67"/>
    </row>
    <row r="1004" spans="25:25" x14ac:dyDescent="0.35">
      <c r="Y1004" s="67"/>
    </row>
    <row r="1005" spans="25:25" x14ac:dyDescent="0.35">
      <c r="Y1005" s="67"/>
    </row>
    <row r="1006" spans="25:25" x14ac:dyDescent="0.35">
      <c r="Y1006" s="67"/>
    </row>
    <row r="1007" spans="25:25" x14ac:dyDescent="0.35">
      <c r="Y1007" s="67"/>
    </row>
    <row r="1008" spans="25:25" x14ac:dyDescent="0.35">
      <c r="Y1008" s="67"/>
    </row>
    <row r="1009" spans="25:25" x14ac:dyDescent="0.35">
      <c r="Y1009" s="67"/>
    </row>
    <row r="1010" spans="25:25" x14ac:dyDescent="0.35">
      <c r="Y1010" s="67"/>
    </row>
    <row r="1011" spans="25:25" x14ac:dyDescent="0.35">
      <c r="Y1011" s="67"/>
    </row>
    <row r="1012" spans="25:25" x14ac:dyDescent="0.35">
      <c r="Y1012" s="67"/>
    </row>
    <row r="1013" spans="25:25" x14ac:dyDescent="0.35">
      <c r="Y1013" s="67"/>
    </row>
    <row r="1014" spans="25:25" x14ac:dyDescent="0.35">
      <c r="Y1014" s="67"/>
    </row>
    <row r="1015" spans="25:25" x14ac:dyDescent="0.35">
      <c r="Y1015" s="67"/>
    </row>
    <row r="1016" spans="25:25" x14ac:dyDescent="0.35">
      <c r="Y1016" s="67"/>
    </row>
    <row r="1017" spans="25:25" x14ac:dyDescent="0.35">
      <c r="Y1017" s="67"/>
    </row>
    <row r="1018" spans="25:25" x14ac:dyDescent="0.35">
      <c r="Y1018" s="67"/>
    </row>
    <row r="1019" spans="25:25" x14ac:dyDescent="0.35">
      <c r="Y1019" s="67"/>
    </row>
    <row r="1020" spans="25:25" x14ac:dyDescent="0.35">
      <c r="Y1020" s="67"/>
    </row>
    <row r="1021" spans="25:25" x14ac:dyDescent="0.35">
      <c r="Y1021" s="67"/>
    </row>
    <row r="1022" spans="25:25" x14ac:dyDescent="0.35">
      <c r="Y1022" s="67"/>
    </row>
    <row r="1023" spans="25:25" x14ac:dyDescent="0.35">
      <c r="Y1023" s="67"/>
    </row>
    <row r="1024" spans="25:25" x14ac:dyDescent="0.35">
      <c r="Y1024" s="67"/>
    </row>
    <row r="1025" spans="25:25" x14ac:dyDescent="0.35">
      <c r="Y1025" s="67"/>
    </row>
    <row r="1026" spans="25:25" x14ac:dyDescent="0.35">
      <c r="Y1026" s="67"/>
    </row>
    <row r="1027" spans="25:25" x14ac:dyDescent="0.35">
      <c r="Y1027" s="67"/>
    </row>
    <row r="1028" spans="25:25" x14ac:dyDescent="0.35">
      <c r="Y1028" s="67"/>
    </row>
    <row r="1029" spans="25:25" x14ac:dyDescent="0.35">
      <c r="Y1029" s="67"/>
    </row>
    <row r="1030" spans="25:25" x14ac:dyDescent="0.35">
      <c r="Y1030" s="67"/>
    </row>
    <row r="1031" spans="25:25" x14ac:dyDescent="0.35">
      <c r="Y1031" s="67"/>
    </row>
    <row r="1032" spans="25:25" x14ac:dyDescent="0.35">
      <c r="Y1032" s="67"/>
    </row>
    <row r="1033" spans="25:25" x14ac:dyDescent="0.35">
      <c r="Y1033" s="67"/>
    </row>
    <row r="1034" spans="25:25" x14ac:dyDescent="0.35">
      <c r="Y1034" s="67"/>
    </row>
    <row r="1035" spans="25:25" x14ac:dyDescent="0.35">
      <c r="Y1035" s="67"/>
    </row>
    <row r="1036" spans="25:25" x14ac:dyDescent="0.35">
      <c r="Y1036" s="67"/>
    </row>
    <row r="1037" spans="25:25" x14ac:dyDescent="0.35">
      <c r="Y1037" s="67"/>
    </row>
    <row r="1038" spans="25:25" x14ac:dyDescent="0.35">
      <c r="Y1038" s="67"/>
    </row>
    <row r="1039" spans="25:25" x14ac:dyDescent="0.35">
      <c r="Y1039" s="67"/>
    </row>
    <row r="1040" spans="25:25" x14ac:dyDescent="0.35">
      <c r="Y1040" s="67"/>
    </row>
    <row r="1041" spans="25:25" x14ac:dyDescent="0.35">
      <c r="Y1041" s="67"/>
    </row>
    <row r="1042" spans="25:25" x14ac:dyDescent="0.35">
      <c r="Y1042" s="67"/>
    </row>
    <row r="1043" spans="25:25" x14ac:dyDescent="0.35">
      <c r="Y1043" s="67"/>
    </row>
    <row r="1044" spans="25:25" x14ac:dyDescent="0.35">
      <c r="Y1044" s="67"/>
    </row>
    <row r="1045" spans="25:25" x14ac:dyDescent="0.35">
      <c r="Y1045" s="67"/>
    </row>
    <row r="1046" spans="25:25" x14ac:dyDescent="0.35">
      <c r="Y1046" s="67"/>
    </row>
    <row r="1047" spans="25:25" x14ac:dyDescent="0.35">
      <c r="Y1047" s="67"/>
    </row>
    <row r="1048" spans="25:25" x14ac:dyDescent="0.35">
      <c r="Y1048" s="67"/>
    </row>
    <row r="1049" spans="25:25" x14ac:dyDescent="0.35">
      <c r="Y1049" s="67"/>
    </row>
    <row r="1050" spans="25:25" x14ac:dyDescent="0.35">
      <c r="Y1050" s="67"/>
    </row>
    <row r="1051" spans="25:25" x14ac:dyDescent="0.35">
      <c r="Y1051" s="67"/>
    </row>
    <row r="1052" spans="25:25" x14ac:dyDescent="0.35">
      <c r="Y1052" s="67"/>
    </row>
    <row r="1053" spans="25:25" x14ac:dyDescent="0.35">
      <c r="Y1053" s="67"/>
    </row>
    <row r="1054" spans="25:25" x14ac:dyDescent="0.35">
      <c r="Y1054" s="67"/>
    </row>
    <row r="1055" spans="25:25" x14ac:dyDescent="0.35">
      <c r="Y1055" s="67"/>
    </row>
    <row r="1056" spans="25:25" x14ac:dyDescent="0.35">
      <c r="Y1056" s="67"/>
    </row>
    <row r="1057" spans="25:25" x14ac:dyDescent="0.35">
      <c r="Y1057" s="67"/>
    </row>
    <row r="1058" spans="25:25" x14ac:dyDescent="0.35">
      <c r="Y1058" s="67"/>
    </row>
    <row r="1059" spans="25:25" x14ac:dyDescent="0.35">
      <c r="Y1059" s="67"/>
    </row>
    <row r="1060" spans="25:25" x14ac:dyDescent="0.35">
      <c r="Y1060" s="67"/>
    </row>
    <row r="1061" spans="25:25" x14ac:dyDescent="0.35">
      <c r="Y1061" s="67"/>
    </row>
    <row r="1062" spans="25:25" x14ac:dyDescent="0.35">
      <c r="Y1062" s="67"/>
    </row>
    <row r="1063" spans="25:25" x14ac:dyDescent="0.35">
      <c r="Y1063" s="67"/>
    </row>
    <row r="1064" spans="25:25" x14ac:dyDescent="0.35">
      <c r="Y1064" s="67"/>
    </row>
    <row r="1065" spans="25:25" x14ac:dyDescent="0.35">
      <c r="Y1065" s="67"/>
    </row>
    <row r="1066" spans="25:25" x14ac:dyDescent="0.35">
      <c r="Y1066" s="67"/>
    </row>
    <row r="1067" spans="25:25" x14ac:dyDescent="0.35">
      <c r="Y1067" s="67"/>
    </row>
    <row r="1068" spans="25:25" x14ac:dyDescent="0.35">
      <c r="Y1068" s="67"/>
    </row>
    <row r="1069" spans="25:25" x14ac:dyDescent="0.35">
      <c r="Y1069" s="67"/>
    </row>
    <row r="1070" spans="25:25" x14ac:dyDescent="0.35">
      <c r="Y1070" s="67"/>
    </row>
    <row r="1071" spans="25:25" x14ac:dyDescent="0.35">
      <c r="Y1071" s="67"/>
    </row>
    <row r="1072" spans="25:25" x14ac:dyDescent="0.35">
      <c r="Y1072" s="67"/>
    </row>
    <row r="1073" spans="25:25" x14ac:dyDescent="0.35">
      <c r="Y1073" s="67"/>
    </row>
    <row r="1074" spans="25:25" x14ac:dyDescent="0.35">
      <c r="Y1074" s="67"/>
    </row>
    <row r="1075" spans="25:25" x14ac:dyDescent="0.35">
      <c r="Y1075" s="67"/>
    </row>
    <row r="1076" spans="25:25" x14ac:dyDescent="0.35">
      <c r="Y1076" s="67"/>
    </row>
    <row r="1077" spans="25:25" x14ac:dyDescent="0.35">
      <c r="Y1077" s="67"/>
    </row>
    <row r="1078" spans="25:25" x14ac:dyDescent="0.35">
      <c r="Y1078" s="67"/>
    </row>
    <row r="1079" spans="25:25" x14ac:dyDescent="0.35">
      <c r="Y1079" s="67"/>
    </row>
    <row r="1080" spans="25:25" x14ac:dyDescent="0.35">
      <c r="Y1080" s="67"/>
    </row>
    <row r="1081" spans="25:25" x14ac:dyDescent="0.35">
      <c r="Y1081" s="67"/>
    </row>
    <row r="1082" spans="25:25" x14ac:dyDescent="0.35">
      <c r="Y1082" s="67"/>
    </row>
    <row r="1083" spans="25:25" x14ac:dyDescent="0.35">
      <c r="Y1083" s="67"/>
    </row>
    <row r="1084" spans="25:25" x14ac:dyDescent="0.35">
      <c r="Y1084" s="67"/>
    </row>
    <row r="1085" spans="25:25" x14ac:dyDescent="0.35">
      <c r="Y1085" s="67"/>
    </row>
    <row r="1086" spans="25:25" x14ac:dyDescent="0.35">
      <c r="Y1086" s="67"/>
    </row>
    <row r="1087" spans="25:25" x14ac:dyDescent="0.35">
      <c r="Y1087" s="67"/>
    </row>
    <row r="1088" spans="25:25" x14ac:dyDescent="0.35">
      <c r="Y1088" s="67"/>
    </row>
    <row r="1089" spans="25:25" x14ac:dyDescent="0.35">
      <c r="Y1089" s="67"/>
    </row>
    <row r="1090" spans="25:25" x14ac:dyDescent="0.35">
      <c r="Y1090" s="67"/>
    </row>
    <row r="1091" spans="25:25" x14ac:dyDescent="0.35">
      <c r="Y1091" s="67"/>
    </row>
    <row r="1092" spans="25:25" x14ac:dyDescent="0.35">
      <c r="Y1092" s="67"/>
    </row>
    <row r="1093" spans="25:25" x14ac:dyDescent="0.35">
      <c r="Y1093" s="67"/>
    </row>
    <row r="1094" spans="25:25" x14ac:dyDescent="0.35">
      <c r="Y1094" s="67"/>
    </row>
    <row r="1095" spans="25:25" x14ac:dyDescent="0.35">
      <c r="Y1095" s="67"/>
    </row>
    <row r="1096" spans="25:25" x14ac:dyDescent="0.35">
      <c r="Y1096" s="67"/>
    </row>
    <row r="1097" spans="25:25" x14ac:dyDescent="0.35">
      <c r="Y1097" s="67"/>
    </row>
    <row r="1098" spans="25:25" x14ac:dyDescent="0.35">
      <c r="Y1098" s="67"/>
    </row>
    <row r="1099" spans="25:25" x14ac:dyDescent="0.35">
      <c r="Y1099" s="67"/>
    </row>
    <row r="1100" spans="25:25" x14ac:dyDescent="0.35">
      <c r="Y1100" s="67"/>
    </row>
    <row r="1101" spans="25:25" x14ac:dyDescent="0.35">
      <c r="Y1101" s="67"/>
    </row>
    <row r="1102" spans="25:25" x14ac:dyDescent="0.35">
      <c r="Y1102" s="67"/>
    </row>
    <row r="1103" spans="25:25" x14ac:dyDescent="0.35">
      <c r="Y1103" s="67"/>
    </row>
    <row r="1104" spans="25:25" x14ac:dyDescent="0.35">
      <c r="Y1104" s="67"/>
    </row>
    <row r="1105" spans="25:25" x14ac:dyDescent="0.35">
      <c r="Y1105" s="67"/>
    </row>
    <row r="1106" spans="25:25" x14ac:dyDescent="0.35">
      <c r="Y1106" s="67"/>
    </row>
    <row r="1107" spans="25:25" x14ac:dyDescent="0.35">
      <c r="Y1107" s="67"/>
    </row>
    <row r="1108" spans="25:25" x14ac:dyDescent="0.35">
      <c r="Y1108" s="67"/>
    </row>
    <row r="1109" spans="25:25" x14ac:dyDescent="0.35">
      <c r="Y1109" s="67"/>
    </row>
    <row r="1110" spans="25:25" x14ac:dyDescent="0.35">
      <c r="Y1110" s="67"/>
    </row>
    <row r="1111" spans="25:25" x14ac:dyDescent="0.35">
      <c r="Y1111" s="67"/>
    </row>
    <row r="1112" spans="25:25" x14ac:dyDescent="0.35">
      <c r="Y1112" s="67"/>
    </row>
    <row r="1113" spans="25:25" x14ac:dyDescent="0.35">
      <c r="Y1113" s="67"/>
    </row>
    <row r="1114" spans="25:25" x14ac:dyDescent="0.35">
      <c r="Y1114" s="67"/>
    </row>
    <row r="1115" spans="25:25" x14ac:dyDescent="0.35">
      <c r="Y1115" s="67"/>
    </row>
    <row r="1116" spans="25:25" x14ac:dyDescent="0.35">
      <c r="Y1116" s="67"/>
    </row>
    <row r="1117" spans="25:25" x14ac:dyDescent="0.35">
      <c r="Y1117" s="67"/>
    </row>
    <row r="1118" spans="25:25" x14ac:dyDescent="0.35">
      <c r="Y1118" s="67"/>
    </row>
    <row r="1119" spans="25:25" x14ac:dyDescent="0.35">
      <c r="Y1119" s="67"/>
    </row>
    <row r="1120" spans="25:25" x14ac:dyDescent="0.35">
      <c r="Y1120" s="67"/>
    </row>
    <row r="1121" spans="25:25" x14ac:dyDescent="0.35">
      <c r="Y1121" s="67"/>
    </row>
    <row r="1122" spans="25:25" x14ac:dyDescent="0.35">
      <c r="Y1122" s="67"/>
    </row>
    <row r="1123" spans="25:25" x14ac:dyDescent="0.35">
      <c r="Y1123" s="67"/>
    </row>
    <row r="1124" spans="25:25" x14ac:dyDescent="0.35">
      <c r="Y1124" s="67"/>
    </row>
    <row r="1125" spans="25:25" x14ac:dyDescent="0.35">
      <c r="Y1125" s="67"/>
    </row>
    <row r="1126" spans="25:25" x14ac:dyDescent="0.35">
      <c r="Y1126" s="67"/>
    </row>
    <row r="1127" spans="25:25" x14ac:dyDescent="0.35">
      <c r="Y1127" s="67"/>
    </row>
    <row r="1128" spans="25:25" x14ac:dyDescent="0.35">
      <c r="Y1128" s="67"/>
    </row>
    <row r="1129" spans="25:25" x14ac:dyDescent="0.35">
      <c r="Y1129" s="67"/>
    </row>
    <row r="1130" spans="25:25" x14ac:dyDescent="0.35">
      <c r="Y1130" s="67"/>
    </row>
    <row r="1131" spans="25:25" x14ac:dyDescent="0.35">
      <c r="Y1131" s="67"/>
    </row>
    <row r="1132" spans="25:25" x14ac:dyDescent="0.35">
      <c r="Y1132" s="67"/>
    </row>
    <row r="1133" spans="25:25" x14ac:dyDescent="0.35">
      <c r="Y1133" s="67"/>
    </row>
    <row r="1134" spans="25:25" x14ac:dyDescent="0.35">
      <c r="Y1134" s="67"/>
    </row>
    <row r="1135" spans="25:25" x14ac:dyDescent="0.35">
      <c r="Y1135" s="67"/>
    </row>
    <row r="1136" spans="25:25" x14ac:dyDescent="0.35">
      <c r="Y1136" s="67"/>
    </row>
    <row r="1137" spans="25:25" x14ac:dyDescent="0.35">
      <c r="Y1137" s="67"/>
    </row>
    <row r="1138" spans="25:25" x14ac:dyDescent="0.35">
      <c r="Y1138" s="67"/>
    </row>
    <row r="1139" spans="25:25" x14ac:dyDescent="0.35">
      <c r="Y1139" s="67"/>
    </row>
    <row r="1140" spans="25:25" x14ac:dyDescent="0.35">
      <c r="Y1140" s="67"/>
    </row>
    <row r="1141" spans="25:25" x14ac:dyDescent="0.35">
      <c r="Y1141" s="67"/>
    </row>
    <row r="1142" spans="25:25" x14ac:dyDescent="0.35">
      <c r="Y1142" s="67"/>
    </row>
    <row r="1143" spans="25:25" x14ac:dyDescent="0.35">
      <c r="Y1143" s="67"/>
    </row>
    <row r="1144" spans="25:25" x14ac:dyDescent="0.35">
      <c r="Y1144" s="67"/>
    </row>
    <row r="1145" spans="25:25" x14ac:dyDescent="0.35">
      <c r="Y1145" s="67"/>
    </row>
    <row r="1146" spans="25:25" x14ac:dyDescent="0.35">
      <c r="Y1146" s="67"/>
    </row>
    <row r="1147" spans="25:25" x14ac:dyDescent="0.35">
      <c r="Y1147" s="67"/>
    </row>
    <row r="1148" spans="25:25" x14ac:dyDescent="0.35">
      <c r="Y1148" s="67"/>
    </row>
    <row r="1149" spans="25:25" x14ac:dyDescent="0.35">
      <c r="Y1149" s="67"/>
    </row>
    <row r="1150" spans="25:25" x14ac:dyDescent="0.35">
      <c r="Y1150" s="67"/>
    </row>
    <row r="1151" spans="25:25" x14ac:dyDescent="0.35">
      <c r="Y1151" s="67"/>
    </row>
    <row r="1152" spans="25:25" x14ac:dyDescent="0.35">
      <c r="Y1152" s="67"/>
    </row>
    <row r="1153" spans="25:25" x14ac:dyDescent="0.35">
      <c r="Y1153" s="67"/>
    </row>
    <row r="1154" spans="25:25" x14ac:dyDescent="0.35">
      <c r="Y1154" s="67"/>
    </row>
    <row r="1155" spans="25:25" x14ac:dyDescent="0.35">
      <c r="Y1155" s="67"/>
    </row>
    <row r="1156" spans="25:25" x14ac:dyDescent="0.35">
      <c r="Y1156" s="67"/>
    </row>
    <row r="1157" spans="25:25" x14ac:dyDescent="0.35">
      <c r="Y1157" s="67"/>
    </row>
    <row r="1158" spans="25:25" x14ac:dyDescent="0.35">
      <c r="Y1158" s="67"/>
    </row>
    <row r="1159" spans="25:25" x14ac:dyDescent="0.35">
      <c r="Y1159" s="67"/>
    </row>
    <row r="1160" spans="25:25" x14ac:dyDescent="0.35">
      <c r="Y1160" s="67"/>
    </row>
    <row r="1161" spans="25:25" x14ac:dyDescent="0.35">
      <c r="Y1161" s="67"/>
    </row>
    <row r="1162" spans="25:25" x14ac:dyDescent="0.35">
      <c r="Y1162" s="67"/>
    </row>
    <row r="1163" spans="25:25" x14ac:dyDescent="0.35">
      <c r="Y1163" s="67"/>
    </row>
    <row r="1164" spans="25:25" x14ac:dyDescent="0.35">
      <c r="Y1164" s="67"/>
    </row>
    <row r="1165" spans="25:25" x14ac:dyDescent="0.35">
      <c r="Y1165" s="67"/>
    </row>
    <row r="1166" spans="25:25" x14ac:dyDescent="0.35">
      <c r="Y1166" s="67"/>
    </row>
    <row r="1167" spans="25:25" x14ac:dyDescent="0.35">
      <c r="Y1167" s="67"/>
    </row>
    <row r="1168" spans="25:25" x14ac:dyDescent="0.35">
      <c r="Y1168" s="67"/>
    </row>
    <row r="1169" spans="25:25" x14ac:dyDescent="0.35">
      <c r="Y1169" s="67"/>
    </row>
    <row r="1170" spans="25:25" x14ac:dyDescent="0.35">
      <c r="Y1170" s="67"/>
    </row>
    <row r="1171" spans="25:25" x14ac:dyDescent="0.35">
      <c r="Y1171" s="67"/>
    </row>
    <row r="1172" spans="25:25" x14ac:dyDescent="0.35">
      <c r="Y1172" s="67"/>
    </row>
    <row r="1173" spans="25:25" x14ac:dyDescent="0.35">
      <c r="Y1173" s="67"/>
    </row>
    <row r="1174" spans="25:25" x14ac:dyDescent="0.35">
      <c r="Y1174" s="67"/>
    </row>
    <row r="1175" spans="25:25" x14ac:dyDescent="0.35">
      <c r="Y1175" s="67"/>
    </row>
    <row r="1176" spans="25:25" x14ac:dyDescent="0.35">
      <c r="Y1176" s="67"/>
    </row>
    <row r="1177" spans="25:25" x14ac:dyDescent="0.35">
      <c r="Y1177" s="67"/>
    </row>
    <row r="1178" spans="25:25" x14ac:dyDescent="0.35">
      <c r="Y1178" s="67"/>
    </row>
    <row r="1179" spans="25:25" x14ac:dyDescent="0.35">
      <c r="Y1179" s="67"/>
    </row>
    <row r="1180" spans="25:25" x14ac:dyDescent="0.35">
      <c r="Y1180" s="67"/>
    </row>
    <row r="1181" spans="25:25" x14ac:dyDescent="0.35">
      <c r="Y1181" s="67"/>
    </row>
    <row r="1182" spans="25:25" x14ac:dyDescent="0.35">
      <c r="Y1182" s="67"/>
    </row>
    <row r="1183" spans="25:25" x14ac:dyDescent="0.35">
      <c r="Y1183" s="67"/>
    </row>
    <row r="1184" spans="25:25" x14ac:dyDescent="0.35">
      <c r="Y1184" s="67"/>
    </row>
    <row r="1185" spans="25:25" x14ac:dyDescent="0.35">
      <c r="Y1185" s="67"/>
    </row>
    <row r="1186" spans="25:25" x14ac:dyDescent="0.35">
      <c r="Y1186" s="67"/>
    </row>
    <row r="1187" spans="25:25" x14ac:dyDescent="0.35">
      <c r="Y1187" s="67"/>
    </row>
    <row r="1188" spans="25:25" x14ac:dyDescent="0.35">
      <c r="Y1188" s="67"/>
    </row>
    <row r="1189" spans="25:25" x14ac:dyDescent="0.35">
      <c r="Y1189" s="67"/>
    </row>
    <row r="1190" spans="25:25" x14ac:dyDescent="0.35">
      <c r="Y1190" s="67"/>
    </row>
    <row r="1191" spans="25:25" x14ac:dyDescent="0.35">
      <c r="Y1191" s="67"/>
    </row>
    <row r="1192" spans="25:25" x14ac:dyDescent="0.35">
      <c r="Y1192" s="67"/>
    </row>
    <row r="1193" spans="25:25" x14ac:dyDescent="0.35">
      <c r="Y1193" s="67"/>
    </row>
    <row r="1194" spans="25:25" x14ac:dyDescent="0.35">
      <c r="Y1194" s="67"/>
    </row>
    <row r="1195" spans="25:25" x14ac:dyDescent="0.35">
      <c r="Y1195" s="67"/>
    </row>
    <row r="1196" spans="25:25" x14ac:dyDescent="0.35">
      <c r="Y1196" s="67"/>
    </row>
    <row r="1197" spans="25:25" x14ac:dyDescent="0.35">
      <c r="Y1197" s="67"/>
    </row>
    <row r="1198" spans="25:25" x14ac:dyDescent="0.35">
      <c r="Y1198" s="67"/>
    </row>
    <row r="1199" spans="25:25" x14ac:dyDescent="0.35">
      <c r="Y1199" s="67"/>
    </row>
    <row r="1200" spans="25:25" x14ac:dyDescent="0.35">
      <c r="Y1200" s="67"/>
    </row>
    <row r="1201" spans="25:25" x14ac:dyDescent="0.35">
      <c r="Y1201" s="67"/>
    </row>
    <row r="1202" spans="25:25" x14ac:dyDescent="0.35">
      <c r="Y1202" s="67"/>
    </row>
    <row r="1203" spans="25:25" x14ac:dyDescent="0.35">
      <c r="Y1203" s="67"/>
    </row>
    <row r="1204" spans="25:25" x14ac:dyDescent="0.35">
      <c r="Y1204" s="67"/>
    </row>
    <row r="1205" spans="25:25" x14ac:dyDescent="0.35">
      <c r="Y1205" s="67"/>
    </row>
    <row r="1206" spans="25:25" x14ac:dyDescent="0.35">
      <c r="Y1206" s="67"/>
    </row>
    <row r="1207" spans="25:25" x14ac:dyDescent="0.35">
      <c r="Y1207" s="67"/>
    </row>
    <row r="1208" spans="25:25" x14ac:dyDescent="0.35">
      <c r="Y1208" s="67"/>
    </row>
    <row r="1209" spans="25:25" x14ac:dyDescent="0.35">
      <c r="Y1209" s="67"/>
    </row>
    <row r="1210" spans="25:25" x14ac:dyDescent="0.35">
      <c r="Y1210" s="67"/>
    </row>
    <row r="1211" spans="25:25" x14ac:dyDescent="0.35">
      <c r="Y1211" s="67"/>
    </row>
    <row r="1212" spans="25:25" x14ac:dyDescent="0.35">
      <c r="Y1212" s="67"/>
    </row>
    <row r="1213" spans="25:25" x14ac:dyDescent="0.35">
      <c r="Y1213" s="67"/>
    </row>
    <row r="1214" spans="25:25" x14ac:dyDescent="0.35">
      <c r="Y1214" s="67"/>
    </row>
    <row r="1215" spans="25:25" x14ac:dyDescent="0.35">
      <c r="Y1215" s="67"/>
    </row>
    <row r="1216" spans="25:25" x14ac:dyDescent="0.35">
      <c r="Y1216" s="67"/>
    </row>
    <row r="1217" spans="25:25" x14ac:dyDescent="0.35">
      <c r="Y1217" s="67"/>
    </row>
    <row r="1218" spans="25:25" x14ac:dyDescent="0.35">
      <c r="Y1218" s="67"/>
    </row>
    <row r="1219" spans="25:25" x14ac:dyDescent="0.35">
      <c r="Y1219" s="67"/>
    </row>
    <row r="1220" spans="25:25" x14ac:dyDescent="0.35">
      <c r="Y1220" s="67"/>
    </row>
    <row r="1221" spans="25:25" x14ac:dyDescent="0.35">
      <c r="Y1221" s="67"/>
    </row>
    <row r="1222" spans="25:25" x14ac:dyDescent="0.35">
      <c r="Y1222" s="67"/>
    </row>
    <row r="1223" spans="25:25" x14ac:dyDescent="0.35">
      <c r="Y1223" s="67"/>
    </row>
    <row r="1224" spans="25:25" x14ac:dyDescent="0.35">
      <c r="Y1224" s="67"/>
    </row>
    <row r="1225" spans="25:25" x14ac:dyDescent="0.35">
      <c r="Y1225" s="67"/>
    </row>
    <row r="1226" spans="25:25" x14ac:dyDescent="0.35">
      <c r="Y1226" s="67"/>
    </row>
    <row r="1227" spans="25:25" x14ac:dyDescent="0.35">
      <c r="Y1227" s="67"/>
    </row>
    <row r="1228" spans="25:25" x14ac:dyDescent="0.35">
      <c r="Y1228" s="67"/>
    </row>
    <row r="1229" spans="25:25" x14ac:dyDescent="0.35">
      <c r="Y1229" s="67"/>
    </row>
    <row r="1230" spans="25:25" x14ac:dyDescent="0.35">
      <c r="Y1230" s="67"/>
    </row>
    <row r="1231" spans="25:25" x14ac:dyDescent="0.35">
      <c r="Y1231" s="67"/>
    </row>
    <row r="1232" spans="25:25" x14ac:dyDescent="0.35">
      <c r="Y1232" s="67"/>
    </row>
    <row r="1233" spans="25:25" x14ac:dyDescent="0.35">
      <c r="Y1233" s="67"/>
    </row>
    <row r="1234" spans="25:25" x14ac:dyDescent="0.35">
      <c r="Y1234" s="67"/>
    </row>
    <row r="1235" spans="25:25" x14ac:dyDescent="0.35">
      <c r="Y1235" s="67"/>
    </row>
    <row r="1236" spans="25:25" x14ac:dyDescent="0.35">
      <c r="Y1236" s="67"/>
    </row>
    <row r="1237" spans="25:25" x14ac:dyDescent="0.35">
      <c r="Y1237" s="67"/>
    </row>
    <row r="1238" spans="25:25" x14ac:dyDescent="0.35">
      <c r="Y1238" s="67"/>
    </row>
    <row r="1239" spans="25:25" x14ac:dyDescent="0.35">
      <c r="Y1239" s="67"/>
    </row>
    <row r="1240" spans="25:25" x14ac:dyDescent="0.35">
      <c r="Y1240" s="67"/>
    </row>
    <row r="1241" spans="25:25" x14ac:dyDescent="0.35">
      <c r="Y1241" s="67"/>
    </row>
    <row r="1242" spans="25:25" x14ac:dyDescent="0.35">
      <c r="Y1242" s="67"/>
    </row>
    <row r="1243" spans="25:25" x14ac:dyDescent="0.35">
      <c r="Y1243" s="67"/>
    </row>
    <row r="1244" spans="25:25" x14ac:dyDescent="0.35">
      <c r="Y1244" s="67"/>
    </row>
    <row r="1245" spans="25:25" x14ac:dyDescent="0.35">
      <c r="Y1245" s="67"/>
    </row>
    <row r="1246" spans="25:25" x14ac:dyDescent="0.35">
      <c r="Y1246" s="67"/>
    </row>
    <row r="1247" spans="25:25" x14ac:dyDescent="0.35">
      <c r="Y1247" s="67"/>
    </row>
    <row r="1248" spans="25:25" x14ac:dyDescent="0.35">
      <c r="Y1248" s="67"/>
    </row>
    <row r="1249" spans="25:25" x14ac:dyDescent="0.35">
      <c r="Y1249" s="67"/>
    </row>
    <row r="1250" spans="25:25" x14ac:dyDescent="0.35">
      <c r="Y1250" s="67"/>
    </row>
    <row r="1251" spans="25:25" x14ac:dyDescent="0.35">
      <c r="Y1251" s="67"/>
    </row>
    <row r="1252" spans="25:25" x14ac:dyDescent="0.35">
      <c r="Y1252" s="67"/>
    </row>
    <row r="1253" spans="25:25" x14ac:dyDescent="0.35">
      <c r="Y1253" s="67"/>
    </row>
    <row r="1254" spans="25:25" x14ac:dyDescent="0.35">
      <c r="Y1254" s="67"/>
    </row>
    <row r="1255" spans="25:25" x14ac:dyDescent="0.35">
      <c r="Y1255" s="67"/>
    </row>
    <row r="1256" spans="25:25" x14ac:dyDescent="0.35">
      <c r="Y1256" s="67"/>
    </row>
    <row r="1257" spans="25:25" x14ac:dyDescent="0.35">
      <c r="Y1257" s="67"/>
    </row>
    <row r="1258" spans="25:25" x14ac:dyDescent="0.35">
      <c r="Y1258" s="67"/>
    </row>
    <row r="1259" spans="25:25" x14ac:dyDescent="0.35">
      <c r="Y1259" s="67"/>
    </row>
    <row r="1260" spans="25:25" x14ac:dyDescent="0.35">
      <c r="Y1260" s="67"/>
    </row>
    <row r="1261" spans="25:25" x14ac:dyDescent="0.35">
      <c r="Y1261" s="67"/>
    </row>
    <row r="1262" spans="25:25" x14ac:dyDescent="0.35">
      <c r="Y1262" s="67"/>
    </row>
    <row r="1263" spans="25:25" x14ac:dyDescent="0.35">
      <c r="Y1263" s="67"/>
    </row>
    <row r="1264" spans="25:25" x14ac:dyDescent="0.35">
      <c r="Y1264" s="67"/>
    </row>
    <row r="1265" spans="25:25" x14ac:dyDescent="0.35">
      <c r="Y1265" s="67"/>
    </row>
    <row r="1266" spans="25:25" x14ac:dyDescent="0.35">
      <c r="Y1266" s="67"/>
    </row>
    <row r="1267" spans="25:25" x14ac:dyDescent="0.35">
      <c r="Y1267" s="67"/>
    </row>
    <row r="1268" spans="25:25" x14ac:dyDescent="0.35">
      <c r="Y1268" s="67"/>
    </row>
    <row r="1269" spans="25:25" x14ac:dyDescent="0.35">
      <c r="Y1269" s="67"/>
    </row>
    <row r="1270" spans="25:25" x14ac:dyDescent="0.35">
      <c r="Y1270" s="67"/>
    </row>
    <row r="1271" spans="25:25" x14ac:dyDescent="0.35">
      <c r="Y1271" s="67"/>
    </row>
    <row r="1272" spans="25:25" x14ac:dyDescent="0.35">
      <c r="Y1272" s="67"/>
    </row>
    <row r="1273" spans="25:25" x14ac:dyDescent="0.35">
      <c r="Y1273" s="67"/>
    </row>
    <row r="1274" spans="25:25" x14ac:dyDescent="0.35">
      <c r="Y1274" s="67"/>
    </row>
    <row r="1275" spans="25:25" x14ac:dyDescent="0.35">
      <c r="Y1275" s="67"/>
    </row>
    <row r="1276" spans="25:25" x14ac:dyDescent="0.35">
      <c r="Y1276" s="67"/>
    </row>
    <row r="1277" spans="25:25" x14ac:dyDescent="0.35">
      <c r="Y1277" s="67"/>
    </row>
    <row r="1278" spans="25:25" x14ac:dyDescent="0.35">
      <c r="Y1278" s="67"/>
    </row>
    <row r="1279" spans="25:25" x14ac:dyDescent="0.35">
      <c r="Y1279" s="67"/>
    </row>
    <row r="1280" spans="25:25" x14ac:dyDescent="0.35">
      <c r="Y1280" s="67"/>
    </row>
    <row r="1281" spans="25:25" x14ac:dyDescent="0.35">
      <c r="Y1281" s="67"/>
    </row>
    <row r="1282" spans="25:25" x14ac:dyDescent="0.35">
      <c r="Y1282" s="67"/>
    </row>
    <row r="1283" spans="25:25" x14ac:dyDescent="0.35">
      <c r="Y1283" s="67"/>
    </row>
    <row r="1284" spans="25:25" x14ac:dyDescent="0.35">
      <c r="Y1284" s="67"/>
    </row>
    <row r="1285" spans="25:25" x14ac:dyDescent="0.35">
      <c r="Y1285" s="67"/>
    </row>
    <row r="1286" spans="25:25" x14ac:dyDescent="0.35">
      <c r="Y1286" s="67"/>
    </row>
    <row r="1287" spans="25:25" x14ac:dyDescent="0.35">
      <c r="Y1287" s="67"/>
    </row>
    <row r="1288" spans="25:25" x14ac:dyDescent="0.35">
      <c r="Y1288" s="67"/>
    </row>
    <row r="1289" spans="25:25" x14ac:dyDescent="0.35">
      <c r="Y1289" s="67"/>
    </row>
    <row r="1290" spans="25:25" x14ac:dyDescent="0.35">
      <c r="Y1290" s="67"/>
    </row>
    <row r="1291" spans="25:25" x14ac:dyDescent="0.35">
      <c r="Y1291" s="67"/>
    </row>
    <row r="1292" spans="25:25" x14ac:dyDescent="0.35">
      <c r="Y1292" s="67"/>
    </row>
    <row r="1293" spans="25:25" x14ac:dyDescent="0.35">
      <c r="Y1293" s="67"/>
    </row>
    <row r="1294" spans="25:25" x14ac:dyDescent="0.35">
      <c r="Y1294" s="67"/>
    </row>
    <row r="1295" spans="25:25" x14ac:dyDescent="0.35">
      <c r="Y1295" s="67"/>
    </row>
    <row r="1296" spans="25:25" x14ac:dyDescent="0.35">
      <c r="Y1296" s="67"/>
    </row>
    <row r="1297" spans="25:25" x14ac:dyDescent="0.35">
      <c r="Y1297" s="67"/>
    </row>
    <row r="1298" spans="25:25" x14ac:dyDescent="0.35">
      <c r="Y1298" s="67"/>
    </row>
    <row r="1299" spans="25:25" x14ac:dyDescent="0.35">
      <c r="Y1299" s="67"/>
    </row>
    <row r="1300" spans="25:25" x14ac:dyDescent="0.35">
      <c r="Y1300" s="67"/>
    </row>
    <row r="1301" spans="25:25" x14ac:dyDescent="0.35">
      <c r="Y1301" s="67"/>
    </row>
    <row r="1302" spans="25:25" x14ac:dyDescent="0.35">
      <c r="Y1302" s="67"/>
    </row>
    <row r="1303" spans="25:25" x14ac:dyDescent="0.35">
      <c r="Y1303" s="67"/>
    </row>
    <row r="1304" spans="25:25" x14ac:dyDescent="0.35">
      <c r="Y1304" s="67"/>
    </row>
    <row r="1305" spans="25:25" x14ac:dyDescent="0.35">
      <c r="Y1305" s="67"/>
    </row>
    <row r="1306" spans="25:25" x14ac:dyDescent="0.35">
      <c r="Y1306" s="67"/>
    </row>
    <row r="1307" spans="25:25" x14ac:dyDescent="0.35">
      <c r="Y1307" s="67"/>
    </row>
    <row r="1308" spans="25:25" x14ac:dyDescent="0.35">
      <c r="Y1308" s="67"/>
    </row>
    <row r="1309" spans="25:25" x14ac:dyDescent="0.35">
      <c r="Y1309" s="67"/>
    </row>
    <row r="1310" spans="25:25" x14ac:dyDescent="0.35">
      <c r="Y1310" s="67"/>
    </row>
    <row r="1311" spans="25:25" x14ac:dyDescent="0.35">
      <c r="Y1311" s="67"/>
    </row>
    <row r="1312" spans="25:25" x14ac:dyDescent="0.35">
      <c r="Y1312" s="67"/>
    </row>
    <row r="1313" spans="25:25" x14ac:dyDescent="0.35">
      <c r="Y1313" s="67"/>
    </row>
    <row r="1314" spans="25:25" x14ac:dyDescent="0.35">
      <c r="Y1314" s="67"/>
    </row>
    <row r="1315" spans="25:25" x14ac:dyDescent="0.35">
      <c r="Y1315" s="67"/>
    </row>
    <row r="1316" spans="25:25" x14ac:dyDescent="0.35">
      <c r="Y1316" s="67"/>
    </row>
    <row r="1317" spans="25:25" x14ac:dyDescent="0.35">
      <c r="Y1317" s="67"/>
    </row>
    <row r="1318" spans="25:25" x14ac:dyDescent="0.35">
      <c r="Y1318" s="67"/>
    </row>
    <row r="1319" spans="25:25" x14ac:dyDescent="0.35">
      <c r="Y1319" s="67"/>
    </row>
    <row r="1320" spans="25:25" x14ac:dyDescent="0.35">
      <c r="Y1320" s="67"/>
    </row>
    <row r="1321" spans="25:25" x14ac:dyDescent="0.35">
      <c r="Y1321" s="67"/>
    </row>
    <row r="1322" spans="25:25" x14ac:dyDescent="0.35">
      <c r="Y1322" s="67"/>
    </row>
    <row r="1323" spans="25:25" x14ac:dyDescent="0.35">
      <c r="Y1323" s="67"/>
    </row>
    <row r="1324" spans="25:25" x14ac:dyDescent="0.35">
      <c r="Y1324" s="67"/>
    </row>
    <row r="1325" spans="25:25" x14ac:dyDescent="0.35">
      <c r="Y1325" s="67"/>
    </row>
    <row r="1326" spans="25:25" x14ac:dyDescent="0.35">
      <c r="Y1326" s="67"/>
    </row>
    <row r="1327" spans="25:25" x14ac:dyDescent="0.35">
      <c r="Y1327" s="67"/>
    </row>
    <row r="1328" spans="25:25" x14ac:dyDescent="0.35">
      <c r="Y1328" s="67"/>
    </row>
    <row r="1329" spans="25:25" x14ac:dyDescent="0.35">
      <c r="Y1329" s="67"/>
    </row>
    <row r="1330" spans="25:25" x14ac:dyDescent="0.35">
      <c r="Y1330" s="67"/>
    </row>
    <row r="1331" spans="25:25" x14ac:dyDescent="0.35">
      <c r="Y1331" s="67"/>
    </row>
    <row r="1332" spans="25:25" x14ac:dyDescent="0.35">
      <c r="Y1332" s="67"/>
    </row>
    <row r="1333" spans="25:25" x14ac:dyDescent="0.35">
      <c r="Y1333" s="67"/>
    </row>
    <row r="1334" spans="25:25" x14ac:dyDescent="0.35">
      <c r="Y1334" s="67"/>
    </row>
    <row r="1335" spans="25:25" x14ac:dyDescent="0.35">
      <c r="Y1335" s="67"/>
    </row>
    <row r="1336" spans="25:25" x14ac:dyDescent="0.35">
      <c r="Y1336" s="67"/>
    </row>
    <row r="1337" spans="25:25" x14ac:dyDescent="0.35">
      <c r="Y1337" s="67"/>
    </row>
    <row r="1338" spans="25:25" x14ac:dyDescent="0.35">
      <c r="Y1338" s="67"/>
    </row>
    <row r="1339" spans="25:25" x14ac:dyDescent="0.35">
      <c r="Y1339" s="67"/>
    </row>
    <row r="1340" spans="25:25" x14ac:dyDescent="0.35">
      <c r="Y1340" s="67"/>
    </row>
    <row r="1341" spans="25:25" x14ac:dyDescent="0.35">
      <c r="Y1341" s="67"/>
    </row>
    <row r="1342" spans="25:25" x14ac:dyDescent="0.35">
      <c r="Y1342" s="67"/>
    </row>
    <row r="1343" spans="25:25" x14ac:dyDescent="0.35">
      <c r="Y1343" s="67"/>
    </row>
    <row r="1344" spans="25:25" x14ac:dyDescent="0.35">
      <c r="Y1344" s="67"/>
    </row>
    <row r="1345" spans="25:25" x14ac:dyDescent="0.35">
      <c r="Y1345" s="67"/>
    </row>
    <row r="1346" spans="25:25" x14ac:dyDescent="0.35">
      <c r="Y1346" s="67"/>
    </row>
    <row r="1347" spans="25:25" x14ac:dyDescent="0.35">
      <c r="Y1347" s="67"/>
    </row>
    <row r="1348" spans="25:25" x14ac:dyDescent="0.35">
      <c r="Y1348" s="67"/>
    </row>
    <row r="1349" spans="25:25" x14ac:dyDescent="0.35">
      <c r="Y1349" s="67"/>
    </row>
    <row r="1350" spans="25:25" x14ac:dyDescent="0.35">
      <c r="Y1350" s="67"/>
    </row>
    <row r="1351" spans="25:25" x14ac:dyDescent="0.35">
      <c r="Y1351" s="67"/>
    </row>
    <row r="1352" spans="25:25" x14ac:dyDescent="0.35">
      <c r="Y1352" s="67"/>
    </row>
    <row r="1353" spans="25:25" x14ac:dyDescent="0.35">
      <c r="Y1353" s="67"/>
    </row>
    <row r="1354" spans="25:25" x14ac:dyDescent="0.35">
      <c r="Y1354" s="67"/>
    </row>
    <row r="1355" spans="25:25" x14ac:dyDescent="0.35">
      <c r="Y1355" s="67"/>
    </row>
    <row r="1356" spans="25:25" x14ac:dyDescent="0.35">
      <c r="Y1356" s="67"/>
    </row>
    <row r="1357" spans="25:25" x14ac:dyDescent="0.35">
      <c r="Y1357" s="67"/>
    </row>
    <row r="1358" spans="25:25" x14ac:dyDescent="0.35">
      <c r="Y1358" s="67"/>
    </row>
    <row r="1359" spans="25:25" x14ac:dyDescent="0.35">
      <c r="Y1359" s="67"/>
    </row>
    <row r="1360" spans="25:25" x14ac:dyDescent="0.35">
      <c r="Y1360" s="67"/>
    </row>
    <row r="1361" spans="25:25" x14ac:dyDescent="0.35">
      <c r="Y1361" s="67"/>
    </row>
    <row r="1362" spans="25:25" x14ac:dyDescent="0.35">
      <c r="Y1362" s="67"/>
    </row>
    <row r="1363" spans="25:25" x14ac:dyDescent="0.35">
      <c r="Y1363" s="67"/>
    </row>
    <row r="1364" spans="25:25" x14ac:dyDescent="0.35">
      <c r="Y1364" s="67"/>
    </row>
    <row r="1365" spans="25:25" x14ac:dyDescent="0.35">
      <c r="Y1365" s="67"/>
    </row>
    <row r="1366" spans="25:25" x14ac:dyDescent="0.35">
      <c r="Y1366" s="67"/>
    </row>
    <row r="1367" spans="25:25" x14ac:dyDescent="0.35">
      <c r="Y1367" s="67"/>
    </row>
    <row r="1368" spans="25:25" x14ac:dyDescent="0.35">
      <c r="Y1368" s="67"/>
    </row>
    <row r="1369" spans="25:25" x14ac:dyDescent="0.35">
      <c r="Y1369" s="67"/>
    </row>
    <row r="1370" spans="25:25" x14ac:dyDescent="0.35">
      <c r="Y1370" s="67"/>
    </row>
    <row r="1371" spans="25:25" x14ac:dyDescent="0.35">
      <c r="Y1371" s="67"/>
    </row>
    <row r="1372" spans="25:25" x14ac:dyDescent="0.35">
      <c r="Y1372" s="67"/>
    </row>
    <row r="1373" spans="25:25" x14ac:dyDescent="0.35">
      <c r="Y1373" s="67"/>
    </row>
    <row r="1374" spans="25:25" x14ac:dyDescent="0.35">
      <c r="Y1374" s="67"/>
    </row>
    <row r="1375" spans="25:25" x14ac:dyDescent="0.35">
      <c r="Y1375" s="67"/>
    </row>
    <row r="1376" spans="25:25" x14ac:dyDescent="0.35">
      <c r="Y1376" s="67"/>
    </row>
    <row r="1377" spans="25:25" x14ac:dyDescent="0.35">
      <c r="Y1377" s="67"/>
    </row>
    <row r="1378" spans="25:25" x14ac:dyDescent="0.35">
      <c r="Y1378" s="67"/>
    </row>
    <row r="1379" spans="25:25" x14ac:dyDescent="0.35">
      <c r="Y1379" s="67"/>
    </row>
    <row r="1380" spans="25:25" x14ac:dyDescent="0.35">
      <c r="Y1380" s="67"/>
    </row>
    <row r="1381" spans="25:25" x14ac:dyDescent="0.35">
      <c r="Y1381" s="67"/>
    </row>
    <row r="1382" spans="25:25" x14ac:dyDescent="0.35">
      <c r="Y1382" s="67"/>
    </row>
    <row r="1383" spans="25:25" x14ac:dyDescent="0.35">
      <c r="Y1383" s="67"/>
    </row>
    <row r="1384" spans="25:25" x14ac:dyDescent="0.35">
      <c r="Y1384" s="67"/>
    </row>
    <row r="1385" spans="25:25" x14ac:dyDescent="0.35">
      <c r="Y1385" s="67"/>
    </row>
    <row r="1386" spans="25:25" x14ac:dyDescent="0.35">
      <c r="Y1386" s="67"/>
    </row>
    <row r="1387" spans="25:25" x14ac:dyDescent="0.35">
      <c r="Y1387" s="67"/>
    </row>
    <row r="1388" spans="25:25" x14ac:dyDescent="0.35">
      <c r="Y1388" s="67"/>
    </row>
    <row r="1389" spans="25:25" x14ac:dyDescent="0.35">
      <c r="Y1389" s="67"/>
    </row>
    <row r="1390" spans="25:25" x14ac:dyDescent="0.35">
      <c r="Y1390" s="67"/>
    </row>
    <row r="1391" spans="25:25" x14ac:dyDescent="0.35">
      <c r="Y1391" s="67"/>
    </row>
    <row r="1392" spans="25:25" x14ac:dyDescent="0.35">
      <c r="Y1392" s="67"/>
    </row>
    <row r="1393" spans="25:25" x14ac:dyDescent="0.35">
      <c r="Y1393" s="67"/>
    </row>
    <row r="1394" spans="25:25" x14ac:dyDescent="0.35">
      <c r="Y1394" s="67"/>
    </row>
    <row r="1395" spans="25:25" x14ac:dyDescent="0.35">
      <c r="Y1395" s="67"/>
    </row>
    <row r="1396" spans="25:25" x14ac:dyDescent="0.35">
      <c r="Y1396" s="67"/>
    </row>
    <row r="1397" spans="25:25" x14ac:dyDescent="0.35">
      <c r="Y1397" s="67"/>
    </row>
    <row r="1398" spans="25:25" x14ac:dyDescent="0.35">
      <c r="Y1398" s="67"/>
    </row>
    <row r="1399" spans="25:25" x14ac:dyDescent="0.35">
      <c r="Y1399" s="67"/>
    </row>
    <row r="1400" spans="25:25" x14ac:dyDescent="0.35">
      <c r="Y1400" s="67"/>
    </row>
    <row r="1401" spans="25:25" x14ac:dyDescent="0.35">
      <c r="Y1401" s="67"/>
    </row>
    <row r="1402" spans="25:25" x14ac:dyDescent="0.35">
      <c r="Y1402" s="67"/>
    </row>
    <row r="1403" spans="25:25" x14ac:dyDescent="0.35">
      <c r="Y1403" s="67"/>
    </row>
    <row r="1404" spans="25:25" x14ac:dyDescent="0.35">
      <c r="Y1404" s="67"/>
    </row>
    <row r="1405" spans="25:25" x14ac:dyDescent="0.35">
      <c r="Y1405" s="67"/>
    </row>
    <row r="1406" spans="25:25" x14ac:dyDescent="0.35">
      <c r="Y1406" s="67"/>
    </row>
    <row r="1407" spans="25:25" x14ac:dyDescent="0.35">
      <c r="Y1407" s="67"/>
    </row>
    <row r="1408" spans="25:25" x14ac:dyDescent="0.35">
      <c r="Y1408" s="67"/>
    </row>
    <row r="1409" spans="25:25" x14ac:dyDescent="0.35">
      <c r="Y1409" s="67"/>
    </row>
    <row r="1410" spans="25:25" x14ac:dyDescent="0.35">
      <c r="Y1410" s="67"/>
    </row>
    <row r="1411" spans="25:25" x14ac:dyDescent="0.35">
      <c r="Y1411" s="67"/>
    </row>
    <row r="1412" spans="25:25" x14ac:dyDescent="0.35">
      <c r="Y1412" s="67"/>
    </row>
    <row r="1413" spans="25:25" x14ac:dyDescent="0.35">
      <c r="Y1413" s="67"/>
    </row>
    <row r="1414" spans="25:25" x14ac:dyDescent="0.35">
      <c r="Y1414" s="67"/>
    </row>
    <row r="1415" spans="25:25" x14ac:dyDescent="0.35">
      <c r="Y1415" s="67"/>
    </row>
    <row r="1416" spans="25:25" x14ac:dyDescent="0.35">
      <c r="Y1416" s="67"/>
    </row>
    <row r="1417" spans="25:25" x14ac:dyDescent="0.35">
      <c r="Y1417" s="67"/>
    </row>
    <row r="1418" spans="25:25" x14ac:dyDescent="0.35">
      <c r="Y1418" s="67"/>
    </row>
    <row r="1419" spans="25:25" x14ac:dyDescent="0.35">
      <c r="Y1419" s="67"/>
    </row>
    <row r="1420" spans="25:25" x14ac:dyDescent="0.35">
      <c r="Y1420" s="67"/>
    </row>
    <row r="1421" spans="25:25" x14ac:dyDescent="0.35">
      <c r="Y1421" s="67"/>
    </row>
    <row r="1422" spans="25:25" x14ac:dyDescent="0.35">
      <c r="Y1422" s="67"/>
    </row>
    <row r="1423" spans="25:25" x14ac:dyDescent="0.35">
      <c r="Y1423" s="67"/>
    </row>
    <row r="1424" spans="25:25" x14ac:dyDescent="0.35">
      <c r="Y1424" s="67"/>
    </row>
    <row r="1425" spans="25:25" x14ac:dyDescent="0.35">
      <c r="Y1425" s="67"/>
    </row>
    <row r="1426" spans="25:25" x14ac:dyDescent="0.35">
      <c r="Y1426" s="67"/>
    </row>
    <row r="1427" spans="25:25" x14ac:dyDescent="0.35">
      <c r="Y1427" s="67"/>
    </row>
    <row r="1428" spans="25:25" x14ac:dyDescent="0.35">
      <c r="Y1428" s="67"/>
    </row>
    <row r="1429" spans="25:25" x14ac:dyDescent="0.35">
      <c r="Y1429" s="67"/>
    </row>
    <row r="1430" spans="25:25" x14ac:dyDescent="0.35">
      <c r="Y1430" s="67"/>
    </row>
    <row r="1431" spans="25:25" x14ac:dyDescent="0.35">
      <c r="Y1431" s="67"/>
    </row>
    <row r="1432" spans="25:25" x14ac:dyDescent="0.35">
      <c r="Y1432" s="67"/>
    </row>
    <row r="1433" spans="25:25" x14ac:dyDescent="0.35">
      <c r="Y1433" s="67"/>
    </row>
    <row r="1434" spans="25:25" x14ac:dyDescent="0.35">
      <c r="Y1434" s="67"/>
    </row>
    <row r="1435" spans="25:25" x14ac:dyDescent="0.35">
      <c r="Y1435" s="67"/>
    </row>
    <row r="1436" spans="25:25" x14ac:dyDescent="0.35">
      <c r="Y1436" s="67"/>
    </row>
    <row r="1437" spans="25:25" x14ac:dyDescent="0.35">
      <c r="Y1437" s="67"/>
    </row>
    <row r="1438" spans="25:25" x14ac:dyDescent="0.35">
      <c r="Y1438" s="67"/>
    </row>
    <row r="1439" spans="25:25" x14ac:dyDescent="0.35">
      <c r="Y1439" s="67"/>
    </row>
    <row r="1440" spans="25:25" x14ac:dyDescent="0.35">
      <c r="Y1440" s="67"/>
    </row>
    <row r="1441" spans="25:25" x14ac:dyDescent="0.35">
      <c r="Y1441" s="67"/>
    </row>
    <row r="1442" spans="25:25" x14ac:dyDescent="0.35">
      <c r="Y1442" s="67"/>
    </row>
    <row r="1443" spans="25:25" x14ac:dyDescent="0.35">
      <c r="Y1443" s="67"/>
    </row>
    <row r="1444" spans="25:25" x14ac:dyDescent="0.35">
      <c r="Y1444" s="67"/>
    </row>
    <row r="1445" spans="25:25" x14ac:dyDescent="0.35">
      <c r="Y1445" s="67"/>
    </row>
    <row r="1446" spans="25:25" x14ac:dyDescent="0.35">
      <c r="Y1446" s="67"/>
    </row>
    <row r="1447" spans="25:25" x14ac:dyDescent="0.35">
      <c r="Y1447" s="67"/>
    </row>
    <row r="1448" spans="25:25" x14ac:dyDescent="0.35">
      <c r="Y1448" s="67"/>
    </row>
    <row r="1449" spans="25:25" x14ac:dyDescent="0.35">
      <c r="Y1449" s="67"/>
    </row>
    <row r="1450" spans="25:25" x14ac:dyDescent="0.35">
      <c r="Y1450" s="67"/>
    </row>
    <row r="1451" spans="25:25" x14ac:dyDescent="0.35">
      <c r="Y1451" s="67"/>
    </row>
    <row r="1452" spans="25:25" x14ac:dyDescent="0.35">
      <c r="Y1452" s="67"/>
    </row>
    <row r="1453" spans="25:25" x14ac:dyDescent="0.35">
      <c r="Y1453" s="67"/>
    </row>
    <row r="1454" spans="25:25" x14ac:dyDescent="0.35">
      <c r="Y1454" s="67"/>
    </row>
    <row r="1455" spans="25:25" x14ac:dyDescent="0.35">
      <c r="Y1455" s="67"/>
    </row>
    <row r="1456" spans="25:25" x14ac:dyDescent="0.35">
      <c r="Y1456" s="67"/>
    </row>
    <row r="1457" spans="25:25" x14ac:dyDescent="0.35">
      <c r="Y1457" s="67"/>
    </row>
    <row r="1458" spans="25:25" x14ac:dyDescent="0.35">
      <c r="Y1458" s="67"/>
    </row>
    <row r="1459" spans="25:25" x14ac:dyDescent="0.35">
      <c r="Y1459" s="67"/>
    </row>
    <row r="1460" spans="25:25" x14ac:dyDescent="0.35">
      <c r="Y1460" s="67"/>
    </row>
    <row r="1461" spans="25:25" x14ac:dyDescent="0.35">
      <c r="Y1461" s="67"/>
    </row>
    <row r="1462" spans="25:25" x14ac:dyDescent="0.35">
      <c r="Y1462" s="67"/>
    </row>
    <row r="1463" spans="25:25" x14ac:dyDescent="0.35">
      <c r="Y1463" s="67"/>
    </row>
    <row r="1464" spans="25:25" x14ac:dyDescent="0.35">
      <c r="Y1464" s="67"/>
    </row>
    <row r="1465" spans="25:25" x14ac:dyDescent="0.35">
      <c r="Y1465" s="67"/>
    </row>
    <row r="1466" spans="25:25" x14ac:dyDescent="0.35">
      <c r="Y1466" s="67"/>
    </row>
    <row r="1467" spans="25:25" x14ac:dyDescent="0.35">
      <c r="Y1467" s="67"/>
    </row>
    <row r="1468" spans="25:25" x14ac:dyDescent="0.35">
      <c r="Y1468" s="67"/>
    </row>
    <row r="1469" spans="25:25" x14ac:dyDescent="0.35">
      <c r="Y1469" s="67"/>
    </row>
    <row r="1470" spans="25:25" x14ac:dyDescent="0.35">
      <c r="Y1470" s="67"/>
    </row>
    <row r="1471" spans="25:25" x14ac:dyDescent="0.35">
      <c r="Y1471" s="67"/>
    </row>
    <row r="1472" spans="25:25" x14ac:dyDescent="0.35">
      <c r="Y1472" s="67"/>
    </row>
    <row r="1473" spans="25:25" x14ac:dyDescent="0.35">
      <c r="Y1473" s="67"/>
    </row>
    <row r="1474" spans="25:25" x14ac:dyDescent="0.35">
      <c r="Y1474" s="67"/>
    </row>
    <row r="1475" spans="25:25" x14ac:dyDescent="0.35">
      <c r="Y1475" s="67"/>
    </row>
    <row r="1476" spans="25:25" x14ac:dyDescent="0.35">
      <c r="Y1476" s="67"/>
    </row>
    <row r="1477" spans="25:25" x14ac:dyDescent="0.35">
      <c r="Y1477" s="67"/>
    </row>
    <row r="1478" spans="25:25" x14ac:dyDescent="0.35">
      <c r="Y1478" s="67"/>
    </row>
    <row r="1479" spans="25:25" x14ac:dyDescent="0.35">
      <c r="Y1479" s="67"/>
    </row>
    <row r="1480" spans="25:25" x14ac:dyDescent="0.35">
      <c r="Y1480" s="67"/>
    </row>
    <row r="1481" spans="25:25" x14ac:dyDescent="0.35">
      <c r="Y1481" s="67"/>
    </row>
    <row r="1482" spans="25:25" x14ac:dyDescent="0.35">
      <c r="Y1482" s="67"/>
    </row>
    <row r="1483" spans="25:25" x14ac:dyDescent="0.35">
      <c r="Y1483" s="67"/>
    </row>
    <row r="1484" spans="25:25" x14ac:dyDescent="0.35">
      <c r="Y1484" s="67"/>
    </row>
    <row r="1485" spans="25:25" x14ac:dyDescent="0.35">
      <c r="Y1485" s="67"/>
    </row>
    <row r="1486" spans="25:25" x14ac:dyDescent="0.35">
      <c r="Y1486" s="67"/>
    </row>
    <row r="1487" spans="25:25" x14ac:dyDescent="0.35">
      <c r="Y1487" s="67"/>
    </row>
    <row r="1488" spans="25:25" x14ac:dyDescent="0.35">
      <c r="Y1488" s="67"/>
    </row>
    <row r="1489" spans="25:25" x14ac:dyDescent="0.35">
      <c r="Y1489" s="67"/>
    </row>
    <row r="1490" spans="25:25" x14ac:dyDescent="0.35">
      <c r="Y1490" s="67"/>
    </row>
    <row r="1491" spans="25:25" x14ac:dyDescent="0.35">
      <c r="Y1491" s="67"/>
    </row>
    <row r="1492" spans="25:25" x14ac:dyDescent="0.35">
      <c r="Y1492" s="67"/>
    </row>
    <row r="1493" spans="25:25" x14ac:dyDescent="0.35">
      <c r="Y1493" s="67"/>
    </row>
    <row r="1494" spans="25:25" x14ac:dyDescent="0.35">
      <c r="Y1494" s="67"/>
    </row>
    <row r="1495" spans="25:25" x14ac:dyDescent="0.35">
      <c r="Y1495" s="67"/>
    </row>
    <row r="1496" spans="25:25" x14ac:dyDescent="0.35">
      <c r="Y1496" s="67"/>
    </row>
    <row r="1497" spans="25:25" x14ac:dyDescent="0.35">
      <c r="Y1497" s="67"/>
    </row>
    <row r="1498" spans="25:25" x14ac:dyDescent="0.35">
      <c r="Y1498" s="67"/>
    </row>
    <row r="1499" spans="25:25" x14ac:dyDescent="0.35">
      <c r="Y1499" s="67"/>
    </row>
    <row r="1500" spans="25:25" x14ac:dyDescent="0.35">
      <c r="Y1500" s="67"/>
    </row>
    <row r="1501" spans="25:25" x14ac:dyDescent="0.35">
      <c r="Y1501" s="67"/>
    </row>
    <row r="1502" spans="25:25" x14ac:dyDescent="0.35">
      <c r="Y1502" s="67"/>
    </row>
    <row r="1503" spans="25:25" x14ac:dyDescent="0.35">
      <c r="Y1503" s="67"/>
    </row>
    <row r="1504" spans="25:25" x14ac:dyDescent="0.35">
      <c r="Y1504" s="67"/>
    </row>
    <row r="1505" spans="25:25" x14ac:dyDescent="0.35">
      <c r="Y1505" s="67"/>
    </row>
    <row r="1506" spans="25:25" x14ac:dyDescent="0.35">
      <c r="Y1506" s="67"/>
    </row>
    <row r="1507" spans="25:25" x14ac:dyDescent="0.35">
      <c r="Y1507" s="67"/>
    </row>
    <row r="1508" spans="25:25" x14ac:dyDescent="0.35">
      <c r="Y1508" s="67"/>
    </row>
    <row r="1509" spans="25:25" x14ac:dyDescent="0.35">
      <c r="Y1509" s="67"/>
    </row>
    <row r="1510" spans="25:25" x14ac:dyDescent="0.35">
      <c r="Y1510" s="67"/>
    </row>
    <row r="1511" spans="25:25" x14ac:dyDescent="0.35">
      <c r="Y1511" s="67"/>
    </row>
    <row r="1512" spans="25:25" x14ac:dyDescent="0.35">
      <c r="Y1512" s="67"/>
    </row>
    <row r="1513" spans="25:25" x14ac:dyDescent="0.35">
      <c r="Y1513" s="67"/>
    </row>
    <row r="1514" spans="25:25" x14ac:dyDescent="0.35">
      <c r="Y1514" s="67"/>
    </row>
    <row r="1515" spans="25:25" x14ac:dyDescent="0.35">
      <c r="Y1515" s="67"/>
    </row>
    <row r="1516" spans="25:25" x14ac:dyDescent="0.35">
      <c r="Y1516" s="67"/>
    </row>
    <row r="1517" spans="25:25" x14ac:dyDescent="0.35">
      <c r="Y1517" s="67"/>
    </row>
    <row r="1518" spans="25:25" x14ac:dyDescent="0.35">
      <c r="Y1518" s="67"/>
    </row>
    <row r="1519" spans="25:25" x14ac:dyDescent="0.35">
      <c r="Y1519" s="67"/>
    </row>
    <row r="1520" spans="25:25" x14ac:dyDescent="0.35">
      <c r="Y1520" s="67"/>
    </row>
    <row r="1521" spans="25:25" x14ac:dyDescent="0.35">
      <c r="Y1521" s="67"/>
    </row>
    <row r="1522" spans="25:25" x14ac:dyDescent="0.35">
      <c r="Y1522" s="67"/>
    </row>
    <row r="1523" spans="25:25" x14ac:dyDescent="0.35">
      <c r="Y1523" s="67"/>
    </row>
    <row r="1524" spans="25:25" x14ac:dyDescent="0.35">
      <c r="Y1524" s="67"/>
    </row>
    <row r="1525" spans="25:25" x14ac:dyDescent="0.35">
      <c r="Y1525" s="67"/>
    </row>
    <row r="1526" spans="25:25" x14ac:dyDescent="0.35">
      <c r="Y1526" s="67"/>
    </row>
    <row r="1527" spans="25:25" x14ac:dyDescent="0.35">
      <c r="Y1527" s="67"/>
    </row>
    <row r="1528" spans="25:25" x14ac:dyDescent="0.35">
      <c r="Y1528" s="67"/>
    </row>
    <row r="1529" spans="25:25" x14ac:dyDescent="0.35">
      <c r="Y1529" s="67"/>
    </row>
    <row r="1530" spans="25:25" x14ac:dyDescent="0.35">
      <c r="Y1530" s="67"/>
    </row>
    <row r="1531" spans="25:25" x14ac:dyDescent="0.35">
      <c r="Y1531" s="67"/>
    </row>
    <row r="1532" spans="25:25" x14ac:dyDescent="0.35">
      <c r="Y1532" s="67"/>
    </row>
    <row r="1533" spans="25:25" x14ac:dyDescent="0.35">
      <c r="Y1533" s="67"/>
    </row>
    <row r="1534" spans="25:25" x14ac:dyDescent="0.35">
      <c r="Y1534" s="67"/>
    </row>
    <row r="1535" spans="25:25" x14ac:dyDescent="0.35">
      <c r="Y1535" s="67"/>
    </row>
    <row r="1536" spans="25:25" x14ac:dyDescent="0.35">
      <c r="Y1536" s="67"/>
    </row>
    <row r="1537" spans="25:25" x14ac:dyDescent="0.35">
      <c r="Y1537" s="67"/>
    </row>
    <row r="1538" spans="25:25" x14ac:dyDescent="0.35">
      <c r="Y1538" s="67"/>
    </row>
    <row r="1539" spans="25:25" x14ac:dyDescent="0.35">
      <c r="Y1539" s="67"/>
    </row>
    <row r="1540" spans="25:25" x14ac:dyDescent="0.35">
      <c r="Y1540" s="67"/>
    </row>
    <row r="1541" spans="25:25" x14ac:dyDescent="0.35">
      <c r="Y1541" s="67"/>
    </row>
    <row r="1542" spans="25:25" x14ac:dyDescent="0.35">
      <c r="Y1542" s="67"/>
    </row>
    <row r="1543" spans="25:25" x14ac:dyDescent="0.35">
      <c r="Y1543" s="67"/>
    </row>
    <row r="1544" spans="25:25" x14ac:dyDescent="0.35">
      <c r="Y1544" s="67"/>
    </row>
    <row r="1545" spans="25:25" x14ac:dyDescent="0.35">
      <c r="Y1545" s="67"/>
    </row>
    <row r="1546" spans="25:25" x14ac:dyDescent="0.35">
      <c r="Y1546" s="67"/>
    </row>
    <row r="1547" spans="25:25" x14ac:dyDescent="0.35">
      <c r="Y1547" s="67"/>
    </row>
    <row r="1548" spans="25:25" x14ac:dyDescent="0.35">
      <c r="Y1548" s="67"/>
    </row>
    <row r="1549" spans="25:25" x14ac:dyDescent="0.35">
      <c r="Y1549" s="67"/>
    </row>
    <row r="1550" spans="25:25" x14ac:dyDescent="0.35">
      <c r="Y1550" s="67"/>
    </row>
    <row r="1551" spans="25:25" x14ac:dyDescent="0.35">
      <c r="Y1551" s="67"/>
    </row>
    <row r="1552" spans="25:25" x14ac:dyDescent="0.35">
      <c r="Y1552" s="67"/>
    </row>
    <row r="1553" spans="25:25" x14ac:dyDescent="0.35">
      <c r="Y1553" s="67"/>
    </row>
    <row r="1554" spans="25:25" x14ac:dyDescent="0.35">
      <c r="Y1554" s="67"/>
    </row>
    <row r="1555" spans="25:25" x14ac:dyDescent="0.35">
      <c r="Y1555" s="67"/>
    </row>
    <row r="1556" spans="25:25" x14ac:dyDescent="0.35">
      <c r="Y1556" s="67"/>
    </row>
    <row r="1557" spans="25:25" x14ac:dyDescent="0.35">
      <c r="Y1557" s="67"/>
    </row>
    <row r="1558" spans="25:25" x14ac:dyDescent="0.35">
      <c r="Y1558" s="67"/>
    </row>
    <row r="1559" spans="25:25" x14ac:dyDescent="0.35">
      <c r="Y1559" s="67"/>
    </row>
    <row r="1560" spans="25:25" x14ac:dyDescent="0.35">
      <c r="Y1560" s="67"/>
    </row>
    <row r="1561" spans="25:25" x14ac:dyDescent="0.35">
      <c r="Y1561" s="67"/>
    </row>
    <row r="1562" spans="25:25" x14ac:dyDescent="0.35">
      <c r="Y1562" s="67"/>
    </row>
    <row r="1563" spans="25:25" x14ac:dyDescent="0.35">
      <c r="Y1563" s="67"/>
    </row>
    <row r="1564" spans="25:25" x14ac:dyDescent="0.35">
      <c r="Y1564" s="67"/>
    </row>
    <row r="1565" spans="25:25" x14ac:dyDescent="0.35">
      <c r="Y1565" s="67"/>
    </row>
    <row r="1566" spans="25:25" x14ac:dyDescent="0.35">
      <c r="Y1566" s="67"/>
    </row>
    <row r="1567" spans="25:25" x14ac:dyDescent="0.35">
      <c r="Y1567" s="67"/>
    </row>
    <row r="1568" spans="25:25" x14ac:dyDescent="0.35">
      <c r="Y1568" s="67"/>
    </row>
    <row r="1569" spans="25:25" x14ac:dyDescent="0.35">
      <c r="Y1569" s="67"/>
    </row>
    <row r="1570" spans="25:25" x14ac:dyDescent="0.35">
      <c r="Y1570" s="67"/>
    </row>
    <row r="1571" spans="25:25" x14ac:dyDescent="0.35">
      <c r="Y1571" s="67"/>
    </row>
    <row r="1572" spans="25:25" x14ac:dyDescent="0.35">
      <c r="Y1572" s="67"/>
    </row>
    <row r="1573" spans="25:25" x14ac:dyDescent="0.35">
      <c r="Y1573" s="67"/>
    </row>
    <row r="1574" spans="25:25" x14ac:dyDescent="0.35">
      <c r="Y1574" s="67"/>
    </row>
    <row r="1575" spans="25:25" x14ac:dyDescent="0.35">
      <c r="Y1575" s="67"/>
    </row>
    <row r="1576" spans="25:25" x14ac:dyDescent="0.35">
      <c r="Y1576" s="67"/>
    </row>
    <row r="1577" spans="25:25" x14ac:dyDescent="0.35">
      <c r="Y1577" s="67"/>
    </row>
    <row r="1578" spans="25:25" x14ac:dyDescent="0.35">
      <c r="Y1578" s="67"/>
    </row>
    <row r="1579" spans="25:25" x14ac:dyDescent="0.35">
      <c r="Y1579" s="67"/>
    </row>
    <row r="1580" spans="25:25" x14ac:dyDescent="0.35">
      <c r="Y1580" s="67"/>
    </row>
    <row r="1581" spans="25:25" x14ac:dyDescent="0.35">
      <c r="Y1581" s="67"/>
    </row>
    <row r="1582" spans="25:25" x14ac:dyDescent="0.35">
      <c r="Y1582" s="67"/>
    </row>
    <row r="1583" spans="25:25" x14ac:dyDescent="0.35">
      <c r="Y1583" s="67"/>
    </row>
    <row r="1584" spans="25:25" x14ac:dyDescent="0.35">
      <c r="Y1584" s="67"/>
    </row>
    <row r="1585" spans="25:25" x14ac:dyDescent="0.35">
      <c r="Y1585" s="67"/>
    </row>
    <row r="1586" spans="25:25" x14ac:dyDescent="0.35">
      <c r="Y1586" s="67"/>
    </row>
    <row r="1587" spans="25:25" x14ac:dyDescent="0.35">
      <c r="Y1587" s="67"/>
    </row>
    <row r="1588" spans="25:25" x14ac:dyDescent="0.35">
      <c r="Y1588" s="67"/>
    </row>
    <row r="1589" spans="25:25" x14ac:dyDescent="0.35">
      <c r="Y1589" s="67"/>
    </row>
    <row r="1590" spans="25:25" x14ac:dyDescent="0.35">
      <c r="Y1590" s="67"/>
    </row>
    <row r="1591" spans="25:25" x14ac:dyDescent="0.35">
      <c r="Y1591" s="67"/>
    </row>
    <row r="1592" spans="25:25" x14ac:dyDescent="0.35">
      <c r="Y1592" s="67"/>
    </row>
    <row r="1593" spans="25:25" x14ac:dyDescent="0.35">
      <c r="Y1593" s="67"/>
    </row>
    <row r="1594" spans="25:25" x14ac:dyDescent="0.35">
      <c r="Y1594" s="67"/>
    </row>
    <row r="1595" spans="25:25" x14ac:dyDescent="0.35">
      <c r="Y1595" s="67"/>
    </row>
    <row r="1596" spans="25:25" x14ac:dyDescent="0.35">
      <c r="Y1596" s="67"/>
    </row>
    <row r="1597" spans="25:25" x14ac:dyDescent="0.35">
      <c r="Y1597" s="67"/>
    </row>
    <row r="1598" spans="25:25" x14ac:dyDescent="0.35">
      <c r="Y1598" s="67"/>
    </row>
    <row r="1599" spans="25:25" x14ac:dyDescent="0.35">
      <c r="Y1599" s="67"/>
    </row>
    <row r="1600" spans="25:25" x14ac:dyDescent="0.35">
      <c r="Y1600" s="67"/>
    </row>
    <row r="1601" spans="25:25" x14ac:dyDescent="0.35">
      <c r="Y1601" s="67"/>
    </row>
    <row r="1602" spans="25:25" x14ac:dyDescent="0.35">
      <c r="Y1602" s="67"/>
    </row>
    <row r="1603" spans="25:25" x14ac:dyDescent="0.35">
      <c r="Y1603" s="67"/>
    </row>
    <row r="1604" spans="25:25" x14ac:dyDescent="0.35">
      <c r="Y1604" s="67"/>
    </row>
    <row r="1605" spans="25:25" x14ac:dyDescent="0.35">
      <c r="Y1605" s="67"/>
    </row>
    <row r="1606" spans="25:25" x14ac:dyDescent="0.35">
      <c r="Y1606" s="67"/>
    </row>
    <row r="1607" spans="25:25" x14ac:dyDescent="0.35">
      <c r="Y1607" s="67"/>
    </row>
    <row r="1608" spans="25:25" x14ac:dyDescent="0.35">
      <c r="Y1608" s="67"/>
    </row>
    <row r="1609" spans="25:25" x14ac:dyDescent="0.35">
      <c r="Y1609" s="67"/>
    </row>
    <row r="1610" spans="25:25" x14ac:dyDescent="0.35">
      <c r="Y1610" s="67"/>
    </row>
    <row r="1611" spans="25:25" x14ac:dyDescent="0.35">
      <c r="Y1611" s="67"/>
    </row>
    <row r="1612" spans="25:25" x14ac:dyDescent="0.35">
      <c r="Y1612" s="67"/>
    </row>
    <row r="1613" spans="25:25" x14ac:dyDescent="0.35">
      <c r="Y1613" s="67"/>
    </row>
    <row r="1614" spans="25:25" x14ac:dyDescent="0.35">
      <c r="Y1614" s="67"/>
    </row>
    <row r="1615" spans="25:25" x14ac:dyDescent="0.35">
      <c r="Y1615" s="67"/>
    </row>
    <row r="1616" spans="25:25" x14ac:dyDescent="0.35">
      <c r="Y1616" s="67"/>
    </row>
    <row r="1617" spans="25:25" x14ac:dyDescent="0.35">
      <c r="Y1617" s="67"/>
    </row>
    <row r="1618" spans="25:25" x14ac:dyDescent="0.35">
      <c r="Y1618" s="67"/>
    </row>
    <row r="1619" spans="25:25" x14ac:dyDescent="0.35">
      <c r="Y1619" s="67"/>
    </row>
    <row r="1620" spans="25:25" x14ac:dyDescent="0.35">
      <c r="Y1620" s="67"/>
    </row>
    <row r="1621" spans="25:25" x14ac:dyDescent="0.35">
      <c r="Y1621" s="67"/>
    </row>
    <row r="1622" spans="25:25" x14ac:dyDescent="0.35">
      <c r="Y1622" s="67"/>
    </row>
    <row r="1623" spans="25:25" x14ac:dyDescent="0.35">
      <c r="Y1623" s="67"/>
    </row>
    <row r="1624" spans="25:25" x14ac:dyDescent="0.35">
      <c r="Y1624" s="67"/>
    </row>
    <row r="1625" spans="25:25" x14ac:dyDescent="0.35">
      <c r="Y1625" s="67"/>
    </row>
    <row r="1626" spans="25:25" x14ac:dyDescent="0.35">
      <c r="Y1626" s="67"/>
    </row>
    <row r="1627" spans="25:25" x14ac:dyDescent="0.35">
      <c r="Y1627" s="67"/>
    </row>
    <row r="1628" spans="25:25" x14ac:dyDescent="0.35">
      <c r="Y1628" s="67"/>
    </row>
    <row r="1629" spans="25:25" x14ac:dyDescent="0.35">
      <c r="Y1629" s="67"/>
    </row>
    <row r="1630" spans="25:25" x14ac:dyDescent="0.35">
      <c r="Y1630" s="67"/>
    </row>
    <row r="1631" spans="25:25" x14ac:dyDescent="0.35">
      <c r="Y1631" s="67"/>
    </row>
    <row r="1632" spans="25:25" x14ac:dyDescent="0.35">
      <c r="Y1632" s="67"/>
    </row>
    <row r="1633" spans="25:25" x14ac:dyDescent="0.35">
      <c r="Y1633" s="67"/>
    </row>
    <row r="1634" spans="25:25" x14ac:dyDescent="0.35">
      <c r="Y1634" s="67"/>
    </row>
    <row r="1635" spans="25:25" x14ac:dyDescent="0.35">
      <c r="Y1635" s="67"/>
    </row>
    <row r="1636" spans="25:25" x14ac:dyDescent="0.35">
      <c r="Y1636" s="67"/>
    </row>
    <row r="1637" spans="25:25" x14ac:dyDescent="0.35">
      <c r="Y1637" s="67"/>
    </row>
    <row r="1638" spans="25:25" x14ac:dyDescent="0.35">
      <c r="Y1638" s="67"/>
    </row>
    <row r="1639" spans="25:25" x14ac:dyDescent="0.35">
      <c r="Y1639" s="67"/>
    </row>
    <row r="1640" spans="25:25" x14ac:dyDescent="0.35">
      <c r="Y1640" s="67"/>
    </row>
    <row r="1641" spans="25:25" x14ac:dyDescent="0.35">
      <c r="Y1641" s="67"/>
    </row>
    <row r="1642" spans="25:25" x14ac:dyDescent="0.35">
      <c r="Y1642" s="67"/>
    </row>
    <row r="1643" spans="25:25" x14ac:dyDescent="0.35">
      <c r="Y1643" s="67"/>
    </row>
    <row r="1644" spans="25:25" x14ac:dyDescent="0.35">
      <c r="Y1644" s="67"/>
    </row>
    <row r="1645" spans="25:25" x14ac:dyDescent="0.35">
      <c r="Y1645" s="67"/>
    </row>
    <row r="1646" spans="25:25" x14ac:dyDescent="0.35">
      <c r="Y1646" s="67"/>
    </row>
    <row r="1647" spans="25:25" x14ac:dyDescent="0.35">
      <c r="Y1647" s="67"/>
    </row>
    <row r="1648" spans="25:25" x14ac:dyDescent="0.35">
      <c r="Y1648" s="67"/>
    </row>
    <row r="1649" spans="25:25" x14ac:dyDescent="0.35">
      <c r="Y1649" s="67"/>
    </row>
    <row r="1650" spans="25:25" x14ac:dyDescent="0.35">
      <c r="Y1650" s="67"/>
    </row>
    <row r="1651" spans="25:25" x14ac:dyDescent="0.35">
      <c r="Y1651" s="67"/>
    </row>
    <row r="1652" spans="25:25" x14ac:dyDescent="0.35">
      <c r="Y1652" s="67"/>
    </row>
    <row r="1653" spans="25:25" x14ac:dyDescent="0.35">
      <c r="Y1653" s="67"/>
    </row>
    <row r="1654" spans="25:25" x14ac:dyDescent="0.35">
      <c r="Y1654" s="67"/>
    </row>
    <row r="1655" spans="25:25" x14ac:dyDescent="0.35">
      <c r="Y1655" s="67"/>
    </row>
    <row r="1656" spans="25:25" x14ac:dyDescent="0.35">
      <c r="Y1656" s="67"/>
    </row>
    <row r="1657" spans="25:25" x14ac:dyDescent="0.35">
      <c r="Y1657" s="67"/>
    </row>
    <row r="1658" spans="25:25" x14ac:dyDescent="0.35">
      <c r="Y1658" s="67"/>
    </row>
    <row r="1659" spans="25:25" x14ac:dyDescent="0.35">
      <c r="Y1659" s="67"/>
    </row>
    <row r="1660" spans="25:25" x14ac:dyDescent="0.35">
      <c r="Y1660" s="67"/>
    </row>
    <row r="1661" spans="25:25" x14ac:dyDescent="0.35">
      <c r="Y1661" s="67"/>
    </row>
    <row r="1662" spans="25:25" x14ac:dyDescent="0.35">
      <c r="Y1662" s="67"/>
    </row>
    <row r="1663" spans="25:25" x14ac:dyDescent="0.35">
      <c r="Y1663" s="67"/>
    </row>
    <row r="1664" spans="25:25" x14ac:dyDescent="0.35">
      <c r="Y1664" s="67"/>
    </row>
    <row r="1665" spans="25:25" x14ac:dyDescent="0.35">
      <c r="Y1665" s="67"/>
    </row>
    <row r="1666" spans="25:25" x14ac:dyDescent="0.35">
      <c r="Y1666" s="67"/>
    </row>
    <row r="1667" spans="25:25" x14ac:dyDescent="0.35">
      <c r="Y1667" s="67"/>
    </row>
    <row r="1668" spans="25:25" x14ac:dyDescent="0.35">
      <c r="Y1668" s="67"/>
    </row>
    <row r="1669" spans="25:25" x14ac:dyDescent="0.35">
      <c r="Y1669" s="67"/>
    </row>
    <row r="1670" spans="25:25" x14ac:dyDescent="0.35">
      <c r="Y1670" s="67"/>
    </row>
    <row r="1671" spans="25:25" x14ac:dyDescent="0.35">
      <c r="Y1671" s="67"/>
    </row>
    <row r="1672" spans="25:25" x14ac:dyDescent="0.35">
      <c r="Y1672" s="67"/>
    </row>
    <row r="1673" spans="25:25" x14ac:dyDescent="0.35">
      <c r="Y1673" s="67"/>
    </row>
    <row r="1674" spans="25:25" x14ac:dyDescent="0.35">
      <c r="Y1674" s="67"/>
    </row>
    <row r="1675" spans="25:25" x14ac:dyDescent="0.35">
      <c r="Y1675" s="67"/>
    </row>
    <row r="1676" spans="25:25" x14ac:dyDescent="0.35">
      <c r="Y1676" s="67"/>
    </row>
    <row r="1677" spans="25:25" x14ac:dyDescent="0.35">
      <c r="Y1677" s="67"/>
    </row>
    <row r="1678" spans="25:25" x14ac:dyDescent="0.35">
      <c r="Y1678" s="67"/>
    </row>
    <row r="1679" spans="25:25" x14ac:dyDescent="0.35">
      <c r="Y1679" s="67"/>
    </row>
    <row r="1680" spans="25:25" x14ac:dyDescent="0.35">
      <c r="Y1680" s="67"/>
    </row>
    <row r="1681" spans="25:25" x14ac:dyDescent="0.35">
      <c r="Y1681" s="67"/>
    </row>
    <row r="1682" spans="25:25" x14ac:dyDescent="0.35">
      <c r="Y1682" s="67"/>
    </row>
    <row r="1683" spans="25:25" x14ac:dyDescent="0.35">
      <c r="Y1683" s="67"/>
    </row>
    <row r="1684" spans="25:25" x14ac:dyDescent="0.35">
      <c r="Y1684" s="67"/>
    </row>
    <row r="1685" spans="25:25" x14ac:dyDescent="0.35">
      <c r="Y1685" s="67"/>
    </row>
    <row r="1686" spans="25:25" x14ac:dyDescent="0.35">
      <c r="Y1686" s="67"/>
    </row>
    <row r="1687" spans="25:25" x14ac:dyDescent="0.35">
      <c r="Y1687" s="67"/>
    </row>
    <row r="1688" spans="25:25" x14ac:dyDescent="0.35">
      <c r="Y1688" s="67"/>
    </row>
    <row r="1689" spans="25:25" x14ac:dyDescent="0.35">
      <c r="Y1689" s="67"/>
    </row>
    <row r="1690" spans="25:25" x14ac:dyDescent="0.35">
      <c r="Y1690" s="67"/>
    </row>
    <row r="1691" spans="25:25" x14ac:dyDescent="0.35">
      <c r="Y1691" s="67"/>
    </row>
    <row r="1692" spans="25:25" x14ac:dyDescent="0.35">
      <c r="Y1692" s="67"/>
    </row>
    <row r="1693" spans="25:25" x14ac:dyDescent="0.35">
      <c r="Y1693" s="67"/>
    </row>
    <row r="1694" spans="25:25" x14ac:dyDescent="0.35">
      <c r="Y1694" s="67"/>
    </row>
    <row r="1695" spans="25:25" x14ac:dyDescent="0.35">
      <c r="Y1695" s="67"/>
    </row>
    <row r="1696" spans="25:25" x14ac:dyDescent="0.35">
      <c r="Y1696" s="67"/>
    </row>
    <row r="1697" spans="25:25" x14ac:dyDescent="0.35">
      <c r="Y1697" s="67"/>
    </row>
    <row r="1698" spans="25:25" x14ac:dyDescent="0.35">
      <c r="Y1698" s="67"/>
    </row>
    <row r="1699" spans="25:25" x14ac:dyDescent="0.35">
      <c r="Y1699" s="67"/>
    </row>
    <row r="1700" spans="25:25" x14ac:dyDescent="0.35">
      <c r="Y1700" s="67"/>
    </row>
    <row r="1701" spans="25:25" x14ac:dyDescent="0.35">
      <c r="Y1701" s="67"/>
    </row>
    <row r="1702" spans="25:25" x14ac:dyDescent="0.35">
      <c r="Y1702" s="67"/>
    </row>
    <row r="1703" spans="25:25" x14ac:dyDescent="0.35">
      <c r="Y1703" s="67"/>
    </row>
    <row r="1704" spans="25:25" x14ac:dyDescent="0.35">
      <c r="Y1704" s="67"/>
    </row>
    <row r="1705" spans="25:25" x14ac:dyDescent="0.35">
      <c r="Y1705" s="67"/>
    </row>
    <row r="1706" spans="25:25" x14ac:dyDescent="0.35">
      <c r="Y1706" s="67"/>
    </row>
    <row r="1707" spans="25:25" x14ac:dyDescent="0.35">
      <c r="Y1707" s="67"/>
    </row>
    <row r="1708" spans="25:25" x14ac:dyDescent="0.35">
      <c r="Y1708" s="67"/>
    </row>
    <row r="1709" spans="25:25" x14ac:dyDescent="0.35">
      <c r="Y1709" s="67"/>
    </row>
    <row r="1710" spans="25:25" x14ac:dyDescent="0.35">
      <c r="Y1710" s="67"/>
    </row>
    <row r="1711" spans="25:25" x14ac:dyDescent="0.35">
      <c r="Y1711" s="67"/>
    </row>
    <row r="1712" spans="25:25" x14ac:dyDescent="0.35">
      <c r="Y1712" s="67"/>
    </row>
    <row r="1713" spans="25:25" x14ac:dyDescent="0.35">
      <c r="Y1713" s="67"/>
    </row>
    <row r="1714" spans="25:25" x14ac:dyDescent="0.35">
      <c r="Y1714" s="67"/>
    </row>
    <row r="1715" spans="25:25" x14ac:dyDescent="0.35">
      <c r="Y1715" s="67"/>
    </row>
    <row r="1716" spans="25:25" x14ac:dyDescent="0.35">
      <c r="Y1716" s="67"/>
    </row>
    <row r="1717" spans="25:25" x14ac:dyDescent="0.35">
      <c r="Y1717" s="67"/>
    </row>
    <row r="1718" spans="25:25" x14ac:dyDescent="0.35">
      <c r="Y1718" s="67"/>
    </row>
    <row r="1719" spans="25:25" x14ac:dyDescent="0.35">
      <c r="Y1719" s="67"/>
    </row>
    <row r="1720" spans="25:25" x14ac:dyDescent="0.35">
      <c r="Y1720" s="67"/>
    </row>
    <row r="1721" spans="25:25" x14ac:dyDescent="0.35">
      <c r="Y1721" s="67"/>
    </row>
    <row r="1722" spans="25:25" x14ac:dyDescent="0.35">
      <c r="Y1722" s="67"/>
    </row>
    <row r="1723" spans="25:25" x14ac:dyDescent="0.35">
      <c r="Y1723" s="67"/>
    </row>
    <row r="1724" spans="25:25" x14ac:dyDescent="0.35">
      <c r="Y1724" s="67"/>
    </row>
    <row r="1725" spans="25:25" x14ac:dyDescent="0.35">
      <c r="Y1725" s="67"/>
    </row>
    <row r="1726" spans="25:25" x14ac:dyDescent="0.35">
      <c r="Y1726" s="67"/>
    </row>
    <row r="1727" spans="25:25" x14ac:dyDescent="0.35">
      <c r="Y1727" s="67"/>
    </row>
    <row r="1728" spans="25:25" x14ac:dyDescent="0.35">
      <c r="Y1728" s="67"/>
    </row>
    <row r="1729" spans="25:25" x14ac:dyDescent="0.35">
      <c r="Y1729" s="67"/>
    </row>
    <row r="1730" spans="25:25" x14ac:dyDescent="0.35">
      <c r="Y1730" s="67"/>
    </row>
    <row r="1731" spans="25:25" x14ac:dyDescent="0.35">
      <c r="Y1731" s="67"/>
    </row>
    <row r="1732" spans="25:25" x14ac:dyDescent="0.35">
      <c r="Y1732" s="67"/>
    </row>
    <row r="1733" spans="25:25" x14ac:dyDescent="0.35">
      <c r="Y1733" s="67"/>
    </row>
    <row r="1734" spans="25:25" x14ac:dyDescent="0.35">
      <c r="Y1734" s="67"/>
    </row>
    <row r="1735" spans="25:25" x14ac:dyDescent="0.35">
      <c r="Y1735" s="67"/>
    </row>
    <row r="1736" spans="25:25" x14ac:dyDescent="0.35">
      <c r="Y1736" s="67"/>
    </row>
    <row r="1737" spans="25:25" x14ac:dyDescent="0.35">
      <c r="Y1737" s="67"/>
    </row>
    <row r="1738" spans="25:25" x14ac:dyDescent="0.35">
      <c r="Y1738" s="67"/>
    </row>
    <row r="1739" spans="25:25" x14ac:dyDescent="0.35">
      <c r="Y1739" s="67"/>
    </row>
    <row r="1740" spans="25:25" x14ac:dyDescent="0.35">
      <c r="Y1740" s="67"/>
    </row>
    <row r="1741" spans="25:25" x14ac:dyDescent="0.35">
      <c r="Y1741" s="67"/>
    </row>
    <row r="1742" spans="25:25" x14ac:dyDescent="0.35">
      <c r="Y1742" s="67"/>
    </row>
    <row r="1743" spans="25:25" x14ac:dyDescent="0.35">
      <c r="Y1743" s="67"/>
    </row>
    <row r="1744" spans="25:25" x14ac:dyDescent="0.35">
      <c r="Y1744" s="67"/>
    </row>
    <row r="1745" spans="25:25" x14ac:dyDescent="0.35">
      <c r="Y1745" s="67"/>
    </row>
    <row r="1746" spans="25:25" x14ac:dyDescent="0.35">
      <c r="Y1746" s="67"/>
    </row>
    <row r="1747" spans="25:25" x14ac:dyDescent="0.35">
      <c r="Y1747" s="67"/>
    </row>
    <row r="1748" spans="25:25" x14ac:dyDescent="0.35">
      <c r="Y1748" s="67"/>
    </row>
    <row r="1749" spans="25:25" x14ac:dyDescent="0.35">
      <c r="Y1749" s="67"/>
    </row>
    <row r="1750" spans="25:25" x14ac:dyDescent="0.35">
      <c r="Y1750" s="67"/>
    </row>
    <row r="1751" spans="25:25" x14ac:dyDescent="0.35">
      <c r="Y1751" s="67"/>
    </row>
    <row r="1752" spans="25:25" x14ac:dyDescent="0.35">
      <c r="Y1752" s="67"/>
    </row>
    <row r="1753" spans="25:25" x14ac:dyDescent="0.35">
      <c r="Y1753" s="67"/>
    </row>
    <row r="1754" spans="25:25" x14ac:dyDescent="0.35">
      <c r="Y1754" s="67"/>
    </row>
    <row r="1755" spans="25:25" x14ac:dyDescent="0.35">
      <c r="Y1755" s="67"/>
    </row>
    <row r="1756" spans="25:25" x14ac:dyDescent="0.35">
      <c r="Y1756" s="67"/>
    </row>
    <row r="1757" spans="25:25" x14ac:dyDescent="0.35">
      <c r="Y1757" s="67"/>
    </row>
    <row r="1758" spans="25:25" x14ac:dyDescent="0.35">
      <c r="Y1758" s="67"/>
    </row>
    <row r="1759" spans="25:25" x14ac:dyDescent="0.35">
      <c r="Y1759" s="67"/>
    </row>
    <row r="1760" spans="25:25" x14ac:dyDescent="0.35">
      <c r="Y1760" s="67"/>
    </row>
    <row r="1761" spans="25:25" x14ac:dyDescent="0.35">
      <c r="Y1761" s="67"/>
    </row>
    <row r="1762" spans="25:25" x14ac:dyDescent="0.35">
      <c r="Y1762" s="67"/>
    </row>
    <row r="1763" spans="25:25" x14ac:dyDescent="0.35">
      <c r="Y1763" s="67"/>
    </row>
    <row r="1764" spans="25:25" x14ac:dyDescent="0.35">
      <c r="Y1764" s="67"/>
    </row>
    <row r="1765" spans="25:25" x14ac:dyDescent="0.35">
      <c r="Y1765" s="67"/>
    </row>
    <row r="1766" spans="25:25" x14ac:dyDescent="0.35">
      <c r="Y1766" s="67"/>
    </row>
    <row r="1767" spans="25:25" x14ac:dyDescent="0.35">
      <c r="Y1767" s="67"/>
    </row>
    <row r="1768" spans="25:25" x14ac:dyDescent="0.35">
      <c r="Y1768" s="67"/>
    </row>
    <row r="1769" spans="25:25" x14ac:dyDescent="0.35">
      <c r="Y1769" s="67"/>
    </row>
    <row r="1770" spans="25:25" x14ac:dyDescent="0.35">
      <c r="Y1770" s="67"/>
    </row>
    <row r="1771" spans="25:25" x14ac:dyDescent="0.35">
      <c r="Y1771" s="67"/>
    </row>
    <row r="1772" spans="25:25" x14ac:dyDescent="0.35">
      <c r="Y1772" s="67"/>
    </row>
    <row r="1773" spans="25:25" x14ac:dyDescent="0.35">
      <c r="Y1773" s="67"/>
    </row>
    <row r="1774" spans="25:25" x14ac:dyDescent="0.35">
      <c r="Y1774" s="67"/>
    </row>
    <row r="1775" spans="25:25" x14ac:dyDescent="0.35">
      <c r="Y1775" s="67"/>
    </row>
    <row r="1776" spans="25:25" x14ac:dyDescent="0.35">
      <c r="Y1776" s="67"/>
    </row>
    <row r="1777" spans="25:25" x14ac:dyDescent="0.35">
      <c r="Y1777" s="67"/>
    </row>
    <row r="1778" spans="25:25" x14ac:dyDescent="0.35">
      <c r="Y1778" s="67"/>
    </row>
    <row r="1779" spans="25:25" x14ac:dyDescent="0.35">
      <c r="Y1779" s="67"/>
    </row>
    <row r="1780" spans="25:25" x14ac:dyDescent="0.35">
      <c r="Y1780" s="67"/>
    </row>
    <row r="1781" spans="25:25" x14ac:dyDescent="0.35">
      <c r="Y1781" s="67"/>
    </row>
    <row r="1782" spans="25:25" x14ac:dyDescent="0.35">
      <c r="Y1782" s="67"/>
    </row>
    <row r="1783" spans="25:25" x14ac:dyDescent="0.35">
      <c r="Y1783" s="67"/>
    </row>
    <row r="1784" spans="25:25" x14ac:dyDescent="0.35">
      <c r="Y1784" s="67"/>
    </row>
    <row r="1785" spans="25:25" x14ac:dyDescent="0.35">
      <c r="Y1785" s="67"/>
    </row>
    <row r="1786" spans="25:25" x14ac:dyDescent="0.35">
      <c r="Y1786" s="67"/>
    </row>
    <row r="1787" spans="25:25" x14ac:dyDescent="0.35">
      <c r="Y1787" s="67"/>
    </row>
    <row r="1788" spans="25:25" x14ac:dyDescent="0.35">
      <c r="Y1788" s="67"/>
    </row>
    <row r="1789" spans="25:25" x14ac:dyDescent="0.35">
      <c r="Y1789" s="67"/>
    </row>
    <row r="1790" spans="25:25" x14ac:dyDescent="0.35">
      <c r="Y1790" s="67"/>
    </row>
    <row r="1791" spans="25:25" x14ac:dyDescent="0.35">
      <c r="Y1791" s="67"/>
    </row>
    <row r="1792" spans="25:25" x14ac:dyDescent="0.35">
      <c r="Y1792" s="67"/>
    </row>
    <row r="1793" spans="25:25" x14ac:dyDescent="0.35">
      <c r="Y1793" s="67"/>
    </row>
    <row r="1794" spans="25:25" x14ac:dyDescent="0.35">
      <c r="Y1794" s="67"/>
    </row>
    <row r="1795" spans="25:25" x14ac:dyDescent="0.35">
      <c r="Y1795" s="67"/>
    </row>
    <row r="1796" spans="25:25" x14ac:dyDescent="0.35">
      <c r="Y1796" s="67"/>
    </row>
    <row r="1797" spans="25:25" x14ac:dyDescent="0.35">
      <c r="Y1797" s="67"/>
    </row>
    <row r="1798" spans="25:25" x14ac:dyDescent="0.35">
      <c r="Y1798" s="67"/>
    </row>
    <row r="1799" spans="25:25" x14ac:dyDescent="0.35">
      <c r="Y1799" s="67"/>
    </row>
    <row r="1800" spans="25:25" x14ac:dyDescent="0.35">
      <c r="Y1800" s="67"/>
    </row>
    <row r="1801" spans="25:25" x14ac:dyDescent="0.35">
      <c r="Y1801" s="67"/>
    </row>
    <row r="1802" spans="25:25" x14ac:dyDescent="0.35">
      <c r="Y1802" s="67"/>
    </row>
    <row r="1803" spans="25:25" x14ac:dyDescent="0.35">
      <c r="Y1803" s="67"/>
    </row>
    <row r="1804" spans="25:25" x14ac:dyDescent="0.35">
      <c r="Y1804" s="67"/>
    </row>
    <row r="1805" spans="25:25" x14ac:dyDescent="0.35">
      <c r="Y1805" s="67"/>
    </row>
    <row r="1806" spans="25:25" x14ac:dyDescent="0.35">
      <c r="Y1806" s="67"/>
    </row>
    <row r="1807" spans="25:25" x14ac:dyDescent="0.35">
      <c r="Y1807" s="67"/>
    </row>
    <row r="1808" spans="25:25" x14ac:dyDescent="0.35">
      <c r="Y1808" s="67"/>
    </row>
    <row r="1809" spans="25:25" x14ac:dyDescent="0.35">
      <c r="Y1809" s="67"/>
    </row>
    <row r="1810" spans="25:25" x14ac:dyDescent="0.35">
      <c r="Y1810" s="67"/>
    </row>
    <row r="1811" spans="25:25" x14ac:dyDescent="0.35">
      <c r="Y1811" s="67"/>
    </row>
    <row r="1812" spans="25:25" x14ac:dyDescent="0.35">
      <c r="Y1812" s="67"/>
    </row>
    <row r="1813" spans="25:25" x14ac:dyDescent="0.35">
      <c r="Y1813" s="67"/>
    </row>
    <row r="1814" spans="25:25" x14ac:dyDescent="0.35">
      <c r="Y1814" s="67"/>
    </row>
    <row r="1815" spans="25:25" x14ac:dyDescent="0.35">
      <c r="Y1815" s="67"/>
    </row>
    <row r="1816" spans="25:25" x14ac:dyDescent="0.35">
      <c r="Y1816" s="67"/>
    </row>
    <row r="1817" spans="25:25" x14ac:dyDescent="0.35">
      <c r="Y1817" s="67"/>
    </row>
    <row r="1818" spans="25:25" x14ac:dyDescent="0.35">
      <c r="Y1818" s="67"/>
    </row>
    <row r="1819" spans="25:25" x14ac:dyDescent="0.35">
      <c r="Y1819" s="67"/>
    </row>
    <row r="1820" spans="25:25" x14ac:dyDescent="0.35">
      <c r="Y1820" s="67"/>
    </row>
    <row r="1821" spans="25:25" x14ac:dyDescent="0.35">
      <c r="Y1821" s="67"/>
    </row>
    <row r="1822" spans="25:25" x14ac:dyDescent="0.35">
      <c r="Y1822" s="67"/>
    </row>
    <row r="1823" spans="25:25" x14ac:dyDescent="0.35">
      <c r="Y1823" s="67"/>
    </row>
    <row r="1824" spans="25:25" x14ac:dyDescent="0.35">
      <c r="Y1824" s="67"/>
    </row>
    <row r="1825" spans="25:25" x14ac:dyDescent="0.35">
      <c r="Y1825" s="67"/>
    </row>
    <row r="1826" spans="25:25" x14ac:dyDescent="0.35">
      <c r="Y1826" s="67"/>
    </row>
    <row r="1827" spans="25:25" x14ac:dyDescent="0.35">
      <c r="Y1827" s="67"/>
    </row>
    <row r="1828" spans="25:25" x14ac:dyDescent="0.35">
      <c r="Y1828" s="67"/>
    </row>
    <row r="1829" spans="25:25" x14ac:dyDescent="0.35">
      <c r="Y1829" s="67"/>
    </row>
    <row r="1830" spans="25:25" x14ac:dyDescent="0.35">
      <c r="Y1830" s="67"/>
    </row>
    <row r="1831" spans="25:25" x14ac:dyDescent="0.35">
      <c r="Y1831" s="67"/>
    </row>
    <row r="1832" spans="25:25" x14ac:dyDescent="0.35">
      <c r="Y1832" s="67"/>
    </row>
    <row r="1833" spans="25:25" x14ac:dyDescent="0.35">
      <c r="Y1833" s="67"/>
    </row>
    <row r="1834" spans="25:25" x14ac:dyDescent="0.35">
      <c r="Y1834" s="67"/>
    </row>
    <row r="1835" spans="25:25" x14ac:dyDescent="0.35">
      <c r="Y1835" s="67"/>
    </row>
    <row r="1836" spans="25:25" x14ac:dyDescent="0.35">
      <c r="Y1836" s="67"/>
    </row>
    <row r="1837" spans="25:25" x14ac:dyDescent="0.35">
      <c r="Y1837" s="67"/>
    </row>
    <row r="1838" spans="25:25" x14ac:dyDescent="0.35">
      <c r="Y1838" s="67"/>
    </row>
    <row r="1839" spans="25:25" x14ac:dyDescent="0.35">
      <c r="Y1839" s="67"/>
    </row>
    <row r="1840" spans="25:25" x14ac:dyDescent="0.35">
      <c r="Y1840" s="67"/>
    </row>
    <row r="1841" spans="25:25" x14ac:dyDescent="0.35">
      <c r="Y1841" s="67"/>
    </row>
    <row r="1842" spans="25:25" x14ac:dyDescent="0.35">
      <c r="Y1842" s="67"/>
    </row>
    <row r="1843" spans="25:25" x14ac:dyDescent="0.35">
      <c r="Y1843" s="67"/>
    </row>
    <row r="1844" spans="25:25" x14ac:dyDescent="0.35">
      <c r="Y1844" s="67"/>
    </row>
    <row r="1845" spans="25:25" x14ac:dyDescent="0.35">
      <c r="Y1845" s="67"/>
    </row>
    <row r="1846" spans="25:25" x14ac:dyDescent="0.35">
      <c r="Y1846" s="67"/>
    </row>
    <row r="1847" spans="25:25" x14ac:dyDescent="0.35">
      <c r="Y1847" s="67"/>
    </row>
    <row r="1848" spans="25:25" x14ac:dyDescent="0.35">
      <c r="Y1848" s="67"/>
    </row>
    <row r="1849" spans="25:25" x14ac:dyDescent="0.35">
      <c r="Y1849" s="67"/>
    </row>
    <row r="1850" spans="25:25" x14ac:dyDescent="0.35">
      <c r="Y1850" s="67"/>
    </row>
    <row r="1851" spans="25:25" x14ac:dyDescent="0.35">
      <c r="Y1851" s="67"/>
    </row>
    <row r="1852" spans="25:25" x14ac:dyDescent="0.35">
      <c r="Y1852" s="67"/>
    </row>
    <row r="1853" spans="25:25" x14ac:dyDescent="0.35">
      <c r="Y1853" s="67"/>
    </row>
    <row r="1854" spans="25:25" x14ac:dyDescent="0.35">
      <c r="Y1854" s="67"/>
    </row>
    <row r="1855" spans="25:25" x14ac:dyDescent="0.35">
      <c r="Y1855" s="67"/>
    </row>
    <row r="1856" spans="25:25" x14ac:dyDescent="0.35">
      <c r="Y1856" s="67"/>
    </row>
    <row r="1857" spans="25:25" x14ac:dyDescent="0.35">
      <c r="Y1857" s="67"/>
    </row>
    <row r="1858" spans="25:25" x14ac:dyDescent="0.35">
      <c r="Y1858" s="67"/>
    </row>
    <row r="1859" spans="25:25" x14ac:dyDescent="0.35">
      <c r="Y1859" s="67"/>
    </row>
    <row r="1860" spans="25:25" x14ac:dyDescent="0.35">
      <c r="Y1860" s="67"/>
    </row>
    <row r="1861" spans="25:25" x14ac:dyDescent="0.35">
      <c r="Y1861" s="67"/>
    </row>
    <row r="1862" spans="25:25" x14ac:dyDescent="0.35">
      <c r="Y1862" s="67"/>
    </row>
    <row r="1863" spans="25:25" x14ac:dyDescent="0.35">
      <c r="Y1863" s="67"/>
    </row>
    <row r="1864" spans="25:25" x14ac:dyDescent="0.35">
      <c r="Y1864" s="67"/>
    </row>
    <row r="1865" spans="25:25" x14ac:dyDescent="0.35">
      <c r="Y1865" s="67"/>
    </row>
    <row r="1866" spans="25:25" x14ac:dyDescent="0.35">
      <c r="Y1866" s="67"/>
    </row>
    <row r="1867" spans="25:25" x14ac:dyDescent="0.35">
      <c r="Y1867" s="67"/>
    </row>
    <row r="1868" spans="25:25" x14ac:dyDescent="0.35">
      <c r="Y1868" s="67"/>
    </row>
    <row r="1869" spans="25:25" x14ac:dyDescent="0.35">
      <c r="Y1869" s="67"/>
    </row>
    <row r="1870" spans="25:25" x14ac:dyDescent="0.35">
      <c r="Y1870" s="67"/>
    </row>
    <row r="1871" spans="25:25" x14ac:dyDescent="0.35">
      <c r="Y1871" s="67"/>
    </row>
    <row r="1872" spans="25:25" x14ac:dyDescent="0.35">
      <c r="Y1872" s="67"/>
    </row>
    <row r="1873" spans="25:25" x14ac:dyDescent="0.35">
      <c r="Y1873" s="67"/>
    </row>
    <row r="1874" spans="25:25" x14ac:dyDescent="0.35">
      <c r="Y1874" s="67"/>
    </row>
    <row r="1875" spans="25:25" x14ac:dyDescent="0.35">
      <c r="Y1875" s="67"/>
    </row>
    <row r="1876" spans="25:25" x14ac:dyDescent="0.35">
      <c r="Y1876" s="67"/>
    </row>
    <row r="1877" spans="25:25" x14ac:dyDescent="0.35">
      <c r="Y1877" s="67"/>
    </row>
    <row r="1878" spans="25:25" x14ac:dyDescent="0.35">
      <c r="Y1878" s="67"/>
    </row>
    <row r="1879" spans="25:25" x14ac:dyDescent="0.35">
      <c r="Y1879" s="67"/>
    </row>
    <row r="1880" spans="25:25" x14ac:dyDescent="0.35">
      <c r="Y1880" s="67"/>
    </row>
    <row r="1881" spans="25:25" x14ac:dyDescent="0.35">
      <c r="Y1881" s="67"/>
    </row>
    <row r="1882" spans="25:25" x14ac:dyDescent="0.35">
      <c r="Y1882" s="67"/>
    </row>
    <row r="1883" spans="25:25" x14ac:dyDescent="0.35">
      <c r="Y1883" s="67"/>
    </row>
    <row r="1884" spans="25:25" x14ac:dyDescent="0.35">
      <c r="Y1884" s="67"/>
    </row>
    <row r="1885" spans="25:25" x14ac:dyDescent="0.35">
      <c r="Y1885" s="67"/>
    </row>
    <row r="1886" spans="25:25" x14ac:dyDescent="0.35">
      <c r="Y1886" s="67"/>
    </row>
    <row r="1887" spans="25:25" x14ac:dyDescent="0.35">
      <c r="Y1887" s="67"/>
    </row>
    <row r="1888" spans="25:25" x14ac:dyDescent="0.35">
      <c r="Y1888" s="67"/>
    </row>
    <row r="1889" spans="25:25" x14ac:dyDescent="0.35">
      <c r="Y1889" s="67"/>
    </row>
    <row r="1890" spans="25:25" x14ac:dyDescent="0.35">
      <c r="Y1890" s="67"/>
    </row>
    <row r="1891" spans="25:25" x14ac:dyDescent="0.35">
      <c r="Y1891" s="67"/>
    </row>
    <row r="1892" spans="25:25" x14ac:dyDescent="0.35">
      <c r="Y1892" s="67"/>
    </row>
    <row r="1893" spans="25:25" x14ac:dyDescent="0.35">
      <c r="Y1893" s="67"/>
    </row>
    <row r="1894" spans="25:25" x14ac:dyDescent="0.35">
      <c r="Y1894" s="67"/>
    </row>
    <row r="1895" spans="25:25" x14ac:dyDescent="0.35">
      <c r="Y1895" s="67"/>
    </row>
    <row r="1896" spans="25:25" x14ac:dyDescent="0.35">
      <c r="Y1896" s="67"/>
    </row>
    <row r="1897" spans="25:25" x14ac:dyDescent="0.35">
      <c r="Y1897" s="67"/>
    </row>
    <row r="1898" spans="25:25" x14ac:dyDescent="0.35">
      <c r="Y1898" s="67"/>
    </row>
    <row r="1899" spans="25:25" x14ac:dyDescent="0.35">
      <c r="Y1899" s="67"/>
    </row>
    <row r="1900" spans="25:25" x14ac:dyDescent="0.35">
      <c r="Y1900" s="67"/>
    </row>
    <row r="1901" spans="25:25" x14ac:dyDescent="0.35">
      <c r="Y1901" s="67"/>
    </row>
    <row r="1902" spans="25:25" x14ac:dyDescent="0.35">
      <c r="Y1902" s="67"/>
    </row>
    <row r="1903" spans="25:25" x14ac:dyDescent="0.35">
      <c r="Y1903" s="67"/>
    </row>
    <row r="1904" spans="25:25" x14ac:dyDescent="0.35">
      <c r="Y1904" s="67"/>
    </row>
    <row r="1905" spans="25:25" x14ac:dyDescent="0.35">
      <c r="Y1905" s="67"/>
    </row>
    <row r="1906" spans="25:25" x14ac:dyDescent="0.35">
      <c r="Y1906" s="67"/>
    </row>
    <row r="1907" spans="25:25" x14ac:dyDescent="0.35">
      <c r="Y1907" s="67"/>
    </row>
    <row r="1908" spans="25:25" x14ac:dyDescent="0.35">
      <c r="Y1908" s="67"/>
    </row>
    <row r="1909" spans="25:25" x14ac:dyDescent="0.35">
      <c r="Y1909" s="67"/>
    </row>
    <row r="1910" spans="25:25" x14ac:dyDescent="0.35">
      <c r="Y1910" s="67"/>
    </row>
    <row r="1911" spans="25:25" x14ac:dyDescent="0.35">
      <c r="Y1911" s="67"/>
    </row>
    <row r="1912" spans="25:25" x14ac:dyDescent="0.35">
      <c r="Y1912" s="67"/>
    </row>
    <row r="1913" spans="25:25" x14ac:dyDescent="0.35">
      <c r="Y1913" s="67"/>
    </row>
    <row r="1914" spans="25:25" x14ac:dyDescent="0.35">
      <c r="Y1914" s="67"/>
    </row>
    <row r="1915" spans="25:25" x14ac:dyDescent="0.35">
      <c r="Y1915" s="67"/>
    </row>
    <row r="1916" spans="25:25" x14ac:dyDescent="0.35">
      <c r="Y1916" s="67"/>
    </row>
    <row r="1917" spans="25:25" x14ac:dyDescent="0.35">
      <c r="Y1917" s="67"/>
    </row>
    <row r="1918" spans="25:25" x14ac:dyDescent="0.35">
      <c r="Y1918" s="67"/>
    </row>
    <row r="1919" spans="25:25" x14ac:dyDescent="0.35">
      <c r="Y1919" s="67"/>
    </row>
    <row r="1920" spans="25:25" x14ac:dyDescent="0.35">
      <c r="Y1920" s="67"/>
    </row>
    <row r="1921" spans="25:25" x14ac:dyDescent="0.35">
      <c r="Y1921" s="67"/>
    </row>
    <row r="1922" spans="25:25" x14ac:dyDescent="0.35">
      <c r="Y1922" s="67"/>
    </row>
    <row r="1923" spans="25:25" x14ac:dyDescent="0.35">
      <c r="Y1923" s="67"/>
    </row>
    <row r="1924" spans="25:25" x14ac:dyDescent="0.35">
      <c r="Y1924" s="67"/>
    </row>
    <row r="1925" spans="25:25" x14ac:dyDescent="0.35">
      <c r="Y1925" s="67"/>
    </row>
    <row r="1926" spans="25:25" x14ac:dyDescent="0.35">
      <c r="Y1926" s="67"/>
    </row>
    <row r="1927" spans="25:25" x14ac:dyDescent="0.35">
      <c r="Y1927" s="67"/>
    </row>
    <row r="1928" spans="25:25" x14ac:dyDescent="0.35">
      <c r="Y1928" s="67"/>
    </row>
    <row r="1929" spans="25:25" x14ac:dyDescent="0.35">
      <c r="Y1929" s="67"/>
    </row>
    <row r="1930" spans="25:25" x14ac:dyDescent="0.35">
      <c r="Y1930" s="67"/>
    </row>
    <row r="1931" spans="25:25" x14ac:dyDescent="0.35">
      <c r="Y1931" s="67"/>
    </row>
    <row r="1932" spans="25:25" x14ac:dyDescent="0.35">
      <c r="Y1932" s="67"/>
    </row>
    <row r="1933" spans="25:25" x14ac:dyDescent="0.35">
      <c r="Y1933" s="67"/>
    </row>
    <row r="1934" spans="25:25" x14ac:dyDescent="0.35">
      <c r="Y1934" s="67"/>
    </row>
    <row r="1935" spans="25:25" x14ac:dyDescent="0.35">
      <c r="Y1935" s="67"/>
    </row>
    <row r="1936" spans="25:25" x14ac:dyDescent="0.35">
      <c r="Y1936" s="67"/>
    </row>
    <row r="1937" spans="25:25" x14ac:dyDescent="0.35">
      <c r="Y1937" s="67"/>
    </row>
    <row r="1938" spans="25:25" x14ac:dyDescent="0.35">
      <c r="Y1938" s="67"/>
    </row>
    <row r="1939" spans="25:25" x14ac:dyDescent="0.35">
      <c r="Y1939" s="67"/>
    </row>
    <row r="1940" spans="25:25" x14ac:dyDescent="0.35">
      <c r="Y1940" s="67"/>
    </row>
    <row r="1941" spans="25:25" x14ac:dyDescent="0.35">
      <c r="Y1941" s="67"/>
    </row>
    <row r="1942" spans="25:25" x14ac:dyDescent="0.35">
      <c r="Y1942" s="67"/>
    </row>
    <row r="1943" spans="25:25" x14ac:dyDescent="0.35">
      <c r="Y1943" s="67"/>
    </row>
    <row r="1944" spans="25:25" x14ac:dyDescent="0.35">
      <c r="Y1944" s="67"/>
    </row>
    <row r="1945" spans="25:25" x14ac:dyDescent="0.35">
      <c r="Y1945" s="67"/>
    </row>
    <row r="1946" spans="25:25" x14ac:dyDescent="0.35">
      <c r="Y1946" s="67"/>
    </row>
    <row r="1947" spans="25:25" x14ac:dyDescent="0.35">
      <c r="Y1947" s="67"/>
    </row>
    <row r="1948" spans="25:25" x14ac:dyDescent="0.35">
      <c r="Y1948" s="67"/>
    </row>
    <row r="1949" spans="25:25" x14ac:dyDescent="0.35">
      <c r="Y1949" s="67"/>
    </row>
    <row r="1950" spans="25:25" x14ac:dyDescent="0.35">
      <c r="Y1950" s="67"/>
    </row>
    <row r="1951" spans="25:25" x14ac:dyDescent="0.35">
      <c r="Y1951" s="67"/>
    </row>
    <row r="1952" spans="25:25" x14ac:dyDescent="0.35">
      <c r="Y1952" s="67"/>
    </row>
    <row r="1953" spans="25:25" x14ac:dyDescent="0.35">
      <c r="Y1953" s="67"/>
    </row>
    <row r="1954" spans="25:25" x14ac:dyDescent="0.35">
      <c r="Y1954" s="67"/>
    </row>
    <row r="1955" spans="25:25" x14ac:dyDescent="0.35">
      <c r="Y1955" s="67"/>
    </row>
    <row r="1956" spans="25:25" x14ac:dyDescent="0.35">
      <c r="Y1956" s="67"/>
    </row>
    <row r="1957" spans="25:25" x14ac:dyDescent="0.35">
      <c r="Y1957" s="67"/>
    </row>
    <row r="1958" spans="25:25" x14ac:dyDescent="0.35">
      <c r="Y1958" s="67"/>
    </row>
    <row r="1959" spans="25:25" x14ac:dyDescent="0.35">
      <c r="Y1959" s="67"/>
    </row>
    <row r="1960" spans="25:25" x14ac:dyDescent="0.35">
      <c r="Y1960" s="67"/>
    </row>
    <row r="1961" spans="25:25" x14ac:dyDescent="0.35">
      <c r="Y1961" s="67"/>
    </row>
    <row r="1962" spans="25:25" x14ac:dyDescent="0.35">
      <c r="Y1962" s="67"/>
    </row>
    <row r="1963" spans="25:25" x14ac:dyDescent="0.35">
      <c r="Y1963" s="67"/>
    </row>
    <row r="1964" spans="25:25" x14ac:dyDescent="0.35">
      <c r="Y1964" s="67"/>
    </row>
    <row r="1965" spans="25:25" x14ac:dyDescent="0.35">
      <c r="Y1965" s="67"/>
    </row>
    <row r="1966" spans="25:25" x14ac:dyDescent="0.35">
      <c r="Y1966" s="67"/>
    </row>
    <row r="1967" spans="25:25" x14ac:dyDescent="0.35">
      <c r="Y1967" s="67"/>
    </row>
    <row r="1968" spans="25:25" x14ac:dyDescent="0.35">
      <c r="Y1968" s="67"/>
    </row>
    <row r="1969" spans="25:25" x14ac:dyDescent="0.35">
      <c r="Y1969" s="67"/>
    </row>
    <row r="1970" spans="25:25" x14ac:dyDescent="0.35">
      <c r="Y1970" s="67"/>
    </row>
    <row r="1971" spans="25:25" x14ac:dyDescent="0.35">
      <c r="Y1971" s="67"/>
    </row>
    <row r="1972" spans="25:25" x14ac:dyDescent="0.35">
      <c r="Y1972" s="67"/>
    </row>
    <row r="1973" spans="25:25" x14ac:dyDescent="0.35">
      <c r="Y1973" s="67"/>
    </row>
    <row r="1974" spans="25:25" x14ac:dyDescent="0.35">
      <c r="Y1974" s="67"/>
    </row>
    <row r="1975" spans="25:25" x14ac:dyDescent="0.35">
      <c r="Y1975" s="67"/>
    </row>
    <row r="1976" spans="25:25" x14ac:dyDescent="0.35">
      <c r="Y1976" s="67"/>
    </row>
    <row r="1977" spans="25:25" x14ac:dyDescent="0.35">
      <c r="Y1977" s="67"/>
    </row>
    <row r="1978" spans="25:25" x14ac:dyDescent="0.35">
      <c r="Y1978" s="67"/>
    </row>
    <row r="1979" spans="25:25" x14ac:dyDescent="0.35">
      <c r="Y1979" s="67"/>
    </row>
    <row r="1980" spans="25:25" x14ac:dyDescent="0.35">
      <c r="Y1980" s="67"/>
    </row>
    <row r="1981" spans="25:25" x14ac:dyDescent="0.35">
      <c r="Y1981" s="67"/>
    </row>
    <row r="1982" spans="25:25" x14ac:dyDescent="0.35">
      <c r="Y1982" s="67"/>
    </row>
    <row r="1983" spans="25:25" x14ac:dyDescent="0.35">
      <c r="Y1983" s="67"/>
    </row>
    <row r="1984" spans="25:25" x14ac:dyDescent="0.35">
      <c r="Y1984" s="67"/>
    </row>
    <row r="1985" spans="25:25" x14ac:dyDescent="0.35">
      <c r="Y1985" s="67"/>
    </row>
    <row r="1986" spans="25:25" x14ac:dyDescent="0.35">
      <c r="Y1986" s="67"/>
    </row>
    <row r="1987" spans="25:25" x14ac:dyDescent="0.35">
      <c r="Y1987" s="67"/>
    </row>
    <row r="1988" spans="25:25" x14ac:dyDescent="0.35">
      <c r="Y1988" s="67"/>
    </row>
    <row r="1989" spans="25:25" x14ac:dyDescent="0.35">
      <c r="Y1989" s="67"/>
    </row>
    <row r="1990" spans="25:25" x14ac:dyDescent="0.35">
      <c r="Y1990" s="67"/>
    </row>
    <row r="1991" spans="25:25" x14ac:dyDescent="0.35">
      <c r="Y1991" s="67"/>
    </row>
    <row r="1992" spans="25:25" x14ac:dyDescent="0.35">
      <c r="Y1992" s="67"/>
    </row>
    <row r="1993" spans="25:25" x14ac:dyDescent="0.35">
      <c r="Y1993" s="67"/>
    </row>
    <row r="1994" spans="25:25" x14ac:dyDescent="0.35">
      <c r="Y1994" s="67"/>
    </row>
    <row r="1995" spans="25:25" x14ac:dyDescent="0.35">
      <c r="Y1995" s="67"/>
    </row>
    <row r="1996" spans="25:25" x14ac:dyDescent="0.35">
      <c r="Y1996" s="67"/>
    </row>
    <row r="1997" spans="25:25" x14ac:dyDescent="0.35">
      <c r="Y1997" s="67"/>
    </row>
    <row r="1998" spans="25:25" x14ac:dyDescent="0.35">
      <c r="Y1998" s="67"/>
    </row>
    <row r="1999" spans="25:25" x14ac:dyDescent="0.35">
      <c r="Y1999" s="67"/>
    </row>
    <row r="2000" spans="25:25" x14ac:dyDescent="0.35">
      <c r="Y2000" s="67"/>
    </row>
    <row r="2001" spans="25:25" x14ac:dyDescent="0.35">
      <c r="Y2001" s="67"/>
    </row>
    <row r="2002" spans="25:25" x14ac:dyDescent="0.35">
      <c r="Y2002" s="67"/>
    </row>
    <row r="2003" spans="25:25" x14ac:dyDescent="0.35">
      <c r="Y2003" s="67"/>
    </row>
    <row r="2004" spans="25:25" x14ac:dyDescent="0.35">
      <c r="Y2004" s="67"/>
    </row>
    <row r="2005" spans="25:25" x14ac:dyDescent="0.35">
      <c r="Y2005" s="67"/>
    </row>
    <row r="2006" spans="25:25" x14ac:dyDescent="0.35">
      <c r="Y2006" s="67"/>
    </row>
    <row r="2007" spans="25:25" x14ac:dyDescent="0.35">
      <c r="Y2007" s="67"/>
    </row>
    <row r="2008" spans="25:25" x14ac:dyDescent="0.35">
      <c r="Y2008" s="67"/>
    </row>
    <row r="2009" spans="25:25" x14ac:dyDescent="0.35">
      <c r="Y2009" s="67"/>
    </row>
    <row r="2010" spans="25:25" x14ac:dyDescent="0.35">
      <c r="Y2010" s="67"/>
    </row>
    <row r="2011" spans="25:25" x14ac:dyDescent="0.35">
      <c r="Y2011" s="67"/>
    </row>
    <row r="2012" spans="25:25" x14ac:dyDescent="0.35">
      <c r="Y2012" s="67"/>
    </row>
    <row r="2013" spans="25:25" x14ac:dyDescent="0.35">
      <c r="Y2013" s="67"/>
    </row>
    <row r="2014" spans="25:25" x14ac:dyDescent="0.35">
      <c r="Y2014" s="67"/>
    </row>
    <row r="2015" spans="25:25" x14ac:dyDescent="0.35">
      <c r="Y2015" s="67"/>
    </row>
    <row r="2016" spans="25:25" x14ac:dyDescent="0.35">
      <c r="Y2016" s="67"/>
    </row>
    <row r="2017" spans="25:25" x14ac:dyDescent="0.35">
      <c r="Y2017" s="67"/>
    </row>
    <row r="2018" spans="25:25" x14ac:dyDescent="0.35">
      <c r="Y2018" s="67"/>
    </row>
    <row r="2019" spans="25:25" x14ac:dyDescent="0.35">
      <c r="Y2019" s="67"/>
    </row>
    <row r="2020" spans="25:25" x14ac:dyDescent="0.35">
      <c r="Y2020" s="67"/>
    </row>
    <row r="2021" spans="25:25" x14ac:dyDescent="0.35">
      <c r="Y2021" s="67"/>
    </row>
    <row r="2022" spans="25:25" x14ac:dyDescent="0.35">
      <c r="Y2022" s="67"/>
    </row>
    <row r="2023" spans="25:25" x14ac:dyDescent="0.35">
      <c r="Y2023" s="67"/>
    </row>
    <row r="2024" spans="25:25" x14ac:dyDescent="0.35">
      <c r="Y2024" s="67"/>
    </row>
    <row r="2025" spans="25:25" x14ac:dyDescent="0.35">
      <c r="Y2025" s="67"/>
    </row>
    <row r="2026" spans="25:25" x14ac:dyDescent="0.35">
      <c r="Y2026" s="67"/>
    </row>
    <row r="2027" spans="25:25" x14ac:dyDescent="0.35">
      <c r="Y2027" s="67"/>
    </row>
    <row r="2028" spans="25:25" x14ac:dyDescent="0.35">
      <c r="Y2028" s="67"/>
    </row>
    <row r="2029" spans="25:25" x14ac:dyDescent="0.35">
      <c r="Y2029" s="67"/>
    </row>
    <row r="2030" spans="25:25" x14ac:dyDescent="0.35">
      <c r="Y2030" s="67"/>
    </row>
    <row r="2031" spans="25:25" x14ac:dyDescent="0.35">
      <c r="Y2031" s="67"/>
    </row>
    <row r="2032" spans="25:25" x14ac:dyDescent="0.35">
      <c r="Y2032" s="67"/>
    </row>
    <row r="2033" spans="25:25" x14ac:dyDescent="0.35">
      <c r="Y2033" s="67"/>
    </row>
    <row r="2034" spans="25:25" x14ac:dyDescent="0.35">
      <c r="Y2034" s="67"/>
    </row>
    <row r="2035" spans="25:25" x14ac:dyDescent="0.35">
      <c r="Y2035" s="67"/>
    </row>
    <row r="2036" spans="25:25" x14ac:dyDescent="0.35">
      <c r="Y2036" s="67"/>
    </row>
    <row r="2037" spans="25:25" x14ac:dyDescent="0.35">
      <c r="Y2037" s="67"/>
    </row>
    <row r="2038" spans="25:25" x14ac:dyDescent="0.35">
      <c r="Y2038" s="67"/>
    </row>
    <row r="2039" spans="25:25" x14ac:dyDescent="0.35">
      <c r="Y2039" s="67"/>
    </row>
    <row r="2040" spans="25:25" x14ac:dyDescent="0.35">
      <c r="Y2040" s="67"/>
    </row>
    <row r="2041" spans="25:25" x14ac:dyDescent="0.35">
      <c r="Y2041" s="67"/>
    </row>
    <row r="2042" spans="25:25" x14ac:dyDescent="0.35">
      <c r="Y2042" s="67"/>
    </row>
    <row r="2043" spans="25:25" x14ac:dyDescent="0.35">
      <c r="Y2043" s="67"/>
    </row>
    <row r="2044" spans="25:25" x14ac:dyDescent="0.35">
      <c r="Y2044" s="67"/>
    </row>
    <row r="2045" spans="25:25" x14ac:dyDescent="0.35">
      <c r="Y2045" s="67"/>
    </row>
    <row r="2046" spans="25:25" x14ac:dyDescent="0.35">
      <c r="Y2046" s="67"/>
    </row>
    <row r="2047" spans="25:25" x14ac:dyDescent="0.35">
      <c r="Y2047" s="67"/>
    </row>
    <row r="2048" spans="25:25" x14ac:dyDescent="0.35">
      <c r="Y2048" s="67"/>
    </row>
    <row r="2049" spans="25:25" x14ac:dyDescent="0.35">
      <c r="Y2049" s="67"/>
    </row>
    <row r="2050" spans="25:25" x14ac:dyDescent="0.35">
      <c r="Y2050" s="67"/>
    </row>
    <row r="2051" spans="25:25" x14ac:dyDescent="0.35">
      <c r="Y2051" s="67"/>
    </row>
    <row r="2052" spans="25:25" x14ac:dyDescent="0.35">
      <c r="Y2052" s="67"/>
    </row>
    <row r="2053" spans="25:25" x14ac:dyDescent="0.35">
      <c r="Y2053" s="67"/>
    </row>
    <row r="2054" spans="25:25" x14ac:dyDescent="0.35">
      <c r="Y2054" s="67"/>
    </row>
    <row r="2055" spans="25:25" x14ac:dyDescent="0.35">
      <c r="Y2055" s="67"/>
    </row>
    <row r="2056" spans="25:25" x14ac:dyDescent="0.35">
      <c r="Y2056" s="67"/>
    </row>
    <row r="2057" spans="25:25" x14ac:dyDescent="0.35">
      <c r="Y2057" s="67"/>
    </row>
    <row r="2058" spans="25:25" x14ac:dyDescent="0.35">
      <c r="Y2058" s="67"/>
    </row>
    <row r="2059" spans="25:25" x14ac:dyDescent="0.35">
      <c r="Y2059" s="67"/>
    </row>
    <row r="2060" spans="25:25" x14ac:dyDescent="0.35">
      <c r="Y2060" s="67"/>
    </row>
    <row r="2061" spans="25:25" x14ac:dyDescent="0.35">
      <c r="Y2061" s="67"/>
    </row>
    <row r="2062" spans="25:25" x14ac:dyDescent="0.35">
      <c r="Y2062" s="67"/>
    </row>
    <row r="2063" spans="25:25" x14ac:dyDescent="0.35">
      <c r="Y2063" s="67"/>
    </row>
    <row r="2064" spans="25:25" x14ac:dyDescent="0.35">
      <c r="Y2064" s="67"/>
    </row>
    <row r="2065" spans="25:25" x14ac:dyDescent="0.35">
      <c r="Y2065" s="67"/>
    </row>
    <row r="2066" spans="25:25" x14ac:dyDescent="0.35">
      <c r="Y2066" s="67"/>
    </row>
    <row r="2067" spans="25:25" x14ac:dyDescent="0.35">
      <c r="Y2067" s="67"/>
    </row>
    <row r="2068" spans="25:25" x14ac:dyDescent="0.35">
      <c r="Y2068" s="67"/>
    </row>
    <row r="2069" spans="25:25" x14ac:dyDescent="0.35">
      <c r="Y2069" s="67"/>
    </row>
    <row r="2070" spans="25:25" x14ac:dyDescent="0.35">
      <c r="Y2070" s="67"/>
    </row>
    <row r="2071" spans="25:25" x14ac:dyDescent="0.35">
      <c r="Y2071" s="67"/>
    </row>
    <row r="2072" spans="25:25" x14ac:dyDescent="0.35">
      <c r="Y2072" s="67"/>
    </row>
    <row r="2073" spans="25:25" x14ac:dyDescent="0.35">
      <c r="Y2073" s="67"/>
    </row>
    <row r="2074" spans="25:25" x14ac:dyDescent="0.35">
      <c r="Y2074" s="67"/>
    </row>
    <row r="2075" spans="25:25" x14ac:dyDescent="0.35">
      <c r="Y2075" s="67"/>
    </row>
    <row r="2076" spans="25:25" x14ac:dyDescent="0.35">
      <c r="Y2076" s="67"/>
    </row>
    <row r="2077" spans="25:25" x14ac:dyDescent="0.35">
      <c r="Y2077" s="67"/>
    </row>
    <row r="2078" spans="25:25" x14ac:dyDescent="0.35">
      <c r="Y2078" s="67"/>
    </row>
    <row r="2079" spans="25:25" x14ac:dyDescent="0.35">
      <c r="Y2079" s="67"/>
    </row>
    <row r="2080" spans="25:25" x14ac:dyDescent="0.35">
      <c r="Y2080" s="67"/>
    </row>
    <row r="2081" spans="25:25" x14ac:dyDescent="0.35">
      <c r="Y2081" s="67"/>
    </row>
    <row r="2082" spans="25:25" x14ac:dyDescent="0.35">
      <c r="Y2082" s="67"/>
    </row>
    <row r="2083" spans="25:25" x14ac:dyDescent="0.35">
      <c r="Y2083" s="67"/>
    </row>
    <row r="2084" spans="25:25" x14ac:dyDescent="0.35">
      <c r="Y2084" s="67"/>
    </row>
    <row r="2085" spans="25:25" x14ac:dyDescent="0.35">
      <c r="Y2085" s="67"/>
    </row>
    <row r="2086" spans="25:25" x14ac:dyDescent="0.35">
      <c r="Y2086" s="67"/>
    </row>
    <row r="2087" spans="25:25" x14ac:dyDescent="0.35">
      <c r="Y2087" s="67"/>
    </row>
    <row r="2088" spans="25:25" x14ac:dyDescent="0.35">
      <c r="Y2088" s="67"/>
    </row>
    <row r="2089" spans="25:25" x14ac:dyDescent="0.35">
      <c r="Y2089" s="67"/>
    </row>
    <row r="2090" spans="25:25" x14ac:dyDescent="0.35">
      <c r="Y2090" s="67"/>
    </row>
    <row r="2091" spans="25:25" x14ac:dyDescent="0.35">
      <c r="Y2091" s="67"/>
    </row>
    <row r="2092" spans="25:25" x14ac:dyDescent="0.35">
      <c r="Y2092" s="67"/>
    </row>
    <row r="2093" spans="25:25" x14ac:dyDescent="0.35">
      <c r="Y2093" s="67"/>
    </row>
    <row r="2094" spans="25:25" x14ac:dyDescent="0.35">
      <c r="Y2094" s="67"/>
    </row>
    <row r="2095" spans="25:25" x14ac:dyDescent="0.35">
      <c r="Y2095" s="67"/>
    </row>
    <row r="2096" spans="25:25" x14ac:dyDescent="0.35">
      <c r="Y2096" s="67"/>
    </row>
    <row r="2097" spans="25:25" x14ac:dyDescent="0.35">
      <c r="Y2097" s="67"/>
    </row>
    <row r="2098" spans="25:25" x14ac:dyDescent="0.35">
      <c r="Y2098" s="67"/>
    </row>
    <row r="2099" spans="25:25" x14ac:dyDescent="0.35">
      <c r="Y2099" s="67"/>
    </row>
    <row r="2100" spans="25:25" x14ac:dyDescent="0.35">
      <c r="Y2100" s="67"/>
    </row>
    <row r="2101" spans="25:25" x14ac:dyDescent="0.35">
      <c r="Y2101" s="67"/>
    </row>
    <row r="2102" spans="25:25" x14ac:dyDescent="0.35">
      <c r="Y2102" s="67"/>
    </row>
    <row r="2103" spans="25:25" x14ac:dyDescent="0.35">
      <c r="Y2103" s="67"/>
    </row>
    <row r="2104" spans="25:25" x14ac:dyDescent="0.35">
      <c r="Y2104" s="67"/>
    </row>
    <row r="2105" spans="25:25" x14ac:dyDescent="0.35">
      <c r="Y2105" s="67"/>
    </row>
    <row r="2106" spans="25:25" x14ac:dyDescent="0.35">
      <c r="Y2106" s="67"/>
    </row>
    <row r="2107" spans="25:25" x14ac:dyDescent="0.35">
      <c r="Y2107" s="67"/>
    </row>
    <row r="2108" spans="25:25" x14ac:dyDescent="0.35">
      <c r="Y2108" s="67"/>
    </row>
    <row r="2109" spans="25:25" x14ac:dyDescent="0.35">
      <c r="Y2109" s="67"/>
    </row>
    <row r="2110" spans="25:25" x14ac:dyDescent="0.35">
      <c r="Y2110" s="67"/>
    </row>
    <row r="2111" spans="25:25" x14ac:dyDescent="0.35">
      <c r="Y2111" s="67"/>
    </row>
    <row r="2112" spans="25:25" x14ac:dyDescent="0.35">
      <c r="Y2112" s="67"/>
    </row>
    <row r="2113" spans="25:25" x14ac:dyDescent="0.35">
      <c r="Y2113" s="67"/>
    </row>
    <row r="2114" spans="25:25" x14ac:dyDescent="0.35">
      <c r="Y2114" s="67"/>
    </row>
    <row r="2115" spans="25:25" x14ac:dyDescent="0.35">
      <c r="Y2115" s="67"/>
    </row>
    <row r="2116" spans="25:25" x14ac:dyDescent="0.35">
      <c r="Y2116" s="67"/>
    </row>
    <row r="2117" spans="25:25" x14ac:dyDescent="0.35">
      <c r="Y2117" s="67"/>
    </row>
    <row r="2118" spans="25:25" x14ac:dyDescent="0.35">
      <c r="Y2118" s="67"/>
    </row>
    <row r="2119" spans="25:25" x14ac:dyDescent="0.35">
      <c r="Y2119" s="67"/>
    </row>
    <row r="2120" spans="25:25" x14ac:dyDescent="0.35">
      <c r="Y2120" s="67"/>
    </row>
    <row r="2121" spans="25:25" x14ac:dyDescent="0.35">
      <c r="Y2121" s="67"/>
    </row>
    <row r="2122" spans="25:25" x14ac:dyDescent="0.35">
      <c r="Y2122" s="67"/>
    </row>
    <row r="2123" spans="25:25" x14ac:dyDescent="0.35">
      <c r="Y2123" s="67"/>
    </row>
    <row r="2124" spans="25:25" x14ac:dyDescent="0.35">
      <c r="Y2124" s="67"/>
    </row>
    <row r="2125" spans="25:25" x14ac:dyDescent="0.35">
      <c r="Y2125" s="67"/>
    </row>
    <row r="2126" spans="25:25" x14ac:dyDescent="0.35">
      <c r="Y2126" s="67"/>
    </row>
    <row r="2127" spans="25:25" x14ac:dyDescent="0.35">
      <c r="Y2127" s="67"/>
    </row>
    <row r="2128" spans="25:25" x14ac:dyDescent="0.35">
      <c r="Y2128" s="67"/>
    </row>
    <row r="2129" spans="25:25" x14ac:dyDescent="0.35">
      <c r="Y2129" s="67"/>
    </row>
    <row r="2130" spans="25:25" x14ac:dyDescent="0.35">
      <c r="Y2130" s="67"/>
    </row>
    <row r="2131" spans="25:25" x14ac:dyDescent="0.35">
      <c r="Y2131" s="67"/>
    </row>
    <row r="2132" spans="25:25" x14ac:dyDescent="0.35">
      <c r="Y2132" s="67"/>
    </row>
    <row r="2133" spans="25:25" x14ac:dyDescent="0.35">
      <c r="Y2133" s="67"/>
    </row>
    <row r="2134" spans="25:25" x14ac:dyDescent="0.35">
      <c r="Y2134" s="67"/>
    </row>
    <row r="2135" spans="25:25" x14ac:dyDescent="0.35">
      <c r="Y2135" s="67"/>
    </row>
    <row r="2136" spans="25:25" x14ac:dyDescent="0.35">
      <c r="Y2136" s="67"/>
    </row>
    <row r="2137" spans="25:25" x14ac:dyDescent="0.35">
      <c r="Y2137" s="67"/>
    </row>
    <row r="2138" spans="25:25" x14ac:dyDescent="0.35">
      <c r="Y2138" s="67"/>
    </row>
    <row r="2139" spans="25:25" x14ac:dyDescent="0.35">
      <c r="Y2139" s="67"/>
    </row>
    <row r="2140" spans="25:25" x14ac:dyDescent="0.35">
      <c r="Y2140" s="67"/>
    </row>
    <row r="2141" spans="25:25" x14ac:dyDescent="0.35">
      <c r="Y2141" s="67"/>
    </row>
    <row r="2142" spans="25:25" x14ac:dyDescent="0.35">
      <c r="Y2142" s="67"/>
    </row>
    <row r="2143" spans="25:25" x14ac:dyDescent="0.35">
      <c r="Y2143" s="67"/>
    </row>
    <row r="2144" spans="25:25" x14ac:dyDescent="0.35">
      <c r="Y2144" s="67"/>
    </row>
    <row r="2145" spans="25:25" x14ac:dyDescent="0.35">
      <c r="Y2145" s="67"/>
    </row>
    <row r="2146" spans="25:25" x14ac:dyDescent="0.35">
      <c r="Y2146" s="67"/>
    </row>
    <row r="2147" spans="25:25" x14ac:dyDescent="0.35">
      <c r="Y2147" s="67"/>
    </row>
    <row r="2148" spans="25:25" x14ac:dyDescent="0.35">
      <c r="Y2148" s="67"/>
    </row>
    <row r="2149" spans="25:25" x14ac:dyDescent="0.35">
      <c r="Y2149" s="67"/>
    </row>
    <row r="2150" spans="25:25" x14ac:dyDescent="0.35">
      <c r="Y2150" s="67"/>
    </row>
    <row r="2151" spans="25:25" x14ac:dyDescent="0.35">
      <c r="Y2151" s="67"/>
    </row>
    <row r="2152" spans="25:25" x14ac:dyDescent="0.35">
      <c r="Y2152" s="67"/>
    </row>
    <row r="2153" spans="25:25" x14ac:dyDescent="0.35">
      <c r="Y2153" s="67"/>
    </row>
    <row r="2154" spans="25:25" x14ac:dyDescent="0.35">
      <c r="Y2154" s="67"/>
    </row>
    <row r="2155" spans="25:25" x14ac:dyDescent="0.35">
      <c r="Y2155" s="67"/>
    </row>
    <row r="2156" spans="25:25" x14ac:dyDescent="0.35">
      <c r="Y2156" s="67"/>
    </row>
    <row r="2157" spans="25:25" x14ac:dyDescent="0.35">
      <c r="Y2157" s="67"/>
    </row>
    <row r="2158" spans="25:25" x14ac:dyDescent="0.35">
      <c r="Y2158" s="67"/>
    </row>
    <row r="2159" spans="25:25" x14ac:dyDescent="0.35">
      <c r="Y2159" s="67"/>
    </row>
    <row r="2160" spans="25:25" x14ac:dyDescent="0.35">
      <c r="Y2160" s="67"/>
    </row>
    <row r="2161" spans="25:25" x14ac:dyDescent="0.35">
      <c r="Y2161" s="67"/>
    </row>
    <row r="2162" spans="25:25" x14ac:dyDescent="0.35">
      <c r="Y2162" s="67"/>
    </row>
    <row r="2163" spans="25:25" x14ac:dyDescent="0.35">
      <c r="Y2163" s="67"/>
    </row>
    <row r="2164" spans="25:25" x14ac:dyDescent="0.35">
      <c r="Y2164" s="67"/>
    </row>
    <row r="2165" spans="25:25" x14ac:dyDescent="0.35">
      <c r="Y2165" s="67"/>
    </row>
    <row r="2166" spans="25:25" x14ac:dyDescent="0.35">
      <c r="Y2166" s="67"/>
    </row>
    <row r="2167" spans="25:25" x14ac:dyDescent="0.35">
      <c r="Y2167" s="67"/>
    </row>
    <row r="2168" spans="25:25" x14ac:dyDescent="0.35">
      <c r="Y2168" s="67"/>
    </row>
    <row r="2169" spans="25:25" x14ac:dyDescent="0.35">
      <c r="Y2169" s="67"/>
    </row>
    <row r="2170" spans="25:25" x14ac:dyDescent="0.35">
      <c r="Y2170" s="67"/>
    </row>
    <row r="2171" spans="25:25" x14ac:dyDescent="0.35">
      <c r="Y2171" s="67"/>
    </row>
    <row r="2172" spans="25:25" x14ac:dyDescent="0.35">
      <c r="Y2172" s="67"/>
    </row>
    <row r="2173" spans="25:25" x14ac:dyDescent="0.35">
      <c r="Y2173" s="67"/>
    </row>
    <row r="2174" spans="25:25" x14ac:dyDescent="0.35">
      <c r="Y2174" s="67"/>
    </row>
    <row r="2175" spans="25:25" x14ac:dyDescent="0.35">
      <c r="Y2175" s="67"/>
    </row>
    <row r="2176" spans="25:25" x14ac:dyDescent="0.35">
      <c r="Y2176" s="67"/>
    </row>
    <row r="2177" spans="25:25" x14ac:dyDescent="0.35">
      <c r="Y2177" s="67"/>
    </row>
    <row r="2178" spans="25:25" x14ac:dyDescent="0.35">
      <c r="Y2178" s="67"/>
    </row>
    <row r="2179" spans="25:25" x14ac:dyDescent="0.35">
      <c r="Y2179" s="67"/>
    </row>
    <row r="2180" spans="25:25" x14ac:dyDescent="0.35">
      <c r="Y2180" s="67"/>
    </row>
    <row r="2181" spans="25:25" x14ac:dyDescent="0.35">
      <c r="Y2181" s="67"/>
    </row>
    <row r="2182" spans="25:25" x14ac:dyDescent="0.35">
      <c r="Y2182" s="67"/>
    </row>
    <row r="2183" spans="25:25" x14ac:dyDescent="0.35">
      <c r="Y2183" s="67"/>
    </row>
    <row r="2184" spans="25:25" x14ac:dyDescent="0.35">
      <c r="Y2184" s="67"/>
    </row>
    <row r="2185" spans="25:25" x14ac:dyDescent="0.35">
      <c r="Y2185" s="67"/>
    </row>
    <row r="2186" spans="25:25" x14ac:dyDescent="0.35">
      <c r="Y2186" s="67"/>
    </row>
    <row r="2187" spans="25:25" x14ac:dyDescent="0.35">
      <c r="Y2187" s="67"/>
    </row>
    <row r="2188" spans="25:25" x14ac:dyDescent="0.35">
      <c r="Y2188" s="67"/>
    </row>
    <row r="2189" spans="25:25" x14ac:dyDescent="0.35">
      <c r="Y2189" s="67"/>
    </row>
    <row r="2190" spans="25:25" x14ac:dyDescent="0.35">
      <c r="Y2190" s="67"/>
    </row>
    <row r="2191" spans="25:25" x14ac:dyDescent="0.35">
      <c r="Y2191" s="67"/>
    </row>
    <row r="2192" spans="25:25" x14ac:dyDescent="0.35">
      <c r="Y2192" s="67"/>
    </row>
    <row r="2193" spans="25:25" x14ac:dyDescent="0.35">
      <c r="Y2193" s="67"/>
    </row>
    <row r="2194" spans="25:25" x14ac:dyDescent="0.35">
      <c r="Y2194" s="67"/>
    </row>
    <row r="2195" spans="25:25" x14ac:dyDescent="0.35">
      <c r="Y2195" s="67"/>
    </row>
    <row r="2196" spans="25:25" x14ac:dyDescent="0.35">
      <c r="Y2196" s="67"/>
    </row>
    <row r="2197" spans="25:25" x14ac:dyDescent="0.35">
      <c r="Y2197" s="67"/>
    </row>
    <row r="2198" spans="25:25" x14ac:dyDescent="0.35">
      <c r="Y2198" s="67"/>
    </row>
    <row r="2199" spans="25:25" x14ac:dyDescent="0.35">
      <c r="Y2199" s="67"/>
    </row>
    <row r="2200" spans="25:25" x14ac:dyDescent="0.35">
      <c r="Y2200" s="67"/>
    </row>
    <row r="2201" spans="25:25" x14ac:dyDescent="0.35">
      <c r="Y2201" s="67"/>
    </row>
    <row r="2202" spans="25:25" x14ac:dyDescent="0.35">
      <c r="Y2202" s="67"/>
    </row>
    <row r="2203" spans="25:25" x14ac:dyDescent="0.35">
      <c r="Y2203" s="67"/>
    </row>
    <row r="2204" spans="25:25" x14ac:dyDescent="0.35">
      <c r="Y2204" s="67"/>
    </row>
    <row r="2205" spans="25:25" x14ac:dyDescent="0.35">
      <c r="Y2205" s="67"/>
    </row>
    <row r="2206" spans="25:25" x14ac:dyDescent="0.35">
      <c r="Y2206" s="67"/>
    </row>
    <row r="2207" spans="25:25" x14ac:dyDescent="0.35">
      <c r="Y2207" s="67"/>
    </row>
    <row r="2208" spans="25:25" x14ac:dyDescent="0.35">
      <c r="Y2208" s="67"/>
    </row>
    <row r="2209" spans="25:25" x14ac:dyDescent="0.35">
      <c r="Y2209" s="67"/>
    </row>
    <row r="2210" spans="25:25" x14ac:dyDescent="0.35">
      <c r="Y2210" s="67"/>
    </row>
    <row r="2211" spans="25:25" x14ac:dyDescent="0.35">
      <c r="Y2211" s="67"/>
    </row>
    <row r="2212" spans="25:25" x14ac:dyDescent="0.35">
      <c r="Y2212" s="67"/>
    </row>
    <row r="2213" spans="25:25" x14ac:dyDescent="0.35">
      <c r="Y2213" s="67"/>
    </row>
    <row r="2214" spans="25:25" x14ac:dyDescent="0.35">
      <c r="Y2214" s="67"/>
    </row>
    <row r="2215" spans="25:25" x14ac:dyDescent="0.35">
      <c r="Y2215" s="67"/>
    </row>
    <row r="2216" spans="25:25" x14ac:dyDescent="0.35">
      <c r="Y2216" s="67"/>
    </row>
    <row r="2217" spans="25:25" x14ac:dyDescent="0.35">
      <c r="Y2217" s="67"/>
    </row>
    <row r="2218" spans="25:25" x14ac:dyDescent="0.35">
      <c r="Y2218" s="67"/>
    </row>
    <row r="2219" spans="25:25" x14ac:dyDescent="0.35">
      <c r="Y2219" s="67"/>
    </row>
    <row r="2220" spans="25:25" x14ac:dyDescent="0.35">
      <c r="Y2220" s="67"/>
    </row>
    <row r="2221" spans="25:25" x14ac:dyDescent="0.35">
      <c r="Y2221" s="67"/>
    </row>
    <row r="2222" spans="25:25" x14ac:dyDescent="0.35">
      <c r="Y2222" s="67"/>
    </row>
    <row r="2223" spans="25:25" x14ac:dyDescent="0.35">
      <c r="Y2223" s="67"/>
    </row>
    <row r="2224" spans="25:25" x14ac:dyDescent="0.35">
      <c r="Y2224" s="67"/>
    </row>
    <row r="2225" spans="25:25" x14ac:dyDescent="0.35">
      <c r="Y2225" s="67"/>
    </row>
    <row r="2226" spans="25:25" x14ac:dyDescent="0.35">
      <c r="Y2226" s="67"/>
    </row>
    <row r="2227" spans="25:25" x14ac:dyDescent="0.35">
      <c r="Y2227" s="67"/>
    </row>
    <row r="2228" spans="25:25" x14ac:dyDescent="0.35">
      <c r="Y2228" s="67"/>
    </row>
    <row r="2229" spans="25:25" x14ac:dyDescent="0.35">
      <c r="Y2229" s="67"/>
    </row>
    <row r="2230" spans="25:25" x14ac:dyDescent="0.35">
      <c r="Y2230" s="67"/>
    </row>
    <row r="2231" spans="25:25" x14ac:dyDescent="0.35">
      <c r="Y2231" s="67"/>
    </row>
    <row r="2232" spans="25:25" x14ac:dyDescent="0.35">
      <c r="Y2232" s="67"/>
    </row>
    <row r="2233" spans="25:25" x14ac:dyDescent="0.35">
      <c r="Y2233" s="67"/>
    </row>
    <row r="2234" spans="25:25" x14ac:dyDescent="0.35">
      <c r="Y2234" s="67"/>
    </row>
    <row r="2235" spans="25:25" x14ac:dyDescent="0.35">
      <c r="Y2235" s="67"/>
    </row>
    <row r="2236" spans="25:25" x14ac:dyDescent="0.35">
      <c r="Y2236" s="67"/>
    </row>
    <row r="2237" spans="25:25" x14ac:dyDescent="0.35">
      <c r="Y2237" s="67"/>
    </row>
    <row r="2238" spans="25:25" x14ac:dyDescent="0.35">
      <c r="Y2238" s="67"/>
    </row>
    <row r="2239" spans="25:25" x14ac:dyDescent="0.35">
      <c r="Y2239" s="67"/>
    </row>
    <row r="2240" spans="25:25" x14ac:dyDescent="0.35">
      <c r="Y2240" s="67"/>
    </row>
    <row r="2241" spans="25:25" x14ac:dyDescent="0.35">
      <c r="Y2241" s="67"/>
    </row>
    <row r="2242" spans="25:25" x14ac:dyDescent="0.35">
      <c r="Y2242" s="67"/>
    </row>
    <row r="2243" spans="25:25" x14ac:dyDescent="0.35">
      <c r="Y2243" s="67"/>
    </row>
    <row r="2244" spans="25:25" x14ac:dyDescent="0.35">
      <c r="Y2244" s="67"/>
    </row>
    <row r="2245" spans="25:25" x14ac:dyDescent="0.35">
      <c r="Y2245" s="67"/>
    </row>
    <row r="2246" spans="25:25" x14ac:dyDescent="0.35">
      <c r="Y2246" s="67"/>
    </row>
    <row r="2247" spans="25:25" x14ac:dyDescent="0.35">
      <c r="Y2247" s="67"/>
    </row>
    <row r="2248" spans="25:25" x14ac:dyDescent="0.35">
      <c r="Y2248" s="67"/>
    </row>
    <row r="2249" spans="25:25" x14ac:dyDescent="0.35">
      <c r="Y2249" s="67"/>
    </row>
    <row r="2250" spans="25:25" x14ac:dyDescent="0.35">
      <c r="Y2250" s="67"/>
    </row>
    <row r="2251" spans="25:25" x14ac:dyDescent="0.35">
      <c r="Y2251" s="67"/>
    </row>
    <row r="2252" spans="25:25" x14ac:dyDescent="0.35">
      <c r="Y2252" s="67"/>
    </row>
    <row r="2253" spans="25:25" x14ac:dyDescent="0.35">
      <c r="Y2253" s="67"/>
    </row>
    <row r="2254" spans="25:25" x14ac:dyDescent="0.35">
      <c r="Y2254" s="67"/>
    </row>
    <row r="2255" spans="25:25" x14ac:dyDescent="0.35">
      <c r="Y2255" s="67"/>
    </row>
    <row r="2256" spans="25:25" x14ac:dyDescent="0.35">
      <c r="Y2256" s="67"/>
    </row>
    <row r="2257" spans="25:25" x14ac:dyDescent="0.35">
      <c r="Y2257" s="67"/>
    </row>
    <row r="2258" spans="25:25" x14ac:dyDescent="0.35">
      <c r="Y2258" s="67"/>
    </row>
    <row r="2259" spans="25:25" x14ac:dyDescent="0.35">
      <c r="Y2259" s="67"/>
    </row>
    <row r="2260" spans="25:25" x14ac:dyDescent="0.35">
      <c r="Y2260" s="67"/>
    </row>
    <row r="2261" spans="25:25" x14ac:dyDescent="0.35">
      <c r="Y2261" s="67"/>
    </row>
    <row r="2262" spans="25:25" x14ac:dyDescent="0.35">
      <c r="Y2262" s="67"/>
    </row>
    <row r="2263" spans="25:25" x14ac:dyDescent="0.35">
      <c r="Y2263" s="67"/>
    </row>
    <row r="2264" spans="25:25" x14ac:dyDescent="0.35">
      <c r="Y2264" s="67"/>
    </row>
    <row r="2265" spans="25:25" x14ac:dyDescent="0.35">
      <c r="Y2265" s="67"/>
    </row>
    <row r="2266" spans="25:25" x14ac:dyDescent="0.35">
      <c r="Y2266" s="67"/>
    </row>
    <row r="2267" spans="25:25" x14ac:dyDescent="0.35">
      <c r="Y2267" s="67"/>
    </row>
    <row r="2268" spans="25:25" x14ac:dyDescent="0.35">
      <c r="Y2268" s="67"/>
    </row>
    <row r="2269" spans="25:25" x14ac:dyDescent="0.35">
      <c r="Y2269" s="67"/>
    </row>
    <row r="2270" spans="25:25" x14ac:dyDescent="0.35">
      <c r="Y2270" s="67"/>
    </row>
    <row r="2271" spans="25:25" x14ac:dyDescent="0.35">
      <c r="Y2271" s="67"/>
    </row>
    <row r="2272" spans="25:25" x14ac:dyDescent="0.35">
      <c r="Y2272" s="67"/>
    </row>
    <row r="2273" spans="25:25" x14ac:dyDescent="0.35">
      <c r="Y2273" s="67"/>
    </row>
    <row r="2274" spans="25:25" x14ac:dyDescent="0.35">
      <c r="Y2274" s="67"/>
    </row>
    <row r="2275" spans="25:25" x14ac:dyDescent="0.35">
      <c r="Y2275" s="67"/>
    </row>
    <row r="2276" spans="25:25" x14ac:dyDescent="0.35">
      <c r="Y2276" s="67"/>
    </row>
    <row r="2277" spans="25:25" x14ac:dyDescent="0.35">
      <c r="Y2277" s="67"/>
    </row>
    <row r="2278" spans="25:25" x14ac:dyDescent="0.35">
      <c r="Y2278" s="67"/>
    </row>
    <row r="2279" spans="25:25" x14ac:dyDescent="0.35">
      <c r="Y2279" s="67"/>
    </row>
    <row r="2280" spans="25:25" x14ac:dyDescent="0.35">
      <c r="Y2280" s="67"/>
    </row>
    <row r="2281" spans="25:25" x14ac:dyDescent="0.35">
      <c r="Y2281" s="67"/>
    </row>
    <row r="2282" spans="25:25" x14ac:dyDescent="0.35">
      <c r="Y2282" s="67"/>
    </row>
    <row r="2283" spans="25:25" x14ac:dyDescent="0.35">
      <c r="Y2283" s="67"/>
    </row>
    <row r="2284" spans="25:25" x14ac:dyDescent="0.35">
      <c r="Y2284" s="67"/>
    </row>
    <row r="2285" spans="25:25" x14ac:dyDescent="0.35">
      <c r="Y2285" s="67"/>
    </row>
    <row r="2286" spans="25:25" x14ac:dyDescent="0.35">
      <c r="Y2286" s="67"/>
    </row>
    <row r="2287" spans="25:25" x14ac:dyDescent="0.35">
      <c r="Y2287" s="67"/>
    </row>
    <row r="2288" spans="25:25" x14ac:dyDescent="0.35">
      <c r="Y2288" s="67"/>
    </row>
    <row r="2289" spans="25:25" x14ac:dyDescent="0.35">
      <c r="Y2289" s="67"/>
    </row>
    <row r="2290" spans="25:25" x14ac:dyDescent="0.35">
      <c r="Y2290" s="67"/>
    </row>
    <row r="2291" spans="25:25" x14ac:dyDescent="0.35">
      <c r="Y2291" s="67"/>
    </row>
    <row r="2292" spans="25:25" x14ac:dyDescent="0.35">
      <c r="Y2292" s="67"/>
    </row>
    <row r="2293" spans="25:25" x14ac:dyDescent="0.35">
      <c r="Y2293" s="67"/>
    </row>
    <row r="2294" spans="25:25" x14ac:dyDescent="0.35">
      <c r="Y2294" s="67"/>
    </row>
    <row r="2295" spans="25:25" x14ac:dyDescent="0.35">
      <c r="Y2295" s="67"/>
    </row>
    <row r="2296" spans="25:25" x14ac:dyDescent="0.35">
      <c r="Y2296" s="67"/>
    </row>
    <row r="2297" spans="25:25" x14ac:dyDescent="0.35">
      <c r="Y2297" s="67"/>
    </row>
    <row r="2298" spans="25:25" x14ac:dyDescent="0.35">
      <c r="Y2298" s="67"/>
    </row>
    <row r="2299" spans="25:25" x14ac:dyDescent="0.35">
      <c r="Y2299" s="67"/>
    </row>
    <row r="2300" spans="25:25" x14ac:dyDescent="0.35">
      <c r="Y2300" s="67"/>
    </row>
    <row r="2301" spans="25:25" x14ac:dyDescent="0.35">
      <c r="Y2301" s="67"/>
    </row>
    <row r="2302" spans="25:25" x14ac:dyDescent="0.35">
      <c r="Y2302" s="67"/>
    </row>
    <row r="2303" spans="25:25" x14ac:dyDescent="0.35">
      <c r="Y2303" s="67"/>
    </row>
    <row r="2304" spans="25:25" x14ac:dyDescent="0.35">
      <c r="Y2304" s="67"/>
    </row>
    <row r="2305" spans="25:25" x14ac:dyDescent="0.35">
      <c r="Y2305" s="67"/>
    </row>
    <row r="2306" spans="25:25" x14ac:dyDescent="0.35">
      <c r="Y2306" s="67"/>
    </row>
    <row r="2307" spans="25:25" x14ac:dyDescent="0.35">
      <c r="Y2307" s="67"/>
    </row>
    <row r="2308" spans="25:25" x14ac:dyDescent="0.35">
      <c r="Y2308" s="67"/>
    </row>
    <row r="2309" spans="25:25" x14ac:dyDescent="0.35">
      <c r="Y2309" s="67"/>
    </row>
    <row r="2310" spans="25:25" x14ac:dyDescent="0.35">
      <c r="Y2310" s="67"/>
    </row>
    <row r="2311" spans="25:25" x14ac:dyDescent="0.35">
      <c r="Y2311" s="67"/>
    </row>
    <row r="2312" spans="25:25" x14ac:dyDescent="0.35">
      <c r="Y2312" s="67"/>
    </row>
    <row r="2313" spans="25:25" x14ac:dyDescent="0.35">
      <c r="Y2313" s="67"/>
    </row>
    <row r="2314" spans="25:25" x14ac:dyDescent="0.35">
      <c r="Y2314" s="67"/>
    </row>
    <row r="2315" spans="25:25" x14ac:dyDescent="0.35">
      <c r="Y2315" s="67"/>
    </row>
    <row r="2316" spans="25:25" x14ac:dyDescent="0.35">
      <c r="Y2316" s="67"/>
    </row>
    <row r="2317" spans="25:25" x14ac:dyDescent="0.35">
      <c r="Y2317" s="67"/>
    </row>
    <row r="2318" spans="25:25" x14ac:dyDescent="0.35">
      <c r="Y2318" s="67"/>
    </row>
    <row r="2319" spans="25:25" x14ac:dyDescent="0.35">
      <c r="Y2319" s="67"/>
    </row>
    <row r="2320" spans="25:25" x14ac:dyDescent="0.35">
      <c r="Y2320" s="67"/>
    </row>
    <row r="2321" spans="25:25" x14ac:dyDescent="0.35">
      <c r="Y2321" s="67"/>
    </row>
    <row r="2322" spans="25:25" x14ac:dyDescent="0.35">
      <c r="Y2322" s="67"/>
    </row>
    <row r="2323" spans="25:25" x14ac:dyDescent="0.35">
      <c r="Y2323" s="67"/>
    </row>
    <row r="2324" spans="25:25" x14ac:dyDescent="0.35">
      <c r="Y2324" s="67"/>
    </row>
    <row r="2325" spans="25:25" x14ac:dyDescent="0.35">
      <c r="Y2325" s="67"/>
    </row>
    <row r="2326" spans="25:25" x14ac:dyDescent="0.35">
      <c r="Y2326" s="67"/>
    </row>
    <row r="2327" spans="25:25" x14ac:dyDescent="0.35">
      <c r="Y2327" s="67"/>
    </row>
    <row r="2328" spans="25:25" x14ac:dyDescent="0.35">
      <c r="Y2328" s="67"/>
    </row>
    <row r="2329" spans="25:25" x14ac:dyDescent="0.35">
      <c r="Y2329" s="67"/>
    </row>
    <row r="2330" spans="25:25" x14ac:dyDescent="0.35">
      <c r="Y2330" s="67"/>
    </row>
    <row r="2331" spans="25:25" x14ac:dyDescent="0.35">
      <c r="Y2331" s="67"/>
    </row>
    <row r="2332" spans="25:25" x14ac:dyDescent="0.35">
      <c r="Y2332" s="67"/>
    </row>
    <row r="2333" spans="25:25" x14ac:dyDescent="0.35">
      <c r="Y2333" s="67"/>
    </row>
    <row r="2334" spans="25:25" x14ac:dyDescent="0.35">
      <c r="Y2334" s="67"/>
    </row>
    <row r="2335" spans="25:25" x14ac:dyDescent="0.35">
      <c r="Y2335" s="67"/>
    </row>
    <row r="2336" spans="25:25" x14ac:dyDescent="0.35">
      <c r="Y2336" s="67"/>
    </row>
    <row r="2337" spans="25:25" x14ac:dyDescent="0.35">
      <c r="Y2337" s="67"/>
    </row>
    <row r="2338" spans="25:25" x14ac:dyDescent="0.35">
      <c r="Y2338" s="67"/>
    </row>
    <row r="2339" spans="25:25" x14ac:dyDescent="0.35">
      <c r="Y2339" s="67"/>
    </row>
    <row r="2340" spans="25:25" x14ac:dyDescent="0.35">
      <c r="Y2340" s="67"/>
    </row>
    <row r="2341" spans="25:25" x14ac:dyDescent="0.35">
      <c r="Y2341" s="67"/>
    </row>
    <row r="2342" spans="25:25" x14ac:dyDescent="0.35">
      <c r="Y2342" s="67"/>
    </row>
    <row r="2343" spans="25:25" x14ac:dyDescent="0.35">
      <c r="Y2343" s="67"/>
    </row>
    <row r="2344" spans="25:25" x14ac:dyDescent="0.35">
      <c r="Y2344" s="67"/>
    </row>
    <row r="2345" spans="25:25" x14ac:dyDescent="0.35">
      <c r="Y2345" s="67"/>
    </row>
    <row r="2346" spans="25:25" x14ac:dyDescent="0.35">
      <c r="Y2346" s="67"/>
    </row>
    <row r="2347" spans="25:25" x14ac:dyDescent="0.35">
      <c r="Y2347" s="67"/>
    </row>
    <row r="2348" spans="25:25" x14ac:dyDescent="0.35">
      <c r="Y2348" s="67"/>
    </row>
    <row r="2349" spans="25:25" x14ac:dyDescent="0.35">
      <c r="Y2349" s="67"/>
    </row>
    <row r="2350" spans="25:25" x14ac:dyDescent="0.35">
      <c r="Y2350" s="67"/>
    </row>
    <row r="2351" spans="25:25" x14ac:dyDescent="0.35">
      <c r="Y2351" s="67"/>
    </row>
    <row r="2352" spans="25:25" x14ac:dyDescent="0.35">
      <c r="Y2352" s="67"/>
    </row>
    <row r="2353" spans="25:25" x14ac:dyDescent="0.35">
      <c r="Y2353" s="67"/>
    </row>
    <row r="2354" spans="25:25" x14ac:dyDescent="0.35">
      <c r="Y2354" s="67"/>
    </row>
    <row r="2355" spans="25:25" x14ac:dyDescent="0.35">
      <c r="Y2355" s="67"/>
    </row>
    <row r="2356" spans="25:25" x14ac:dyDescent="0.35">
      <c r="Y2356" s="67"/>
    </row>
    <row r="2357" spans="25:25" x14ac:dyDescent="0.35">
      <c r="Y2357" s="67"/>
    </row>
    <row r="2358" spans="25:25" x14ac:dyDescent="0.35">
      <c r="Y2358" s="67"/>
    </row>
    <row r="2359" spans="25:25" x14ac:dyDescent="0.35">
      <c r="Y2359" s="67"/>
    </row>
    <row r="2360" spans="25:25" x14ac:dyDescent="0.35">
      <c r="Y2360" s="67"/>
    </row>
    <row r="2361" spans="25:25" x14ac:dyDescent="0.35">
      <c r="Y2361" s="67"/>
    </row>
    <row r="2362" spans="25:25" x14ac:dyDescent="0.35">
      <c r="Y2362" s="67"/>
    </row>
    <row r="2363" spans="25:25" x14ac:dyDescent="0.35">
      <c r="Y2363" s="67"/>
    </row>
    <row r="2364" spans="25:25" x14ac:dyDescent="0.35">
      <c r="Y2364" s="67"/>
    </row>
    <row r="2365" spans="25:25" x14ac:dyDescent="0.35">
      <c r="Y2365" s="67"/>
    </row>
    <row r="2366" spans="25:25" x14ac:dyDescent="0.35">
      <c r="Y2366" s="67"/>
    </row>
    <row r="2367" spans="25:25" x14ac:dyDescent="0.35">
      <c r="Y2367" s="67"/>
    </row>
    <row r="2368" spans="25:25" x14ac:dyDescent="0.35">
      <c r="Y2368" s="67"/>
    </row>
    <row r="2369" spans="25:25" x14ac:dyDescent="0.35">
      <c r="Y2369" s="67"/>
    </row>
    <row r="2370" spans="25:25" x14ac:dyDescent="0.35">
      <c r="Y2370" s="67"/>
    </row>
    <row r="2371" spans="25:25" x14ac:dyDescent="0.35">
      <c r="Y2371" s="67"/>
    </row>
    <row r="2372" spans="25:25" x14ac:dyDescent="0.35">
      <c r="Y2372" s="67"/>
    </row>
    <row r="2373" spans="25:25" x14ac:dyDescent="0.35">
      <c r="Y2373" s="67"/>
    </row>
    <row r="2374" spans="25:25" x14ac:dyDescent="0.35">
      <c r="Y2374" s="67"/>
    </row>
    <row r="2375" spans="25:25" x14ac:dyDescent="0.35">
      <c r="Y2375" s="67"/>
    </row>
    <row r="2376" spans="25:25" x14ac:dyDescent="0.35">
      <c r="Y2376" s="67"/>
    </row>
    <row r="2377" spans="25:25" x14ac:dyDescent="0.35">
      <c r="Y2377" s="67"/>
    </row>
    <row r="2378" spans="25:25" x14ac:dyDescent="0.35">
      <c r="Y2378" s="67"/>
    </row>
    <row r="2379" spans="25:25" x14ac:dyDescent="0.35">
      <c r="Y2379" s="67"/>
    </row>
    <row r="2380" spans="25:25" x14ac:dyDescent="0.35">
      <c r="Y2380" s="67"/>
    </row>
    <row r="2381" spans="25:25" x14ac:dyDescent="0.35">
      <c r="Y2381" s="67"/>
    </row>
    <row r="2382" spans="25:25" x14ac:dyDescent="0.35">
      <c r="Y2382" s="67"/>
    </row>
    <row r="2383" spans="25:25" x14ac:dyDescent="0.35">
      <c r="Y2383" s="67"/>
    </row>
    <row r="2384" spans="25:25" x14ac:dyDescent="0.35">
      <c r="Y2384" s="67"/>
    </row>
    <row r="2385" spans="25:25" x14ac:dyDescent="0.35">
      <c r="Y2385" s="67"/>
    </row>
    <row r="2386" spans="25:25" x14ac:dyDescent="0.35">
      <c r="Y2386" s="67"/>
    </row>
    <row r="2387" spans="25:25" x14ac:dyDescent="0.35">
      <c r="Y2387" s="67"/>
    </row>
    <row r="2388" spans="25:25" x14ac:dyDescent="0.35">
      <c r="Y2388" s="67"/>
    </row>
    <row r="2389" spans="25:25" x14ac:dyDescent="0.35">
      <c r="Y2389" s="67"/>
    </row>
    <row r="2390" spans="25:25" x14ac:dyDescent="0.35">
      <c r="Y2390" s="67"/>
    </row>
    <row r="2391" spans="25:25" x14ac:dyDescent="0.35">
      <c r="Y2391" s="67"/>
    </row>
    <row r="2392" spans="25:25" x14ac:dyDescent="0.35">
      <c r="Y2392" s="67"/>
    </row>
    <row r="2393" spans="25:25" x14ac:dyDescent="0.35">
      <c r="Y2393" s="67"/>
    </row>
    <row r="2394" spans="25:25" x14ac:dyDescent="0.35">
      <c r="Y2394" s="67"/>
    </row>
    <row r="2395" spans="25:25" x14ac:dyDescent="0.35">
      <c r="Y2395" s="67"/>
    </row>
    <row r="2396" spans="25:25" x14ac:dyDescent="0.35">
      <c r="Y2396" s="67"/>
    </row>
    <row r="2397" spans="25:25" x14ac:dyDescent="0.35">
      <c r="Y2397" s="67"/>
    </row>
    <row r="2398" spans="25:25" x14ac:dyDescent="0.35">
      <c r="Y2398" s="67"/>
    </row>
    <row r="2399" spans="25:25" x14ac:dyDescent="0.35">
      <c r="Y2399" s="67"/>
    </row>
    <row r="2400" spans="25:25" x14ac:dyDescent="0.35">
      <c r="Y2400" s="67"/>
    </row>
    <row r="2401" spans="25:25" x14ac:dyDescent="0.35">
      <c r="Y2401" s="67"/>
    </row>
    <row r="2402" spans="25:25" x14ac:dyDescent="0.35">
      <c r="Y2402" s="67"/>
    </row>
    <row r="2403" spans="25:25" x14ac:dyDescent="0.35">
      <c r="Y2403" s="67"/>
    </row>
    <row r="2404" spans="25:25" x14ac:dyDescent="0.35">
      <c r="Y2404" s="67"/>
    </row>
    <row r="2405" spans="25:25" x14ac:dyDescent="0.35">
      <c r="Y2405" s="67"/>
    </row>
    <row r="2406" spans="25:25" x14ac:dyDescent="0.35">
      <c r="Y2406" s="67"/>
    </row>
    <row r="2407" spans="25:25" x14ac:dyDescent="0.35">
      <c r="Y2407" s="67"/>
    </row>
    <row r="2408" spans="25:25" x14ac:dyDescent="0.35">
      <c r="Y2408" s="67"/>
    </row>
    <row r="2409" spans="25:25" x14ac:dyDescent="0.35">
      <c r="Y2409" s="67"/>
    </row>
    <row r="2410" spans="25:25" x14ac:dyDescent="0.35">
      <c r="Y2410" s="67"/>
    </row>
    <row r="2411" spans="25:25" x14ac:dyDescent="0.35">
      <c r="Y2411" s="67"/>
    </row>
    <row r="2412" spans="25:25" x14ac:dyDescent="0.35">
      <c r="Y2412" s="67"/>
    </row>
    <row r="2413" spans="25:25" x14ac:dyDescent="0.35">
      <c r="Y2413" s="67"/>
    </row>
    <row r="2414" spans="25:25" x14ac:dyDescent="0.35">
      <c r="Y2414" s="67"/>
    </row>
    <row r="2415" spans="25:25" x14ac:dyDescent="0.35">
      <c r="Y2415" s="67"/>
    </row>
    <row r="2416" spans="25:25" x14ac:dyDescent="0.35">
      <c r="Y2416" s="67"/>
    </row>
    <row r="2417" spans="25:25" x14ac:dyDescent="0.35">
      <c r="Y2417" s="67"/>
    </row>
    <row r="2418" spans="25:25" x14ac:dyDescent="0.35">
      <c r="Y2418" s="67"/>
    </row>
    <row r="2419" spans="25:25" x14ac:dyDescent="0.35">
      <c r="Y2419" s="67"/>
    </row>
    <row r="2420" spans="25:25" x14ac:dyDescent="0.35">
      <c r="Y2420" s="67"/>
    </row>
    <row r="2421" spans="25:25" x14ac:dyDescent="0.35">
      <c r="Y2421" s="67"/>
    </row>
    <row r="2422" spans="25:25" x14ac:dyDescent="0.35">
      <c r="Y2422" s="67"/>
    </row>
    <row r="2423" spans="25:25" x14ac:dyDescent="0.35">
      <c r="Y2423" s="67"/>
    </row>
    <row r="2424" spans="25:25" x14ac:dyDescent="0.35">
      <c r="Y2424" s="67"/>
    </row>
    <row r="2425" spans="25:25" x14ac:dyDescent="0.35">
      <c r="Y2425" s="67"/>
    </row>
    <row r="2426" spans="25:25" x14ac:dyDescent="0.35">
      <c r="Y2426" s="67"/>
    </row>
    <row r="2427" spans="25:25" x14ac:dyDescent="0.35">
      <c r="Y2427" s="67"/>
    </row>
    <row r="2428" spans="25:25" x14ac:dyDescent="0.35">
      <c r="Y2428" s="67"/>
    </row>
    <row r="2429" spans="25:25" x14ac:dyDescent="0.35">
      <c r="Y2429" s="67"/>
    </row>
    <row r="2430" spans="25:25" x14ac:dyDescent="0.35">
      <c r="Y2430" s="67"/>
    </row>
    <row r="2431" spans="25:25" x14ac:dyDescent="0.35">
      <c r="Y2431" s="67"/>
    </row>
    <row r="2432" spans="25:25" x14ac:dyDescent="0.35">
      <c r="Y2432" s="67"/>
    </row>
    <row r="2433" spans="25:25" x14ac:dyDescent="0.35">
      <c r="Y2433" s="67"/>
    </row>
    <row r="2434" spans="25:25" x14ac:dyDescent="0.35">
      <c r="Y2434" s="67"/>
    </row>
    <row r="2435" spans="25:25" x14ac:dyDescent="0.35">
      <c r="Y2435" s="67"/>
    </row>
    <row r="2436" spans="25:25" x14ac:dyDescent="0.35">
      <c r="Y2436" s="67"/>
    </row>
    <row r="2437" spans="25:25" x14ac:dyDescent="0.35">
      <c r="Y2437" s="67"/>
    </row>
    <row r="2438" spans="25:25" x14ac:dyDescent="0.35">
      <c r="Y2438" s="67"/>
    </row>
    <row r="2439" spans="25:25" x14ac:dyDescent="0.35">
      <c r="Y2439" s="67"/>
    </row>
    <row r="2440" spans="25:25" x14ac:dyDescent="0.35">
      <c r="Y2440" s="67"/>
    </row>
    <row r="2441" spans="25:25" x14ac:dyDescent="0.35">
      <c r="Y2441" s="67"/>
    </row>
    <row r="2442" spans="25:25" x14ac:dyDescent="0.35">
      <c r="Y2442" s="67"/>
    </row>
    <row r="2443" spans="25:25" x14ac:dyDescent="0.35">
      <c r="Y2443" s="67"/>
    </row>
    <row r="2444" spans="25:25" x14ac:dyDescent="0.35">
      <c r="Y2444" s="67"/>
    </row>
    <row r="2445" spans="25:25" x14ac:dyDescent="0.35">
      <c r="Y2445" s="67"/>
    </row>
    <row r="2446" spans="25:25" x14ac:dyDescent="0.35">
      <c r="Y2446" s="67"/>
    </row>
    <row r="2447" spans="25:25" x14ac:dyDescent="0.35">
      <c r="Y2447" s="67"/>
    </row>
    <row r="2448" spans="25:25" x14ac:dyDescent="0.35">
      <c r="Y2448" s="67"/>
    </row>
    <row r="2449" spans="25:25" x14ac:dyDescent="0.35">
      <c r="Y2449" s="67"/>
    </row>
    <row r="2450" spans="25:25" x14ac:dyDescent="0.35">
      <c r="Y2450" s="67"/>
    </row>
    <row r="2451" spans="25:25" x14ac:dyDescent="0.35">
      <c r="Y2451" s="67"/>
    </row>
    <row r="2452" spans="25:25" x14ac:dyDescent="0.35">
      <c r="Y2452" s="67"/>
    </row>
    <row r="2453" spans="25:25" x14ac:dyDescent="0.35">
      <c r="Y2453" s="67"/>
    </row>
    <row r="2454" spans="25:25" x14ac:dyDescent="0.35">
      <c r="Y2454" s="67"/>
    </row>
    <row r="2455" spans="25:25" x14ac:dyDescent="0.35">
      <c r="Y2455" s="67"/>
    </row>
    <row r="2456" spans="25:25" x14ac:dyDescent="0.35">
      <c r="Y2456" s="67"/>
    </row>
    <row r="2457" spans="25:25" x14ac:dyDescent="0.35">
      <c r="Y2457" s="67"/>
    </row>
    <row r="2458" spans="25:25" x14ac:dyDescent="0.35">
      <c r="Y2458" s="67"/>
    </row>
    <row r="2459" spans="25:25" x14ac:dyDescent="0.35">
      <c r="Y2459" s="67"/>
    </row>
    <row r="2460" spans="25:25" x14ac:dyDescent="0.35">
      <c r="Y2460" s="67"/>
    </row>
    <row r="2461" spans="25:25" x14ac:dyDescent="0.35">
      <c r="Y2461" s="67"/>
    </row>
    <row r="2462" spans="25:25" x14ac:dyDescent="0.35">
      <c r="Y2462" s="67"/>
    </row>
    <row r="2463" spans="25:25" x14ac:dyDescent="0.35">
      <c r="Y2463" s="67"/>
    </row>
    <row r="2464" spans="25:25" x14ac:dyDescent="0.35">
      <c r="Y2464" s="67"/>
    </row>
    <row r="2465" spans="25:25" x14ac:dyDescent="0.35">
      <c r="Y2465" s="67"/>
    </row>
    <row r="2466" spans="25:25" x14ac:dyDescent="0.35">
      <c r="Y2466" s="67"/>
    </row>
    <row r="2467" spans="25:25" x14ac:dyDescent="0.35">
      <c r="Y2467" s="67"/>
    </row>
    <row r="2468" spans="25:25" x14ac:dyDescent="0.35">
      <c r="Y2468" s="67"/>
    </row>
    <row r="2469" spans="25:25" x14ac:dyDescent="0.35">
      <c r="Y2469" s="67"/>
    </row>
    <row r="2470" spans="25:25" x14ac:dyDescent="0.35">
      <c r="Y2470" s="67"/>
    </row>
    <row r="2471" spans="25:25" x14ac:dyDescent="0.35">
      <c r="Y2471" s="67"/>
    </row>
    <row r="2472" spans="25:25" x14ac:dyDescent="0.35">
      <c r="Y2472" s="67"/>
    </row>
    <row r="2473" spans="25:25" x14ac:dyDescent="0.35">
      <c r="Y2473" s="67"/>
    </row>
    <row r="2474" spans="25:25" x14ac:dyDescent="0.35">
      <c r="Y2474" s="67"/>
    </row>
    <row r="2475" spans="25:25" x14ac:dyDescent="0.35">
      <c r="Y2475" s="67"/>
    </row>
    <row r="2476" spans="25:25" x14ac:dyDescent="0.35">
      <c r="Y2476" s="67"/>
    </row>
    <row r="2477" spans="25:25" x14ac:dyDescent="0.35">
      <c r="Y2477" s="67"/>
    </row>
    <row r="2478" spans="25:25" x14ac:dyDescent="0.35">
      <c r="Y2478" s="67"/>
    </row>
    <row r="2479" spans="25:25" x14ac:dyDescent="0.35">
      <c r="Y2479" s="67"/>
    </row>
    <row r="2480" spans="25:25" x14ac:dyDescent="0.35">
      <c r="Y2480" s="67"/>
    </row>
    <row r="2481" spans="25:25" x14ac:dyDescent="0.35">
      <c r="Y2481" s="67"/>
    </row>
    <row r="2482" spans="25:25" x14ac:dyDescent="0.35">
      <c r="Y2482" s="67"/>
    </row>
    <row r="2483" spans="25:25" x14ac:dyDescent="0.35">
      <c r="Y2483" s="67"/>
    </row>
    <row r="2484" spans="25:25" x14ac:dyDescent="0.35">
      <c r="Y2484" s="67"/>
    </row>
    <row r="2485" spans="25:25" x14ac:dyDescent="0.35">
      <c r="Y2485" s="67"/>
    </row>
    <row r="2486" spans="25:25" x14ac:dyDescent="0.35">
      <c r="Y2486" s="67"/>
    </row>
    <row r="2487" spans="25:25" x14ac:dyDescent="0.35">
      <c r="Y2487" s="67"/>
    </row>
    <row r="2488" spans="25:25" x14ac:dyDescent="0.35">
      <c r="Y2488" s="67"/>
    </row>
    <row r="2489" spans="25:25" x14ac:dyDescent="0.35">
      <c r="Y2489" s="67"/>
    </row>
    <row r="2490" spans="25:25" x14ac:dyDescent="0.35">
      <c r="Y2490" s="67"/>
    </row>
    <row r="2491" spans="25:25" x14ac:dyDescent="0.35">
      <c r="Y2491" s="67"/>
    </row>
    <row r="2492" spans="25:25" x14ac:dyDescent="0.35">
      <c r="Y2492" s="67"/>
    </row>
    <row r="2493" spans="25:25" x14ac:dyDescent="0.35">
      <c r="Y2493" s="67"/>
    </row>
    <row r="2494" spans="25:25" x14ac:dyDescent="0.35">
      <c r="Y2494" s="67"/>
    </row>
    <row r="2495" spans="25:25" x14ac:dyDescent="0.35">
      <c r="Y2495" s="67"/>
    </row>
    <row r="2496" spans="25:25" x14ac:dyDescent="0.35">
      <c r="Y2496" s="67"/>
    </row>
    <row r="2497" spans="25:25" x14ac:dyDescent="0.35">
      <c r="Y2497" s="67"/>
    </row>
    <row r="2498" spans="25:25" x14ac:dyDescent="0.35">
      <c r="Y2498" s="67"/>
    </row>
    <row r="2499" spans="25:25" x14ac:dyDescent="0.35">
      <c r="Y2499" s="67"/>
    </row>
    <row r="2500" spans="25:25" x14ac:dyDescent="0.35">
      <c r="Y2500" s="67"/>
    </row>
    <row r="2501" spans="25:25" x14ac:dyDescent="0.35">
      <c r="Y2501" s="67"/>
    </row>
    <row r="2502" spans="25:25" x14ac:dyDescent="0.35">
      <c r="Y2502" s="67"/>
    </row>
    <row r="2503" spans="25:25" x14ac:dyDescent="0.35">
      <c r="Y2503" s="67"/>
    </row>
    <row r="2504" spans="25:25" x14ac:dyDescent="0.35">
      <c r="Y2504" s="67"/>
    </row>
    <row r="2505" spans="25:25" x14ac:dyDescent="0.35">
      <c r="Y2505" s="67"/>
    </row>
    <row r="2506" spans="25:25" x14ac:dyDescent="0.35">
      <c r="Y2506" s="67"/>
    </row>
    <row r="2507" spans="25:25" x14ac:dyDescent="0.35">
      <c r="Y2507" s="67"/>
    </row>
    <row r="2508" spans="25:25" x14ac:dyDescent="0.35">
      <c r="Y2508" s="67"/>
    </row>
    <row r="2509" spans="25:25" x14ac:dyDescent="0.35">
      <c r="Y2509" s="67"/>
    </row>
    <row r="2510" spans="25:25" x14ac:dyDescent="0.35">
      <c r="Y2510" s="67"/>
    </row>
    <row r="2511" spans="25:25" x14ac:dyDescent="0.35">
      <c r="Y2511" s="67"/>
    </row>
    <row r="2512" spans="25:25" x14ac:dyDescent="0.35">
      <c r="Y2512" s="67"/>
    </row>
    <row r="2513" spans="25:25" x14ac:dyDescent="0.35">
      <c r="Y2513" s="67"/>
    </row>
    <row r="2514" spans="25:25" x14ac:dyDescent="0.35">
      <c r="Y2514" s="67"/>
    </row>
    <row r="2515" spans="25:25" x14ac:dyDescent="0.35">
      <c r="Y2515" s="67"/>
    </row>
    <row r="2516" spans="25:25" x14ac:dyDescent="0.35">
      <c r="Y2516" s="67"/>
    </row>
    <row r="2517" spans="25:25" x14ac:dyDescent="0.35">
      <c r="Y2517" s="67"/>
    </row>
    <row r="2518" spans="25:25" x14ac:dyDescent="0.35">
      <c r="Y2518" s="67"/>
    </row>
    <row r="2519" spans="25:25" x14ac:dyDescent="0.35">
      <c r="Y2519" s="67"/>
    </row>
    <row r="2520" spans="25:25" x14ac:dyDescent="0.35">
      <c r="Y2520" s="67"/>
    </row>
    <row r="2521" spans="25:25" x14ac:dyDescent="0.35">
      <c r="Y2521" s="67"/>
    </row>
    <row r="2522" spans="25:25" x14ac:dyDescent="0.35">
      <c r="Y2522" s="67"/>
    </row>
    <row r="2523" spans="25:25" x14ac:dyDescent="0.35">
      <c r="Y2523" s="67"/>
    </row>
    <row r="2524" spans="25:25" x14ac:dyDescent="0.35">
      <c r="Y2524" s="67"/>
    </row>
    <row r="2525" spans="25:25" x14ac:dyDescent="0.35">
      <c r="Y2525" s="67"/>
    </row>
    <row r="2526" spans="25:25" x14ac:dyDescent="0.35">
      <c r="Y2526" s="67"/>
    </row>
    <row r="2527" spans="25:25" x14ac:dyDescent="0.35">
      <c r="Y2527" s="67"/>
    </row>
    <row r="2528" spans="25:25" x14ac:dyDescent="0.35">
      <c r="Y2528" s="67"/>
    </row>
    <row r="2529" spans="25:25" x14ac:dyDescent="0.35">
      <c r="Y2529" s="67"/>
    </row>
    <row r="2530" spans="25:25" x14ac:dyDescent="0.35">
      <c r="Y2530" s="67"/>
    </row>
    <row r="2531" spans="25:25" x14ac:dyDescent="0.35">
      <c r="Y2531" s="67"/>
    </row>
    <row r="2532" spans="25:25" x14ac:dyDescent="0.35">
      <c r="Y2532" s="67"/>
    </row>
    <row r="2533" spans="25:25" x14ac:dyDescent="0.35">
      <c r="Y2533" s="67"/>
    </row>
    <row r="2534" spans="25:25" x14ac:dyDescent="0.35">
      <c r="Y2534" s="67"/>
    </row>
    <row r="2535" spans="25:25" x14ac:dyDescent="0.35">
      <c r="Y2535" s="67"/>
    </row>
    <row r="2536" spans="25:25" x14ac:dyDescent="0.35">
      <c r="Y2536" s="67"/>
    </row>
    <row r="2537" spans="25:25" x14ac:dyDescent="0.35">
      <c r="Y2537" s="67"/>
    </row>
    <row r="2538" spans="25:25" x14ac:dyDescent="0.35">
      <c r="Y2538" s="67"/>
    </row>
    <row r="2539" spans="25:25" x14ac:dyDescent="0.35">
      <c r="Y2539" s="67"/>
    </row>
    <row r="2540" spans="25:25" x14ac:dyDescent="0.35">
      <c r="Y2540" s="67"/>
    </row>
    <row r="2541" spans="25:25" x14ac:dyDescent="0.35">
      <c r="Y2541" s="67"/>
    </row>
    <row r="2542" spans="25:25" x14ac:dyDescent="0.35">
      <c r="Y2542" s="67"/>
    </row>
    <row r="2543" spans="25:25" x14ac:dyDescent="0.35">
      <c r="Y2543" s="67"/>
    </row>
    <row r="2544" spans="25:25" x14ac:dyDescent="0.35">
      <c r="Y2544" s="67"/>
    </row>
    <row r="2545" spans="25:25" x14ac:dyDescent="0.35">
      <c r="Y2545" s="67"/>
    </row>
    <row r="2546" spans="25:25" x14ac:dyDescent="0.35">
      <c r="Y2546" s="67"/>
    </row>
    <row r="2547" spans="25:25" x14ac:dyDescent="0.35">
      <c r="Y2547" s="67"/>
    </row>
    <row r="2548" spans="25:25" x14ac:dyDescent="0.35">
      <c r="Y2548" s="67"/>
    </row>
    <row r="2549" spans="25:25" x14ac:dyDescent="0.35">
      <c r="Y2549" s="67"/>
    </row>
    <row r="2550" spans="25:25" x14ac:dyDescent="0.35">
      <c r="Y2550" s="67"/>
    </row>
    <row r="2551" spans="25:25" x14ac:dyDescent="0.35">
      <c r="Y2551" s="67"/>
    </row>
    <row r="2552" spans="25:25" x14ac:dyDescent="0.35">
      <c r="Y2552" s="67"/>
    </row>
    <row r="2553" spans="25:25" x14ac:dyDescent="0.35">
      <c r="Y2553" s="67"/>
    </row>
    <row r="2554" spans="25:25" x14ac:dyDescent="0.35">
      <c r="Y2554" s="67"/>
    </row>
    <row r="2555" spans="25:25" x14ac:dyDescent="0.35">
      <c r="Y2555" s="67"/>
    </row>
    <row r="2556" spans="25:25" x14ac:dyDescent="0.35">
      <c r="Y2556" s="67"/>
    </row>
    <row r="2557" spans="25:25" x14ac:dyDescent="0.35">
      <c r="Y2557" s="67"/>
    </row>
    <row r="2558" spans="25:25" x14ac:dyDescent="0.35">
      <c r="Y2558" s="67"/>
    </row>
    <row r="2559" spans="25:25" x14ac:dyDescent="0.35">
      <c r="Y2559" s="67"/>
    </row>
    <row r="2560" spans="25:25" x14ac:dyDescent="0.35">
      <c r="Y2560" s="67"/>
    </row>
    <row r="2561" spans="25:25" x14ac:dyDescent="0.35">
      <c r="Y2561" s="67"/>
    </row>
    <row r="2562" spans="25:25" x14ac:dyDescent="0.35">
      <c r="Y2562" s="67"/>
    </row>
    <row r="2563" spans="25:25" x14ac:dyDescent="0.35">
      <c r="Y2563" s="67"/>
    </row>
    <row r="2564" spans="25:25" x14ac:dyDescent="0.35">
      <c r="Y2564" s="67"/>
    </row>
    <row r="2565" spans="25:25" x14ac:dyDescent="0.35">
      <c r="Y2565" s="67"/>
    </row>
    <row r="2566" spans="25:25" x14ac:dyDescent="0.35">
      <c r="Y2566" s="67"/>
    </row>
    <row r="2567" spans="25:25" x14ac:dyDescent="0.35">
      <c r="Y2567" s="67"/>
    </row>
    <row r="2568" spans="25:25" x14ac:dyDescent="0.35">
      <c r="Y2568" s="67"/>
    </row>
    <row r="2569" spans="25:25" x14ac:dyDescent="0.35">
      <c r="Y2569" s="67"/>
    </row>
    <row r="2570" spans="25:25" x14ac:dyDescent="0.35">
      <c r="Y2570" s="67"/>
    </row>
    <row r="2571" spans="25:25" x14ac:dyDescent="0.35">
      <c r="Y2571" s="67"/>
    </row>
    <row r="2572" spans="25:25" x14ac:dyDescent="0.35">
      <c r="Y2572" s="67"/>
    </row>
    <row r="2573" spans="25:25" x14ac:dyDescent="0.35">
      <c r="Y2573" s="67"/>
    </row>
    <row r="2574" spans="25:25" x14ac:dyDescent="0.35">
      <c r="Y2574" s="67"/>
    </row>
    <row r="2575" spans="25:25" x14ac:dyDescent="0.35">
      <c r="Y2575" s="67"/>
    </row>
    <row r="2576" spans="25:25" x14ac:dyDescent="0.35">
      <c r="Y2576" s="67"/>
    </row>
    <row r="2577" spans="25:25" x14ac:dyDescent="0.35">
      <c r="Y2577" s="67"/>
    </row>
    <row r="2578" spans="25:25" x14ac:dyDescent="0.35">
      <c r="Y2578" s="67"/>
    </row>
    <row r="2579" spans="25:25" x14ac:dyDescent="0.35">
      <c r="Y2579" s="67"/>
    </row>
    <row r="2580" spans="25:25" x14ac:dyDescent="0.35">
      <c r="Y2580" s="67"/>
    </row>
    <row r="2581" spans="25:25" x14ac:dyDescent="0.35">
      <c r="Y2581" s="67"/>
    </row>
    <row r="2582" spans="25:25" x14ac:dyDescent="0.35">
      <c r="Y2582" s="67"/>
    </row>
    <row r="2583" spans="25:25" x14ac:dyDescent="0.35">
      <c r="Y2583" s="67"/>
    </row>
    <row r="2584" spans="25:25" x14ac:dyDescent="0.35">
      <c r="Y2584" s="67"/>
    </row>
    <row r="2585" spans="25:25" x14ac:dyDescent="0.35">
      <c r="Y2585" s="67"/>
    </row>
    <row r="2586" spans="25:25" x14ac:dyDescent="0.35">
      <c r="Y2586" s="67"/>
    </row>
    <row r="2587" spans="25:25" x14ac:dyDescent="0.35">
      <c r="Y2587" s="67"/>
    </row>
    <row r="2588" spans="25:25" x14ac:dyDescent="0.35">
      <c r="Y2588" s="67"/>
    </row>
    <row r="2589" spans="25:25" x14ac:dyDescent="0.35">
      <c r="Y2589" s="67"/>
    </row>
    <row r="2590" spans="25:25" x14ac:dyDescent="0.35">
      <c r="Y2590" s="67"/>
    </row>
    <row r="2591" spans="25:25" x14ac:dyDescent="0.35">
      <c r="Y2591" s="67"/>
    </row>
    <row r="2592" spans="25:25" x14ac:dyDescent="0.35">
      <c r="Y2592" s="67"/>
    </row>
    <row r="2593" spans="25:25" x14ac:dyDescent="0.35">
      <c r="Y2593" s="67"/>
    </row>
    <row r="2594" spans="25:25" x14ac:dyDescent="0.35">
      <c r="Y2594" s="67"/>
    </row>
    <row r="2595" spans="25:25" x14ac:dyDescent="0.35">
      <c r="Y2595" s="67"/>
    </row>
    <row r="2596" spans="25:25" x14ac:dyDescent="0.35">
      <c r="Y2596" s="67"/>
    </row>
    <row r="2597" spans="25:25" x14ac:dyDescent="0.35">
      <c r="Y2597" s="67"/>
    </row>
    <row r="2598" spans="25:25" x14ac:dyDescent="0.35">
      <c r="Y2598" s="67"/>
    </row>
    <row r="2599" spans="25:25" x14ac:dyDescent="0.35">
      <c r="Y2599" s="67"/>
    </row>
    <row r="2600" spans="25:25" x14ac:dyDescent="0.35">
      <c r="Y2600" s="67"/>
    </row>
    <row r="2601" spans="25:25" x14ac:dyDescent="0.35">
      <c r="Y2601" s="67"/>
    </row>
    <row r="2602" spans="25:25" x14ac:dyDescent="0.35">
      <c r="Y2602" s="67"/>
    </row>
    <row r="2603" spans="25:25" x14ac:dyDescent="0.35">
      <c r="Y2603" s="67"/>
    </row>
    <row r="2604" spans="25:25" x14ac:dyDescent="0.35">
      <c r="Y2604" s="67"/>
    </row>
    <row r="2605" spans="25:25" x14ac:dyDescent="0.35">
      <c r="Y2605" s="67"/>
    </row>
    <row r="2606" spans="25:25" x14ac:dyDescent="0.35">
      <c r="Y2606" s="67"/>
    </row>
    <row r="2607" spans="25:25" x14ac:dyDescent="0.35">
      <c r="Y2607" s="67"/>
    </row>
    <row r="2608" spans="25:25" x14ac:dyDescent="0.35">
      <c r="Y2608" s="67"/>
    </row>
    <row r="2609" spans="25:25" x14ac:dyDescent="0.35">
      <c r="Y2609" s="67"/>
    </row>
    <row r="2610" spans="25:25" x14ac:dyDescent="0.35">
      <c r="Y2610" s="67"/>
    </row>
    <row r="2611" spans="25:25" x14ac:dyDescent="0.35">
      <c r="Y2611" s="67"/>
    </row>
    <row r="2612" spans="25:25" x14ac:dyDescent="0.35">
      <c r="Y2612" s="67"/>
    </row>
    <row r="2613" spans="25:25" x14ac:dyDescent="0.35">
      <c r="Y2613" s="67"/>
    </row>
    <row r="2614" spans="25:25" x14ac:dyDescent="0.35">
      <c r="Y2614" s="67"/>
    </row>
    <row r="2615" spans="25:25" x14ac:dyDescent="0.35">
      <c r="Y2615" s="67"/>
    </row>
    <row r="2616" spans="25:25" x14ac:dyDescent="0.35">
      <c r="Y2616" s="67"/>
    </row>
    <row r="2617" spans="25:25" x14ac:dyDescent="0.35">
      <c r="Y2617" s="67"/>
    </row>
    <row r="2618" spans="25:25" x14ac:dyDescent="0.35">
      <c r="Y2618" s="67"/>
    </row>
    <row r="2619" spans="25:25" x14ac:dyDescent="0.35">
      <c r="Y2619" s="67"/>
    </row>
    <row r="2620" spans="25:25" x14ac:dyDescent="0.35">
      <c r="Y2620" s="67"/>
    </row>
    <row r="2621" spans="25:25" x14ac:dyDescent="0.35">
      <c r="Y2621" s="67"/>
    </row>
    <row r="2622" spans="25:25" x14ac:dyDescent="0.35">
      <c r="Y2622" s="67"/>
    </row>
    <row r="2623" spans="25:25" x14ac:dyDescent="0.35">
      <c r="Y2623" s="67"/>
    </row>
    <row r="2624" spans="25:25" x14ac:dyDescent="0.35">
      <c r="Y2624" s="67"/>
    </row>
    <row r="2625" spans="25:25" x14ac:dyDescent="0.35">
      <c r="Y2625" s="67"/>
    </row>
    <row r="2626" spans="25:25" x14ac:dyDescent="0.35">
      <c r="Y2626" s="67"/>
    </row>
    <row r="2627" spans="25:25" x14ac:dyDescent="0.35">
      <c r="Y2627" s="67"/>
    </row>
    <row r="2628" spans="25:25" x14ac:dyDescent="0.35">
      <c r="Y2628" s="67"/>
    </row>
    <row r="2629" spans="25:25" x14ac:dyDescent="0.35">
      <c r="Y2629" s="67"/>
    </row>
    <row r="2630" spans="25:25" x14ac:dyDescent="0.35">
      <c r="Y2630" s="67"/>
    </row>
    <row r="2631" spans="25:25" x14ac:dyDescent="0.35">
      <c r="Y2631" s="67"/>
    </row>
    <row r="2632" spans="25:25" x14ac:dyDescent="0.35">
      <c r="Y2632" s="67"/>
    </row>
    <row r="2633" spans="25:25" x14ac:dyDescent="0.35">
      <c r="Y2633" s="67"/>
    </row>
    <row r="2634" spans="25:25" x14ac:dyDescent="0.35">
      <c r="Y2634" s="67"/>
    </row>
    <row r="2635" spans="25:25" x14ac:dyDescent="0.35">
      <c r="Y2635" s="67"/>
    </row>
    <row r="2636" spans="25:25" x14ac:dyDescent="0.35">
      <c r="Y2636" s="67"/>
    </row>
    <row r="2637" spans="25:25" x14ac:dyDescent="0.35">
      <c r="Y2637" s="67"/>
    </row>
    <row r="2638" spans="25:25" x14ac:dyDescent="0.35">
      <c r="Y2638" s="67"/>
    </row>
    <row r="2639" spans="25:25" x14ac:dyDescent="0.35">
      <c r="Y2639" s="67"/>
    </row>
    <row r="2640" spans="25:25" x14ac:dyDescent="0.35">
      <c r="Y2640" s="67"/>
    </row>
    <row r="2641" spans="25:25" x14ac:dyDescent="0.35">
      <c r="Y2641" s="67"/>
    </row>
    <row r="2642" spans="25:25" x14ac:dyDescent="0.35">
      <c r="Y2642" s="67"/>
    </row>
    <row r="2643" spans="25:25" x14ac:dyDescent="0.35">
      <c r="Y2643" s="67"/>
    </row>
    <row r="2644" spans="25:25" x14ac:dyDescent="0.35">
      <c r="Y2644" s="67"/>
    </row>
    <row r="2645" spans="25:25" x14ac:dyDescent="0.35">
      <c r="Y2645" s="67"/>
    </row>
    <row r="2646" spans="25:25" x14ac:dyDescent="0.35">
      <c r="Y2646" s="67"/>
    </row>
    <row r="2647" spans="25:25" x14ac:dyDescent="0.35">
      <c r="Y2647" s="67"/>
    </row>
    <row r="2648" spans="25:25" x14ac:dyDescent="0.35">
      <c r="Y2648" s="67"/>
    </row>
    <row r="2649" spans="25:25" x14ac:dyDescent="0.35">
      <c r="Y2649" s="67"/>
    </row>
    <row r="2650" spans="25:25" x14ac:dyDescent="0.35">
      <c r="Y2650" s="67"/>
    </row>
    <row r="2651" spans="25:25" x14ac:dyDescent="0.35">
      <c r="Y2651" s="67"/>
    </row>
    <row r="2652" spans="25:25" x14ac:dyDescent="0.35">
      <c r="Y2652" s="67"/>
    </row>
    <row r="2653" spans="25:25" x14ac:dyDescent="0.35">
      <c r="Y2653" s="67"/>
    </row>
    <row r="2654" spans="25:25" x14ac:dyDescent="0.35">
      <c r="Y2654" s="67"/>
    </row>
    <row r="2655" spans="25:25" x14ac:dyDescent="0.35">
      <c r="Y2655" s="67"/>
    </row>
    <row r="2656" spans="25:25" x14ac:dyDescent="0.35">
      <c r="Y2656" s="67"/>
    </row>
    <row r="2657" spans="25:25" x14ac:dyDescent="0.35">
      <c r="Y2657" s="67"/>
    </row>
    <row r="2658" spans="25:25" x14ac:dyDescent="0.35">
      <c r="Y2658" s="67"/>
    </row>
    <row r="2659" spans="25:25" x14ac:dyDescent="0.35">
      <c r="Y2659" s="67"/>
    </row>
    <row r="2660" spans="25:25" x14ac:dyDescent="0.35">
      <c r="Y2660" s="67"/>
    </row>
    <row r="2661" spans="25:25" x14ac:dyDescent="0.35">
      <c r="Y2661" s="67"/>
    </row>
    <row r="2662" spans="25:25" x14ac:dyDescent="0.35">
      <c r="Y2662" s="67"/>
    </row>
    <row r="2663" spans="25:25" x14ac:dyDescent="0.35">
      <c r="Y2663" s="67"/>
    </row>
    <row r="2664" spans="25:25" x14ac:dyDescent="0.35">
      <c r="Y2664" s="67"/>
    </row>
    <row r="2665" spans="25:25" x14ac:dyDescent="0.35">
      <c r="Y2665" s="67"/>
    </row>
    <row r="2666" spans="25:25" x14ac:dyDescent="0.35">
      <c r="Y2666" s="67"/>
    </row>
    <row r="2667" spans="25:25" x14ac:dyDescent="0.35">
      <c r="Y2667" s="67"/>
    </row>
    <row r="2668" spans="25:25" x14ac:dyDescent="0.35">
      <c r="Y2668" s="67"/>
    </row>
    <row r="2669" spans="25:25" x14ac:dyDescent="0.35">
      <c r="Y2669" s="67"/>
    </row>
    <row r="2670" spans="25:25" x14ac:dyDescent="0.35">
      <c r="Y2670" s="67"/>
    </row>
    <row r="2671" spans="25:25" x14ac:dyDescent="0.35">
      <c r="Y2671" s="67"/>
    </row>
    <row r="2672" spans="25:25" x14ac:dyDescent="0.35">
      <c r="Y2672" s="67"/>
    </row>
    <row r="2673" spans="25:25" x14ac:dyDescent="0.35">
      <c r="Y2673" s="67"/>
    </row>
    <row r="2674" spans="25:25" x14ac:dyDescent="0.35">
      <c r="Y2674" s="67"/>
    </row>
    <row r="2675" spans="25:25" x14ac:dyDescent="0.35">
      <c r="Y2675" s="67"/>
    </row>
    <row r="2676" spans="25:25" x14ac:dyDescent="0.35">
      <c r="Y2676" s="67"/>
    </row>
    <row r="2677" spans="25:25" x14ac:dyDescent="0.35">
      <c r="Y2677" s="67"/>
    </row>
    <row r="2678" spans="25:25" x14ac:dyDescent="0.35">
      <c r="Y2678" s="67"/>
    </row>
    <row r="2679" spans="25:25" x14ac:dyDescent="0.35">
      <c r="Y2679" s="67"/>
    </row>
    <row r="2680" spans="25:25" x14ac:dyDescent="0.35">
      <c r="Y2680" s="67"/>
    </row>
    <row r="2681" spans="25:25" x14ac:dyDescent="0.35">
      <c r="Y2681" s="67"/>
    </row>
    <row r="2682" spans="25:25" x14ac:dyDescent="0.35">
      <c r="Y2682" s="67"/>
    </row>
    <row r="2683" spans="25:25" x14ac:dyDescent="0.35">
      <c r="Y2683" s="67"/>
    </row>
    <row r="2684" spans="25:25" x14ac:dyDescent="0.35">
      <c r="Y2684" s="67"/>
    </row>
    <row r="2685" spans="25:25" x14ac:dyDescent="0.35">
      <c r="Y2685" s="67"/>
    </row>
    <row r="2686" spans="25:25" x14ac:dyDescent="0.35">
      <c r="Y2686" s="67"/>
    </row>
    <row r="2687" spans="25:25" x14ac:dyDescent="0.35">
      <c r="Y2687" s="67"/>
    </row>
    <row r="2688" spans="25:25" x14ac:dyDescent="0.35">
      <c r="Y2688" s="67"/>
    </row>
    <row r="2689" spans="25:25" x14ac:dyDescent="0.35">
      <c r="Y2689" s="67"/>
    </row>
    <row r="2690" spans="25:25" x14ac:dyDescent="0.35">
      <c r="Y2690" s="67"/>
    </row>
    <row r="2691" spans="25:25" x14ac:dyDescent="0.35">
      <c r="Y2691" s="67"/>
    </row>
    <row r="2692" spans="25:25" x14ac:dyDescent="0.35">
      <c r="Y2692" s="67"/>
    </row>
    <row r="2693" spans="25:25" x14ac:dyDescent="0.35">
      <c r="Y2693" s="67"/>
    </row>
    <row r="2694" spans="25:25" x14ac:dyDescent="0.35">
      <c r="Y2694" s="67"/>
    </row>
    <row r="2695" spans="25:25" x14ac:dyDescent="0.35">
      <c r="Y2695" s="67"/>
    </row>
    <row r="2696" spans="25:25" x14ac:dyDescent="0.35">
      <c r="Y2696" s="67"/>
    </row>
    <row r="2697" spans="25:25" x14ac:dyDescent="0.35">
      <c r="Y2697" s="67"/>
    </row>
    <row r="2698" spans="25:25" x14ac:dyDescent="0.35">
      <c r="Y2698" s="67"/>
    </row>
    <row r="2699" spans="25:25" x14ac:dyDescent="0.35">
      <c r="Y2699" s="67"/>
    </row>
    <row r="2700" spans="25:25" x14ac:dyDescent="0.35">
      <c r="Y2700" s="67"/>
    </row>
    <row r="2701" spans="25:25" x14ac:dyDescent="0.35">
      <c r="Y2701" s="67"/>
    </row>
    <row r="2702" spans="25:25" x14ac:dyDescent="0.35">
      <c r="Y2702" s="67"/>
    </row>
    <row r="2703" spans="25:25" x14ac:dyDescent="0.35">
      <c r="Y2703" s="67"/>
    </row>
    <row r="2704" spans="25:25" x14ac:dyDescent="0.35">
      <c r="Y2704" s="67"/>
    </row>
    <row r="2705" spans="25:25" x14ac:dyDescent="0.35">
      <c r="Y2705" s="67"/>
    </row>
    <row r="2706" spans="25:25" x14ac:dyDescent="0.35">
      <c r="Y2706" s="67"/>
    </row>
    <row r="2707" spans="25:25" x14ac:dyDescent="0.35">
      <c r="Y2707" s="67"/>
    </row>
    <row r="2708" spans="25:25" x14ac:dyDescent="0.35">
      <c r="Y2708" s="67"/>
    </row>
    <row r="2709" spans="25:25" x14ac:dyDescent="0.35">
      <c r="Y2709" s="67"/>
    </row>
    <row r="2710" spans="25:25" x14ac:dyDescent="0.35">
      <c r="Y2710" s="67"/>
    </row>
    <row r="2711" spans="25:25" x14ac:dyDescent="0.35">
      <c r="Y2711" s="67"/>
    </row>
    <row r="2712" spans="25:25" x14ac:dyDescent="0.35">
      <c r="Y2712" s="67"/>
    </row>
    <row r="2713" spans="25:25" x14ac:dyDescent="0.35">
      <c r="Y2713" s="67"/>
    </row>
    <row r="2714" spans="25:25" x14ac:dyDescent="0.35">
      <c r="Y2714" s="67"/>
    </row>
    <row r="2715" spans="25:25" x14ac:dyDescent="0.35">
      <c r="Y2715" s="67"/>
    </row>
    <row r="2716" spans="25:25" x14ac:dyDescent="0.35">
      <c r="Y2716" s="67"/>
    </row>
    <row r="2717" spans="25:25" x14ac:dyDescent="0.35">
      <c r="Y2717" s="67"/>
    </row>
    <row r="2718" spans="25:25" x14ac:dyDescent="0.35">
      <c r="Y2718" s="67"/>
    </row>
    <row r="2719" spans="25:25" x14ac:dyDescent="0.35">
      <c r="Y2719" s="67"/>
    </row>
    <row r="2720" spans="25:25" x14ac:dyDescent="0.35">
      <c r="Y2720" s="67"/>
    </row>
    <row r="2721" spans="25:25" x14ac:dyDescent="0.35">
      <c r="Y2721" s="67"/>
    </row>
    <row r="2722" spans="25:25" x14ac:dyDescent="0.35">
      <c r="Y2722" s="67"/>
    </row>
    <row r="2723" spans="25:25" x14ac:dyDescent="0.35">
      <c r="Y2723" s="67"/>
    </row>
    <row r="2724" spans="25:25" x14ac:dyDescent="0.35">
      <c r="Y2724" s="67"/>
    </row>
    <row r="2725" spans="25:25" x14ac:dyDescent="0.35">
      <c r="Y2725" s="67"/>
    </row>
    <row r="2726" spans="25:25" x14ac:dyDescent="0.35">
      <c r="Y2726" s="67"/>
    </row>
    <row r="2727" spans="25:25" x14ac:dyDescent="0.35">
      <c r="Y2727" s="67"/>
    </row>
    <row r="2728" spans="25:25" x14ac:dyDescent="0.35">
      <c r="Y2728" s="67"/>
    </row>
    <row r="2729" spans="25:25" x14ac:dyDescent="0.35">
      <c r="Y2729" s="67"/>
    </row>
    <row r="2730" spans="25:25" x14ac:dyDescent="0.35">
      <c r="Y2730" s="67"/>
    </row>
    <row r="2731" spans="25:25" x14ac:dyDescent="0.35">
      <c r="Y2731" s="67"/>
    </row>
    <row r="2732" spans="25:25" x14ac:dyDescent="0.35">
      <c r="Y2732" s="67"/>
    </row>
    <row r="2733" spans="25:25" x14ac:dyDescent="0.35">
      <c r="Y2733" s="67"/>
    </row>
    <row r="2734" spans="25:25" x14ac:dyDescent="0.35">
      <c r="Y2734" s="67"/>
    </row>
    <row r="2735" spans="25:25" x14ac:dyDescent="0.35">
      <c r="Y2735" s="67"/>
    </row>
    <row r="2736" spans="25:25" x14ac:dyDescent="0.35">
      <c r="Y2736" s="67"/>
    </row>
    <row r="2737" spans="25:25" x14ac:dyDescent="0.35">
      <c r="Y2737" s="67"/>
    </row>
    <row r="2738" spans="25:25" x14ac:dyDescent="0.35">
      <c r="Y2738" s="67"/>
    </row>
    <row r="2739" spans="25:25" x14ac:dyDescent="0.35">
      <c r="Y2739" s="67"/>
    </row>
    <row r="2740" spans="25:25" x14ac:dyDescent="0.35">
      <c r="Y2740" s="67"/>
    </row>
    <row r="2741" spans="25:25" x14ac:dyDescent="0.35">
      <c r="Y2741" s="67"/>
    </row>
    <row r="2742" spans="25:25" x14ac:dyDescent="0.35">
      <c r="Y2742" s="67"/>
    </row>
    <row r="2743" spans="25:25" x14ac:dyDescent="0.35">
      <c r="Y2743" s="67"/>
    </row>
    <row r="2744" spans="25:25" x14ac:dyDescent="0.35">
      <c r="Y2744" s="67"/>
    </row>
    <row r="2745" spans="25:25" x14ac:dyDescent="0.35">
      <c r="Y2745" s="67"/>
    </row>
    <row r="2746" spans="25:25" x14ac:dyDescent="0.35">
      <c r="Y2746" s="67"/>
    </row>
    <row r="2747" spans="25:25" x14ac:dyDescent="0.35">
      <c r="Y2747" s="67"/>
    </row>
    <row r="2748" spans="25:25" x14ac:dyDescent="0.35">
      <c r="Y2748" s="67"/>
    </row>
    <row r="2749" spans="25:25" x14ac:dyDescent="0.35">
      <c r="Y2749" s="67"/>
    </row>
    <row r="2750" spans="25:25" x14ac:dyDescent="0.35">
      <c r="Y2750" s="67"/>
    </row>
    <row r="2751" spans="25:25" x14ac:dyDescent="0.35">
      <c r="Y2751" s="67"/>
    </row>
    <row r="2752" spans="25:25" x14ac:dyDescent="0.35">
      <c r="Y2752" s="67"/>
    </row>
    <row r="2753" spans="25:25" x14ac:dyDescent="0.35">
      <c r="Y2753" s="67"/>
    </row>
    <row r="2754" spans="25:25" x14ac:dyDescent="0.35">
      <c r="Y2754" s="67"/>
    </row>
    <row r="2755" spans="25:25" x14ac:dyDescent="0.35">
      <c r="Y2755" s="67"/>
    </row>
    <row r="2756" spans="25:25" x14ac:dyDescent="0.35">
      <c r="Y2756" s="67"/>
    </row>
    <row r="2757" spans="25:25" x14ac:dyDescent="0.35">
      <c r="Y2757" s="67"/>
    </row>
    <row r="2758" spans="25:25" x14ac:dyDescent="0.35">
      <c r="Y2758" s="67"/>
    </row>
    <row r="2759" spans="25:25" x14ac:dyDescent="0.35">
      <c r="Y2759" s="67"/>
    </row>
    <row r="2760" spans="25:25" x14ac:dyDescent="0.35">
      <c r="Y2760" s="67"/>
    </row>
    <row r="2761" spans="25:25" x14ac:dyDescent="0.35">
      <c r="Y2761" s="67"/>
    </row>
    <row r="2762" spans="25:25" x14ac:dyDescent="0.35">
      <c r="Y2762" s="67"/>
    </row>
    <row r="2763" spans="25:25" x14ac:dyDescent="0.35">
      <c r="Y2763" s="67"/>
    </row>
    <row r="2764" spans="25:25" x14ac:dyDescent="0.35">
      <c r="Y2764" s="67"/>
    </row>
    <row r="2765" spans="25:25" x14ac:dyDescent="0.35">
      <c r="Y2765" s="67"/>
    </row>
    <row r="2766" spans="25:25" x14ac:dyDescent="0.35">
      <c r="Y2766" s="67"/>
    </row>
    <row r="2767" spans="25:25" x14ac:dyDescent="0.35">
      <c r="Y2767" s="67"/>
    </row>
    <row r="2768" spans="25:25" x14ac:dyDescent="0.35">
      <c r="Y2768" s="67"/>
    </row>
    <row r="2769" spans="25:25" x14ac:dyDescent="0.35">
      <c r="Y2769" s="67"/>
    </row>
    <row r="2770" spans="25:25" x14ac:dyDescent="0.35">
      <c r="Y2770" s="67"/>
    </row>
    <row r="2771" spans="25:25" x14ac:dyDescent="0.35">
      <c r="Y2771" s="67"/>
    </row>
    <row r="2772" spans="25:25" x14ac:dyDescent="0.35">
      <c r="Y2772" s="67"/>
    </row>
    <row r="2773" spans="25:25" x14ac:dyDescent="0.35">
      <c r="Y2773" s="67"/>
    </row>
    <row r="2774" spans="25:25" x14ac:dyDescent="0.35">
      <c r="Y2774" s="67"/>
    </row>
    <row r="2775" spans="25:25" x14ac:dyDescent="0.35">
      <c r="Y2775" s="67"/>
    </row>
    <row r="2776" spans="25:25" x14ac:dyDescent="0.35">
      <c r="Y2776" s="67"/>
    </row>
    <row r="2777" spans="25:25" x14ac:dyDescent="0.35">
      <c r="Y2777" s="67"/>
    </row>
    <row r="2778" spans="25:25" x14ac:dyDescent="0.35">
      <c r="Y2778" s="67"/>
    </row>
    <row r="2779" spans="25:25" x14ac:dyDescent="0.35">
      <c r="Y2779" s="67"/>
    </row>
    <row r="2780" spans="25:25" x14ac:dyDescent="0.35">
      <c r="Y2780" s="67"/>
    </row>
    <row r="2781" spans="25:25" x14ac:dyDescent="0.35">
      <c r="Y2781" s="67"/>
    </row>
    <row r="2782" spans="25:25" x14ac:dyDescent="0.35">
      <c r="Y2782" s="67"/>
    </row>
    <row r="2783" spans="25:25" x14ac:dyDescent="0.35">
      <c r="Y2783" s="67"/>
    </row>
    <row r="2784" spans="25:25" x14ac:dyDescent="0.35">
      <c r="Y2784" s="67"/>
    </row>
    <row r="2785" spans="25:25" x14ac:dyDescent="0.35">
      <c r="Y2785" s="67"/>
    </row>
    <row r="2786" spans="25:25" x14ac:dyDescent="0.35">
      <c r="Y2786" s="67"/>
    </row>
    <row r="2787" spans="25:25" x14ac:dyDescent="0.35">
      <c r="Y2787" s="67"/>
    </row>
    <row r="2788" spans="25:25" x14ac:dyDescent="0.35">
      <c r="Y2788" s="67"/>
    </row>
    <row r="2789" spans="25:25" x14ac:dyDescent="0.35">
      <c r="Y2789" s="67"/>
    </row>
    <row r="2790" spans="25:25" x14ac:dyDescent="0.35">
      <c r="Y2790" s="67"/>
    </row>
    <row r="2791" spans="25:25" x14ac:dyDescent="0.35">
      <c r="Y2791" s="67"/>
    </row>
    <row r="2792" spans="25:25" x14ac:dyDescent="0.35">
      <c r="Y2792" s="67"/>
    </row>
    <row r="2793" spans="25:25" x14ac:dyDescent="0.35">
      <c r="Y2793" s="67"/>
    </row>
    <row r="2794" spans="25:25" x14ac:dyDescent="0.35">
      <c r="Y2794" s="67"/>
    </row>
    <row r="2795" spans="25:25" x14ac:dyDescent="0.35">
      <c r="Y2795" s="67"/>
    </row>
    <row r="2796" spans="25:25" x14ac:dyDescent="0.35">
      <c r="Y2796" s="67"/>
    </row>
    <row r="2797" spans="25:25" x14ac:dyDescent="0.35">
      <c r="Y2797" s="67"/>
    </row>
    <row r="2798" spans="25:25" x14ac:dyDescent="0.35">
      <c r="Y2798" s="67"/>
    </row>
    <row r="2799" spans="25:25" x14ac:dyDescent="0.35">
      <c r="Y2799" s="67"/>
    </row>
    <row r="2800" spans="25:25" x14ac:dyDescent="0.35">
      <c r="Y2800" s="67"/>
    </row>
    <row r="2801" spans="25:25" x14ac:dyDescent="0.35">
      <c r="Y2801" s="67"/>
    </row>
    <row r="2802" spans="25:25" x14ac:dyDescent="0.35">
      <c r="Y2802" s="67"/>
    </row>
    <row r="2803" spans="25:25" x14ac:dyDescent="0.35">
      <c r="Y2803" s="67"/>
    </row>
    <row r="2804" spans="25:25" x14ac:dyDescent="0.35">
      <c r="Y2804" s="67"/>
    </row>
    <row r="2805" spans="25:25" x14ac:dyDescent="0.35">
      <c r="Y2805" s="67"/>
    </row>
    <row r="2806" spans="25:25" x14ac:dyDescent="0.35">
      <c r="Y2806" s="67"/>
    </row>
    <row r="2807" spans="25:25" x14ac:dyDescent="0.35">
      <c r="Y2807" s="67"/>
    </row>
    <row r="2808" spans="25:25" x14ac:dyDescent="0.35">
      <c r="Y2808" s="67"/>
    </row>
    <row r="2809" spans="25:25" x14ac:dyDescent="0.35">
      <c r="Y2809" s="67"/>
    </row>
    <row r="2810" spans="25:25" x14ac:dyDescent="0.35">
      <c r="Y2810" s="67"/>
    </row>
    <row r="2811" spans="25:25" x14ac:dyDescent="0.35">
      <c r="Y2811" s="67"/>
    </row>
    <row r="2812" spans="25:25" x14ac:dyDescent="0.35">
      <c r="Y2812" s="67"/>
    </row>
    <row r="2813" spans="25:25" x14ac:dyDescent="0.35">
      <c r="Y2813" s="67"/>
    </row>
    <row r="2814" spans="25:25" x14ac:dyDescent="0.35">
      <c r="Y2814" s="67"/>
    </row>
    <row r="2815" spans="25:25" x14ac:dyDescent="0.35">
      <c r="Y2815" s="67"/>
    </row>
    <row r="2816" spans="25:25" x14ac:dyDescent="0.35">
      <c r="Y2816" s="67"/>
    </row>
    <row r="2817" spans="25:25" x14ac:dyDescent="0.35">
      <c r="Y2817" s="67"/>
    </row>
    <row r="2818" spans="25:25" x14ac:dyDescent="0.35">
      <c r="Y2818" s="67"/>
    </row>
    <row r="2819" spans="25:25" x14ac:dyDescent="0.35">
      <c r="Y2819" s="67"/>
    </row>
    <row r="2820" spans="25:25" x14ac:dyDescent="0.35">
      <c r="Y2820" s="67"/>
    </row>
    <row r="2821" spans="25:25" x14ac:dyDescent="0.35">
      <c r="Y2821" s="67"/>
    </row>
    <row r="2822" spans="25:25" x14ac:dyDescent="0.35">
      <c r="Y2822" s="67"/>
    </row>
    <row r="2823" spans="25:25" x14ac:dyDescent="0.35">
      <c r="Y2823" s="67"/>
    </row>
    <row r="2824" spans="25:25" x14ac:dyDescent="0.35">
      <c r="Y2824" s="67"/>
    </row>
    <row r="2825" spans="25:25" x14ac:dyDescent="0.35">
      <c r="Y2825" s="67"/>
    </row>
    <row r="2826" spans="25:25" x14ac:dyDescent="0.35">
      <c r="Y2826" s="67"/>
    </row>
    <row r="2827" spans="25:25" x14ac:dyDescent="0.35">
      <c r="Y2827" s="67"/>
    </row>
    <row r="2828" spans="25:25" x14ac:dyDescent="0.35">
      <c r="Y2828" s="67"/>
    </row>
    <row r="2829" spans="25:25" x14ac:dyDescent="0.35">
      <c r="Y2829" s="67"/>
    </row>
    <row r="2830" spans="25:25" x14ac:dyDescent="0.35">
      <c r="Y2830" s="67"/>
    </row>
    <row r="2831" spans="25:25" x14ac:dyDescent="0.35">
      <c r="Y2831" s="67"/>
    </row>
    <row r="2832" spans="25:25" x14ac:dyDescent="0.35">
      <c r="Y2832" s="67"/>
    </row>
    <row r="2833" spans="25:25" x14ac:dyDescent="0.35">
      <c r="Y2833" s="67"/>
    </row>
    <row r="2834" spans="25:25" x14ac:dyDescent="0.35">
      <c r="Y2834" s="67"/>
    </row>
    <row r="2835" spans="25:25" x14ac:dyDescent="0.35">
      <c r="Y2835" s="67"/>
    </row>
    <row r="2836" spans="25:25" x14ac:dyDescent="0.35">
      <c r="Y2836" s="67"/>
    </row>
    <row r="2837" spans="25:25" x14ac:dyDescent="0.35">
      <c r="Y2837" s="67"/>
    </row>
    <row r="2838" spans="25:25" x14ac:dyDescent="0.35">
      <c r="Y2838" s="67"/>
    </row>
    <row r="2839" spans="25:25" x14ac:dyDescent="0.35">
      <c r="Y2839" s="67"/>
    </row>
    <row r="2840" spans="25:25" x14ac:dyDescent="0.35">
      <c r="Y2840" s="67"/>
    </row>
    <row r="2841" spans="25:25" x14ac:dyDescent="0.35">
      <c r="Y2841" s="67"/>
    </row>
    <row r="2842" spans="25:25" x14ac:dyDescent="0.35">
      <c r="Y2842" s="67"/>
    </row>
    <row r="2843" spans="25:25" x14ac:dyDescent="0.35">
      <c r="Y2843" s="67"/>
    </row>
    <row r="2844" spans="25:25" x14ac:dyDescent="0.35">
      <c r="Y2844" s="67"/>
    </row>
    <row r="2845" spans="25:25" x14ac:dyDescent="0.35">
      <c r="Y2845" s="67"/>
    </row>
    <row r="2846" spans="25:25" x14ac:dyDescent="0.35">
      <c r="Y2846" s="67"/>
    </row>
    <row r="2847" spans="25:25" x14ac:dyDescent="0.35">
      <c r="Y2847" s="67"/>
    </row>
    <row r="2848" spans="25:25" x14ac:dyDescent="0.35">
      <c r="Y2848" s="67"/>
    </row>
    <row r="2849" spans="25:25" x14ac:dyDescent="0.35">
      <c r="Y2849" s="67"/>
    </row>
    <row r="2850" spans="25:25" x14ac:dyDescent="0.35">
      <c r="Y2850" s="67"/>
    </row>
    <row r="2851" spans="25:25" x14ac:dyDescent="0.35">
      <c r="Y2851" s="67"/>
    </row>
    <row r="2852" spans="25:25" x14ac:dyDescent="0.35">
      <c r="Y2852" s="67"/>
    </row>
    <row r="2853" spans="25:25" x14ac:dyDescent="0.35">
      <c r="Y2853" s="67"/>
    </row>
    <row r="2854" spans="25:25" x14ac:dyDescent="0.35">
      <c r="Y2854" s="67"/>
    </row>
    <row r="2855" spans="25:25" x14ac:dyDescent="0.35">
      <c r="Y2855" s="67"/>
    </row>
    <row r="2856" spans="25:25" x14ac:dyDescent="0.35">
      <c r="Y2856" s="67"/>
    </row>
    <row r="2857" spans="25:25" x14ac:dyDescent="0.35">
      <c r="Y2857" s="67"/>
    </row>
    <row r="2858" spans="25:25" x14ac:dyDescent="0.35">
      <c r="Y2858" s="67"/>
    </row>
    <row r="2859" spans="25:25" x14ac:dyDescent="0.35">
      <c r="Y2859" s="67"/>
    </row>
    <row r="2860" spans="25:25" x14ac:dyDescent="0.35">
      <c r="Y2860" s="67"/>
    </row>
    <row r="2861" spans="25:25" x14ac:dyDescent="0.35">
      <c r="Y2861" s="67"/>
    </row>
    <row r="2862" spans="25:25" x14ac:dyDescent="0.35">
      <c r="Y2862" s="67"/>
    </row>
    <row r="2863" spans="25:25" x14ac:dyDescent="0.35">
      <c r="Y2863" s="67"/>
    </row>
    <row r="2864" spans="25:25" x14ac:dyDescent="0.35">
      <c r="Y2864" s="67"/>
    </row>
    <row r="2865" spans="25:25" x14ac:dyDescent="0.35">
      <c r="Y2865" s="67"/>
    </row>
    <row r="2866" spans="25:25" x14ac:dyDescent="0.35">
      <c r="Y2866" s="67"/>
    </row>
    <row r="2867" spans="25:25" x14ac:dyDescent="0.35">
      <c r="Y2867" s="67"/>
    </row>
    <row r="2868" spans="25:25" x14ac:dyDescent="0.35">
      <c r="Y2868" s="67"/>
    </row>
    <row r="2869" spans="25:25" x14ac:dyDescent="0.35">
      <c r="Y2869" s="67"/>
    </row>
    <row r="2870" spans="25:25" x14ac:dyDescent="0.35">
      <c r="Y2870" s="67"/>
    </row>
    <row r="2871" spans="25:25" x14ac:dyDescent="0.35">
      <c r="Y2871" s="67"/>
    </row>
    <row r="2872" spans="25:25" x14ac:dyDescent="0.35">
      <c r="Y2872" s="67"/>
    </row>
    <row r="2873" spans="25:25" x14ac:dyDescent="0.35">
      <c r="Y2873" s="67"/>
    </row>
    <row r="2874" spans="25:25" x14ac:dyDescent="0.35">
      <c r="Y2874" s="67"/>
    </row>
    <row r="2875" spans="25:25" x14ac:dyDescent="0.35">
      <c r="Y2875" s="67"/>
    </row>
    <row r="2876" spans="25:25" x14ac:dyDescent="0.35">
      <c r="Y2876" s="67"/>
    </row>
    <row r="2877" spans="25:25" x14ac:dyDescent="0.35">
      <c r="Y2877" s="67"/>
    </row>
    <row r="2878" spans="25:25" x14ac:dyDescent="0.35">
      <c r="Y2878" s="67"/>
    </row>
    <row r="2879" spans="25:25" x14ac:dyDescent="0.35">
      <c r="Y2879" s="67"/>
    </row>
    <row r="2880" spans="25:25" x14ac:dyDescent="0.35">
      <c r="Y2880" s="67"/>
    </row>
    <row r="2881" spans="25:25" x14ac:dyDescent="0.35">
      <c r="Y2881" s="67"/>
    </row>
    <row r="2882" spans="25:25" x14ac:dyDescent="0.35">
      <c r="Y2882" s="67"/>
    </row>
    <row r="2883" spans="25:25" x14ac:dyDescent="0.35">
      <c r="Y2883" s="67"/>
    </row>
    <row r="2884" spans="25:25" x14ac:dyDescent="0.35">
      <c r="Y2884" s="67"/>
    </row>
    <row r="2885" spans="25:25" x14ac:dyDescent="0.35">
      <c r="Y2885" s="67"/>
    </row>
    <row r="2886" spans="25:25" x14ac:dyDescent="0.35">
      <c r="Y2886" s="67"/>
    </row>
    <row r="2887" spans="25:25" x14ac:dyDescent="0.35">
      <c r="Y2887" s="67"/>
    </row>
    <row r="2888" spans="25:25" x14ac:dyDescent="0.35">
      <c r="Y2888" s="67"/>
    </row>
    <row r="2889" spans="25:25" x14ac:dyDescent="0.35">
      <c r="Y2889" s="67"/>
    </row>
    <row r="2890" spans="25:25" x14ac:dyDescent="0.35">
      <c r="Y2890" s="67"/>
    </row>
    <row r="2891" spans="25:25" x14ac:dyDescent="0.35">
      <c r="Y2891" s="67"/>
    </row>
    <row r="2892" spans="25:25" x14ac:dyDescent="0.35">
      <c r="Y2892" s="67"/>
    </row>
    <row r="2893" spans="25:25" x14ac:dyDescent="0.35">
      <c r="Y2893" s="67"/>
    </row>
    <row r="2894" spans="25:25" x14ac:dyDescent="0.35">
      <c r="Y2894" s="67"/>
    </row>
    <row r="2895" spans="25:25" x14ac:dyDescent="0.35">
      <c r="Y2895" s="67"/>
    </row>
    <row r="2896" spans="25:25" x14ac:dyDescent="0.35">
      <c r="Y2896" s="67"/>
    </row>
    <row r="2897" spans="25:25" x14ac:dyDescent="0.35">
      <c r="Y2897" s="67"/>
    </row>
    <row r="2898" spans="25:25" x14ac:dyDescent="0.35">
      <c r="Y2898" s="67"/>
    </row>
    <row r="2899" spans="25:25" x14ac:dyDescent="0.35">
      <c r="Y2899" s="67"/>
    </row>
    <row r="2900" spans="25:25" x14ac:dyDescent="0.35">
      <c r="Y2900" s="67"/>
    </row>
    <row r="2901" spans="25:25" x14ac:dyDescent="0.35">
      <c r="Y2901" s="67"/>
    </row>
    <row r="2902" spans="25:25" x14ac:dyDescent="0.35">
      <c r="Y2902" s="67"/>
    </row>
    <row r="2903" spans="25:25" x14ac:dyDescent="0.35">
      <c r="Y2903" s="67"/>
    </row>
    <row r="2904" spans="25:25" x14ac:dyDescent="0.35">
      <c r="Y2904" s="67"/>
    </row>
    <row r="2905" spans="25:25" x14ac:dyDescent="0.35">
      <c r="Y2905" s="67"/>
    </row>
    <row r="2906" spans="25:25" x14ac:dyDescent="0.35">
      <c r="Y2906" s="67"/>
    </row>
    <row r="2907" spans="25:25" x14ac:dyDescent="0.35">
      <c r="Y2907" s="67"/>
    </row>
    <row r="2908" spans="25:25" x14ac:dyDescent="0.35">
      <c r="Y2908" s="67"/>
    </row>
    <row r="2909" spans="25:25" x14ac:dyDescent="0.35">
      <c r="Y2909" s="67"/>
    </row>
    <row r="2910" spans="25:25" x14ac:dyDescent="0.35">
      <c r="Y2910" s="67"/>
    </row>
    <row r="2911" spans="25:25" x14ac:dyDescent="0.35">
      <c r="Y2911" s="67"/>
    </row>
    <row r="2912" spans="25:25" x14ac:dyDescent="0.35">
      <c r="Y2912" s="67"/>
    </row>
    <row r="2913" spans="25:25" x14ac:dyDescent="0.35">
      <c r="Y2913" s="67"/>
    </row>
    <row r="2914" spans="25:25" x14ac:dyDescent="0.35">
      <c r="Y2914" s="67"/>
    </row>
    <row r="2915" spans="25:25" x14ac:dyDescent="0.35">
      <c r="Y2915" s="67"/>
    </row>
    <row r="2916" spans="25:25" x14ac:dyDescent="0.35">
      <c r="Y2916" s="67"/>
    </row>
    <row r="2917" spans="25:25" x14ac:dyDescent="0.35">
      <c r="Y2917" s="67"/>
    </row>
    <row r="2918" spans="25:25" x14ac:dyDescent="0.35">
      <c r="Y2918" s="67"/>
    </row>
    <row r="2919" spans="25:25" x14ac:dyDescent="0.35">
      <c r="Y2919" s="67"/>
    </row>
    <row r="2920" spans="25:25" x14ac:dyDescent="0.35">
      <c r="Y2920" s="67"/>
    </row>
    <row r="2921" spans="25:25" x14ac:dyDescent="0.35">
      <c r="Y2921" s="67"/>
    </row>
    <row r="2922" spans="25:25" x14ac:dyDescent="0.35">
      <c r="Y2922" s="67"/>
    </row>
    <row r="2923" spans="25:25" x14ac:dyDescent="0.35">
      <c r="Y2923" s="67"/>
    </row>
    <row r="2924" spans="25:25" x14ac:dyDescent="0.35">
      <c r="Y2924" s="67"/>
    </row>
    <row r="2925" spans="25:25" x14ac:dyDescent="0.35">
      <c r="Y2925" s="67"/>
    </row>
    <row r="2926" spans="25:25" x14ac:dyDescent="0.35">
      <c r="Y2926" s="67"/>
    </row>
    <row r="2927" spans="25:25" x14ac:dyDescent="0.35">
      <c r="Y2927" s="67"/>
    </row>
    <row r="2928" spans="25:25" x14ac:dyDescent="0.35">
      <c r="Y2928" s="67"/>
    </row>
    <row r="2929" spans="25:25" x14ac:dyDescent="0.35">
      <c r="Y2929" s="67"/>
    </row>
    <row r="2930" spans="25:25" x14ac:dyDescent="0.35">
      <c r="Y2930" s="67"/>
    </row>
    <row r="2931" spans="25:25" x14ac:dyDescent="0.35">
      <c r="Y2931" s="67"/>
    </row>
    <row r="2932" spans="25:25" x14ac:dyDescent="0.35">
      <c r="Y2932" s="67"/>
    </row>
    <row r="2933" spans="25:25" x14ac:dyDescent="0.35">
      <c r="Y2933" s="67"/>
    </row>
    <row r="2934" spans="25:25" x14ac:dyDescent="0.35">
      <c r="Y2934" s="67"/>
    </row>
    <row r="2935" spans="25:25" x14ac:dyDescent="0.35">
      <c r="Y2935" s="67"/>
    </row>
    <row r="2936" spans="25:25" x14ac:dyDescent="0.35">
      <c r="Y2936" s="67"/>
    </row>
    <row r="2937" spans="25:25" x14ac:dyDescent="0.35">
      <c r="Y2937" s="67"/>
    </row>
    <row r="2938" spans="25:25" x14ac:dyDescent="0.35">
      <c r="Y2938" s="67"/>
    </row>
    <row r="2939" spans="25:25" x14ac:dyDescent="0.35">
      <c r="Y2939" s="67"/>
    </row>
    <row r="2940" spans="25:25" x14ac:dyDescent="0.35">
      <c r="Y2940" s="67"/>
    </row>
    <row r="2941" spans="25:25" x14ac:dyDescent="0.35">
      <c r="Y2941" s="67"/>
    </row>
    <row r="2942" spans="25:25" x14ac:dyDescent="0.35">
      <c r="Y2942" s="67"/>
    </row>
    <row r="2943" spans="25:25" x14ac:dyDescent="0.35">
      <c r="Y2943" s="67"/>
    </row>
    <row r="2944" spans="25:25" x14ac:dyDescent="0.35">
      <c r="Y2944" s="67"/>
    </row>
    <row r="2945" spans="25:25" x14ac:dyDescent="0.35">
      <c r="Y2945" s="67"/>
    </row>
    <row r="2946" spans="25:25" x14ac:dyDescent="0.35">
      <c r="Y2946" s="67"/>
    </row>
    <row r="2947" spans="25:25" x14ac:dyDescent="0.35">
      <c r="Y2947" s="67"/>
    </row>
    <row r="2948" spans="25:25" x14ac:dyDescent="0.35">
      <c r="Y2948" s="67"/>
    </row>
    <row r="2949" spans="25:25" x14ac:dyDescent="0.35">
      <c r="Y2949" s="67"/>
    </row>
    <row r="2950" spans="25:25" x14ac:dyDescent="0.35">
      <c r="Y2950" s="67"/>
    </row>
    <row r="2951" spans="25:25" x14ac:dyDescent="0.35">
      <c r="Y2951" s="67"/>
    </row>
    <row r="2952" spans="25:25" x14ac:dyDescent="0.35">
      <c r="Y2952" s="67"/>
    </row>
    <row r="2953" spans="25:25" x14ac:dyDescent="0.35">
      <c r="Y2953" s="67"/>
    </row>
    <row r="2954" spans="25:25" x14ac:dyDescent="0.35">
      <c r="Y2954" s="67"/>
    </row>
    <row r="2955" spans="25:25" x14ac:dyDescent="0.35">
      <c r="Y2955" s="67"/>
    </row>
    <row r="2956" spans="25:25" x14ac:dyDescent="0.35">
      <c r="Y2956" s="67"/>
    </row>
    <row r="2957" spans="25:25" x14ac:dyDescent="0.35">
      <c r="Y2957" s="67"/>
    </row>
    <row r="2958" spans="25:25" x14ac:dyDescent="0.35">
      <c r="Y2958" s="67"/>
    </row>
    <row r="2959" spans="25:25" x14ac:dyDescent="0.35">
      <c r="Y2959" s="67"/>
    </row>
    <row r="2960" spans="25:25" x14ac:dyDescent="0.35">
      <c r="Y2960" s="67"/>
    </row>
    <row r="2961" spans="25:25" x14ac:dyDescent="0.35">
      <c r="Y2961" s="67"/>
    </row>
    <row r="2962" spans="25:25" x14ac:dyDescent="0.35">
      <c r="Y2962" s="67"/>
    </row>
    <row r="2963" spans="25:25" x14ac:dyDescent="0.35">
      <c r="Y2963" s="67"/>
    </row>
    <row r="2964" spans="25:25" x14ac:dyDescent="0.35">
      <c r="Y2964" s="67"/>
    </row>
    <row r="2965" spans="25:25" x14ac:dyDescent="0.35">
      <c r="Y2965" s="67"/>
    </row>
    <row r="2966" spans="25:25" x14ac:dyDescent="0.35">
      <c r="Y2966" s="67"/>
    </row>
    <row r="2967" spans="25:25" x14ac:dyDescent="0.35">
      <c r="Y2967" s="67"/>
    </row>
    <row r="2968" spans="25:25" x14ac:dyDescent="0.35">
      <c r="Y2968" s="67"/>
    </row>
    <row r="2969" spans="25:25" x14ac:dyDescent="0.35">
      <c r="Y2969" s="67"/>
    </row>
    <row r="2970" spans="25:25" x14ac:dyDescent="0.35">
      <c r="Y2970" s="67"/>
    </row>
    <row r="2971" spans="25:25" x14ac:dyDescent="0.35">
      <c r="Y2971" s="67"/>
    </row>
    <row r="2972" spans="25:25" x14ac:dyDescent="0.35">
      <c r="Y2972" s="67"/>
    </row>
    <row r="2973" spans="25:25" x14ac:dyDescent="0.35">
      <c r="Y2973" s="67"/>
    </row>
    <row r="2974" spans="25:25" x14ac:dyDescent="0.35">
      <c r="Y2974" s="67"/>
    </row>
    <row r="2975" spans="25:25" x14ac:dyDescent="0.35">
      <c r="Y2975" s="67"/>
    </row>
    <row r="2976" spans="25:25" x14ac:dyDescent="0.35">
      <c r="Y2976" s="67"/>
    </row>
    <row r="2977" spans="25:25" x14ac:dyDescent="0.35">
      <c r="Y2977" s="67"/>
    </row>
    <row r="2978" spans="25:25" x14ac:dyDescent="0.35">
      <c r="Y2978" s="67"/>
    </row>
    <row r="2979" spans="25:25" x14ac:dyDescent="0.35">
      <c r="Y2979" s="67"/>
    </row>
    <row r="2980" spans="25:25" x14ac:dyDescent="0.35">
      <c r="Y2980" s="67"/>
    </row>
    <row r="2981" spans="25:25" x14ac:dyDescent="0.35">
      <c r="Y2981" s="67"/>
    </row>
    <row r="2982" spans="25:25" x14ac:dyDescent="0.35">
      <c r="Y2982" s="67"/>
    </row>
    <row r="2983" spans="25:25" x14ac:dyDescent="0.35">
      <c r="Y2983" s="67"/>
    </row>
    <row r="2984" spans="25:25" x14ac:dyDescent="0.35">
      <c r="Y2984" s="67"/>
    </row>
    <row r="2985" spans="25:25" x14ac:dyDescent="0.35">
      <c r="Y2985" s="67"/>
    </row>
    <row r="2986" spans="25:25" x14ac:dyDescent="0.35">
      <c r="Y2986" s="67"/>
    </row>
    <row r="2987" spans="25:25" x14ac:dyDescent="0.35">
      <c r="Y2987" s="67"/>
    </row>
    <row r="2988" spans="25:25" x14ac:dyDescent="0.35">
      <c r="Y2988" s="67"/>
    </row>
    <row r="2989" spans="25:25" x14ac:dyDescent="0.35">
      <c r="Y2989" s="67"/>
    </row>
    <row r="2990" spans="25:25" x14ac:dyDescent="0.35">
      <c r="Y2990" s="67"/>
    </row>
    <row r="2991" spans="25:25" x14ac:dyDescent="0.35">
      <c r="Y2991" s="67"/>
    </row>
    <row r="2992" spans="25:25" x14ac:dyDescent="0.35">
      <c r="Y2992" s="67"/>
    </row>
    <row r="2993" spans="25:25" x14ac:dyDescent="0.35">
      <c r="Y2993" s="67"/>
    </row>
    <row r="2994" spans="25:25" x14ac:dyDescent="0.35">
      <c r="Y2994" s="67"/>
    </row>
    <row r="2995" spans="25:25" x14ac:dyDescent="0.35">
      <c r="Y2995" s="67"/>
    </row>
    <row r="2996" spans="25:25" x14ac:dyDescent="0.35">
      <c r="Y2996" s="67"/>
    </row>
    <row r="2997" spans="25:25" x14ac:dyDescent="0.35">
      <c r="Y2997" s="67"/>
    </row>
    <row r="2998" spans="25:25" x14ac:dyDescent="0.35">
      <c r="Y2998" s="67"/>
    </row>
    <row r="2999" spans="25:25" x14ac:dyDescent="0.35">
      <c r="Y2999" s="67"/>
    </row>
    <row r="3000" spans="25:25" x14ac:dyDescent="0.35">
      <c r="Y3000" s="67"/>
    </row>
    <row r="3001" spans="25:25" x14ac:dyDescent="0.35">
      <c r="Y3001" s="67"/>
    </row>
    <row r="3002" spans="25:25" x14ac:dyDescent="0.35">
      <c r="Y3002" s="67"/>
    </row>
    <row r="3003" spans="25:25" x14ac:dyDescent="0.35">
      <c r="Y3003" s="67"/>
    </row>
    <row r="3004" spans="25:25" x14ac:dyDescent="0.35">
      <c r="Y3004" s="67"/>
    </row>
    <row r="3005" spans="25:25" x14ac:dyDescent="0.35">
      <c r="Y3005" s="67"/>
    </row>
    <row r="3006" spans="25:25" x14ac:dyDescent="0.35">
      <c r="Y3006" s="67"/>
    </row>
    <row r="3007" spans="25:25" x14ac:dyDescent="0.35">
      <c r="Y3007" s="67"/>
    </row>
    <row r="3008" spans="25:25" x14ac:dyDescent="0.35">
      <c r="Y3008" s="67"/>
    </row>
    <row r="3009" spans="25:25" x14ac:dyDescent="0.35">
      <c r="Y3009" s="67"/>
    </row>
    <row r="3010" spans="25:25" x14ac:dyDescent="0.35">
      <c r="Y3010" s="67"/>
    </row>
    <row r="3011" spans="25:25" x14ac:dyDescent="0.35">
      <c r="Y3011" s="67"/>
    </row>
    <row r="3012" spans="25:25" x14ac:dyDescent="0.35">
      <c r="Y3012" s="67"/>
    </row>
    <row r="3013" spans="25:25" x14ac:dyDescent="0.35">
      <c r="Y3013" s="67"/>
    </row>
    <row r="3014" spans="25:25" x14ac:dyDescent="0.35">
      <c r="Y3014" s="67"/>
    </row>
    <row r="3015" spans="25:25" x14ac:dyDescent="0.35">
      <c r="Y3015" s="67"/>
    </row>
    <row r="3016" spans="25:25" x14ac:dyDescent="0.35">
      <c r="Y3016" s="67"/>
    </row>
    <row r="3017" spans="25:25" x14ac:dyDescent="0.35">
      <c r="Y3017" s="67"/>
    </row>
    <row r="3018" spans="25:25" x14ac:dyDescent="0.35">
      <c r="Y3018" s="67"/>
    </row>
    <row r="3019" spans="25:25" x14ac:dyDescent="0.35">
      <c r="Y3019" s="67"/>
    </row>
    <row r="3020" spans="25:25" x14ac:dyDescent="0.35">
      <c r="Y3020" s="67"/>
    </row>
    <row r="3021" spans="25:25" x14ac:dyDescent="0.35">
      <c r="Y3021" s="67"/>
    </row>
    <row r="3022" spans="25:25" x14ac:dyDescent="0.35">
      <c r="Y3022" s="67"/>
    </row>
    <row r="3023" spans="25:25" x14ac:dyDescent="0.35">
      <c r="Y3023" s="67"/>
    </row>
    <row r="3024" spans="25:25" x14ac:dyDescent="0.35">
      <c r="Y3024" s="67"/>
    </row>
    <row r="3025" spans="25:25" x14ac:dyDescent="0.35">
      <c r="Y3025" s="67"/>
    </row>
    <row r="3026" spans="25:25" x14ac:dyDescent="0.35">
      <c r="Y3026" s="67"/>
    </row>
    <row r="3027" spans="25:25" x14ac:dyDescent="0.35">
      <c r="Y3027" s="67"/>
    </row>
    <row r="3028" spans="25:25" x14ac:dyDescent="0.35">
      <c r="Y3028" s="67"/>
    </row>
    <row r="3029" spans="25:25" x14ac:dyDescent="0.35">
      <c r="Y3029" s="67"/>
    </row>
    <row r="3030" spans="25:25" x14ac:dyDescent="0.35">
      <c r="Y3030" s="67"/>
    </row>
    <row r="3031" spans="25:25" x14ac:dyDescent="0.35">
      <c r="Y3031" s="67"/>
    </row>
    <row r="3032" spans="25:25" x14ac:dyDescent="0.35">
      <c r="Y3032" s="67"/>
    </row>
    <row r="3033" spans="25:25" x14ac:dyDescent="0.35">
      <c r="Y3033" s="67"/>
    </row>
    <row r="3034" spans="25:25" x14ac:dyDescent="0.35">
      <c r="Y3034" s="67"/>
    </row>
    <row r="3035" spans="25:25" x14ac:dyDescent="0.35">
      <c r="Y3035" s="67"/>
    </row>
    <row r="3036" spans="25:25" x14ac:dyDescent="0.35">
      <c r="Y3036" s="67"/>
    </row>
    <row r="3037" spans="25:25" x14ac:dyDescent="0.35">
      <c r="Y3037" s="67"/>
    </row>
    <row r="3038" spans="25:25" x14ac:dyDescent="0.35">
      <c r="Y3038" s="67"/>
    </row>
    <row r="3039" spans="25:25" x14ac:dyDescent="0.35">
      <c r="Y3039" s="67"/>
    </row>
    <row r="3040" spans="25:25" x14ac:dyDescent="0.35">
      <c r="Y3040" s="67"/>
    </row>
    <row r="3041" spans="25:25" x14ac:dyDescent="0.35">
      <c r="Y3041" s="67"/>
    </row>
    <row r="3042" spans="25:25" x14ac:dyDescent="0.35">
      <c r="Y3042" s="67"/>
    </row>
    <row r="3043" spans="25:25" x14ac:dyDescent="0.35">
      <c r="Y3043" s="67"/>
    </row>
    <row r="3044" spans="25:25" x14ac:dyDescent="0.35">
      <c r="Y3044" s="67"/>
    </row>
    <row r="3045" spans="25:25" x14ac:dyDescent="0.35">
      <c r="Y3045" s="67"/>
    </row>
    <row r="3046" spans="25:25" x14ac:dyDescent="0.35">
      <c r="Y3046" s="67"/>
    </row>
    <row r="3047" spans="25:25" x14ac:dyDescent="0.35">
      <c r="Y3047" s="67"/>
    </row>
    <row r="3048" spans="25:25" x14ac:dyDescent="0.35">
      <c r="Y3048" s="67"/>
    </row>
    <row r="3049" spans="25:25" x14ac:dyDescent="0.35">
      <c r="Y3049" s="67"/>
    </row>
    <row r="3050" spans="25:25" x14ac:dyDescent="0.35">
      <c r="Y3050" s="67"/>
    </row>
    <row r="3051" spans="25:25" x14ac:dyDescent="0.35">
      <c r="Y3051" s="67"/>
    </row>
    <row r="3052" spans="25:25" x14ac:dyDescent="0.35">
      <c r="Y3052" s="67"/>
    </row>
    <row r="3053" spans="25:25" x14ac:dyDescent="0.35">
      <c r="Y3053" s="67"/>
    </row>
    <row r="3054" spans="25:25" x14ac:dyDescent="0.35">
      <c r="Y3054" s="67"/>
    </row>
    <row r="3055" spans="25:25" x14ac:dyDescent="0.35">
      <c r="Y3055" s="67"/>
    </row>
    <row r="3056" spans="25:25" x14ac:dyDescent="0.35">
      <c r="Y3056" s="67"/>
    </row>
    <row r="3057" spans="25:25" x14ac:dyDescent="0.35">
      <c r="Y3057" s="67"/>
    </row>
    <row r="3058" spans="25:25" x14ac:dyDescent="0.35">
      <c r="Y3058" s="67"/>
    </row>
    <row r="3059" spans="25:25" x14ac:dyDescent="0.35">
      <c r="Y3059" s="67"/>
    </row>
    <row r="3060" spans="25:25" x14ac:dyDescent="0.35">
      <c r="Y3060" s="67"/>
    </row>
    <row r="3061" spans="25:25" x14ac:dyDescent="0.35">
      <c r="Y3061" s="67"/>
    </row>
    <row r="3062" spans="25:25" x14ac:dyDescent="0.35">
      <c r="Y3062" s="67"/>
    </row>
    <row r="3063" spans="25:25" x14ac:dyDescent="0.35">
      <c r="Y3063" s="67"/>
    </row>
    <row r="3064" spans="25:25" x14ac:dyDescent="0.35">
      <c r="Y3064" s="67"/>
    </row>
    <row r="3065" spans="25:25" x14ac:dyDescent="0.35">
      <c r="Y3065" s="67"/>
    </row>
    <row r="3066" spans="25:25" x14ac:dyDescent="0.35">
      <c r="Y3066" s="67"/>
    </row>
    <row r="3067" spans="25:25" x14ac:dyDescent="0.35">
      <c r="Y3067" s="67"/>
    </row>
    <row r="3068" spans="25:25" x14ac:dyDescent="0.35">
      <c r="Y3068" s="67"/>
    </row>
    <row r="3069" spans="25:25" x14ac:dyDescent="0.35">
      <c r="Y3069" s="67"/>
    </row>
    <row r="3070" spans="25:25" x14ac:dyDescent="0.35">
      <c r="Y3070" s="67"/>
    </row>
    <row r="3071" spans="25:25" x14ac:dyDescent="0.35">
      <c r="Y3071" s="67"/>
    </row>
    <row r="3072" spans="25:25" x14ac:dyDescent="0.35">
      <c r="Y3072" s="67"/>
    </row>
    <row r="3073" spans="25:25" x14ac:dyDescent="0.35">
      <c r="Y3073" s="67"/>
    </row>
    <row r="3074" spans="25:25" x14ac:dyDescent="0.35">
      <c r="Y3074" s="67"/>
    </row>
    <row r="3075" spans="25:25" x14ac:dyDescent="0.35">
      <c r="Y3075" s="67"/>
    </row>
    <row r="3076" spans="25:25" x14ac:dyDescent="0.35">
      <c r="Y3076" s="67"/>
    </row>
    <row r="3077" spans="25:25" x14ac:dyDescent="0.35">
      <c r="Y3077" s="67"/>
    </row>
    <row r="3078" spans="25:25" x14ac:dyDescent="0.35">
      <c r="Y3078" s="67"/>
    </row>
    <row r="3079" spans="25:25" x14ac:dyDescent="0.35">
      <c r="Y3079" s="67"/>
    </row>
    <row r="3080" spans="25:25" x14ac:dyDescent="0.35">
      <c r="Y3080" s="67"/>
    </row>
    <row r="3081" spans="25:25" x14ac:dyDescent="0.35">
      <c r="Y3081" s="67"/>
    </row>
    <row r="3082" spans="25:25" x14ac:dyDescent="0.35">
      <c r="Y3082" s="67"/>
    </row>
    <row r="3083" spans="25:25" x14ac:dyDescent="0.35">
      <c r="Y3083" s="67"/>
    </row>
    <row r="3084" spans="25:25" x14ac:dyDescent="0.35">
      <c r="Y3084" s="67"/>
    </row>
    <row r="3085" spans="25:25" x14ac:dyDescent="0.35">
      <c r="Y3085" s="67"/>
    </row>
    <row r="3086" spans="25:25" x14ac:dyDescent="0.35">
      <c r="Y3086" s="67"/>
    </row>
    <row r="3087" spans="25:25" x14ac:dyDescent="0.35">
      <c r="Y3087" s="67"/>
    </row>
    <row r="3088" spans="25:25" x14ac:dyDescent="0.35">
      <c r="Y3088" s="67"/>
    </row>
    <row r="3089" spans="25:25" x14ac:dyDescent="0.35">
      <c r="Y3089" s="67"/>
    </row>
    <row r="3090" spans="25:25" x14ac:dyDescent="0.35">
      <c r="Y3090" s="67"/>
    </row>
    <row r="3091" spans="25:25" x14ac:dyDescent="0.35">
      <c r="Y3091" s="67"/>
    </row>
    <row r="3092" spans="25:25" x14ac:dyDescent="0.35">
      <c r="Y3092" s="67"/>
    </row>
    <row r="3093" spans="25:25" x14ac:dyDescent="0.35">
      <c r="Y3093" s="67"/>
    </row>
    <row r="3094" spans="25:25" x14ac:dyDescent="0.35">
      <c r="Y3094" s="67"/>
    </row>
    <row r="3095" spans="25:25" x14ac:dyDescent="0.35">
      <c r="Y3095" s="67"/>
    </row>
    <row r="3096" spans="25:25" x14ac:dyDescent="0.35">
      <c r="Y3096" s="67"/>
    </row>
    <row r="3097" spans="25:25" x14ac:dyDescent="0.35">
      <c r="Y3097" s="67"/>
    </row>
    <row r="3098" spans="25:25" x14ac:dyDescent="0.35">
      <c r="Y3098" s="67"/>
    </row>
    <row r="3099" spans="25:25" x14ac:dyDescent="0.35">
      <c r="Y3099" s="67"/>
    </row>
    <row r="3100" spans="25:25" x14ac:dyDescent="0.35">
      <c r="Y3100" s="67"/>
    </row>
    <row r="3101" spans="25:25" x14ac:dyDescent="0.35">
      <c r="Y3101" s="67"/>
    </row>
    <row r="3102" spans="25:25" x14ac:dyDescent="0.35">
      <c r="Y3102" s="67"/>
    </row>
    <row r="3103" spans="25:25" x14ac:dyDescent="0.35">
      <c r="Y3103" s="67"/>
    </row>
    <row r="3104" spans="25:25" x14ac:dyDescent="0.35">
      <c r="Y3104" s="67"/>
    </row>
    <row r="3105" spans="25:25" x14ac:dyDescent="0.35">
      <c r="Y3105" s="67"/>
    </row>
    <row r="3106" spans="25:25" x14ac:dyDescent="0.35">
      <c r="Y3106" s="67"/>
    </row>
    <row r="3107" spans="25:25" x14ac:dyDescent="0.35">
      <c r="Y3107" s="67"/>
    </row>
    <row r="3108" spans="25:25" x14ac:dyDescent="0.35">
      <c r="Y3108" s="67"/>
    </row>
    <row r="3109" spans="25:25" x14ac:dyDescent="0.35">
      <c r="Y3109" s="67"/>
    </row>
    <row r="3110" spans="25:25" x14ac:dyDescent="0.35">
      <c r="Y3110" s="67"/>
    </row>
    <row r="3111" spans="25:25" x14ac:dyDescent="0.35">
      <c r="Y3111" s="67"/>
    </row>
    <row r="3112" spans="25:25" x14ac:dyDescent="0.35">
      <c r="Y3112" s="67"/>
    </row>
    <row r="3113" spans="25:25" x14ac:dyDescent="0.35">
      <c r="Y3113" s="67"/>
    </row>
    <row r="3114" spans="25:25" x14ac:dyDescent="0.35">
      <c r="Y3114" s="67"/>
    </row>
    <row r="3115" spans="25:25" x14ac:dyDescent="0.35">
      <c r="Y3115" s="67"/>
    </row>
    <row r="3116" spans="25:25" x14ac:dyDescent="0.35">
      <c r="Y3116" s="67"/>
    </row>
    <row r="3117" spans="25:25" x14ac:dyDescent="0.35">
      <c r="Y3117" s="67"/>
    </row>
    <row r="3118" spans="25:25" x14ac:dyDescent="0.35">
      <c r="Y3118" s="67"/>
    </row>
    <row r="3119" spans="25:25" x14ac:dyDescent="0.35">
      <c r="Y3119" s="67"/>
    </row>
    <row r="3120" spans="25:25" x14ac:dyDescent="0.35">
      <c r="Y3120" s="67"/>
    </row>
    <row r="3121" spans="25:25" x14ac:dyDescent="0.35">
      <c r="Y3121" s="67"/>
    </row>
    <row r="3122" spans="25:25" x14ac:dyDescent="0.35">
      <c r="Y3122" s="67"/>
    </row>
    <row r="3123" spans="25:25" x14ac:dyDescent="0.35">
      <c r="Y3123" s="67"/>
    </row>
    <row r="3124" spans="25:25" x14ac:dyDescent="0.35">
      <c r="Y3124" s="67"/>
    </row>
    <row r="3125" spans="25:25" x14ac:dyDescent="0.35">
      <c r="Y3125" s="67"/>
    </row>
    <row r="3126" spans="25:25" x14ac:dyDescent="0.35">
      <c r="Y3126" s="67"/>
    </row>
    <row r="3127" spans="25:25" x14ac:dyDescent="0.35">
      <c r="Y3127" s="67"/>
    </row>
    <row r="3128" spans="25:25" x14ac:dyDescent="0.35">
      <c r="Y3128" s="67"/>
    </row>
    <row r="3129" spans="25:25" x14ac:dyDescent="0.35">
      <c r="Y3129" s="67"/>
    </row>
    <row r="3130" spans="25:25" x14ac:dyDescent="0.35">
      <c r="Y3130" s="67"/>
    </row>
    <row r="3131" spans="25:25" x14ac:dyDescent="0.35">
      <c r="Y3131" s="67"/>
    </row>
    <row r="3132" spans="25:25" x14ac:dyDescent="0.35">
      <c r="Y3132" s="67"/>
    </row>
    <row r="3133" spans="25:25" x14ac:dyDescent="0.35">
      <c r="Y3133" s="67"/>
    </row>
    <row r="3134" spans="25:25" x14ac:dyDescent="0.35">
      <c r="Y3134" s="67"/>
    </row>
    <row r="3135" spans="25:25" x14ac:dyDescent="0.35">
      <c r="Y3135" s="67"/>
    </row>
    <row r="3136" spans="25:25" x14ac:dyDescent="0.35">
      <c r="Y3136" s="67"/>
    </row>
    <row r="3137" spans="25:25" x14ac:dyDescent="0.35">
      <c r="Y3137" s="67"/>
    </row>
    <row r="3138" spans="25:25" x14ac:dyDescent="0.35">
      <c r="Y3138" s="67"/>
    </row>
    <row r="3139" spans="25:25" x14ac:dyDescent="0.35">
      <c r="Y3139" s="67"/>
    </row>
    <row r="3140" spans="25:25" x14ac:dyDescent="0.35">
      <c r="Y3140" s="67"/>
    </row>
    <row r="3141" spans="25:25" x14ac:dyDescent="0.35">
      <c r="Y3141" s="67"/>
    </row>
    <row r="3142" spans="25:25" x14ac:dyDescent="0.35">
      <c r="Y3142" s="67"/>
    </row>
    <row r="3143" spans="25:25" x14ac:dyDescent="0.35">
      <c r="Y3143" s="67"/>
    </row>
    <row r="3144" spans="25:25" x14ac:dyDescent="0.35">
      <c r="Y3144" s="67"/>
    </row>
    <row r="3145" spans="25:25" x14ac:dyDescent="0.35">
      <c r="Y3145" s="67"/>
    </row>
    <row r="3146" spans="25:25" x14ac:dyDescent="0.35">
      <c r="Y3146" s="67"/>
    </row>
    <row r="3147" spans="25:25" x14ac:dyDescent="0.35">
      <c r="Y3147" s="67"/>
    </row>
    <row r="3148" spans="25:25" x14ac:dyDescent="0.35">
      <c r="Y3148" s="67"/>
    </row>
    <row r="3149" spans="25:25" x14ac:dyDescent="0.35">
      <c r="Y3149" s="67"/>
    </row>
    <row r="3150" spans="25:25" x14ac:dyDescent="0.35">
      <c r="Y3150" s="67"/>
    </row>
    <row r="3151" spans="25:25" x14ac:dyDescent="0.35">
      <c r="Y3151" s="67"/>
    </row>
    <row r="3152" spans="25:25" x14ac:dyDescent="0.35">
      <c r="Y3152" s="67"/>
    </row>
    <row r="3153" spans="25:25" x14ac:dyDescent="0.35">
      <c r="Y3153" s="67"/>
    </row>
    <row r="3154" spans="25:25" x14ac:dyDescent="0.35">
      <c r="Y3154" s="67"/>
    </row>
    <row r="3155" spans="25:25" x14ac:dyDescent="0.35">
      <c r="Y3155" s="67"/>
    </row>
    <row r="3156" spans="25:25" x14ac:dyDescent="0.35">
      <c r="Y3156" s="67"/>
    </row>
    <row r="3157" spans="25:25" x14ac:dyDescent="0.35">
      <c r="Y3157" s="67"/>
    </row>
    <row r="3158" spans="25:25" x14ac:dyDescent="0.35">
      <c r="Y3158" s="67"/>
    </row>
    <row r="3159" spans="25:25" x14ac:dyDescent="0.35">
      <c r="Y3159" s="67"/>
    </row>
    <row r="3160" spans="25:25" x14ac:dyDescent="0.35">
      <c r="Y3160" s="67"/>
    </row>
    <row r="3161" spans="25:25" x14ac:dyDescent="0.35">
      <c r="Y3161" s="67"/>
    </row>
    <row r="3162" spans="25:25" x14ac:dyDescent="0.35">
      <c r="Y3162" s="67"/>
    </row>
    <row r="3163" spans="25:25" x14ac:dyDescent="0.35">
      <c r="Y3163" s="67"/>
    </row>
    <row r="3164" spans="25:25" x14ac:dyDescent="0.35">
      <c r="Y3164" s="67"/>
    </row>
    <row r="3165" spans="25:25" x14ac:dyDescent="0.35">
      <c r="Y3165" s="67"/>
    </row>
    <row r="3166" spans="25:25" x14ac:dyDescent="0.35">
      <c r="Y3166" s="67"/>
    </row>
    <row r="3167" spans="25:25" x14ac:dyDescent="0.35">
      <c r="Y3167" s="67"/>
    </row>
    <row r="3168" spans="25:25" x14ac:dyDescent="0.35">
      <c r="Y3168" s="67"/>
    </row>
    <row r="3169" spans="25:25" x14ac:dyDescent="0.35">
      <c r="Y3169" s="67"/>
    </row>
    <row r="3170" spans="25:25" x14ac:dyDescent="0.35">
      <c r="Y3170" s="67"/>
    </row>
    <row r="3171" spans="25:25" x14ac:dyDescent="0.35">
      <c r="Y3171" s="67"/>
    </row>
    <row r="3172" spans="25:25" x14ac:dyDescent="0.35">
      <c r="Y3172" s="67"/>
    </row>
    <row r="3173" spans="25:25" x14ac:dyDescent="0.35">
      <c r="Y3173" s="67"/>
    </row>
    <row r="3174" spans="25:25" x14ac:dyDescent="0.35">
      <c r="Y3174" s="67"/>
    </row>
    <row r="3175" spans="25:25" x14ac:dyDescent="0.35">
      <c r="Y3175" s="67"/>
    </row>
    <row r="3176" spans="25:25" x14ac:dyDescent="0.35">
      <c r="Y3176" s="67"/>
    </row>
    <row r="3177" spans="25:25" x14ac:dyDescent="0.35">
      <c r="Y3177" s="67"/>
    </row>
    <row r="3178" spans="25:25" x14ac:dyDescent="0.35">
      <c r="Y3178" s="67"/>
    </row>
    <row r="3179" spans="25:25" x14ac:dyDescent="0.35">
      <c r="Y3179" s="67"/>
    </row>
    <row r="3180" spans="25:25" x14ac:dyDescent="0.35">
      <c r="Y3180" s="67"/>
    </row>
    <row r="3181" spans="25:25" x14ac:dyDescent="0.35">
      <c r="Y3181" s="67"/>
    </row>
    <row r="3182" spans="25:25" x14ac:dyDescent="0.35">
      <c r="Y3182" s="67"/>
    </row>
    <row r="3183" spans="25:25" x14ac:dyDescent="0.35">
      <c r="Y3183" s="67"/>
    </row>
    <row r="3184" spans="25:25" x14ac:dyDescent="0.35">
      <c r="Y3184" s="67"/>
    </row>
    <row r="3185" spans="25:25" x14ac:dyDescent="0.35">
      <c r="Y3185" s="67"/>
    </row>
    <row r="3186" spans="25:25" x14ac:dyDescent="0.35">
      <c r="Y3186" s="67"/>
    </row>
    <row r="3187" spans="25:25" x14ac:dyDescent="0.35">
      <c r="Y3187" s="67"/>
    </row>
    <row r="3188" spans="25:25" x14ac:dyDescent="0.35">
      <c r="Y3188" s="67"/>
    </row>
    <row r="3189" spans="25:25" x14ac:dyDescent="0.35">
      <c r="Y3189" s="67"/>
    </row>
    <row r="3190" spans="25:25" x14ac:dyDescent="0.35">
      <c r="Y3190" s="67"/>
    </row>
    <row r="3191" spans="25:25" x14ac:dyDescent="0.35">
      <c r="Y3191" s="67"/>
    </row>
    <row r="3192" spans="25:25" x14ac:dyDescent="0.35">
      <c r="Y3192" s="67"/>
    </row>
    <row r="3193" spans="25:25" x14ac:dyDescent="0.35">
      <c r="Y3193" s="67"/>
    </row>
    <row r="3194" spans="25:25" x14ac:dyDescent="0.35">
      <c r="Y3194" s="67"/>
    </row>
    <row r="3195" spans="25:25" x14ac:dyDescent="0.35">
      <c r="Y3195" s="67"/>
    </row>
    <row r="3196" spans="25:25" x14ac:dyDescent="0.35">
      <c r="Y3196" s="67"/>
    </row>
    <row r="3197" spans="25:25" x14ac:dyDescent="0.35">
      <c r="Y3197" s="67"/>
    </row>
    <row r="3198" spans="25:25" x14ac:dyDescent="0.35">
      <c r="Y3198" s="67"/>
    </row>
    <row r="3199" spans="25:25" x14ac:dyDescent="0.35">
      <c r="Y3199" s="67"/>
    </row>
    <row r="3200" spans="25:25" x14ac:dyDescent="0.35">
      <c r="Y3200" s="67"/>
    </row>
    <row r="3201" spans="25:25" x14ac:dyDescent="0.35">
      <c r="Y3201" s="67"/>
    </row>
    <row r="3202" spans="25:25" x14ac:dyDescent="0.35">
      <c r="Y3202" s="67"/>
    </row>
    <row r="3203" spans="25:25" x14ac:dyDescent="0.35">
      <c r="Y3203" s="67"/>
    </row>
    <row r="3204" spans="25:25" x14ac:dyDescent="0.35">
      <c r="Y3204" s="67"/>
    </row>
    <row r="3205" spans="25:25" x14ac:dyDescent="0.35">
      <c r="Y3205" s="67"/>
    </row>
    <row r="3206" spans="25:25" x14ac:dyDescent="0.35">
      <c r="Y3206" s="67"/>
    </row>
    <row r="3207" spans="25:25" x14ac:dyDescent="0.35">
      <c r="Y3207" s="67"/>
    </row>
    <row r="3208" spans="25:25" x14ac:dyDescent="0.35">
      <c r="Y3208" s="67"/>
    </row>
    <row r="3209" spans="25:25" x14ac:dyDescent="0.35">
      <c r="Y3209" s="67"/>
    </row>
    <row r="3210" spans="25:25" x14ac:dyDescent="0.35">
      <c r="Y3210" s="67"/>
    </row>
    <row r="3211" spans="25:25" x14ac:dyDescent="0.35">
      <c r="Y3211" s="67"/>
    </row>
    <row r="3212" spans="25:25" x14ac:dyDescent="0.35">
      <c r="Y3212" s="67"/>
    </row>
    <row r="3213" spans="25:25" x14ac:dyDescent="0.35">
      <c r="Y3213" s="67"/>
    </row>
    <row r="3214" spans="25:25" x14ac:dyDescent="0.35">
      <c r="Y3214" s="67"/>
    </row>
    <row r="3215" spans="25:25" x14ac:dyDescent="0.35">
      <c r="Y3215" s="67"/>
    </row>
    <row r="3216" spans="25:25" x14ac:dyDescent="0.35">
      <c r="Y3216" s="67"/>
    </row>
    <row r="3217" spans="25:25" x14ac:dyDescent="0.35">
      <c r="Y3217" s="67"/>
    </row>
    <row r="3218" spans="25:25" x14ac:dyDescent="0.35">
      <c r="Y3218" s="67"/>
    </row>
    <row r="3219" spans="25:25" x14ac:dyDescent="0.35">
      <c r="Y3219" s="67"/>
    </row>
    <row r="3220" spans="25:25" x14ac:dyDescent="0.35">
      <c r="Y3220" s="67"/>
    </row>
    <row r="3221" spans="25:25" x14ac:dyDescent="0.35">
      <c r="Y3221" s="67"/>
    </row>
    <row r="3222" spans="25:25" x14ac:dyDescent="0.35">
      <c r="Y3222" s="67"/>
    </row>
    <row r="3223" spans="25:25" x14ac:dyDescent="0.35">
      <c r="Y3223" s="67"/>
    </row>
    <row r="3224" spans="25:25" x14ac:dyDescent="0.35">
      <c r="Y3224" s="67"/>
    </row>
    <row r="3225" spans="25:25" x14ac:dyDescent="0.35">
      <c r="Y3225" s="67"/>
    </row>
    <row r="3226" spans="25:25" x14ac:dyDescent="0.35">
      <c r="Y3226" s="67"/>
    </row>
    <row r="3227" spans="25:25" x14ac:dyDescent="0.35">
      <c r="Y3227" s="67"/>
    </row>
    <row r="3228" spans="25:25" x14ac:dyDescent="0.35">
      <c r="Y3228" s="67"/>
    </row>
    <row r="3229" spans="25:25" x14ac:dyDescent="0.35">
      <c r="Y3229" s="67"/>
    </row>
    <row r="3230" spans="25:25" x14ac:dyDescent="0.35">
      <c r="Y3230" s="67"/>
    </row>
    <row r="3231" spans="25:25" x14ac:dyDescent="0.35">
      <c r="Y3231" s="67"/>
    </row>
    <row r="3232" spans="25:25" x14ac:dyDescent="0.35">
      <c r="Y3232" s="67"/>
    </row>
    <row r="3233" spans="25:25" x14ac:dyDescent="0.35">
      <c r="Y3233" s="67"/>
    </row>
    <row r="3234" spans="25:25" x14ac:dyDescent="0.35">
      <c r="Y3234" s="67"/>
    </row>
    <row r="3235" spans="25:25" x14ac:dyDescent="0.35">
      <c r="Y3235" s="67"/>
    </row>
    <row r="3236" spans="25:25" x14ac:dyDescent="0.35">
      <c r="Y3236" s="67"/>
    </row>
    <row r="3237" spans="25:25" x14ac:dyDescent="0.35">
      <c r="Y3237" s="67"/>
    </row>
    <row r="3238" spans="25:25" x14ac:dyDescent="0.35">
      <c r="Y3238" s="67"/>
    </row>
    <row r="3239" spans="25:25" x14ac:dyDescent="0.35">
      <c r="Y3239" s="67"/>
    </row>
    <row r="3240" spans="25:25" x14ac:dyDescent="0.35">
      <c r="Y3240" s="67"/>
    </row>
    <row r="3241" spans="25:25" x14ac:dyDescent="0.35">
      <c r="Y3241" s="67"/>
    </row>
    <row r="3242" spans="25:25" x14ac:dyDescent="0.35">
      <c r="Y3242" s="67"/>
    </row>
    <row r="3243" spans="25:25" x14ac:dyDescent="0.35">
      <c r="Y3243" s="67"/>
    </row>
    <row r="3244" spans="25:25" x14ac:dyDescent="0.35">
      <c r="Y3244" s="67"/>
    </row>
    <row r="3245" spans="25:25" x14ac:dyDescent="0.35">
      <c r="Y3245" s="67"/>
    </row>
    <row r="3246" spans="25:25" x14ac:dyDescent="0.35">
      <c r="Y3246" s="67"/>
    </row>
    <row r="3247" spans="25:25" x14ac:dyDescent="0.35">
      <c r="Y3247" s="67"/>
    </row>
    <row r="3248" spans="25:25" x14ac:dyDescent="0.35">
      <c r="Y3248" s="67"/>
    </row>
    <row r="3249" spans="25:25" x14ac:dyDescent="0.35">
      <c r="Y3249" s="67"/>
    </row>
    <row r="3250" spans="25:25" x14ac:dyDescent="0.35">
      <c r="Y3250" s="67"/>
    </row>
    <row r="3251" spans="25:25" x14ac:dyDescent="0.35">
      <c r="Y3251" s="67"/>
    </row>
    <row r="3252" spans="25:25" x14ac:dyDescent="0.35">
      <c r="Y3252" s="67"/>
    </row>
    <row r="3253" spans="25:25" x14ac:dyDescent="0.35">
      <c r="Y3253" s="67"/>
    </row>
    <row r="3254" spans="25:25" x14ac:dyDescent="0.35">
      <c r="Y3254" s="67"/>
    </row>
    <row r="3255" spans="25:25" x14ac:dyDescent="0.35">
      <c r="Y3255" s="67"/>
    </row>
    <row r="3256" spans="25:25" x14ac:dyDescent="0.35">
      <c r="Y3256" s="67"/>
    </row>
    <row r="3257" spans="25:25" x14ac:dyDescent="0.35">
      <c r="Y3257" s="67"/>
    </row>
    <row r="3258" spans="25:25" x14ac:dyDescent="0.35">
      <c r="Y3258" s="67"/>
    </row>
    <row r="3259" spans="25:25" x14ac:dyDescent="0.35">
      <c r="Y3259" s="67"/>
    </row>
    <row r="3260" spans="25:25" x14ac:dyDescent="0.35">
      <c r="Y3260" s="67"/>
    </row>
    <row r="3261" spans="25:25" x14ac:dyDescent="0.35">
      <c r="Y3261" s="67"/>
    </row>
    <row r="3262" spans="25:25" x14ac:dyDescent="0.35">
      <c r="Y3262" s="67"/>
    </row>
    <row r="3263" spans="25:25" x14ac:dyDescent="0.35">
      <c r="Y3263" s="67"/>
    </row>
    <row r="3264" spans="25:25" x14ac:dyDescent="0.35">
      <c r="Y3264" s="67"/>
    </row>
    <row r="3265" spans="25:25" x14ac:dyDescent="0.35">
      <c r="Y3265" s="67"/>
    </row>
    <row r="3266" spans="25:25" x14ac:dyDescent="0.35">
      <c r="Y3266" s="67"/>
    </row>
    <row r="3267" spans="25:25" x14ac:dyDescent="0.35">
      <c r="Y3267" s="67"/>
    </row>
    <row r="3268" spans="25:25" x14ac:dyDescent="0.35">
      <c r="Y3268" s="67"/>
    </row>
    <row r="3269" spans="25:25" x14ac:dyDescent="0.35">
      <c r="Y3269" s="67"/>
    </row>
    <row r="3270" spans="25:25" x14ac:dyDescent="0.35">
      <c r="Y3270" s="67"/>
    </row>
    <row r="3271" spans="25:25" x14ac:dyDescent="0.35">
      <c r="Y3271" s="67"/>
    </row>
    <row r="3272" spans="25:25" x14ac:dyDescent="0.35">
      <c r="Y3272" s="67"/>
    </row>
    <row r="3273" spans="25:25" x14ac:dyDescent="0.35">
      <c r="Y3273" s="67"/>
    </row>
    <row r="3274" spans="25:25" x14ac:dyDescent="0.35">
      <c r="Y3274" s="67"/>
    </row>
    <row r="3275" spans="25:25" x14ac:dyDescent="0.35">
      <c r="Y3275" s="67"/>
    </row>
    <row r="3276" spans="25:25" x14ac:dyDescent="0.35">
      <c r="Y3276" s="67"/>
    </row>
    <row r="3277" spans="25:25" x14ac:dyDescent="0.35">
      <c r="Y3277" s="67"/>
    </row>
    <row r="3278" spans="25:25" x14ac:dyDescent="0.35">
      <c r="Y3278" s="67"/>
    </row>
    <row r="3279" spans="25:25" x14ac:dyDescent="0.35">
      <c r="Y3279" s="67"/>
    </row>
    <row r="3280" spans="25:25" x14ac:dyDescent="0.35">
      <c r="Y3280" s="67"/>
    </row>
    <row r="3281" spans="25:25" x14ac:dyDescent="0.35">
      <c r="Y3281" s="67"/>
    </row>
    <row r="3282" spans="25:25" x14ac:dyDescent="0.35">
      <c r="Y3282" s="67"/>
    </row>
    <row r="3283" spans="25:25" x14ac:dyDescent="0.35">
      <c r="Y3283" s="67"/>
    </row>
    <row r="3284" spans="25:25" x14ac:dyDescent="0.35">
      <c r="Y3284" s="67"/>
    </row>
    <row r="3285" spans="25:25" x14ac:dyDescent="0.35">
      <c r="Y3285" s="67"/>
    </row>
    <row r="3286" spans="25:25" x14ac:dyDescent="0.35">
      <c r="Y3286" s="67"/>
    </row>
    <row r="3287" spans="25:25" x14ac:dyDescent="0.35">
      <c r="Y3287" s="67"/>
    </row>
    <row r="3288" spans="25:25" x14ac:dyDescent="0.35">
      <c r="Y3288" s="67"/>
    </row>
    <row r="3289" spans="25:25" x14ac:dyDescent="0.35">
      <c r="Y3289" s="67"/>
    </row>
    <row r="3290" spans="25:25" x14ac:dyDescent="0.35">
      <c r="Y3290" s="67"/>
    </row>
    <row r="3291" spans="25:25" x14ac:dyDescent="0.35">
      <c r="Y3291" s="67"/>
    </row>
    <row r="3292" spans="25:25" x14ac:dyDescent="0.35">
      <c r="Y3292" s="67"/>
    </row>
    <row r="3293" spans="25:25" x14ac:dyDescent="0.35">
      <c r="Y3293" s="67"/>
    </row>
    <row r="3294" spans="25:25" x14ac:dyDescent="0.35">
      <c r="Y3294" s="67"/>
    </row>
    <row r="3295" spans="25:25" x14ac:dyDescent="0.35">
      <c r="Y3295" s="67"/>
    </row>
    <row r="3296" spans="25:25" x14ac:dyDescent="0.35">
      <c r="Y3296" s="67"/>
    </row>
    <row r="3297" spans="25:25" x14ac:dyDescent="0.35">
      <c r="Y3297" s="67"/>
    </row>
    <row r="3298" spans="25:25" x14ac:dyDescent="0.35">
      <c r="Y3298" s="67"/>
    </row>
    <row r="3299" spans="25:25" x14ac:dyDescent="0.35">
      <c r="Y3299" s="67"/>
    </row>
    <row r="3300" spans="25:25" x14ac:dyDescent="0.35">
      <c r="Y3300" s="67"/>
    </row>
    <row r="3301" spans="25:25" x14ac:dyDescent="0.35">
      <c r="Y3301" s="67"/>
    </row>
    <row r="3302" spans="25:25" x14ac:dyDescent="0.35">
      <c r="Y3302" s="67"/>
    </row>
    <row r="3303" spans="25:25" x14ac:dyDescent="0.35">
      <c r="Y3303" s="67"/>
    </row>
    <row r="3304" spans="25:25" x14ac:dyDescent="0.35">
      <c r="Y3304" s="67"/>
    </row>
    <row r="3305" spans="25:25" x14ac:dyDescent="0.35">
      <c r="Y3305" s="67"/>
    </row>
    <row r="3306" spans="25:25" x14ac:dyDescent="0.35">
      <c r="Y3306" s="67"/>
    </row>
    <row r="3307" spans="25:25" x14ac:dyDescent="0.35">
      <c r="Y3307" s="67"/>
    </row>
    <row r="3308" spans="25:25" x14ac:dyDescent="0.35">
      <c r="Y3308" s="67"/>
    </row>
    <row r="3309" spans="25:25" x14ac:dyDescent="0.35">
      <c r="Y3309" s="67"/>
    </row>
    <row r="3310" spans="25:25" x14ac:dyDescent="0.35">
      <c r="Y3310" s="67"/>
    </row>
    <row r="3311" spans="25:25" x14ac:dyDescent="0.35">
      <c r="Y3311" s="67"/>
    </row>
    <row r="3312" spans="25:25" x14ac:dyDescent="0.35">
      <c r="Y3312" s="67"/>
    </row>
    <row r="3313" spans="25:25" x14ac:dyDescent="0.35">
      <c r="Y3313" s="67"/>
    </row>
    <row r="3314" spans="25:25" x14ac:dyDescent="0.35">
      <c r="Y3314" s="67"/>
    </row>
    <row r="3315" spans="25:25" x14ac:dyDescent="0.35">
      <c r="Y3315" s="67"/>
    </row>
    <row r="3316" spans="25:25" x14ac:dyDescent="0.35">
      <c r="Y3316" s="67"/>
    </row>
    <row r="3317" spans="25:25" x14ac:dyDescent="0.35">
      <c r="Y3317" s="67"/>
    </row>
    <row r="3318" spans="25:25" x14ac:dyDescent="0.35">
      <c r="Y3318" s="67"/>
    </row>
    <row r="3319" spans="25:25" x14ac:dyDescent="0.35">
      <c r="Y3319" s="67"/>
    </row>
    <row r="3320" spans="25:25" x14ac:dyDescent="0.35">
      <c r="Y3320" s="67"/>
    </row>
    <row r="3321" spans="25:25" x14ac:dyDescent="0.35">
      <c r="Y3321" s="67"/>
    </row>
    <row r="3322" spans="25:25" x14ac:dyDescent="0.35">
      <c r="Y3322" s="67"/>
    </row>
    <row r="3323" spans="25:25" x14ac:dyDescent="0.35">
      <c r="Y3323" s="67"/>
    </row>
    <row r="3324" spans="25:25" x14ac:dyDescent="0.35">
      <c r="Y3324" s="67"/>
    </row>
    <row r="3325" spans="25:25" x14ac:dyDescent="0.35">
      <c r="Y3325" s="67"/>
    </row>
    <row r="3326" spans="25:25" x14ac:dyDescent="0.35">
      <c r="Y3326" s="67"/>
    </row>
    <row r="3327" spans="25:25" x14ac:dyDescent="0.35">
      <c r="Y3327" s="67"/>
    </row>
    <row r="3328" spans="25:25" x14ac:dyDescent="0.35">
      <c r="Y3328" s="67"/>
    </row>
    <row r="3329" spans="25:25" x14ac:dyDescent="0.35">
      <c r="Y3329" s="67"/>
    </row>
    <row r="3330" spans="25:25" x14ac:dyDescent="0.35">
      <c r="Y3330" s="67"/>
    </row>
    <row r="3331" spans="25:25" x14ac:dyDescent="0.35">
      <c r="Y3331" s="67"/>
    </row>
    <row r="3332" spans="25:25" x14ac:dyDescent="0.35">
      <c r="Y3332" s="67"/>
    </row>
    <row r="3333" spans="25:25" x14ac:dyDescent="0.35">
      <c r="Y3333" s="67"/>
    </row>
    <row r="3334" spans="25:25" x14ac:dyDescent="0.35">
      <c r="Y3334" s="67"/>
    </row>
    <row r="3335" spans="25:25" x14ac:dyDescent="0.35">
      <c r="Y3335" s="67"/>
    </row>
    <row r="3336" spans="25:25" x14ac:dyDescent="0.35">
      <c r="Y3336" s="67"/>
    </row>
    <row r="3337" spans="25:25" x14ac:dyDescent="0.35">
      <c r="Y3337" s="67"/>
    </row>
    <row r="3338" spans="25:25" x14ac:dyDescent="0.35">
      <c r="Y3338" s="67"/>
    </row>
    <row r="3339" spans="25:25" x14ac:dyDescent="0.35">
      <c r="Y3339" s="67"/>
    </row>
    <row r="3340" spans="25:25" x14ac:dyDescent="0.35">
      <c r="Y3340" s="67"/>
    </row>
    <row r="3341" spans="25:25" x14ac:dyDescent="0.35">
      <c r="Y3341" s="67"/>
    </row>
    <row r="3342" spans="25:25" x14ac:dyDescent="0.35">
      <c r="Y3342" s="67"/>
    </row>
    <row r="3343" spans="25:25" x14ac:dyDescent="0.35">
      <c r="Y3343" s="67"/>
    </row>
    <row r="3344" spans="25:25" x14ac:dyDescent="0.35">
      <c r="Y3344" s="67"/>
    </row>
    <row r="3345" spans="25:25" x14ac:dyDescent="0.35">
      <c r="Y3345" s="67"/>
    </row>
    <row r="3346" spans="25:25" x14ac:dyDescent="0.35">
      <c r="Y3346" s="67"/>
    </row>
    <row r="3347" spans="25:25" x14ac:dyDescent="0.35">
      <c r="Y3347" s="67"/>
    </row>
    <row r="3348" spans="25:25" x14ac:dyDescent="0.35">
      <c r="Y3348" s="67"/>
    </row>
    <row r="3349" spans="25:25" x14ac:dyDescent="0.35">
      <c r="Y3349" s="67"/>
    </row>
    <row r="3350" spans="25:25" x14ac:dyDescent="0.35">
      <c r="Y3350" s="67"/>
    </row>
    <row r="3351" spans="25:25" x14ac:dyDescent="0.35">
      <c r="Y3351" s="67"/>
    </row>
    <row r="3352" spans="25:25" x14ac:dyDescent="0.35">
      <c r="Y3352" s="67"/>
    </row>
    <row r="3353" spans="25:25" x14ac:dyDescent="0.35">
      <c r="Y3353" s="67"/>
    </row>
    <row r="3354" spans="25:25" x14ac:dyDescent="0.35">
      <c r="Y3354" s="67"/>
    </row>
    <row r="3355" spans="25:25" x14ac:dyDescent="0.35">
      <c r="Y3355" s="67"/>
    </row>
    <row r="3356" spans="25:25" x14ac:dyDescent="0.35">
      <c r="Y3356" s="67"/>
    </row>
    <row r="3357" spans="25:25" x14ac:dyDescent="0.35">
      <c r="Y3357" s="67"/>
    </row>
    <row r="3358" spans="25:25" x14ac:dyDescent="0.35">
      <c r="Y3358" s="67"/>
    </row>
    <row r="3359" spans="25:25" x14ac:dyDescent="0.35">
      <c r="Y3359" s="67"/>
    </row>
    <row r="3360" spans="25:25" x14ac:dyDescent="0.35">
      <c r="Y3360" s="67"/>
    </row>
    <row r="3361" spans="25:25" x14ac:dyDescent="0.35">
      <c r="Y3361" s="67"/>
    </row>
    <row r="3362" spans="25:25" x14ac:dyDescent="0.35">
      <c r="Y3362" s="67"/>
    </row>
    <row r="3363" spans="25:25" x14ac:dyDescent="0.35">
      <c r="Y3363" s="67"/>
    </row>
    <row r="3364" spans="25:25" x14ac:dyDescent="0.35">
      <c r="Y3364" s="67"/>
    </row>
    <row r="3365" spans="25:25" x14ac:dyDescent="0.35">
      <c r="Y3365" s="67"/>
    </row>
    <row r="3366" spans="25:25" x14ac:dyDescent="0.35">
      <c r="Y3366" s="67"/>
    </row>
    <row r="3367" spans="25:25" x14ac:dyDescent="0.35">
      <c r="Y3367" s="67"/>
    </row>
    <row r="3368" spans="25:25" x14ac:dyDescent="0.35">
      <c r="Y3368" s="67"/>
    </row>
    <row r="3369" spans="25:25" x14ac:dyDescent="0.35">
      <c r="Y3369" s="67"/>
    </row>
    <row r="3370" spans="25:25" x14ac:dyDescent="0.35">
      <c r="Y3370" s="67"/>
    </row>
    <row r="3371" spans="25:25" x14ac:dyDescent="0.35">
      <c r="Y3371" s="67"/>
    </row>
    <row r="3372" spans="25:25" x14ac:dyDescent="0.35">
      <c r="Y3372" s="67"/>
    </row>
    <row r="3373" spans="25:25" x14ac:dyDescent="0.35">
      <c r="Y3373" s="67"/>
    </row>
    <row r="3374" spans="25:25" x14ac:dyDescent="0.35">
      <c r="Y3374" s="67"/>
    </row>
    <row r="3375" spans="25:25" x14ac:dyDescent="0.35">
      <c r="Y3375" s="67"/>
    </row>
    <row r="3376" spans="25:25" x14ac:dyDescent="0.35">
      <c r="Y3376" s="67"/>
    </row>
    <row r="3377" spans="25:25" x14ac:dyDescent="0.35">
      <c r="Y3377" s="67"/>
    </row>
    <row r="3378" spans="25:25" x14ac:dyDescent="0.35">
      <c r="Y3378" s="67"/>
    </row>
    <row r="3379" spans="25:25" x14ac:dyDescent="0.35">
      <c r="Y3379" s="67"/>
    </row>
    <row r="3380" spans="25:25" x14ac:dyDescent="0.35">
      <c r="Y3380" s="67"/>
    </row>
    <row r="3381" spans="25:25" x14ac:dyDescent="0.35">
      <c r="Y3381" s="67"/>
    </row>
    <row r="3382" spans="25:25" x14ac:dyDescent="0.35">
      <c r="Y3382" s="67"/>
    </row>
    <row r="3383" spans="25:25" x14ac:dyDescent="0.35">
      <c r="Y3383" s="67"/>
    </row>
    <row r="3384" spans="25:25" x14ac:dyDescent="0.35">
      <c r="Y3384" s="67"/>
    </row>
    <row r="3385" spans="25:25" x14ac:dyDescent="0.35">
      <c r="Y3385" s="67"/>
    </row>
    <row r="3386" spans="25:25" x14ac:dyDescent="0.35">
      <c r="Y3386" s="67"/>
    </row>
    <row r="3387" spans="25:25" x14ac:dyDescent="0.35">
      <c r="Y3387" s="67"/>
    </row>
    <row r="3388" spans="25:25" x14ac:dyDescent="0.35">
      <c r="Y3388" s="67"/>
    </row>
    <row r="3389" spans="25:25" x14ac:dyDescent="0.35">
      <c r="Y3389" s="67"/>
    </row>
    <row r="3390" spans="25:25" x14ac:dyDescent="0.35">
      <c r="Y3390" s="67"/>
    </row>
    <row r="3391" spans="25:25" x14ac:dyDescent="0.35">
      <c r="Y3391" s="67"/>
    </row>
    <row r="3392" spans="25:25" x14ac:dyDescent="0.35">
      <c r="Y3392" s="67"/>
    </row>
    <row r="3393" spans="25:25" x14ac:dyDescent="0.35">
      <c r="Y3393" s="67"/>
    </row>
    <row r="3394" spans="25:25" x14ac:dyDescent="0.35">
      <c r="Y3394" s="67"/>
    </row>
    <row r="3395" spans="25:25" x14ac:dyDescent="0.35">
      <c r="Y3395" s="67"/>
    </row>
    <row r="3396" spans="25:25" x14ac:dyDescent="0.35">
      <c r="Y3396" s="67"/>
    </row>
    <row r="3397" spans="25:25" x14ac:dyDescent="0.35">
      <c r="Y3397" s="67"/>
    </row>
    <row r="3398" spans="25:25" x14ac:dyDescent="0.35">
      <c r="Y3398" s="67"/>
    </row>
    <row r="3399" spans="25:25" x14ac:dyDescent="0.35">
      <c r="Y3399" s="67"/>
    </row>
    <row r="3400" spans="25:25" x14ac:dyDescent="0.35">
      <c r="Y3400" s="67"/>
    </row>
    <row r="3401" spans="25:25" x14ac:dyDescent="0.35">
      <c r="Y3401" s="67"/>
    </row>
    <row r="3402" spans="25:25" x14ac:dyDescent="0.35">
      <c r="Y3402" s="67"/>
    </row>
    <row r="3403" spans="25:25" x14ac:dyDescent="0.35">
      <c r="Y3403" s="67"/>
    </row>
    <row r="3404" spans="25:25" x14ac:dyDescent="0.35">
      <c r="Y3404" s="67"/>
    </row>
    <row r="3405" spans="25:25" x14ac:dyDescent="0.35">
      <c r="Y3405" s="67"/>
    </row>
    <row r="3406" spans="25:25" x14ac:dyDescent="0.35">
      <c r="Y3406" s="67"/>
    </row>
    <row r="3407" spans="25:25" x14ac:dyDescent="0.35">
      <c r="Y3407" s="67"/>
    </row>
    <row r="3408" spans="25:25" x14ac:dyDescent="0.35">
      <c r="Y3408" s="67"/>
    </row>
    <row r="3409" spans="25:25" x14ac:dyDescent="0.35">
      <c r="Y3409" s="67"/>
    </row>
    <row r="3410" spans="25:25" x14ac:dyDescent="0.35">
      <c r="Y3410" s="67"/>
    </row>
    <row r="3411" spans="25:25" x14ac:dyDescent="0.35">
      <c r="Y3411" s="67"/>
    </row>
    <row r="3412" spans="25:25" x14ac:dyDescent="0.35">
      <c r="Y3412" s="67"/>
    </row>
    <row r="3413" spans="25:25" x14ac:dyDescent="0.35">
      <c r="Y3413" s="67"/>
    </row>
    <row r="3414" spans="25:25" x14ac:dyDescent="0.35">
      <c r="Y3414" s="67"/>
    </row>
    <row r="3415" spans="25:25" x14ac:dyDescent="0.35">
      <c r="Y3415" s="67"/>
    </row>
    <row r="3416" spans="25:25" x14ac:dyDescent="0.35">
      <c r="Y3416" s="67"/>
    </row>
    <row r="3417" spans="25:25" x14ac:dyDescent="0.35">
      <c r="Y3417" s="67"/>
    </row>
    <row r="3418" spans="25:25" x14ac:dyDescent="0.35">
      <c r="Y3418" s="67"/>
    </row>
    <row r="3419" spans="25:25" x14ac:dyDescent="0.35">
      <c r="Y3419" s="67"/>
    </row>
    <row r="3420" spans="25:25" x14ac:dyDescent="0.35">
      <c r="Y3420" s="67"/>
    </row>
    <row r="3421" spans="25:25" x14ac:dyDescent="0.35">
      <c r="Y3421" s="67"/>
    </row>
    <row r="3422" spans="25:25" x14ac:dyDescent="0.35">
      <c r="Y3422" s="67"/>
    </row>
    <row r="3423" spans="25:25" x14ac:dyDescent="0.35">
      <c r="Y3423" s="67"/>
    </row>
    <row r="3424" spans="25:25" x14ac:dyDescent="0.35">
      <c r="Y3424" s="67"/>
    </row>
    <row r="3425" spans="25:25" x14ac:dyDescent="0.35">
      <c r="Y3425" s="67"/>
    </row>
    <row r="3426" spans="25:25" x14ac:dyDescent="0.35">
      <c r="Y3426" s="67"/>
    </row>
    <row r="3427" spans="25:25" x14ac:dyDescent="0.35">
      <c r="Y3427" s="67"/>
    </row>
    <row r="3428" spans="25:25" x14ac:dyDescent="0.35">
      <c r="Y3428" s="67"/>
    </row>
    <row r="3429" spans="25:25" x14ac:dyDescent="0.35">
      <c r="Y3429" s="67"/>
    </row>
    <row r="3430" spans="25:25" x14ac:dyDescent="0.35">
      <c r="Y3430" s="67"/>
    </row>
    <row r="3431" spans="25:25" x14ac:dyDescent="0.35">
      <c r="Y3431" s="67"/>
    </row>
    <row r="3432" spans="25:25" x14ac:dyDescent="0.35">
      <c r="Y3432" s="67"/>
    </row>
    <row r="3433" spans="25:25" x14ac:dyDescent="0.35">
      <c r="Y3433" s="67"/>
    </row>
    <row r="3434" spans="25:25" x14ac:dyDescent="0.35">
      <c r="Y3434" s="67"/>
    </row>
    <row r="3435" spans="25:25" x14ac:dyDescent="0.35">
      <c r="Y3435" s="67"/>
    </row>
    <row r="3436" spans="25:25" x14ac:dyDescent="0.35">
      <c r="Y3436" s="67"/>
    </row>
    <row r="3437" spans="25:25" x14ac:dyDescent="0.35">
      <c r="Y3437" s="67"/>
    </row>
    <row r="3438" spans="25:25" x14ac:dyDescent="0.35">
      <c r="Y3438" s="67"/>
    </row>
    <row r="3439" spans="25:25" x14ac:dyDescent="0.35">
      <c r="Y3439" s="67"/>
    </row>
    <row r="3440" spans="25:25" x14ac:dyDescent="0.35">
      <c r="Y3440" s="67"/>
    </row>
    <row r="3441" spans="25:25" x14ac:dyDescent="0.35">
      <c r="Y3441" s="67"/>
    </row>
    <row r="3442" spans="25:25" x14ac:dyDescent="0.35">
      <c r="Y3442" s="67"/>
    </row>
    <row r="3443" spans="25:25" x14ac:dyDescent="0.35">
      <c r="Y3443" s="67"/>
    </row>
    <row r="3444" spans="25:25" x14ac:dyDescent="0.35">
      <c r="Y3444" s="67"/>
    </row>
    <row r="3445" spans="25:25" x14ac:dyDescent="0.35">
      <c r="Y3445" s="67"/>
    </row>
    <row r="3446" spans="25:25" x14ac:dyDescent="0.35">
      <c r="Y3446" s="67"/>
    </row>
    <row r="3447" spans="25:25" x14ac:dyDescent="0.35">
      <c r="Y3447" s="67"/>
    </row>
    <row r="3448" spans="25:25" x14ac:dyDescent="0.35">
      <c r="Y3448" s="67"/>
    </row>
    <row r="3449" spans="25:25" x14ac:dyDescent="0.35">
      <c r="Y3449" s="67"/>
    </row>
    <row r="3450" spans="25:25" x14ac:dyDescent="0.35">
      <c r="Y3450" s="67"/>
    </row>
    <row r="3451" spans="25:25" x14ac:dyDescent="0.35">
      <c r="Y3451" s="67"/>
    </row>
    <row r="3452" spans="25:25" x14ac:dyDescent="0.35">
      <c r="Y3452" s="67"/>
    </row>
    <row r="3453" spans="25:25" x14ac:dyDescent="0.35">
      <c r="Y3453" s="67"/>
    </row>
    <row r="3454" spans="25:25" x14ac:dyDescent="0.35">
      <c r="Y3454" s="67"/>
    </row>
    <row r="3455" spans="25:25" x14ac:dyDescent="0.35">
      <c r="Y3455" s="67"/>
    </row>
    <row r="3456" spans="25:25" x14ac:dyDescent="0.35">
      <c r="Y3456" s="67"/>
    </row>
    <row r="3457" spans="25:25" x14ac:dyDescent="0.35">
      <c r="Y3457" s="67"/>
    </row>
    <row r="3458" spans="25:25" x14ac:dyDescent="0.35">
      <c r="Y3458" s="67"/>
    </row>
    <row r="3459" spans="25:25" x14ac:dyDescent="0.35">
      <c r="Y3459" s="67"/>
    </row>
    <row r="3460" spans="25:25" x14ac:dyDescent="0.35">
      <c r="Y3460" s="67"/>
    </row>
    <row r="3461" spans="25:25" x14ac:dyDescent="0.35">
      <c r="Y3461" s="67"/>
    </row>
    <row r="3462" spans="25:25" x14ac:dyDescent="0.35">
      <c r="Y3462" s="67"/>
    </row>
    <row r="3463" spans="25:25" x14ac:dyDescent="0.35">
      <c r="Y3463" s="67"/>
    </row>
    <row r="3464" spans="25:25" x14ac:dyDescent="0.35">
      <c r="Y3464" s="67"/>
    </row>
    <row r="3465" spans="25:25" x14ac:dyDescent="0.35">
      <c r="Y3465" s="67"/>
    </row>
    <row r="3466" spans="25:25" x14ac:dyDescent="0.35">
      <c r="Y3466" s="67"/>
    </row>
    <row r="3467" spans="25:25" x14ac:dyDescent="0.35">
      <c r="Y3467" s="67"/>
    </row>
    <row r="3468" spans="25:25" x14ac:dyDescent="0.35">
      <c r="Y3468" s="67"/>
    </row>
    <row r="3469" spans="25:25" x14ac:dyDescent="0.35">
      <c r="Y3469" s="67"/>
    </row>
    <row r="3470" spans="25:25" x14ac:dyDescent="0.35">
      <c r="Y3470" s="67"/>
    </row>
    <row r="3471" spans="25:25" x14ac:dyDescent="0.35">
      <c r="Y3471" s="67"/>
    </row>
    <row r="3472" spans="25:25" x14ac:dyDescent="0.35">
      <c r="Y3472" s="67"/>
    </row>
    <row r="3473" spans="25:25" x14ac:dyDescent="0.35">
      <c r="Y3473" s="67"/>
    </row>
    <row r="3474" spans="25:25" x14ac:dyDescent="0.35">
      <c r="Y3474" s="67"/>
    </row>
    <row r="3475" spans="25:25" x14ac:dyDescent="0.35">
      <c r="Y3475" s="67"/>
    </row>
    <row r="3476" spans="25:25" x14ac:dyDescent="0.35">
      <c r="Y3476" s="67"/>
    </row>
    <row r="3477" spans="25:25" x14ac:dyDescent="0.35">
      <c r="Y3477" s="67"/>
    </row>
    <row r="3478" spans="25:25" x14ac:dyDescent="0.35">
      <c r="Y3478" s="67"/>
    </row>
    <row r="3479" spans="25:25" x14ac:dyDescent="0.35">
      <c r="Y3479" s="67"/>
    </row>
    <row r="3480" spans="25:25" x14ac:dyDescent="0.35">
      <c r="Y3480" s="67"/>
    </row>
    <row r="3481" spans="25:25" x14ac:dyDescent="0.35">
      <c r="Y3481" s="67"/>
    </row>
    <row r="3482" spans="25:25" x14ac:dyDescent="0.35">
      <c r="Y3482" s="67"/>
    </row>
    <row r="3483" spans="25:25" x14ac:dyDescent="0.35">
      <c r="Y3483" s="67"/>
    </row>
    <row r="3484" spans="25:25" x14ac:dyDescent="0.35">
      <c r="Y3484" s="67"/>
    </row>
    <row r="3485" spans="25:25" x14ac:dyDescent="0.35">
      <c r="Y3485" s="67"/>
    </row>
    <row r="3486" spans="25:25" x14ac:dyDescent="0.35">
      <c r="Y3486" s="67"/>
    </row>
    <row r="3487" spans="25:25" x14ac:dyDescent="0.35">
      <c r="Y3487" s="67"/>
    </row>
    <row r="3488" spans="25:25" x14ac:dyDescent="0.35">
      <c r="Y3488" s="67"/>
    </row>
    <row r="3489" spans="25:25" x14ac:dyDescent="0.35">
      <c r="Y3489" s="67"/>
    </row>
    <row r="3490" spans="25:25" x14ac:dyDescent="0.35">
      <c r="Y3490" s="67"/>
    </row>
    <row r="3491" spans="25:25" x14ac:dyDescent="0.35">
      <c r="Y3491" s="67"/>
    </row>
    <row r="3492" spans="25:25" x14ac:dyDescent="0.35">
      <c r="Y3492" s="67"/>
    </row>
    <row r="3493" spans="25:25" x14ac:dyDescent="0.35">
      <c r="Y3493" s="67"/>
    </row>
    <row r="3494" spans="25:25" x14ac:dyDescent="0.35">
      <c r="Y3494" s="67"/>
    </row>
    <row r="3495" spans="25:25" x14ac:dyDescent="0.35">
      <c r="Y3495" s="67"/>
    </row>
    <row r="3496" spans="25:25" x14ac:dyDescent="0.35">
      <c r="Y3496" s="67"/>
    </row>
    <row r="3497" spans="25:25" x14ac:dyDescent="0.35">
      <c r="Y3497" s="67"/>
    </row>
    <row r="3498" spans="25:25" x14ac:dyDescent="0.35">
      <c r="Y3498" s="67"/>
    </row>
    <row r="3499" spans="25:25" x14ac:dyDescent="0.35">
      <c r="Y3499" s="67"/>
    </row>
    <row r="3500" spans="25:25" x14ac:dyDescent="0.35">
      <c r="Y3500" s="67"/>
    </row>
    <row r="3501" spans="25:25" x14ac:dyDescent="0.35">
      <c r="Y3501" s="67"/>
    </row>
    <row r="3502" spans="25:25" x14ac:dyDescent="0.35">
      <c r="Y3502" s="67"/>
    </row>
    <row r="3503" spans="25:25" x14ac:dyDescent="0.35">
      <c r="Y3503" s="67"/>
    </row>
    <row r="3504" spans="25:25" x14ac:dyDescent="0.35">
      <c r="Y3504" s="67"/>
    </row>
    <row r="3505" spans="25:25" x14ac:dyDescent="0.35">
      <c r="Y3505" s="67"/>
    </row>
    <row r="3506" spans="25:25" x14ac:dyDescent="0.35">
      <c r="Y3506" s="67"/>
    </row>
    <row r="3507" spans="25:25" x14ac:dyDescent="0.35">
      <c r="Y3507" s="67"/>
    </row>
    <row r="3508" spans="25:25" x14ac:dyDescent="0.35">
      <c r="Y3508" s="67"/>
    </row>
    <row r="3509" spans="25:25" x14ac:dyDescent="0.35">
      <c r="Y3509" s="67"/>
    </row>
    <row r="3510" spans="25:25" x14ac:dyDescent="0.35">
      <c r="Y3510" s="67"/>
    </row>
    <row r="3511" spans="25:25" x14ac:dyDescent="0.35">
      <c r="Y3511" s="67"/>
    </row>
    <row r="3512" spans="25:25" x14ac:dyDescent="0.35">
      <c r="Y3512" s="67"/>
    </row>
    <row r="3513" spans="25:25" x14ac:dyDescent="0.35">
      <c r="Y3513" s="67"/>
    </row>
    <row r="3514" spans="25:25" x14ac:dyDescent="0.35">
      <c r="Y3514" s="67"/>
    </row>
    <row r="3515" spans="25:25" x14ac:dyDescent="0.35">
      <c r="Y3515" s="67"/>
    </row>
    <row r="3516" spans="25:25" x14ac:dyDescent="0.35">
      <c r="Y3516" s="67"/>
    </row>
    <row r="3517" spans="25:25" x14ac:dyDescent="0.35">
      <c r="Y3517" s="67"/>
    </row>
    <row r="3518" spans="25:25" x14ac:dyDescent="0.35">
      <c r="Y3518" s="67"/>
    </row>
    <row r="3519" spans="25:25" x14ac:dyDescent="0.35">
      <c r="Y3519" s="67"/>
    </row>
    <row r="3520" spans="25:25" x14ac:dyDescent="0.35">
      <c r="Y3520" s="67"/>
    </row>
    <row r="3521" spans="25:25" x14ac:dyDescent="0.35">
      <c r="Y3521" s="67"/>
    </row>
    <row r="3522" spans="25:25" x14ac:dyDescent="0.35">
      <c r="Y3522" s="67"/>
    </row>
    <row r="3523" spans="25:25" x14ac:dyDescent="0.35">
      <c r="Y3523" s="67"/>
    </row>
    <row r="3524" spans="25:25" x14ac:dyDescent="0.35">
      <c r="Y3524" s="67"/>
    </row>
    <row r="3525" spans="25:25" x14ac:dyDescent="0.35">
      <c r="Y3525" s="67"/>
    </row>
    <row r="3526" spans="25:25" x14ac:dyDescent="0.35">
      <c r="Y3526" s="67"/>
    </row>
    <row r="3527" spans="25:25" x14ac:dyDescent="0.35">
      <c r="Y3527" s="67"/>
    </row>
    <row r="3528" spans="25:25" x14ac:dyDescent="0.35">
      <c r="Y3528" s="67"/>
    </row>
    <row r="3529" spans="25:25" x14ac:dyDescent="0.35">
      <c r="Y3529" s="67"/>
    </row>
    <row r="3530" spans="25:25" x14ac:dyDescent="0.35">
      <c r="Y3530" s="67"/>
    </row>
    <row r="3531" spans="25:25" x14ac:dyDescent="0.35">
      <c r="Y3531" s="67"/>
    </row>
    <row r="3532" spans="25:25" x14ac:dyDescent="0.35">
      <c r="Y3532" s="67"/>
    </row>
    <row r="3533" spans="25:25" x14ac:dyDescent="0.35">
      <c r="Y3533" s="67"/>
    </row>
    <row r="3534" spans="25:25" x14ac:dyDescent="0.35">
      <c r="Y3534" s="67"/>
    </row>
    <row r="3535" spans="25:25" x14ac:dyDescent="0.35">
      <c r="Y3535" s="67"/>
    </row>
    <row r="3536" spans="25:25" x14ac:dyDescent="0.35">
      <c r="Y3536" s="67"/>
    </row>
    <row r="3537" spans="25:25" x14ac:dyDescent="0.35">
      <c r="Y3537" s="67"/>
    </row>
    <row r="3538" spans="25:25" x14ac:dyDescent="0.35">
      <c r="Y3538" s="67"/>
    </row>
    <row r="3539" spans="25:25" x14ac:dyDescent="0.35">
      <c r="Y3539" s="67"/>
    </row>
    <row r="3540" spans="25:25" x14ac:dyDescent="0.35">
      <c r="Y3540" s="67"/>
    </row>
    <row r="3541" spans="25:25" x14ac:dyDescent="0.35">
      <c r="Y3541" s="67"/>
    </row>
    <row r="3542" spans="25:25" x14ac:dyDescent="0.35">
      <c r="Y3542" s="67"/>
    </row>
    <row r="3543" spans="25:25" x14ac:dyDescent="0.35">
      <c r="Y3543" s="67"/>
    </row>
    <row r="3544" spans="25:25" x14ac:dyDescent="0.35">
      <c r="Y3544" s="67"/>
    </row>
    <row r="3545" spans="25:25" x14ac:dyDescent="0.35">
      <c r="Y3545" s="67"/>
    </row>
    <row r="3546" spans="25:25" x14ac:dyDescent="0.35">
      <c r="Y3546" s="67"/>
    </row>
    <row r="3547" spans="25:25" x14ac:dyDescent="0.35">
      <c r="Y3547" s="67"/>
    </row>
    <row r="3548" spans="25:25" x14ac:dyDescent="0.35">
      <c r="Y3548" s="67"/>
    </row>
    <row r="3549" spans="25:25" x14ac:dyDescent="0.35">
      <c r="Y3549" s="67"/>
    </row>
    <row r="3550" spans="25:25" x14ac:dyDescent="0.35">
      <c r="Y3550" s="67"/>
    </row>
    <row r="3551" spans="25:25" x14ac:dyDescent="0.35">
      <c r="Y3551" s="67"/>
    </row>
    <row r="3552" spans="25:25" x14ac:dyDescent="0.35">
      <c r="Y3552" s="67"/>
    </row>
    <row r="3553" spans="25:25" x14ac:dyDescent="0.35">
      <c r="Y3553" s="67"/>
    </row>
    <row r="3554" spans="25:25" x14ac:dyDescent="0.35">
      <c r="Y3554" s="67"/>
    </row>
    <row r="3555" spans="25:25" x14ac:dyDescent="0.35">
      <c r="Y3555" s="67"/>
    </row>
    <row r="3556" spans="25:25" x14ac:dyDescent="0.35">
      <c r="Y3556" s="67"/>
    </row>
    <row r="3557" spans="25:25" x14ac:dyDescent="0.35">
      <c r="Y3557" s="67"/>
    </row>
    <row r="3558" spans="25:25" x14ac:dyDescent="0.35">
      <c r="Y3558" s="67"/>
    </row>
    <row r="3559" spans="25:25" x14ac:dyDescent="0.35">
      <c r="Y3559" s="67"/>
    </row>
    <row r="3560" spans="25:25" x14ac:dyDescent="0.35">
      <c r="Y3560" s="67"/>
    </row>
    <row r="3561" spans="25:25" x14ac:dyDescent="0.35">
      <c r="Y3561" s="67"/>
    </row>
    <row r="3562" spans="25:25" x14ac:dyDescent="0.35">
      <c r="Y3562" s="67"/>
    </row>
    <row r="3563" spans="25:25" x14ac:dyDescent="0.35">
      <c r="Y3563" s="67"/>
    </row>
    <row r="3564" spans="25:25" x14ac:dyDescent="0.35">
      <c r="Y3564" s="67"/>
    </row>
    <row r="3565" spans="25:25" x14ac:dyDescent="0.35">
      <c r="Y3565" s="67"/>
    </row>
    <row r="3566" spans="25:25" x14ac:dyDescent="0.35">
      <c r="Y3566" s="67"/>
    </row>
    <row r="3567" spans="25:25" x14ac:dyDescent="0.35">
      <c r="Y3567" s="67"/>
    </row>
    <row r="3568" spans="25:25" x14ac:dyDescent="0.35">
      <c r="Y3568" s="67"/>
    </row>
    <row r="3569" spans="25:25" x14ac:dyDescent="0.35">
      <c r="Y3569" s="67"/>
    </row>
    <row r="3570" spans="25:25" x14ac:dyDescent="0.35">
      <c r="Y3570" s="67"/>
    </row>
    <row r="3571" spans="25:25" x14ac:dyDescent="0.35">
      <c r="Y3571" s="67"/>
    </row>
    <row r="3572" spans="25:25" x14ac:dyDescent="0.35">
      <c r="Y3572" s="67"/>
    </row>
    <row r="3573" spans="25:25" x14ac:dyDescent="0.35">
      <c r="Y3573" s="67"/>
    </row>
    <row r="3574" spans="25:25" x14ac:dyDescent="0.35">
      <c r="Y3574" s="67"/>
    </row>
    <row r="3575" spans="25:25" x14ac:dyDescent="0.35">
      <c r="Y3575" s="67"/>
    </row>
    <row r="3576" spans="25:25" x14ac:dyDescent="0.35">
      <c r="Y3576" s="67"/>
    </row>
    <row r="3577" spans="25:25" x14ac:dyDescent="0.35">
      <c r="Y3577" s="67"/>
    </row>
    <row r="3578" spans="25:25" x14ac:dyDescent="0.35">
      <c r="Y3578" s="67"/>
    </row>
    <row r="3579" spans="25:25" x14ac:dyDescent="0.35">
      <c r="Y3579" s="67"/>
    </row>
    <row r="3580" spans="25:25" x14ac:dyDescent="0.35">
      <c r="Y3580" s="67"/>
    </row>
    <row r="3581" spans="25:25" x14ac:dyDescent="0.35">
      <c r="Y3581" s="67"/>
    </row>
    <row r="3582" spans="25:25" x14ac:dyDescent="0.35">
      <c r="Y3582" s="67"/>
    </row>
    <row r="3583" spans="25:25" x14ac:dyDescent="0.35">
      <c r="Y3583" s="67"/>
    </row>
    <row r="3584" spans="25:25" x14ac:dyDescent="0.35">
      <c r="Y3584" s="67"/>
    </row>
    <row r="3585" spans="25:25" x14ac:dyDescent="0.35">
      <c r="Y3585" s="67"/>
    </row>
    <row r="3586" spans="25:25" x14ac:dyDescent="0.35">
      <c r="Y3586" s="67"/>
    </row>
    <row r="3587" spans="25:25" x14ac:dyDescent="0.35">
      <c r="Y3587" s="67"/>
    </row>
    <row r="3588" spans="25:25" x14ac:dyDescent="0.35">
      <c r="Y3588" s="67"/>
    </row>
    <row r="3589" spans="25:25" x14ac:dyDescent="0.35">
      <c r="Y3589" s="67"/>
    </row>
    <row r="3590" spans="25:25" x14ac:dyDescent="0.35">
      <c r="Y3590" s="67"/>
    </row>
    <row r="3591" spans="25:25" x14ac:dyDescent="0.35">
      <c r="Y3591" s="67"/>
    </row>
    <row r="3592" spans="25:25" x14ac:dyDescent="0.35">
      <c r="Y3592" s="67"/>
    </row>
    <row r="3593" spans="25:25" x14ac:dyDescent="0.35">
      <c r="Y3593" s="67"/>
    </row>
    <row r="3594" spans="25:25" x14ac:dyDescent="0.35">
      <c r="Y3594" s="67"/>
    </row>
    <row r="3595" spans="25:25" x14ac:dyDescent="0.35">
      <c r="Y3595" s="67"/>
    </row>
    <row r="3596" spans="25:25" x14ac:dyDescent="0.35">
      <c r="Y3596" s="67"/>
    </row>
    <row r="3597" spans="25:25" x14ac:dyDescent="0.35">
      <c r="Y3597" s="67"/>
    </row>
    <row r="3598" spans="25:25" x14ac:dyDescent="0.35">
      <c r="Y3598" s="67"/>
    </row>
    <row r="3599" spans="25:25" x14ac:dyDescent="0.35">
      <c r="Y3599" s="67"/>
    </row>
    <row r="3600" spans="25:25" x14ac:dyDescent="0.35">
      <c r="Y3600" s="67"/>
    </row>
    <row r="3601" spans="25:25" x14ac:dyDescent="0.35">
      <c r="Y3601" s="67"/>
    </row>
    <row r="3602" spans="25:25" x14ac:dyDescent="0.35">
      <c r="Y3602" s="67"/>
    </row>
    <row r="3603" spans="25:25" x14ac:dyDescent="0.35">
      <c r="Y3603" s="67"/>
    </row>
    <row r="3604" spans="25:25" x14ac:dyDescent="0.35">
      <c r="Y3604" s="67"/>
    </row>
    <row r="3605" spans="25:25" x14ac:dyDescent="0.35">
      <c r="Y3605" s="67"/>
    </row>
    <row r="3606" spans="25:25" x14ac:dyDescent="0.35">
      <c r="Y3606" s="67"/>
    </row>
    <row r="3607" spans="25:25" x14ac:dyDescent="0.35">
      <c r="Y3607" s="67"/>
    </row>
    <row r="3608" spans="25:25" x14ac:dyDescent="0.35">
      <c r="Y3608" s="67"/>
    </row>
    <row r="3609" spans="25:25" x14ac:dyDescent="0.35">
      <c r="Y3609" s="67"/>
    </row>
    <row r="3610" spans="25:25" x14ac:dyDescent="0.35">
      <c r="Y3610" s="67"/>
    </row>
    <row r="3611" spans="25:25" x14ac:dyDescent="0.35">
      <c r="Y3611" s="67"/>
    </row>
    <row r="3612" spans="25:25" x14ac:dyDescent="0.35">
      <c r="Y3612" s="67"/>
    </row>
    <row r="3613" spans="25:25" x14ac:dyDescent="0.35">
      <c r="Y3613" s="67"/>
    </row>
    <row r="3614" spans="25:25" x14ac:dyDescent="0.35">
      <c r="Y3614" s="67"/>
    </row>
    <row r="3615" spans="25:25" x14ac:dyDescent="0.35">
      <c r="Y3615" s="67"/>
    </row>
    <row r="3616" spans="25:25" x14ac:dyDescent="0.35">
      <c r="Y3616" s="67"/>
    </row>
    <row r="3617" spans="25:25" x14ac:dyDescent="0.35">
      <c r="Y3617" s="67"/>
    </row>
    <row r="3618" spans="25:25" x14ac:dyDescent="0.35">
      <c r="Y3618" s="67"/>
    </row>
    <row r="3619" spans="25:25" x14ac:dyDescent="0.35">
      <c r="Y3619" s="67"/>
    </row>
    <row r="3620" spans="25:25" x14ac:dyDescent="0.35">
      <c r="Y3620" s="67"/>
    </row>
    <row r="3621" spans="25:25" x14ac:dyDescent="0.35">
      <c r="Y3621" s="67"/>
    </row>
    <row r="3622" spans="25:25" x14ac:dyDescent="0.35">
      <c r="Y3622" s="67"/>
    </row>
    <row r="3623" spans="25:25" x14ac:dyDescent="0.35">
      <c r="Y3623" s="67"/>
    </row>
    <row r="3624" spans="25:25" x14ac:dyDescent="0.35">
      <c r="Y3624" s="67"/>
    </row>
    <row r="3625" spans="25:25" x14ac:dyDescent="0.35">
      <c r="Y3625" s="67"/>
    </row>
    <row r="3626" spans="25:25" x14ac:dyDescent="0.35">
      <c r="Y3626" s="67"/>
    </row>
    <row r="3627" spans="25:25" x14ac:dyDescent="0.35">
      <c r="Y3627" s="67"/>
    </row>
    <row r="3628" spans="25:25" x14ac:dyDescent="0.35">
      <c r="Y3628" s="67"/>
    </row>
    <row r="3629" spans="25:25" x14ac:dyDescent="0.35">
      <c r="Y3629" s="67"/>
    </row>
    <row r="3630" spans="25:25" x14ac:dyDescent="0.35">
      <c r="Y3630" s="67"/>
    </row>
    <row r="3631" spans="25:25" x14ac:dyDescent="0.35">
      <c r="Y3631" s="67"/>
    </row>
    <row r="3632" spans="25:25" x14ac:dyDescent="0.35">
      <c r="Y3632" s="67"/>
    </row>
    <row r="3633" spans="25:25" x14ac:dyDescent="0.35">
      <c r="Y3633" s="67"/>
    </row>
    <row r="3634" spans="25:25" x14ac:dyDescent="0.35">
      <c r="Y3634" s="67"/>
    </row>
    <row r="3635" spans="25:25" x14ac:dyDescent="0.35">
      <c r="Y3635" s="67"/>
    </row>
    <row r="3636" spans="25:25" x14ac:dyDescent="0.35">
      <c r="Y3636" s="67"/>
    </row>
    <row r="3637" spans="25:25" x14ac:dyDescent="0.35">
      <c r="Y3637" s="67"/>
    </row>
    <row r="3638" spans="25:25" x14ac:dyDescent="0.35">
      <c r="Y3638" s="67"/>
    </row>
    <row r="3639" spans="25:25" x14ac:dyDescent="0.35">
      <c r="Y3639" s="67"/>
    </row>
    <row r="3640" spans="25:25" x14ac:dyDescent="0.35">
      <c r="Y3640" s="67"/>
    </row>
    <row r="3641" spans="25:25" x14ac:dyDescent="0.35">
      <c r="Y3641" s="67"/>
    </row>
    <row r="3642" spans="25:25" x14ac:dyDescent="0.35">
      <c r="Y3642" s="67"/>
    </row>
    <row r="3643" spans="25:25" x14ac:dyDescent="0.35">
      <c r="Y3643" s="67"/>
    </row>
    <row r="3644" spans="25:25" x14ac:dyDescent="0.35">
      <c r="Y3644" s="67"/>
    </row>
    <row r="3645" spans="25:25" x14ac:dyDescent="0.35">
      <c r="Y3645" s="67"/>
    </row>
    <row r="3646" spans="25:25" x14ac:dyDescent="0.35">
      <c r="Y3646" s="67"/>
    </row>
    <row r="3647" spans="25:25" x14ac:dyDescent="0.35">
      <c r="Y3647" s="67"/>
    </row>
    <row r="3648" spans="25:25" x14ac:dyDescent="0.35">
      <c r="Y3648" s="67"/>
    </row>
    <row r="3649" spans="25:25" x14ac:dyDescent="0.35">
      <c r="Y3649" s="67"/>
    </row>
    <row r="3650" spans="25:25" x14ac:dyDescent="0.35">
      <c r="Y3650" s="67"/>
    </row>
    <row r="3651" spans="25:25" x14ac:dyDescent="0.35">
      <c r="Y3651" s="67"/>
    </row>
    <row r="3652" spans="25:25" x14ac:dyDescent="0.35">
      <c r="Y3652" s="67"/>
    </row>
    <row r="3653" spans="25:25" x14ac:dyDescent="0.35">
      <c r="Y3653" s="67"/>
    </row>
    <row r="3654" spans="25:25" x14ac:dyDescent="0.35">
      <c r="Y3654" s="67"/>
    </row>
    <row r="3655" spans="25:25" x14ac:dyDescent="0.35">
      <c r="Y3655" s="67"/>
    </row>
    <row r="3656" spans="25:25" x14ac:dyDescent="0.35">
      <c r="Y3656" s="67"/>
    </row>
    <row r="3657" spans="25:25" x14ac:dyDescent="0.35">
      <c r="Y3657" s="67"/>
    </row>
    <row r="3658" spans="25:25" x14ac:dyDescent="0.35">
      <c r="Y3658" s="67"/>
    </row>
    <row r="3659" spans="25:25" x14ac:dyDescent="0.35">
      <c r="Y3659" s="67"/>
    </row>
    <row r="3660" spans="25:25" x14ac:dyDescent="0.35">
      <c r="Y3660" s="67"/>
    </row>
    <row r="3661" spans="25:25" x14ac:dyDescent="0.35">
      <c r="Y3661" s="67"/>
    </row>
    <row r="3662" spans="25:25" x14ac:dyDescent="0.35">
      <c r="Y3662" s="67"/>
    </row>
    <row r="3663" spans="25:25" x14ac:dyDescent="0.35">
      <c r="Y3663" s="67"/>
    </row>
    <row r="3664" spans="25:25" x14ac:dyDescent="0.35">
      <c r="Y3664" s="67"/>
    </row>
    <row r="3665" spans="25:25" x14ac:dyDescent="0.35">
      <c r="Y3665" s="67"/>
    </row>
    <row r="3666" spans="25:25" x14ac:dyDescent="0.35">
      <c r="Y3666" s="67"/>
    </row>
    <row r="3667" spans="25:25" x14ac:dyDescent="0.35">
      <c r="Y3667" s="67"/>
    </row>
    <row r="3668" spans="25:25" x14ac:dyDescent="0.35">
      <c r="Y3668" s="67"/>
    </row>
    <row r="3669" spans="25:25" x14ac:dyDescent="0.35">
      <c r="Y3669" s="67"/>
    </row>
    <row r="3670" spans="25:25" x14ac:dyDescent="0.35">
      <c r="Y3670" s="67"/>
    </row>
    <row r="3671" spans="25:25" x14ac:dyDescent="0.35">
      <c r="Y3671" s="67"/>
    </row>
    <row r="3672" spans="25:25" x14ac:dyDescent="0.35">
      <c r="Y3672" s="67"/>
    </row>
    <row r="3673" spans="25:25" x14ac:dyDescent="0.35">
      <c r="Y3673" s="67"/>
    </row>
    <row r="3674" spans="25:25" x14ac:dyDescent="0.35">
      <c r="Y3674" s="67"/>
    </row>
    <row r="3675" spans="25:25" x14ac:dyDescent="0.35">
      <c r="Y3675" s="67"/>
    </row>
    <row r="3676" spans="25:25" x14ac:dyDescent="0.35">
      <c r="Y3676" s="67"/>
    </row>
    <row r="3677" spans="25:25" x14ac:dyDescent="0.35">
      <c r="Y3677" s="67"/>
    </row>
    <row r="3678" spans="25:25" x14ac:dyDescent="0.35">
      <c r="Y3678" s="67"/>
    </row>
    <row r="3679" spans="25:25" x14ac:dyDescent="0.35">
      <c r="Y3679" s="67"/>
    </row>
    <row r="3680" spans="25:25" x14ac:dyDescent="0.35">
      <c r="Y3680" s="67"/>
    </row>
    <row r="3681" spans="25:25" x14ac:dyDescent="0.35">
      <c r="Y3681" s="67"/>
    </row>
    <row r="3682" spans="25:25" x14ac:dyDescent="0.35">
      <c r="Y3682" s="67"/>
    </row>
    <row r="3683" spans="25:25" x14ac:dyDescent="0.35">
      <c r="Y3683" s="67"/>
    </row>
    <row r="3684" spans="25:25" x14ac:dyDescent="0.35">
      <c r="Y3684" s="67"/>
    </row>
    <row r="3685" spans="25:25" x14ac:dyDescent="0.35">
      <c r="Y3685" s="67"/>
    </row>
    <row r="3686" spans="25:25" x14ac:dyDescent="0.35">
      <c r="Y3686" s="67"/>
    </row>
    <row r="3687" spans="25:25" x14ac:dyDescent="0.35">
      <c r="Y3687" s="67"/>
    </row>
    <row r="3688" spans="25:25" x14ac:dyDescent="0.35">
      <c r="Y3688" s="67"/>
    </row>
    <row r="3689" spans="25:25" x14ac:dyDescent="0.35">
      <c r="Y3689" s="67"/>
    </row>
    <row r="3690" spans="25:25" x14ac:dyDescent="0.35">
      <c r="Y3690" s="67"/>
    </row>
    <row r="3691" spans="25:25" x14ac:dyDescent="0.35">
      <c r="Y3691" s="67"/>
    </row>
    <row r="3692" spans="25:25" x14ac:dyDescent="0.35">
      <c r="Y3692" s="67"/>
    </row>
    <row r="3693" spans="25:25" x14ac:dyDescent="0.35">
      <c r="Y3693" s="67"/>
    </row>
    <row r="3694" spans="25:25" x14ac:dyDescent="0.35">
      <c r="Y3694" s="67"/>
    </row>
    <row r="3695" spans="25:25" x14ac:dyDescent="0.35">
      <c r="Y3695" s="67"/>
    </row>
    <row r="3696" spans="25:25" x14ac:dyDescent="0.35">
      <c r="Y3696" s="67"/>
    </row>
    <row r="3697" spans="25:25" x14ac:dyDescent="0.35">
      <c r="Y3697" s="67"/>
    </row>
    <row r="3698" spans="25:25" x14ac:dyDescent="0.35">
      <c r="Y3698" s="67"/>
    </row>
    <row r="3699" spans="25:25" x14ac:dyDescent="0.35">
      <c r="Y3699" s="67"/>
    </row>
    <row r="3700" spans="25:25" x14ac:dyDescent="0.35">
      <c r="Y3700" s="67"/>
    </row>
    <row r="3701" spans="25:25" x14ac:dyDescent="0.35">
      <c r="Y3701" s="67"/>
    </row>
    <row r="3702" spans="25:25" x14ac:dyDescent="0.35">
      <c r="Y3702" s="67"/>
    </row>
    <row r="3703" spans="25:25" x14ac:dyDescent="0.35">
      <c r="Y3703" s="67"/>
    </row>
    <row r="3704" spans="25:25" x14ac:dyDescent="0.35">
      <c r="Y3704" s="67"/>
    </row>
    <row r="3705" spans="25:25" x14ac:dyDescent="0.35">
      <c r="Y3705" s="67"/>
    </row>
    <row r="3706" spans="25:25" x14ac:dyDescent="0.35">
      <c r="Y3706" s="67"/>
    </row>
    <row r="3707" spans="25:25" x14ac:dyDescent="0.35">
      <c r="Y3707" s="67"/>
    </row>
    <row r="3708" spans="25:25" x14ac:dyDescent="0.35">
      <c r="Y3708" s="67"/>
    </row>
    <row r="3709" spans="25:25" x14ac:dyDescent="0.35">
      <c r="Y3709" s="67"/>
    </row>
    <row r="3710" spans="25:25" x14ac:dyDescent="0.35">
      <c r="Y3710" s="67"/>
    </row>
    <row r="3711" spans="25:25" x14ac:dyDescent="0.35">
      <c r="Y3711" s="67"/>
    </row>
    <row r="3712" spans="25:25" x14ac:dyDescent="0.35">
      <c r="Y3712" s="67"/>
    </row>
    <row r="3713" spans="25:25" x14ac:dyDescent="0.35">
      <c r="Y3713" s="67"/>
    </row>
    <row r="3714" spans="25:25" x14ac:dyDescent="0.35">
      <c r="Y3714" s="67"/>
    </row>
    <row r="3715" spans="25:25" x14ac:dyDescent="0.35">
      <c r="Y3715" s="67"/>
    </row>
    <row r="3716" spans="25:25" x14ac:dyDescent="0.35">
      <c r="Y3716" s="67"/>
    </row>
    <row r="3717" spans="25:25" x14ac:dyDescent="0.35">
      <c r="Y3717" s="67"/>
    </row>
    <row r="3718" spans="25:25" x14ac:dyDescent="0.35">
      <c r="Y3718" s="67"/>
    </row>
    <row r="3719" spans="25:25" x14ac:dyDescent="0.35">
      <c r="Y3719" s="67"/>
    </row>
    <row r="3720" spans="25:25" x14ac:dyDescent="0.35">
      <c r="Y3720" s="67"/>
    </row>
    <row r="3721" spans="25:25" x14ac:dyDescent="0.35">
      <c r="Y3721" s="67"/>
    </row>
    <row r="3722" spans="25:25" x14ac:dyDescent="0.35">
      <c r="Y3722" s="67"/>
    </row>
    <row r="3723" spans="25:25" x14ac:dyDescent="0.35">
      <c r="Y3723" s="67"/>
    </row>
    <row r="3724" spans="25:25" x14ac:dyDescent="0.35">
      <c r="Y3724" s="67"/>
    </row>
    <row r="3725" spans="25:25" x14ac:dyDescent="0.35">
      <c r="Y3725" s="67"/>
    </row>
    <row r="3726" spans="25:25" x14ac:dyDescent="0.35">
      <c r="Y3726" s="67"/>
    </row>
    <row r="3727" spans="25:25" x14ac:dyDescent="0.35">
      <c r="Y3727" s="67"/>
    </row>
    <row r="3728" spans="25:25" x14ac:dyDescent="0.35">
      <c r="Y3728" s="67"/>
    </row>
    <row r="3729" spans="25:25" x14ac:dyDescent="0.35">
      <c r="Y3729" s="67"/>
    </row>
    <row r="3730" spans="25:25" x14ac:dyDescent="0.35">
      <c r="Y3730" s="67"/>
    </row>
    <row r="3731" spans="25:25" x14ac:dyDescent="0.35">
      <c r="Y3731" s="67"/>
    </row>
    <row r="3732" spans="25:25" x14ac:dyDescent="0.35">
      <c r="Y3732" s="67"/>
    </row>
    <row r="3733" spans="25:25" x14ac:dyDescent="0.35">
      <c r="Y3733" s="67"/>
    </row>
    <row r="3734" spans="25:25" x14ac:dyDescent="0.35">
      <c r="Y3734" s="67"/>
    </row>
    <row r="3735" spans="25:25" x14ac:dyDescent="0.35">
      <c r="Y3735" s="67"/>
    </row>
    <row r="3736" spans="25:25" x14ac:dyDescent="0.35">
      <c r="Y3736" s="67"/>
    </row>
    <row r="3737" spans="25:25" x14ac:dyDescent="0.35">
      <c r="Y3737" s="67"/>
    </row>
    <row r="3738" spans="25:25" x14ac:dyDescent="0.35">
      <c r="Y3738" s="67"/>
    </row>
    <row r="3739" spans="25:25" x14ac:dyDescent="0.35">
      <c r="Y3739" s="67"/>
    </row>
    <row r="3740" spans="25:25" x14ac:dyDescent="0.35">
      <c r="Y3740" s="67"/>
    </row>
    <row r="3741" spans="25:25" x14ac:dyDescent="0.35">
      <c r="Y3741" s="67"/>
    </row>
    <row r="3742" spans="25:25" x14ac:dyDescent="0.35">
      <c r="Y3742" s="67"/>
    </row>
    <row r="3743" spans="25:25" x14ac:dyDescent="0.35">
      <c r="Y3743" s="67"/>
    </row>
    <row r="3744" spans="25:25" x14ac:dyDescent="0.35">
      <c r="Y3744" s="67"/>
    </row>
    <row r="3745" spans="25:25" x14ac:dyDescent="0.35">
      <c r="Y3745" s="67"/>
    </row>
    <row r="3746" spans="25:25" x14ac:dyDescent="0.35">
      <c r="Y3746" s="67"/>
    </row>
    <row r="3747" spans="25:25" x14ac:dyDescent="0.35">
      <c r="Y3747" s="67"/>
    </row>
    <row r="3748" spans="25:25" x14ac:dyDescent="0.35">
      <c r="Y3748" s="67"/>
    </row>
    <row r="3749" spans="25:25" x14ac:dyDescent="0.35">
      <c r="Y3749" s="67"/>
    </row>
    <row r="3750" spans="25:25" x14ac:dyDescent="0.35">
      <c r="Y3750" s="67"/>
    </row>
    <row r="3751" spans="25:25" x14ac:dyDescent="0.35">
      <c r="Y3751" s="67"/>
    </row>
    <row r="3752" spans="25:25" x14ac:dyDescent="0.35">
      <c r="Y3752" s="67"/>
    </row>
    <row r="3753" spans="25:25" x14ac:dyDescent="0.35">
      <c r="Y3753" s="67"/>
    </row>
    <row r="3754" spans="25:25" x14ac:dyDescent="0.35">
      <c r="Y3754" s="67"/>
    </row>
    <row r="3755" spans="25:25" x14ac:dyDescent="0.35">
      <c r="Y3755" s="67"/>
    </row>
    <row r="3756" spans="25:25" x14ac:dyDescent="0.35">
      <c r="Y3756" s="67"/>
    </row>
    <row r="3757" spans="25:25" x14ac:dyDescent="0.35">
      <c r="Y3757" s="67"/>
    </row>
    <row r="3758" spans="25:25" x14ac:dyDescent="0.35">
      <c r="Y3758" s="67"/>
    </row>
    <row r="3759" spans="25:25" x14ac:dyDescent="0.35">
      <c r="Y3759" s="67"/>
    </row>
    <row r="3760" spans="25:25" x14ac:dyDescent="0.35">
      <c r="Y3760" s="67"/>
    </row>
    <row r="3761" spans="25:25" x14ac:dyDescent="0.35">
      <c r="Y3761" s="67"/>
    </row>
    <row r="3762" spans="25:25" x14ac:dyDescent="0.35">
      <c r="Y3762" s="67"/>
    </row>
    <row r="3763" spans="25:25" x14ac:dyDescent="0.35">
      <c r="Y3763" s="67"/>
    </row>
    <row r="3764" spans="25:25" x14ac:dyDescent="0.35">
      <c r="Y3764" s="67"/>
    </row>
    <row r="3765" spans="25:25" x14ac:dyDescent="0.35">
      <c r="Y3765" s="67"/>
    </row>
    <row r="3766" spans="25:25" x14ac:dyDescent="0.35">
      <c r="Y3766" s="67"/>
    </row>
    <row r="3767" spans="25:25" x14ac:dyDescent="0.35">
      <c r="Y3767" s="67"/>
    </row>
    <row r="3768" spans="25:25" x14ac:dyDescent="0.35">
      <c r="Y3768" s="67"/>
    </row>
    <row r="3769" spans="25:25" x14ac:dyDescent="0.35">
      <c r="Y3769" s="67"/>
    </row>
    <row r="3770" spans="25:25" x14ac:dyDescent="0.35">
      <c r="Y3770" s="67"/>
    </row>
    <row r="3771" spans="25:25" x14ac:dyDescent="0.35">
      <c r="Y3771" s="67"/>
    </row>
    <row r="3772" spans="25:25" x14ac:dyDescent="0.35">
      <c r="Y3772" s="67"/>
    </row>
    <row r="3773" spans="25:25" x14ac:dyDescent="0.35">
      <c r="Y3773" s="67"/>
    </row>
    <row r="3774" spans="25:25" x14ac:dyDescent="0.35">
      <c r="Y3774" s="67"/>
    </row>
    <row r="3775" spans="25:25" x14ac:dyDescent="0.35">
      <c r="Y3775" s="67"/>
    </row>
    <row r="3776" spans="25:25" x14ac:dyDescent="0.35">
      <c r="Y3776" s="67"/>
    </row>
    <row r="3777" spans="25:25" x14ac:dyDescent="0.35">
      <c r="Y3777" s="67"/>
    </row>
    <row r="3778" spans="25:25" x14ac:dyDescent="0.35">
      <c r="Y3778" s="67"/>
    </row>
    <row r="3779" spans="25:25" x14ac:dyDescent="0.35">
      <c r="Y3779" s="67"/>
    </row>
    <row r="3780" spans="25:25" x14ac:dyDescent="0.35">
      <c r="Y3780" s="67"/>
    </row>
    <row r="3781" spans="25:25" x14ac:dyDescent="0.35">
      <c r="Y3781" s="67"/>
    </row>
    <row r="3782" spans="25:25" x14ac:dyDescent="0.35">
      <c r="Y3782" s="67"/>
    </row>
    <row r="3783" spans="25:25" x14ac:dyDescent="0.35">
      <c r="Y3783" s="67"/>
    </row>
    <row r="3784" spans="25:25" x14ac:dyDescent="0.35">
      <c r="Y3784" s="67"/>
    </row>
    <row r="3785" spans="25:25" x14ac:dyDescent="0.35">
      <c r="Y3785" s="67"/>
    </row>
    <row r="3786" spans="25:25" x14ac:dyDescent="0.35">
      <c r="Y3786" s="67"/>
    </row>
    <row r="3787" spans="25:25" x14ac:dyDescent="0.35">
      <c r="Y3787" s="67"/>
    </row>
    <row r="3788" spans="25:25" x14ac:dyDescent="0.35">
      <c r="Y3788" s="67"/>
    </row>
    <row r="3789" spans="25:25" x14ac:dyDescent="0.35">
      <c r="Y3789" s="67"/>
    </row>
    <row r="3790" spans="25:25" x14ac:dyDescent="0.35">
      <c r="Y3790" s="67"/>
    </row>
    <row r="3791" spans="25:25" x14ac:dyDescent="0.35">
      <c r="Y3791" s="67"/>
    </row>
    <row r="3792" spans="25:25" x14ac:dyDescent="0.35">
      <c r="Y3792" s="67"/>
    </row>
    <row r="3793" spans="25:25" x14ac:dyDescent="0.35">
      <c r="Y3793" s="67"/>
    </row>
    <row r="3794" spans="25:25" x14ac:dyDescent="0.35">
      <c r="Y3794" s="67"/>
    </row>
    <row r="3795" spans="25:25" x14ac:dyDescent="0.35">
      <c r="Y3795" s="67"/>
    </row>
    <row r="3796" spans="25:25" x14ac:dyDescent="0.35">
      <c r="Y3796" s="67"/>
    </row>
    <row r="3797" spans="25:25" x14ac:dyDescent="0.35">
      <c r="Y3797" s="67"/>
    </row>
    <row r="3798" spans="25:25" x14ac:dyDescent="0.35">
      <c r="Y3798" s="67"/>
    </row>
    <row r="3799" spans="25:25" x14ac:dyDescent="0.35">
      <c r="Y3799" s="67"/>
    </row>
    <row r="3800" spans="25:25" x14ac:dyDescent="0.35">
      <c r="Y3800" s="67"/>
    </row>
    <row r="3801" spans="25:25" x14ac:dyDescent="0.35">
      <c r="Y3801" s="67"/>
    </row>
    <row r="3802" spans="25:25" x14ac:dyDescent="0.35">
      <c r="Y3802" s="67"/>
    </row>
    <row r="3803" spans="25:25" x14ac:dyDescent="0.35">
      <c r="Y3803" s="67"/>
    </row>
    <row r="3804" spans="25:25" x14ac:dyDescent="0.35">
      <c r="Y3804" s="67"/>
    </row>
    <row r="3805" spans="25:25" x14ac:dyDescent="0.35">
      <c r="Y3805" s="67"/>
    </row>
    <row r="3806" spans="25:25" x14ac:dyDescent="0.35">
      <c r="Y3806" s="67"/>
    </row>
    <row r="3807" spans="25:25" x14ac:dyDescent="0.35">
      <c r="Y3807" s="67"/>
    </row>
    <row r="3808" spans="25:25" x14ac:dyDescent="0.35">
      <c r="Y3808" s="67"/>
    </row>
    <row r="3809" spans="25:25" x14ac:dyDescent="0.35">
      <c r="Y3809" s="67"/>
    </row>
    <row r="3810" spans="25:25" x14ac:dyDescent="0.35">
      <c r="Y3810" s="67"/>
    </row>
    <row r="3811" spans="25:25" x14ac:dyDescent="0.35">
      <c r="Y3811" s="67"/>
    </row>
    <row r="3812" spans="25:25" x14ac:dyDescent="0.35">
      <c r="Y3812" s="67"/>
    </row>
    <row r="3813" spans="25:25" x14ac:dyDescent="0.35">
      <c r="Y3813" s="67"/>
    </row>
    <row r="3814" spans="25:25" x14ac:dyDescent="0.35">
      <c r="Y3814" s="67"/>
    </row>
    <row r="3815" spans="25:25" x14ac:dyDescent="0.35">
      <c r="Y3815" s="67"/>
    </row>
    <row r="3816" spans="25:25" x14ac:dyDescent="0.35">
      <c r="Y3816" s="67"/>
    </row>
    <row r="3817" spans="25:25" x14ac:dyDescent="0.35">
      <c r="Y3817" s="67"/>
    </row>
    <row r="3818" spans="25:25" x14ac:dyDescent="0.35">
      <c r="Y3818" s="67"/>
    </row>
    <row r="3819" spans="25:25" x14ac:dyDescent="0.35">
      <c r="Y3819" s="67"/>
    </row>
    <row r="3820" spans="25:25" x14ac:dyDescent="0.35">
      <c r="Y3820" s="67"/>
    </row>
    <row r="3821" spans="25:25" x14ac:dyDescent="0.35">
      <c r="Y3821" s="67"/>
    </row>
    <row r="3822" spans="25:25" x14ac:dyDescent="0.35">
      <c r="Y3822" s="67"/>
    </row>
    <row r="3823" spans="25:25" x14ac:dyDescent="0.35">
      <c r="Y3823" s="67"/>
    </row>
    <row r="3824" spans="25:25" x14ac:dyDescent="0.35">
      <c r="Y3824" s="67"/>
    </row>
    <row r="3825" spans="25:25" x14ac:dyDescent="0.35">
      <c r="Y3825" s="67"/>
    </row>
    <row r="3826" spans="25:25" x14ac:dyDescent="0.35">
      <c r="Y3826" s="67"/>
    </row>
    <row r="3827" spans="25:25" x14ac:dyDescent="0.35">
      <c r="Y3827" s="67"/>
    </row>
    <row r="3828" spans="25:25" x14ac:dyDescent="0.35">
      <c r="Y3828" s="67"/>
    </row>
    <row r="3829" spans="25:25" x14ac:dyDescent="0.35">
      <c r="Y3829" s="67"/>
    </row>
    <row r="3830" spans="25:25" x14ac:dyDescent="0.35">
      <c r="Y3830" s="67"/>
    </row>
    <row r="3831" spans="25:25" x14ac:dyDescent="0.35">
      <c r="Y3831" s="67"/>
    </row>
    <row r="3832" spans="25:25" x14ac:dyDescent="0.35">
      <c r="Y3832" s="67"/>
    </row>
    <row r="3833" spans="25:25" x14ac:dyDescent="0.35">
      <c r="Y3833" s="67"/>
    </row>
    <row r="3834" spans="25:25" x14ac:dyDescent="0.35">
      <c r="Y3834" s="67"/>
    </row>
    <row r="3835" spans="25:25" x14ac:dyDescent="0.35">
      <c r="Y3835" s="67"/>
    </row>
    <row r="3836" spans="25:25" x14ac:dyDescent="0.35">
      <c r="Y3836" s="67"/>
    </row>
    <row r="3837" spans="25:25" x14ac:dyDescent="0.35">
      <c r="Y3837" s="67"/>
    </row>
    <row r="3838" spans="25:25" x14ac:dyDescent="0.35">
      <c r="Y3838" s="67"/>
    </row>
    <row r="3839" spans="25:25" x14ac:dyDescent="0.35">
      <c r="Y3839" s="67"/>
    </row>
    <row r="3840" spans="25:25" x14ac:dyDescent="0.35">
      <c r="Y3840" s="67"/>
    </row>
    <row r="3841" spans="25:25" x14ac:dyDescent="0.35">
      <c r="Y3841" s="67"/>
    </row>
    <row r="3842" spans="25:25" x14ac:dyDescent="0.35">
      <c r="Y3842" s="67"/>
    </row>
    <row r="3843" spans="25:25" x14ac:dyDescent="0.35">
      <c r="Y3843" s="67"/>
    </row>
    <row r="3844" spans="25:25" x14ac:dyDescent="0.35">
      <c r="Y3844" s="67"/>
    </row>
    <row r="3845" spans="25:25" x14ac:dyDescent="0.35">
      <c r="Y3845" s="67"/>
    </row>
    <row r="3846" spans="25:25" x14ac:dyDescent="0.35">
      <c r="Y3846" s="67"/>
    </row>
    <row r="3847" spans="25:25" x14ac:dyDescent="0.35">
      <c r="Y3847" s="67"/>
    </row>
    <row r="3848" spans="25:25" x14ac:dyDescent="0.35">
      <c r="Y3848" s="67"/>
    </row>
    <row r="3849" spans="25:25" x14ac:dyDescent="0.35">
      <c r="Y3849" s="67"/>
    </row>
    <row r="3850" spans="25:25" x14ac:dyDescent="0.35">
      <c r="Y3850" s="67"/>
    </row>
    <row r="3851" spans="25:25" x14ac:dyDescent="0.35">
      <c r="Y3851" s="67"/>
    </row>
    <row r="3852" spans="25:25" x14ac:dyDescent="0.35">
      <c r="Y3852" s="67"/>
    </row>
    <row r="3853" spans="25:25" x14ac:dyDescent="0.35">
      <c r="Y3853" s="67"/>
    </row>
    <row r="3854" spans="25:25" x14ac:dyDescent="0.35">
      <c r="Y3854" s="67"/>
    </row>
    <row r="3855" spans="25:25" x14ac:dyDescent="0.35">
      <c r="Y3855" s="67"/>
    </row>
    <row r="3856" spans="25:25" x14ac:dyDescent="0.35">
      <c r="Y3856" s="67"/>
    </row>
    <row r="3857" spans="25:25" x14ac:dyDescent="0.35">
      <c r="Y3857" s="67"/>
    </row>
    <row r="3858" spans="25:25" x14ac:dyDescent="0.35">
      <c r="Y3858" s="67"/>
    </row>
    <row r="3859" spans="25:25" x14ac:dyDescent="0.35">
      <c r="Y3859" s="67"/>
    </row>
    <row r="3860" spans="25:25" x14ac:dyDescent="0.35">
      <c r="Y3860" s="67"/>
    </row>
    <row r="3861" spans="25:25" x14ac:dyDescent="0.35">
      <c r="Y3861" s="67"/>
    </row>
    <row r="3862" spans="25:25" x14ac:dyDescent="0.35">
      <c r="Y3862" s="67"/>
    </row>
    <row r="3863" spans="25:25" x14ac:dyDescent="0.35">
      <c r="Y3863" s="67"/>
    </row>
    <row r="3864" spans="25:25" x14ac:dyDescent="0.35">
      <c r="Y3864" s="67"/>
    </row>
    <row r="3865" spans="25:25" x14ac:dyDescent="0.35">
      <c r="Y3865" s="67"/>
    </row>
    <row r="3866" spans="25:25" x14ac:dyDescent="0.35">
      <c r="Y3866" s="67"/>
    </row>
    <row r="3867" spans="25:25" x14ac:dyDescent="0.35">
      <c r="Y3867" s="67"/>
    </row>
    <row r="3868" spans="25:25" x14ac:dyDescent="0.35">
      <c r="Y3868" s="67"/>
    </row>
    <row r="3869" spans="25:25" x14ac:dyDescent="0.35">
      <c r="Y3869" s="67"/>
    </row>
    <row r="3870" spans="25:25" x14ac:dyDescent="0.35">
      <c r="Y3870" s="67"/>
    </row>
    <row r="3871" spans="25:25" x14ac:dyDescent="0.35">
      <c r="Y3871" s="67"/>
    </row>
    <row r="3872" spans="25:25" x14ac:dyDescent="0.35">
      <c r="Y3872" s="67"/>
    </row>
    <row r="3873" spans="25:25" x14ac:dyDescent="0.35">
      <c r="Y3873" s="67"/>
    </row>
    <row r="3874" spans="25:25" x14ac:dyDescent="0.35">
      <c r="Y3874" s="67"/>
    </row>
    <row r="3875" spans="25:25" x14ac:dyDescent="0.35">
      <c r="Y3875" s="67"/>
    </row>
    <row r="3876" spans="25:25" x14ac:dyDescent="0.35">
      <c r="Y3876" s="67"/>
    </row>
    <row r="3877" spans="25:25" x14ac:dyDescent="0.35">
      <c r="Y3877" s="67"/>
    </row>
    <row r="3878" spans="25:25" x14ac:dyDescent="0.35">
      <c r="Y3878" s="67"/>
    </row>
    <row r="3879" spans="25:25" x14ac:dyDescent="0.35">
      <c r="Y3879" s="67"/>
    </row>
    <row r="3880" spans="25:25" x14ac:dyDescent="0.35">
      <c r="Y3880" s="67"/>
    </row>
    <row r="3881" spans="25:25" x14ac:dyDescent="0.35">
      <c r="Y3881" s="67"/>
    </row>
    <row r="3882" spans="25:25" x14ac:dyDescent="0.35">
      <c r="Y3882" s="67"/>
    </row>
    <row r="3883" spans="25:25" x14ac:dyDescent="0.35">
      <c r="Y3883" s="67"/>
    </row>
    <row r="3884" spans="25:25" x14ac:dyDescent="0.35">
      <c r="Y3884" s="67"/>
    </row>
    <row r="3885" spans="25:25" x14ac:dyDescent="0.35">
      <c r="Y3885" s="67"/>
    </row>
    <row r="3886" spans="25:25" x14ac:dyDescent="0.35">
      <c r="Y3886" s="67"/>
    </row>
    <row r="3887" spans="25:25" x14ac:dyDescent="0.35">
      <c r="Y3887" s="67"/>
    </row>
    <row r="3888" spans="25:25" x14ac:dyDescent="0.35">
      <c r="Y3888" s="67"/>
    </row>
    <row r="3889" spans="25:25" x14ac:dyDescent="0.35">
      <c r="Y3889" s="67"/>
    </row>
    <row r="3890" spans="25:25" x14ac:dyDescent="0.35">
      <c r="Y3890" s="67"/>
    </row>
    <row r="3891" spans="25:25" x14ac:dyDescent="0.35">
      <c r="Y3891" s="67"/>
    </row>
    <row r="3892" spans="25:25" x14ac:dyDescent="0.35">
      <c r="Y3892" s="67"/>
    </row>
    <row r="3893" spans="25:25" x14ac:dyDescent="0.35">
      <c r="Y3893" s="67"/>
    </row>
    <row r="3894" spans="25:25" x14ac:dyDescent="0.35">
      <c r="Y3894" s="67"/>
    </row>
    <row r="3895" spans="25:25" x14ac:dyDescent="0.35">
      <c r="Y3895" s="67"/>
    </row>
    <row r="3896" spans="25:25" x14ac:dyDescent="0.35">
      <c r="Y3896" s="67"/>
    </row>
    <row r="3897" spans="25:25" x14ac:dyDescent="0.35">
      <c r="Y3897" s="67"/>
    </row>
    <row r="3898" spans="25:25" x14ac:dyDescent="0.35">
      <c r="Y3898" s="67"/>
    </row>
    <row r="3899" spans="25:25" x14ac:dyDescent="0.35">
      <c r="Y3899" s="67"/>
    </row>
    <row r="3900" spans="25:25" x14ac:dyDescent="0.35">
      <c r="Y3900" s="67"/>
    </row>
    <row r="3901" spans="25:25" x14ac:dyDescent="0.35">
      <c r="Y3901" s="67"/>
    </row>
    <row r="3902" spans="25:25" x14ac:dyDescent="0.35">
      <c r="Y3902" s="67"/>
    </row>
    <row r="3903" spans="25:25" x14ac:dyDescent="0.35">
      <c r="Y3903" s="67"/>
    </row>
    <row r="3904" spans="25:25" x14ac:dyDescent="0.35">
      <c r="Y3904" s="67"/>
    </row>
    <row r="3905" spans="25:25" x14ac:dyDescent="0.35">
      <c r="Y3905" s="67"/>
    </row>
    <row r="3906" spans="25:25" x14ac:dyDescent="0.35">
      <c r="Y3906" s="67"/>
    </row>
    <row r="3907" spans="25:25" x14ac:dyDescent="0.35">
      <c r="Y3907" s="67"/>
    </row>
    <row r="3908" spans="25:25" x14ac:dyDescent="0.35">
      <c r="Y3908" s="67"/>
    </row>
    <row r="3909" spans="25:25" x14ac:dyDescent="0.35">
      <c r="Y3909" s="67"/>
    </row>
    <row r="3910" spans="25:25" x14ac:dyDescent="0.35">
      <c r="Y3910" s="67"/>
    </row>
    <row r="3911" spans="25:25" x14ac:dyDescent="0.35">
      <c r="Y3911" s="67"/>
    </row>
    <row r="3912" spans="25:25" x14ac:dyDescent="0.35">
      <c r="Y3912" s="67"/>
    </row>
    <row r="3913" spans="25:25" x14ac:dyDescent="0.35">
      <c r="Y3913" s="67"/>
    </row>
    <row r="3914" spans="25:25" x14ac:dyDescent="0.35">
      <c r="Y3914" s="67"/>
    </row>
    <row r="3915" spans="25:25" x14ac:dyDescent="0.35">
      <c r="Y3915" s="67"/>
    </row>
    <row r="3916" spans="25:25" x14ac:dyDescent="0.35">
      <c r="Y3916" s="67"/>
    </row>
    <row r="3917" spans="25:25" x14ac:dyDescent="0.35">
      <c r="Y3917" s="67"/>
    </row>
    <row r="3918" spans="25:25" x14ac:dyDescent="0.35">
      <c r="Y3918" s="67"/>
    </row>
    <row r="3919" spans="25:25" x14ac:dyDescent="0.35">
      <c r="Y3919" s="67"/>
    </row>
    <row r="3920" spans="25:25" x14ac:dyDescent="0.35">
      <c r="Y3920" s="67"/>
    </row>
    <row r="3921" spans="25:25" x14ac:dyDescent="0.35">
      <c r="Y3921" s="67"/>
    </row>
    <row r="3922" spans="25:25" x14ac:dyDescent="0.35">
      <c r="Y3922" s="67"/>
    </row>
    <row r="3923" spans="25:25" x14ac:dyDescent="0.35">
      <c r="Y3923" s="67"/>
    </row>
    <row r="3924" spans="25:25" x14ac:dyDescent="0.35">
      <c r="Y3924" s="67"/>
    </row>
    <row r="3925" spans="25:25" x14ac:dyDescent="0.35">
      <c r="Y3925" s="67"/>
    </row>
    <row r="3926" spans="25:25" x14ac:dyDescent="0.35">
      <c r="Y3926" s="67"/>
    </row>
    <row r="3927" spans="25:25" x14ac:dyDescent="0.35">
      <c r="Y3927" s="67"/>
    </row>
    <row r="3928" spans="25:25" x14ac:dyDescent="0.35">
      <c r="Y3928" s="67"/>
    </row>
    <row r="3929" spans="25:25" x14ac:dyDescent="0.35">
      <c r="Y3929" s="67"/>
    </row>
    <row r="3930" spans="25:25" x14ac:dyDescent="0.35">
      <c r="Y3930" s="67"/>
    </row>
    <row r="3931" spans="25:25" x14ac:dyDescent="0.35">
      <c r="Y3931" s="67"/>
    </row>
    <row r="3932" spans="25:25" x14ac:dyDescent="0.35">
      <c r="Y3932" s="67"/>
    </row>
    <row r="3933" spans="25:25" x14ac:dyDescent="0.35">
      <c r="Y3933" s="67"/>
    </row>
    <row r="3934" spans="25:25" x14ac:dyDescent="0.35">
      <c r="Y3934" s="67"/>
    </row>
    <row r="3935" spans="25:25" x14ac:dyDescent="0.35">
      <c r="Y3935" s="67"/>
    </row>
    <row r="3936" spans="25:25" x14ac:dyDescent="0.35">
      <c r="Y3936" s="67"/>
    </row>
    <row r="3937" spans="25:25" x14ac:dyDescent="0.35">
      <c r="Y3937" s="67"/>
    </row>
    <row r="3938" spans="25:25" x14ac:dyDescent="0.35">
      <c r="Y3938" s="67"/>
    </row>
    <row r="3939" spans="25:25" x14ac:dyDescent="0.35">
      <c r="Y3939" s="67"/>
    </row>
    <row r="3940" spans="25:25" x14ac:dyDescent="0.35">
      <c r="Y3940" s="67"/>
    </row>
    <row r="3941" spans="25:25" x14ac:dyDescent="0.35">
      <c r="Y3941" s="67"/>
    </row>
    <row r="3942" spans="25:25" x14ac:dyDescent="0.35">
      <c r="Y3942" s="67"/>
    </row>
    <row r="3943" spans="25:25" x14ac:dyDescent="0.35">
      <c r="Y3943" s="67"/>
    </row>
    <row r="3944" spans="25:25" x14ac:dyDescent="0.35">
      <c r="Y3944" s="67"/>
    </row>
    <row r="3945" spans="25:25" x14ac:dyDescent="0.35">
      <c r="Y3945" s="67"/>
    </row>
    <row r="3946" spans="25:25" x14ac:dyDescent="0.35">
      <c r="Y3946" s="67"/>
    </row>
    <row r="3947" spans="25:25" x14ac:dyDescent="0.35">
      <c r="Y3947" s="67"/>
    </row>
    <row r="3948" spans="25:25" x14ac:dyDescent="0.35">
      <c r="Y3948" s="67"/>
    </row>
    <row r="3949" spans="25:25" x14ac:dyDescent="0.35">
      <c r="Y3949" s="67"/>
    </row>
    <row r="3950" spans="25:25" x14ac:dyDescent="0.35">
      <c r="Y3950" s="67"/>
    </row>
    <row r="3951" spans="25:25" x14ac:dyDescent="0.35">
      <c r="Y3951" s="67"/>
    </row>
    <row r="3952" spans="25:25" x14ac:dyDescent="0.35">
      <c r="Y3952" s="67"/>
    </row>
    <row r="3953" spans="25:25" x14ac:dyDescent="0.35">
      <c r="Y3953" s="67"/>
    </row>
    <row r="3954" spans="25:25" x14ac:dyDescent="0.35">
      <c r="Y3954" s="67"/>
    </row>
    <row r="3955" spans="25:25" x14ac:dyDescent="0.35">
      <c r="Y3955" s="67"/>
    </row>
    <row r="3956" spans="25:25" x14ac:dyDescent="0.35">
      <c r="Y3956" s="67"/>
    </row>
    <row r="3957" spans="25:25" x14ac:dyDescent="0.35">
      <c r="Y3957" s="67"/>
    </row>
    <row r="3958" spans="25:25" x14ac:dyDescent="0.35">
      <c r="Y3958" s="67"/>
    </row>
    <row r="3959" spans="25:25" x14ac:dyDescent="0.35">
      <c r="Y3959" s="67"/>
    </row>
    <row r="3960" spans="25:25" x14ac:dyDescent="0.35">
      <c r="Y3960" s="67"/>
    </row>
    <row r="3961" spans="25:25" x14ac:dyDescent="0.35">
      <c r="Y3961" s="67"/>
    </row>
    <row r="3962" spans="25:25" x14ac:dyDescent="0.35">
      <c r="Y3962" s="67"/>
    </row>
    <row r="3963" spans="25:25" x14ac:dyDescent="0.35">
      <c r="Y3963" s="67"/>
    </row>
    <row r="3964" spans="25:25" x14ac:dyDescent="0.35">
      <c r="Y3964" s="67"/>
    </row>
    <row r="3965" spans="25:25" x14ac:dyDescent="0.35">
      <c r="Y3965" s="67"/>
    </row>
    <row r="3966" spans="25:25" x14ac:dyDescent="0.35">
      <c r="Y3966" s="67"/>
    </row>
    <row r="3967" spans="25:25" x14ac:dyDescent="0.35">
      <c r="Y3967" s="67"/>
    </row>
    <row r="3968" spans="25:25" x14ac:dyDescent="0.35">
      <c r="Y3968" s="67"/>
    </row>
    <row r="3969" spans="25:25" x14ac:dyDescent="0.35">
      <c r="Y3969" s="67"/>
    </row>
    <row r="3970" spans="25:25" x14ac:dyDescent="0.35">
      <c r="Y3970" s="67"/>
    </row>
    <row r="3971" spans="25:25" x14ac:dyDescent="0.35">
      <c r="Y3971" s="67"/>
    </row>
    <row r="3972" spans="25:25" x14ac:dyDescent="0.35">
      <c r="Y3972" s="67"/>
    </row>
    <row r="3973" spans="25:25" x14ac:dyDescent="0.35">
      <c r="Y3973" s="67"/>
    </row>
    <row r="3974" spans="25:25" x14ac:dyDescent="0.35">
      <c r="Y3974" s="67"/>
    </row>
    <row r="3975" spans="25:25" x14ac:dyDescent="0.35">
      <c r="Y3975" s="67"/>
    </row>
    <row r="3976" spans="25:25" x14ac:dyDescent="0.35">
      <c r="Y3976" s="67"/>
    </row>
    <row r="3977" spans="25:25" x14ac:dyDescent="0.35">
      <c r="Y3977" s="67"/>
    </row>
    <row r="3978" spans="25:25" x14ac:dyDescent="0.35">
      <c r="Y3978" s="67"/>
    </row>
    <row r="3979" spans="25:25" x14ac:dyDescent="0.35">
      <c r="Y3979" s="67"/>
    </row>
    <row r="3980" spans="25:25" x14ac:dyDescent="0.35">
      <c r="Y3980" s="67"/>
    </row>
    <row r="3981" spans="25:25" x14ac:dyDescent="0.35">
      <c r="Y3981" s="67"/>
    </row>
    <row r="3982" spans="25:25" x14ac:dyDescent="0.35">
      <c r="Y3982" s="67"/>
    </row>
    <row r="3983" spans="25:25" x14ac:dyDescent="0.35">
      <c r="Y3983" s="67"/>
    </row>
    <row r="3984" spans="25:25" x14ac:dyDescent="0.35">
      <c r="Y3984" s="67"/>
    </row>
    <row r="3985" spans="25:25" x14ac:dyDescent="0.35">
      <c r="Y3985" s="67"/>
    </row>
    <row r="3986" spans="25:25" x14ac:dyDescent="0.35">
      <c r="Y3986" s="67"/>
    </row>
    <row r="3987" spans="25:25" x14ac:dyDescent="0.35">
      <c r="Y3987" s="67"/>
    </row>
    <row r="3988" spans="25:25" x14ac:dyDescent="0.35">
      <c r="Y3988" s="67"/>
    </row>
    <row r="3989" spans="25:25" x14ac:dyDescent="0.35">
      <c r="Y3989" s="67"/>
    </row>
    <row r="3990" spans="25:25" x14ac:dyDescent="0.35">
      <c r="Y3990" s="67"/>
    </row>
    <row r="3991" spans="25:25" x14ac:dyDescent="0.35">
      <c r="Y3991" s="67"/>
    </row>
    <row r="3992" spans="25:25" x14ac:dyDescent="0.35">
      <c r="Y3992" s="67"/>
    </row>
    <row r="3993" spans="25:25" x14ac:dyDescent="0.35">
      <c r="Y3993" s="67"/>
    </row>
    <row r="3994" spans="25:25" x14ac:dyDescent="0.35">
      <c r="Y3994" s="67"/>
    </row>
    <row r="3995" spans="25:25" x14ac:dyDescent="0.35">
      <c r="Y3995" s="67"/>
    </row>
    <row r="3996" spans="25:25" x14ac:dyDescent="0.35">
      <c r="Y3996" s="67"/>
    </row>
    <row r="3997" spans="25:25" x14ac:dyDescent="0.35">
      <c r="Y3997" s="67"/>
    </row>
    <row r="3998" spans="25:25" x14ac:dyDescent="0.35">
      <c r="Y3998" s="67"/>
    </row>
    <row r="3999" spans="25:25" x14ac:dyDescent="0.35">
      <c r="Y3999" s="67"/>
    </row>
    <row r="4000" spans="25:25" x14ac:dyDescent="0.35">
      <c r="Y4000" s="67"/>
    </row>
    <row r="4001" spans="25:25" x14ac:dyDescent="0.35">
      <c r="Y4001" s="67"/>
    </row>
    <row r="4002" spans="25:25" x14ac:dyDescent="0.35">
      <c r="Y4002" s="67"/>
    </row>
    <row r="4003" spans="25:25" x14ac:dyDescent="0.35">
      <c r="Y4003" s="67"/>
    </row>
    <row r="4004" spans="25:25" x14ac:dyDescent="0.35">
      <c r="Y4004" s="67"/>
    </row>
    <row r="4005" spans="25:25" x14ac:dyDescent="0.35">
      <c r="Y4005" s="67"/>
    </row>
    <row r="4006" spans="25:25" x14ac:dyDescent="0.35">
      <c r="Y4006" s="67"/>
    </row>
    <row r="4007" spans="25:25" x14ac:dyDescent="0.35">
      <c r="Y4007" s="67"/>
    </row>
    <row r="4008" spans="25:25" x14ac:dyDescent="0.35">
      <c r="Y4008" s="67"/>
    </row>
    <row r="4009" spans="25:25" x14ac:dyDescent="0.35">
      <c r="Y4009" s="67"/>
    </row>
    <row r="4010" spans="25:25" x14ac:dyDescent="0.35">
      <c r="Y4010" s="67"/>
    </row>
    <row r="4011" spans="25:25" x14ac:dyDescent="0.35">
      <c r="Y4011" s="67"/>
    </row>
    <row r="4012" spans="25:25" x14ac:dyDescent="0.35">
      <c r="Y4012" s="67"/>
    </row>
    <row r="4013" spans="25:25" x14ac:dyDescent="0.35">
      <c r="Y4013" s="67"/>
    </row>
    <row r="4014" spans="25:25" x14ac:dyDescent="0.35">
      <c r="Y4014" s="67"/>
    </row>
    <row r="4015" spans="25:25" x14ac:dyDescent="0.35">
      <c r="Y4015" s="67"/>
    </row>
    <row r="4016" spans="25:25" x14ac:dyDescent="0.35">
      <c r="Y4016" s="67"/>
    </row>
    <row r="4017" spans="25:25" x14ac:dyDescent="0.35">
      <c r="Y4017" s="67"/>
    </row>
    <row r="4018" spans="25:25" x14ac:dyDescent="0.35">
      <c r="Y4018" s="67"/>
    </row>
    <row r="4019" spans="25:25" x14ac:dyDescent="0.35">
      <c r="Y4019" s="67"/>
    </row>
    <row r="4020" spans="25:25" x14ac:dyDescent="0.35">
      <c r="Y4020" s="67"/>
    </row>
    <row r="4021" spans="25:25" x14ac:dyDescent="0.35">
      <c r="Y4021" s="67"/>
    </row>
    <row r="4022" spans="25:25" x14ac:dyDescent="0.35">
      <c r="Y4022" s="67"/>
    </row>
    <row r="4023" spans="25:25" x14ac:dyDescent="0.35">
      <c r="Y4023" s="67"/>
    </row>
    <row r="4024" spans="25:25" x14ac:dyDescent="0.35">
      <c r="Y4024" s="67"/>
    </row>
    <row r="4025" spans="25:25" x14ac:dyDescent="0.35">
      <c r="Y4025" s="67"/>
    </row>
    <row r="4026" spans="25:25" x14ac:dyDescent="0.35">
      <c r="Y4026" s="67"/>
    </row>
    <row r="4027" spans="25:25" x14ac:dyDescent="0.35">
      <c r="Y4027" s="67"/>
    </row>
    <row r="4028" spans="25:25" x14ac:dyDescent="0.35">
      <c r="Y4028" s="67"/>
    </row>
    <row r="4029" spans="25:25" x14ac:dyDescent="0.35">
      <c r="Y4029" s="67"/>
    </row>
    <row r="4030" spans="25:25" x14ac:dyDescent="0.35">
      <c r="Y4030" s="67"/>
    </row>
    <row r="4031" spans="25:25" x14ac:dyDescent="0.35">
      <c r="Y4031" s="67"/>
    </row>
    <row r="4032" spans="25:25" x14ac:dyDescent="0.35">
      <c r="Y4032" s="67"/>
    </row>
    <row r="4033" spans="25:25" x14ac:dyDescent="0.35">
      <c r="Y4033" s="67"/>
    </row>
    <row r="4034" spans="25:25" x14ac:dyDescent="0.35">
      <c r="Y4034" s="67"/>
    </row>
    <row r="4035" spans="25:25" x14ac:dyDescent="0.35">
      <c r="Y4035" s="67"/>
    </row>
    <row r="4036" spans="25:25" x14ac:dyDescent="0.35">
      <c r="Y4036" s="67"/>
    </row>
    <row r="4037" spans="25:25" x14ac:dyDescent="0.35">
      <c r="Y4037" s="67"/>
    </row>
    <row r="4038" spans="25:25" x14ac:dyDescent="0.35">
      <c r="Y4038" s="67"/>
    </row>
    <row r="4039" spans="25:25" x14ac:dyDescent="0.35">
      <c r="Y4039" s="67"/>
    </row>
    <row r="4040" spans="25:25" x14ac:dyDescent="0.35">
      <c r="Y4040" s="67"/>
    </row>
    <row r="4041" spans="25:25" x14ac:dyDescent="0.35">
      <c r="Y4041" s="67"/>
    </row>
    <row r="4042" spans="25:25" x14ac:dyDescent="0.35">
      <c r="Y4042" s="67"/>
    </row>
    <row r="4043" spans="25:25" x14ac:dyDescent="0.35">
      <c r="Y4043" s="67"/>
    </row>
    <row r="4044" spans="25:25" x14ac:dyDescent="0.35">
      <c r="Y4044" s="67"/>
    </row>
    <row r="4045" spans="25:25" x14ac:dyDescent="0.35">
      <c r="Y4045" s="67"/>
    </row>
    <row r="4046" spans="25:25" x14ac:dyDescent="0.35">
      <c r="Y4046" s="67"/>
    </row>
    <row r="4047" spans="25:25" x14ac:dyDescent="0.35">
      <c r="Y4047" s="67"/>
    </row>
    <row r="4048" spans="25:25" x14ac:dyDescent="0.35">
      <c r="Y4048" s="67"/>
    </row>
    <row r="4049" spans="25:25" x14ac:dyDescent="0.35">
      <c r="Y4049" s="67"/>
    </row>
    <row r="4050" spans="25:25" x14ac:dyDescent="0.35">
      <c r="Y4050" s="67"/>
    </row>
    <row r="4051" spans="25:25" x14ac:dyDescent="0.35">
      <c r="Y4051" s="67"/>
    </row>
    <row r="4052" spans="25:25" x14ac:dyDescent="0.35">
      <c r="Y4052" s="67"/>
    </row>
    <row r="4053" spans="25:25" x14ac:dyDescent="0.35">
      <c r="Y4053" s="67"/>
    </row>
    <row r="4054" spans="25:25" x14ac:dyDescent="0.35">
      <c r="Y4054" s="67"/>
    </row>
    <row r="4055" spans="25:25" x14ac:dyDescent="0.35">
      <c r="Y4055" s="67"/>
    </row>
    <row r="4056" spans="25:25" x14ac:dyDescent="0.35">
      <c r="Y4056" s="67"/>
    </row>
    <row r="4057" spans="25:25" x14ac:dyDescent="0.35">
      <c r="Y4057" s="67"/>
    </row>
    <row r="4058" spans="25:25" x14ac:dyDescent="0.35">
      <c r="Y4058" s="67"/>
    </row>
    <row r="4059" spans="25:25" x14ac:dyDescent="0.35">
      <c r="Y4059" s="67"/>
    </row>
    <row r="4060" spans="25:25" x14ac:dyDescent="0.35">
      <c r="Y4060" s="67"/>
    </row>
    <row r="4061" spans="25:25" x14ac:dyDescent="0.35">
      <c r="Y4061" s="67"/>
    </row>
    <row r="4062" spans="25:25" x14ac:dyDescent="0.35">
      <c r="Y4062" s="67"/>
    </row>
    <row r="4063" spans="25:25" x14ac:dyDescent="0.35">
      <c r="Y4063" s="67"/>
    </row>
    <row r="4064" spans="25:25" x14ac:dyDescent="0.35">
      <c r="Y4064" s="67"/>
    </row>
    <row r="4065" spans="25:25" x14ac:dyDescent="0.35">
      <c r="Y4065" s="67"/>
    </row>
    <row r="4066" spans="25:25" x14ac:dyDescent="0.35">
      <c r="Y4066" s="67"/>
    </row>
    <row r="4067" spans="25:25" x14ac:dyDescent="0.35">
      <c r="Y4067" s="67"/>
    </row>
    <row r="4068" spans="25:25" x14ac:dyDescent="0.35">
      <c r="Y4068" s="67"/>
    </row>
    <row r="4069" spans="25:25" x14ac:dyDescent="0.35">
      <c r="Y4069" s="67"/>
    </row>
    <row r="4070" spans="25:25" x14ac:dyDescent="0.35">
      <c r="Y4070" s="67"/>
    </row>
    <row r="4071" spans="25:25" x14ac:dyDescent="0.35">
      <c r="Y4071" s="67"/>
    </row>
    <row r="4072" spans="25:25" x14ac:dyDescent="0.35">
      <c r="Y4072" s="67"/>
    </row>
    <row r="4073" spans="25:25" x14ac:dyDescent="0.35">
      <c r="Y4073" s="67"/>
    </row>
    <row r="4074" spans="25:25" x14ac:dyDescent="0.35">
      <c r="Y4074" s="67"/>
    </row>
    <row r="4075" spans="25:25" x14ac:dyDescent="0.35">
      <c r="Y4075" s="67"/>
    </row>
    <row r="4076" spans="25:25" x14ac:dyDescent="0.35">
      <c r="Y4076" s="67"/>
    </row>
    <row r="4077" spans="25:25" x14ac:dyDescent="0.35">
      <c r="Y4077" s="67"/>
    </row>
    <row r="4078" spans="25:25" x14ac:dyDescent="0.35">
      <c r="Y4078" s="67"/>
    </row>
    <row r="4079" spans="25:25" x14ac:dyDescent="0.35">
      <c r="Y4079" s="67"/>
    </row>
    <row r="4080" spans="25:25" x14ac:dyDescent="0.35">
      <c r="Y4080" s="67"/>
    </row>
    <row r="4081" spans="25:25" x14ac:dyDescent="0.35">
      <c r="Y4081" s="67"/>
    </row>
    <row r="4082" spans="25:25" x14ac:dyDescent="0.35">
      <c r="Y4082" s="67"/>
    </row>
    <row r="4083" spans="25:25" x14ac:dyDescent="0.35">
      <c r="Y4083" s="67"/>
    </row>
    <row r="4084" spans="25:25" x14ac:dyDescent="0.35">
      <c r="Y4084" s="67"/>
    </row>
    <row r="4085" spans="25:25" x14ac:dyDescent="0.35">
      <c r="Y4085" s="67"/>
    </row>
    <row r="4086" spans="25:25" x14ac:dyDescent="0.35">
      <c r="Y4086" s="67"/>
    </row>
    <row r="4087" spans="25:25" x14ac:dyDescent="0.35">
      <c r="Y4087" s="67"/>
    </row>
    <row r="4088" spans="25:25" x14ac:dyDescent="0.35">
      <c r="Y4088" s="67"/>
    </row>
    <row r="4089" spans="25:25" x14ac:dyDescent="0.35">
      <c r="Y4089" s="67"/>
    </row>
    <row r="4090" spans="25:25" x14ac:dyDescent="0.35">
      <c r="Y4090" s="67"/>
    </row>
    <row r="4091" spans="25:25" x14ac:dyDescent="0.35">
      <c r="Y4091" s="67"/>
    </row>
    <row r="4092" spans="25:25" x14ac:dyDescent="0.35">
      <c r="Y4092" s="67"/>
    </row>
    <row r="4093" spans="25:25" x14ac:dyDescent="0.35">
      <c r="Y4093" s="67"/>
    </row>
    <row r="4094" spans="25:25" x14ac:dyDescent="0.35">
      <c r="Y4094" s="67"/>
    </row>
    <row r="4095" spans="25:25" x14ac:dyDescent="0.35">
      <c r="Y4095" s="67"/>
    </row>
    <row r="4096" spans="25:25" x14ac:dyDescent="0.35">
      <c r="Y4096" s="67"/>
    </row>
    <row r="4097" spans="25:25" x14ac:dyDescent="0.35">
      <c r="Y4097" s="67"/>
    </row>
    <row r="4098" spans="25:25" x14ac:dyDescent="0.35">
      <c r="Y4098" s="67"/>
    </row>
    <row r="4099" spans="25:25" x14ac:dyDescent="0.35">
      <c r="Y4099" s="67"/>
    </row>
    <row r="4100" spans="25:25" x14ac:dyDescent="0.35">
      <c r="Y4100" s="67"/>
    </row>
    <row r="4101" spans="25:25" x14ac:dyDescent="0.35">
      <c r="Y4101" s="67"/>
    </row>
    <row r="4102" spans="25:25" x14ac:dyDescent="0.35">
      <c r="Y4102" s="67"/>
    </row>
    <row r="4103" spans="25:25" x14ac:dyDescent="0.35">
      <c r="Y4103" s="67"/>
    </row>
    <row r="4104" spans="25:25" x14ac:dyDescent="0.35">
      <c r="Y4104" s="67"/>
    </row>
    <row r="4105" spans="25:25" x14ac:dyDescent="0.35">
      <c r="Y4105" s="67"/>
    </row>
    <row r="4106" spans="25:25" x14ac:dyDescent="0.35">
      <c r="Y4106" s="67"/>
    </row>
    <row r="4107" spans="25:25" x14ac:dyDescent="0.35">
      <c r="Y4107" s="67"/>
    </row>
    <row r="4108" spans="25:25" x14ac:dyDescent="0.35">
      <c r="Y4108" s="67"/>
    </row>
    <row r="4109" spans="25:25" x14ac:dyDescent="0.35">
      <c r="Y4109" s="67"/>
    </row>
    <row r="4110" spans="25:25" x14ac:dyDescent="0.35">
      <c r="Y4110" s="67"/>
    </row>
    <row r="4111" spans="25:25" x14ac:dyDescent="0.35">
      <c r="Y4111" s="67"/>
    </row>
    <row r="4112" spans="25:25" x14ac:dyDescent="0.35">
      <c r="Y4112" s="67"/>
    </row>
    <row r="4113" spans="25:25" x14ac:dyDescent="0.35">
      <c r="Y4113" s="67"/>
    </row>
    <row r="4114" spans="25:25" x14ac:dyDescent="0.35">
      <c r="Y4114" s="67"/>
    </row>
    <row r="4115" spans="25:25" x14ac:dyDescent="0.35">
      <c r="Y4115" s="67"/>
    </row>
    <row r="4116" spans="25:25" x14ac:dyDescent="0.35">
      <c r="Y4116" s="67"/>
    </row>
    <row r="4117" spans="25:25" x14ac:dyDescent="0.35">
      <c r="Y4117" s="67"/>
    </row>
    <row r="4118" spans="25:25" x14ac:dyDescent="0.35">
      <c r="Y4118" s="67"/>
    </row>
    <row r="4119" spans="25:25" x14ac:dyDescent="0.35">
      <c r="Y4119" s="67"/>
    </row>
    <row r="4120" spans="25:25" x14ac:dyDescent="0.35">
      <c r="Y4120" s="67"/>
    </row>
    <row r="4121" spans="25:25" x14ac:dyDescent="0.35">
      <c r="Y4121" s="67"/>
    </row>
    <row r="4122" spans="25:25" x14ac:dyDescent="0.35">
      <c r="Y4122" s="67"/>
    </row>
    <row r="4123" spans="25:25" x14ac:dyDescent="0.35">
      <c r="Y4123" s="67"/>
    </row>
    <row r="4124" spans="25:25" x14ac:dyDescent="0.35">
      <c r="Y4124" s="67"/>
    </row>
    <row r="4125" spans="25:25" x14ac:dyDescent="0.35">
      <c r="Y4125" s="67"/>
    </row>
    <row r="4126" spans="25:25" x14ac:dyDescent="0.35">
      <c r="Y4126" s="67"/>
    </row>
    <row r="4127" spans="25:25" x14ac:dyDescent="0.35">
      <c r="Y4127" s="67"/>
    </row>
    <row r="4128" spans="25:25" x14ac:dyDescent="0.35">
      <c r="Y4128" s="67"/>
    </row>
    <row r="4129" spans="25:25" x14ac:dyDescent="0.35">
      <c r="Y4129" s="67"/>
    </row>
    <row r="4130" spans="25:25" x14ac:dyDescent="0.35">
      <c r="Y4130" s="67"/>
    </row>
    <row r="4131" spans="25:25" x14ac:dyDescent="0.35">
      <c r="Y4131" s="67"/>
    </row>
    <row r="4132" spans="25:25" x14ac:dyDescent="0.35">
      <c r="Y4132" s="67"/>
    </row>
    <row r="4133" spans="25:25" x14ac:dyDescent="0.35">
      <c r="Y4133" s="67"/>
    </row>
    <row r="4134" spans="25:25" x14ac:dyDescent="0.35">
      <c r="Y4134" s="67"/>
    </row>
    <row r="4135" spans="25:25" x14ac:dyDescent="0.35">
      <c r="Y4135" s="67"/>
    </row>
    <row r="4136" spans="25:25" x14ac:dyDescent="0.35">
      <c r="Y4136" s="67"/>
    </row>
    <row r="4137" spans="25:25" x14ac:dyDescent="0.35">
      <c r="Y4137" s="67"/>
    </row>
    <row r="4138" spans="25:25" x14ac:dyDescent="0.35">
      <c r="Y4138" s="67"/>
    </row>
    <row r="4139" spans="25:25" x14ac:dyDescent="0.35">
      <c r="Y4139" s="67"/>
    </row>
    <row r="4140" spans="25:25" x14ac:dyDescent="0.35">
      <c r="Y4140" s="67"/>
    </row>
    <row r="4141" spans="25:25" x14ac:dyDescent="0.35">
      <c r="Y4141" s="67"/>
    </row>
    <row r="4142" spans="25:25" x14ac:dyDescent="0.35">
      <c r="Y4142" s="67"/>
    </row>
    <row r="4143" spans="25:25" x14ac:dyDescent="0.35">
      <c r="Y4143" s="67"/>
    </row>
    <row r="4144" spans="25:25" x14ac:dyDescent="0.35">
      <c r="Y4144" s="67"/>
    </row>
    <row r="4145" spans="25:25" x14ac:dyDescent="0.35">
      <c r="Y4145" s="67"/>
    </row>
    <row r="4146" spans="25:25" x14ac:dyDescent="0.35">
      <c r="Y4146" s="67"/>
    </row>
    <row r="4147" spans="25:25" x14ac:dyDescent="0.35">
      <c r="Y4147" s="67"/>
    </row>
    <row r="4148" spans="25:25" x14ac:dyDescent="0.35">
      <c r="Y4148" s="67"/>
    </row>
    <row r="4149" spans="25:25" x14ac:dyDescent="0.35">
      <c r="Y4149" s="67"/>
    </row>
    <row r="4150" spans="25:25" x14ac:dyDescent="0.35">
      <c r="Y4150" s="67"/>
    </row>
    <row r="4151" spans="25:25" x14ac:dyDescent="0.35">
      <c r="Y4151" s="67"/>
    </row>
    <row r="4152" spans="25:25" x14ac:dyDescent="0.35">
      <c r="Y4152" s="67"/>
    </row>
    <row r="4153" spans="25:25" x14ac:dyDescent="0.35">
      <c r="Y4153" s="67"/>
    </row>
    <row r="4154" spans="25:25" x14ac:dyDescent="0.35">
      <c r="Y4154" s="67"/>
    </row>
    <row r="4155" spans="25:25" x14ac:dyDescent="0.35">
      <c r="Y4155" s="67"/>
    </row>
    <row r="4156" spans="25:25" x14ac:dyDescent="0.35">
      <c r="Y4156" s="67"/>
    </row>
    <row r="4157" spans="25:25" x14ac:dyDescent="0.35">
      <c r="Y4157" s="67"/>
    </row>
    <row r="4158" spans="25:25" x14ac:dyDescent="0.35">
      <c r="Y4158" s="67"/>
    </row>
    <row r="4159" spans="25:25" x14ac:dyDescent="0.35">
      <c r="Y4159" s="67"/>
    </row>
    <row r="4160" spans="25:25" x14ac:dyDescent="0.35">
      <c r="Y4160" s="67"/>
    </row>
    <row r="4161" spans="25:25" x14ac:dyDescent="0.35">
      <c r="Y4161" s="67"/>
    </row>
    <row r="4162" spans="25:25" x14ac:dyDescent="0.35">
      <c r="Y4162" s="67"/>
    </row>
    <row r="4163" spans="25:25" x14ac:dyDescent="0.35">
      <c r="Y4163" s="67"/>
    </row>
    <row r="4164" spans="25:25" x14ac:dyDescent="0.35">
      <c r="Y4164" s="67"/>
    </row>
    <row r="4165" spans="25:25" x14ac:dyDescent="0.35">
      <c r="Y4165" s="67"/>
    </row>
    <row r="4166" spans="25:25" x14ac:dyDescent="0.35">
      <c r="Y4166" s="67"/>
    </row>
    <row r="4167" spans="25:25" x14ac:dyDescent="0.35">
      <c r="Y4167" s="67"/>
    </row>
    <row r="4168" spans="25:25" x14ac:dyDescent="0.35">
      <c r="Y4168" s="67"/>
    </row>
    <row r="4169" spans="25:25" x14ac:dyDescent="0.35">
      <c r="Y4169" s="67"/>
    </row>
    <row r="4170" spans="25:25" x14ac:dyDescent="0.35">
      <c r="Y4170" s="67"/>
    </row>
    <row r="4171" spans="25:25" x14ac:dyDescent="0.35">
      <c r="Y4171" s="67"/>
    </row>
    <row r="4172" spans="25:25" x14ac:dyDescent="0.35">
      <c r="Y4172" s="67"/>
    </row>
    <row r="4173" spans="25:25" x14ac:dyDescent="0.35">
      <c r="Y4173" s="67"/>
    </row>
    <row r="4174" spans="25:25" x14ac:dyDescent="0.35">
      <c r="Y4174" s="67"/>
    </row>
    <row r="4175" spans="25:25" x14ac:dyDescent="0.35">
      <c r="Y4175" s="67"/>
    </row>
    <row r="4176" spans="25:25" x14ac:dyDescent="0.35">
      <c r="Y4176" s="67"/>
    </row>
    <row r="4177" spans="25:25" x14ac:dyDescent="0.35">
      <c r="Y4177" s="67"/>
    </row>
    <row r="4178" spans="25:25" x14ac:dyDescent="0.35">
      <c r="Y4178" s="67"/>
    </row>
    <row r="4179" spans="25:25" x14ac:dyDescent="0.35">
      <c r="Y4179" s="67"/>
    </row>
    <row r="4180" spans="25:25" x14ac:dyDescent="0.35">
      <c r="Y4180" s="67"/>
    </row>
    <row r="4181" spans="25:25" x14ac:dyDescent="0.35">
      <c r="Y4181" s="67"/>
    </row>
    <row r="4182" spans="25:25" x14ac:dyDescent="0.35">
      <c r="Y4182" s="67"/>
    </row>
    <row r="4183" spans="25:25" x14ac:dyDescent="0.35">
      <c r="Y4183" s="67"/>
    </row>
    <row r="4184" spans="25:25" x14ac:dyDescent="0.35">
      <c r="Y4184" s="67"/>
    </row>
    <row r="4185" spans="25:25" x14ac:dyDescent="0.35">
      <c r="Y4185" s="67"/>
    </row>
    <row r="4186" spans="25:25" x14ac:dyDescent="0.35">
      <c r="Y4186" s="67"/>
    </row>
    <row r="4187" spans="25:25" x14ac:dyDescent="0.35">
      <c r="Y4187" s="67"/>
    </row>
    <row r="4188" spans="25:25" x14ac:dyDescent="0.35">
      <c r="Y4188" s="67"/>
    </row>
    <row r="4189" spans="25:25" x14ac:dyDescent="0.35">
      <c r="Y4189" s="67"/>
    </row>
    <row r="4190" spans="25:25" x14ac:dyDescent="0.35">
      <c r="Y4190" s="67"/>
    </row>
    <row r="4191" spans="25:25" x14ac:dyDescent="0.35">
      <c r="Y4191" s="67"/>
    </row>
    <row r="4192" spans="25:25" x14ac:dyDescent="0.35">
      <c r="Y4192" s="67"/>
    </row>
    <row r="4193" spans="25:25" x14ac:dyDescent="0.35">
      <c r="Y4193" s="67"/>
    </row>
    <row r="4194" spans="25:25" x14ac:dyDescent="0.35">
      <c r="Y4194" s="67"/>
    </row>
    <row r="4195" spans="25:25" x14ac:dyDescent="0.35">
      <c r="Y4195" s="67"/>
    </row>
    <row r="4196" spans="25:25" x14ac:dyDescent="0.35">
      <c r="Y4196" s="67"/>
    </row>
    <row r="4197" spans="25:25" x14ac:dyDescent="0.35">
      <c r="Y4197" s="67"/>
    </row>
    <row r="4198" spans="25:25" x14ac:dyDescent="0.35">
      <c r="Y4198" s="67"/>
    </row>
    <row r="4199" spans="25:25" x14ac:dyDescent="0.35">
      <c r="Y4199" s="67"/>
    </row>
    <row r="4200" spans="25:25" x14ac:dyDescent="0.35">
      <c r="Y4200" s="67"/>
    </row>
    <row r="4201" spans="25:25" x14ac:dyDescent="0.35">
      <c r="Y4201" s="67"/>
    </row>
    <row r="4202" spans="25:25" x14ac:dyDescent="0.35">
      <c r="Y4202" s="67"/>
    </row>
    <row r="4203" spans="25:25" x14ac:dyDescent="0.35">
      <c r="Y4203" s="67"/>
    </row>
    <row r="4204" spans="25:25" x14ac:dyDescent="0.35">
      <c r="Y4204" s="67"/>
    </row>
    <row r="4205" spans="25:25" x14ac:dyDescent="0.35">
      <c r="Y4205" s="67"/>
    </row>
    <row r="4206" spans="25:25" x14ac:dyDescent="0.35">
      <c r="Y4206" s="67"/>
    </row>
    <row r="4207" spans="25:25" x14ac:dyDescent="0.35">
      <c r="Y4207" s="67"/>
    </row>
    <row r="4208" spans="25:25" x14ac:dyDescent="0.35">
      <c r="Y4208" s="67"/>
    </row>
    <row r="4209" spans="25:25" x14ac:dyDescent="0.35">
      <c r="Y4209" s="67"/>
    </row>
    <row r="4210" spans="25:25" x14ac:dyDescent="0.35">
      <c r="Y4210" s="67"/>
    </row>
    <row r="4211" spans="25:25" x14ac:dyDescent="0.35">
      <c r="Y4211" s="67"/>
    </row>
    <row r="4212" spans="25:25" x14ac:dyDescent="0.35">
      <c r="Y4212" s="67"/>
    </row>
    <row r="4213" spans="25:25" x14ac:dyDescent="0.35">
      <c r="Y4213" s="67"/>
    </row>
    <row r="4214" spans="25:25" x14ac:dyDescent="0.35">
      <c r="Y4214" s="67"/>
    </row>
    <row r="4215" spans="25:25" x14ac:dyDescent="0.35">
      <c r="Y4215" s="67"/>
    </row>
    <row r="4216" spans="25:25" x14ac:dyDescent="0.35">
      <c r="Y4216" s="67"/>
    </row>
    <row r="4217" spans="25:25" x14ac:dyDescent="0.35">
      <c r="Y4217" s="67"/>
    </row>
    <row r="4218" spans="25:25" x14ac:dyDescent="0.35">
      <c r="Y4218" s="67"/>
    </row>
    <row r="4219" spans="25:25" x14ac:dyDescent="0.35">
      <c r="Y4219" s="67"/>
    </row>
    <row r="4220" spans="25:25" x14ac:dyDescent="0.35">
      <c r="Y4220" s="67"/>
    </row>
    <row r="4221" spans="25:25" x14ac:dyDescent="0.35">
      <c r="Y4221" s="67"/>
    </row>
    <row r="4222" spans="25:25" x14ac:dyDescent="0.35">
      <c r="Y4222" s="67"/>
    </row>
    <row r="4223" spans="25:25" x14ac:dyDescent="0.35">
      <c r="Y4223" s="67"/>
    </row>
    <row r="4224" spans="25:25" x14ac:dyDescent="0.35">
      <c r="Y4224" s="67"/>
    </row>
    <row r="4225" spans="25:25" x14ac:dyDescent="0.35">
      <c r="Y4225" s="67"/>
    </row>
    <row r="4226" spans="25:25" x14ac:dyDescent="0.35">
      <c r="Y4226" s="67"/>
    </row>
    <row r="4227" spans="25:25" x14ac:dyDescent="0.35">
      <c r="Y4227" s="67"/>
    </row>
    <row r="4228" spans="25:25" x14ac:dyDescent="0.35">
      <c r="Y4228" s="67"/>
    </row>
    <row r="4229" spans="25:25" x14ac:dyDescent="0.35">
      <c r="Y4229" s="67"/>
    </row>
    <row r="4230" spans="25:25" x14ac:dyDescent="0.35">
      <c r="Y4230" s="67"/>
    </row>
    <row r="4231" spans="25:25" x14ac:dyDescent="0.35">
      <c r="Y4231" s="67"/>
    </row>
    <row r="4232" spans="25:25" x14ac:dyDescent="0.35">
      <c r="Y4232" s="67"/>
    </row>
    <row r="4233" spans="25:25" x14ac:dyDescent="0.35">
      <c r="Y4233" s="67"/>
    </row>
    <row r="4234" spans="25:25" x14ac:dyDescent="0.35">
      <c r="Y4234" s="67"/>
    </row>
    <row r="4235" spans="25:25" x14ac:dyDescent="0.35">
      <c r="Y4235" s="67"/>
    </row>
    <row r="4236" spans="25:25" x14ac:dyDescent="0.35">
      <c r="Y4236" s="67"/>
    </row>
    <row r="4237" spans="25:25" x14ac:dyDescent="0.35">
      <c r="Y4237" s="67"/>
    </row>
    <row r="4238" spans="25:25" x14ac:dyDescent="0.35">
      <c r="Y4238" s="67"/>
    </row>
    <row r="4239" spans="25:25" x14ac:dyDescent="0.35">
      <c r="Y4239" s="67"/>
    </row>
    <row r="4240" spans="25:25" x14ac:dyDescent="0.35">
      <c r="Y4240" s="67"/>
    </row>
    <row r="4241" spans="25:25" x14ac:dyDescent="0.35">
      <c r="Y4241" s="67"/>
    </row>
    <row r="4242" spans="25:25" x14ac:dyDescent="0.35">
      <c r="Y4242" s="67"/>
    </row>
    <row r="4243" spans="25:25" x14ac:dyDescent="0.35">
      <c r="Y4243" s="67"/>
    </row>
    <row r="4244" spans="25:25" x14ac:dyDescent="0.35">
      <c r="Y4244" s="67"/>
    </row>
    <row r="4245" spans="25:25" x14ac:dyDescent="0.35">
      <c r="Y4245" s="67"/>
    </row>
    <row r="4246" spans="25:25" x14ac:dyDescent="0.35">
      <c r="Y4246" s="67"/>
    </row>
    <row r="4247" spans="25:25" x14ac:dyDescent="0.35">
      <c r="Y4247" s="67"/>
    </row>
    <row r="4248" spans="25:25" x14ac:dyDescent="0.35">
      <c r="Y4248" s="67"/>
    </row>
    <row r="4249" spans="25:25" x14ac:dyDescent="0.35">
      <c r="Y4249" s="67"/>
    </row>
    <row r="4250" spans="25:25" x14ac:dyDescent="0.35">
      <c r="Y4250" s="67"/>
    </row>
    <row r="4251" spans="25:25" x14ac:dyDescent="0.35">
      <c r="Y4251" s="67"/>
    </row>
    <row r="4252" spans="25:25" x14ac:dyDescent="0.35">
      <c r="Y4252" s="67"/>
    </row>
    <row r="4253" spans="25:25" x14ac:dyDescent="0.35">
      <c r="Y4253" s="67"/>
    </row>
    <row r="4254" spans="25:25" x14ac:dyDescent="0.35">
      <c r="Y4254" s="67"/>
    </row>
    <row r="4255" spans="25:25" x14ac:dyDescent="0.35">
      <c r="Y4255" s="67"/>
    </row>
    <row r="4256" spans="25:25" x14ac:dyDescent="0.35">
      <c r="Y4256" s="67"/>
    </row>
    <row r="4257" spans="25:25" x14ac:dyDescent="0.35">
      <c r="Y4257" s="67"/>
    </row>
    <row r="4258" spans="25:25" x14ac:dyDescent="0.35">
      <c r="Y4258" s="67"/>
    </row>
    <row r="4259" spans="25:25" x14ac:dyDescent="0.35">
      <c r="Y4259" s="67"/>
    </row>
    <row r="4260" spans="25:25" x14ac:dyDescent="0.35">
      <c r="Y4260" s="67"/>
    </row>
    <row r="4261" spans="25:25" x14ac:dyDescent="0.35">
      <c r="Y4261" s="67"/>
    </row>
    <row r="4262" spans="25:25" x14ac:dyDescent="0.35">
      <c r="Y4262" s="67"/>
    </row>
    <row r="4263" spans="25:25" x14ac:dyDescent="0.35">
      <c r="Y4263" s="67"/>
    </row>
    <row r="4264" spans="25:25" x14ac:dyDescent="0.35">
      <c r="Y4264" s="67"/>
    </row>
    <row r="4265" spans="25:25" x14ac:dyDescent="0.35">
      <c r="Y4265" s="67"/>
    </row>
    <row r="4266" spans="25:25" x14ac:dyDescent="0.35">
      <c r="Y4266" s="67"/>
    </row>
    <row r="4267" spans="25:25" x14ac:dyDescent="0.35">
      <c r="Y4267" s="67"/>
    </row>
    <row r="4268" spans="25:25" x14ac:dyDescent="0.35">
      <c r="Y4268" s="67"/>
    </row>
    <row r="4269" spans="25:25" x14ac:dyDescent="0.35">
      <c r="Y4269" s="67"/>
    </row>
    <row r="4270" spans="25:25" x14ac:dyDescent="0.35">
      <c r="Y4270" s="67"/>
    </row>
    <row r="4271" spans="25:25" x14ac:dyDescent="0.35">
      <c r="Y4271" s="67"/>
    </row>
    <row r="4272" spans="25:25" x14ac:dyDescent="0.35">
      <c r="Y4272" s="67"/>
    </row>
    <row r="4273" spans="25:25" x14ac:dyDescent="0.35">
      <c r="Y4273" s="67"/>
    </row>
    <row r="4274" spans="25:25" x14ac:dyDescent="0.35">
      <c r="Y4274" s="67"/>
    </row>
    <row r="4275" spans="25:25" x14ac:dyDescent="0.35">
      <c r="Y4275" s="67"/>
    </row>
    <row r="4276" spans="25:25" x14ac:dyDescent="0.35">
      <c r="Y4276" s="67"/>
    </row>
    <row r="4277" spans="25:25" x14ac:dyDescent="0.35">
      <c r="Y4277" s="67"/>
    </row>
    <row r="4278" spans="25:25" x14ac:dyDescent="0.35">
      <c r="Y4278" s="67"/>
    </row>
    <row r="4279" spans="25:25" x14ac:dyDescent="0.35">
      <c r="Y4279" s="67"/>
    </row>
    <row r="4280" spans="25:25" x14ac:dyDescent="0.35">
      <c r="Y4280" s="67"/>
    </row>
    <row r="4281" spans="25:25" x14ac:dyDescent="0.35">
      <c r="Y4281" s="67"/>
    </row>
    <row r="4282" spans="25:25" x14ac:dyDescent="0.35">
      <c r="Y4282" s="67"/>
    </row>
    <row r="4283" spans="25:25" x14ac:dyDescent="0.35">
      <c r="Y4283" s="67"/>
    </row>
    <row r="4284" spans="25:25" x14ac:dyDescent="0.35">
      <c r="Y4284" s="67"/>
    </row>
    <row r="4285" spans="25:25" x14ac:dyDescent="0.35">
      <c r="Y4285" s="67"/>
    </row>
    <row r="4286" spans="25:25" x14ac:dyDescent="0.35">
      <c r="Y4286" s="67"/>
    </row>
    <row r="4287" spans="25:25" x14ac:dyDescent="0.35">
      <c r="Y4287" s="67"/>
    </row>
    <row r="4288" spans="25:25" x14ac:dyDescent="0.35">
      <c r="Y4288" s="67"/>
    </row>
    <row r="4289" spans="25:25" x14ac:dyDescent="0.35">
      <c r="Y4289" s="67"/>
    </row>
    <row r="4290" spans="25:25" x14ac:dyDescent="0.35">
      <c r="Y4290" s="67"/>
    </row>
    <row r="4291" spans="25:25" x14ac:dyDescent="0.35">
      <c r="Y4291" s="67"/>
    </row>
    <row r="4292" spans="25:25" x14ac:dyDescent="0.35">
      <c r="Y4292" s="67"/>
    </row>
    <row r="4293" spans="25:25" x14ac:dyDescent="0.35">
      <c r="Y4293" s="67"/>
    </row>
    <row r="4294" spans="25:25" x14ac:dyDescent="0.35">
      <c r="Y4294" s="67"/>
    </row>
    <row r="4295" spans="25:25" x14ac:dyDescent="0.35">
      <c r="Y4295" s="67"/>
    </row>
    <row r="4296" spans="25:25" x14ac:dyDescent="0.35">
      <c r="Y4296" s="67"/>
    </row>
    <row r="4297" spans="25:25" x14ac:dyDescent="0.35">
      <c r="Y4297" s="67"/>
    </row>
    <row r="4298" spans="25:25" x14ac:dyDescent="0.35">
      <c r="Y4298" s="67"/>
    </row>
    <row r="4299" spans="25:25" x14ac:dyDescent="0.35">
      <c r="Y4299" s="67"/>
    </row>
    <row r="4300" spans="25:25" x14ac:dyDescent="0.35">
      <c r="Y4300" s="67"/>
    </row>
    <row r="4301" spans="25:25" x14ac:dyDescent="0.35">
      <c r="Y4301" s="67"/>
    </row>
    <row r="4302" spans="25:25" x14ac:dyDescent="0.35">
      <c r="Y4302" s="67"/>
    </row>
    <row r="4303" spans="25:25" x14ac:dyDescent="0.35">
      <c r="Y4303" s="67"/>
    </row>
    <row r="4304" spans="25:25" x14ac:dyDescent="0.35">
      <c r="Y4304" s="67"/>
    </row>
    <row r="4305" spans="25:25" x14ac:dyDescent="0.35">
      <c r="Y4305" s="67"/>
    </row>
    <row r="4306" spans="25:25" x14ac:dyDescent="0.35">
      <c r="Y4306" s="67"/>
    </row>
    <row r="4307" spans="25:25" x14ac:dyDescent="0.35">
      <c r="Y4307" s="67"/>
    </row>
    <row r="4308" spans="25:25" x14ac:dyDescent="0.35">
      <c r="Y4308" s="67"/>
    </row>
    <row r="4309" spans="25:25" x14ac:dyDescent="0.35">
      <c r="Y4309" s="67"/>
    </row>
    <row r="4310" spans="25:25" x14ac:dyDescent="0.35">
      <c r="Y4310" s="67"/>
    </row>
    <row r="4311" spans="25:25" x14ac:dyDescent="0.35">
      <c r="Y4311" s="67"/>
    </row>
    <row r="4312" spans="25:25" x14ac:dyDescent="0.35">
      <c r="Y4312" s="67"/>
    </row>
    <row r="4313" spans="25:25" x14ac:dyDescent="0.35">
      <c r="Y4313" s="67"/>
    </row>
    <row r="4314" spans="25:25" x14ac:dyDescent="0.35">
      <c r="Y4314" s="67"/>
    </row>
    <row r="4315" spans="25:25" x14ac:dyDescent="0.35">
      <c r="Y4315" s="67"/>
    </row>
    <row r="4316" spans="25:25" x14ac:dyDescent="0.35">
      <c r="Y4316" s="67"/>
    </row>
    <row r="4317" spans="25:25" x14ac:dyDescent="0.35">
      <c r="Y4317" s="67"/>
    </row>
    <row r="4318" spans="25:25" x14ac:dyDescent="0.35">
      <c r="Y4318" s="67"/>
    </row>
    <row r="4319" spans="25:25" x14ac:dyDescent="0.35">
      <c r="Y4319" s="67"/>
    </row>
    <row r="4320" spans="25:25" x14ac:dyDescent="0.35">
      <c r="Y4320" s="67"/>
    </row>
    <row r="4321" spans="25:25" x14ac:dyDescent="0.35">
      <c r="Y4321" s="67"/>
    </row>
    <row r="4322" spans="25:25" x14ac:dyDescent="0.35">
      <c r="Y4322" s="67"/>
    </row>
    <row r="4323" spans="25:25" x14ac:dyDescent="0.35">
      <c r="Y4323" s="67"/>
    </row>
    <row r="4324" spans="25:25" x14ac:dyDescent="0.35">
      <c r="Y4324" s="67"/>
    </row>
    <row r="4325" spans="25:25" x14ac:dyDescent="0.35">
      <c r="Y4325" s="67"/>
    </row>
    <row r="4326" spans="25:25" x14ac:dyDescent="0.35">
      <c r="Y4326" s="67"/>
    </row>
    <row r="4327" spans="25:25" x14ac:dyDescent="0.35">
      <c r="Y4327" s="67"/>
    </row>
    <row r="4328" spans="25:25" x14ac:dyDescent="0.35">
      <c r="Y4328" s="67"/>
    </row>
    <row r="4329" spans="25:25" x14ac:dyDescent="0.35">
      <c r="Y4329" s="67"/>
    </row>
    <row r="4330" spans="25:25" x14ac:dyDescent="0.35">
      <c r="Y4330" s="67"/>
    </row>
    <row r="4331" spans="25:25" x14ac:dyDescent="0.35">
      <c r="Y4331" s="67"/>
    </row>
    <row r="4332" spans="25:25" x14ac:dyDescent="0.35">
      <c r="Y4332" s="67"/>
    </row>
    <row r="4333" spans="25:25" x14ac:dyDescent="0.35">
      <c r="Y4333" s="67"/>
    </row>
    <row r="4334" spans="25:25" x14ac:dyDescent="0.35">
      <c r="Y4334" s="67"/>
    </row>
    <row r="4335" spans="25:25" x14ac:dyDescent="0.35">
      <c r="Y4335" s="67"/>
    </row>
    <row r="4336" spans="25:25" x14ac:dyDescent="0.35">
      <c r="Y4336" s="67"/>
    </row>
    <row r="4337" spans="25:25" x14ac:dyDescent="0.35">
      <c r="Y4337" s="67"/>
    </row>
    <row r="4338" spans="25:25" x14ac:dyDescent="0.35">
      <c r="Y4338" s="67"/>
    </row>
    <row r="4339" spans="25:25" x14ac:dyDescent="0.35">
      <c r="Y4339" s="67"/>
    </row>
    <row r="4340" spans="25:25" x14ac:dyDescent="0.35">
      <c r="Y4340" s="67"/>
    </row>
    <row r="4341" spans="25:25" x14ac:dyDescent="0.35">
      <c r="Y4341" s="67"/>
    </row>
    <row r="4342" spans="25:25" x14ac:dyDescent="0.35">
      <c r="Y4342" s="67"/>
    </row>
    <row r="4343" spans="25:25" x14ac:dyDescent="0.35">
      <c r="Y4343" s="67"/>
    </row>
    <row r="4344" spans="25:25" x14ac:dyDescent="0.35">
      <c r="Y4344" s="67"/>
    </row>
    <row r="4345" spans="25:25" x14ac:dyDescent="0.35">
      <c r="Y4345" s="67"/>
    </row>
    <row r="4346" spans="25:25" x14ac:dyDescent="0.35">
      <c r="Y4346" s="67"/>
    </row>
    <row r="4347" spans="25:25" x14ac:dyDescent="0.35">
      <c r="Y4347" s="67"/>
    </row>
    <row r="4348" spans="25:25" x14ac:dyDescent="0.35">
      <c r="Y4348" s="67"/>
    </row>
    <row r="4349" spans="25:25" x14ac:dyDescent="0.35">
      <c r="Y4349" s="67"/>
    </row>
    <row r="4350" spans="25:25" x14ac:dyDescent="0.35">
      <c r="Y4350" s="67"/>
    </row>
    <row r="4351" spans="25:25" x14ac:dyDescent="0.35">
      <c r="Y4351" s="67"/>
    </row>
    <row r="4352" spans="25:25" x14ac:dyDescent="0.35">
      <c r="Y4352" s="67"/>
    </row>
    <row r="4353" spans="25:25" x14ac:dyDescent="0.35">
      <c r="Y4353" s="67"/>
    </row>
    <row r="4354" spans="25:25" x14ac:dyDescent="0.35">
      <c r="Y4354" s="67"/>
    </row>
    <row r="4355" spans="25:25" x14ac:dyDescent="0.35">
      <c r="Y4355" s="67"/>
    </row>
    <row r="4356" spans="25:25" x14ac:dyDescent="0.35">
      <c r="Y4356" s="67"/>
    </row>
    <row r="4357" spans="25:25" x14ac:dyDescent="0.35">
      <c r="Y4357" s="67"/>
    </row>
    <row r="4358" spans="25:25" x14ac:dyDescent="0.35">
      <c r="Y4358" s="67"/>
    </row>
    <row r="4359" spans="25:25" x14ac:dyDescent="0.35">
      <c r="Y4359" s="67"/>
    </row>
    <row r="4360" spans="25:25" x14ac:dyDescent="0.35">
      <c r="Y4360" s="67"/>
    </row>
    <row r="4361" spans="25:25" x14ac:dyDescent="0.35">
      <c r="Y4361" s="67"/>
    </row>
    <row r="4362" spans="25:25" x14ac:dyDescent="0.35">
      <c r="Y4362" s="67"/>
    </row>
    <row r="4363" spans="25:25" x14ac:dyDescent="0.35">
      <c r="Y4363" s="67"/>
    </row>
    <row r="4364" spans="25:25" x14ac:dyDescent="0.35">
      <c r="Y4364" s="67"/>
    </row>
    <row r="4365" spans="25:25" x14ac:dyDescent="0.35">
      <c r="Y4365" s="67"/>
    </row>
    <row r="4366" spans="25:25" x14ac:dyDescent="0.35">
      <c r="Y4366" s="67"/>
    </row>
    <row r="4367" spans="25:25" x14ac:dyDescent="0.35">
      <c r="Y4367" s="67"/>
    </row>
    <row r="4368" spans="25:25" x14ac:dyDescent="0.35">
      <c r="Y4368" s="67"/>
    </row>
    <row r="4369" spans="25:25" x14ac:dyDescent="0.35">
      <c r="Y4369" s="67"/>
    </row>
    <row r="4370" spans="25:25" x14ac:dyDescent="0.35">
      <c r="Y4370" s="67"/>
    </row>
    <row r="4371" spans="25:25" x14ac:dyDescent="0.35">
      <c r="Y4371" s="67"/>
    </row>
    <row r="4372" spans="25:25" x14ac:dyDescent="0.35">
      <c r="Y4372" s="67"/>
    </row>
    <row r="4373" spans="25:25" x14ac:dyDescent="0.35">
      <c r="Y4373" s="67"/>
    </row>
    <row r="4374" spans="25:25" x14ac:dyDescent="0.35">
      <c r="Y4374" s="67"/>
    </row>
    <row r="4375" spans="25:25" x14ac:dyDescent="0.35">
      <c r="Y4375" s="67"/>
    </row>
    <row r="4376" spans="25:25" x14ac:dyDescent="0.35">
      <c r="Y4376" s="67"/>
    </row>
    <row r="4377" spans="25:25" x14ac:dyDescent="0.35">
      <c r="Y4377" s="67"/>
    </row>
    <row r="4378" spans="25:25" x14ac:dyDescent="0.35">
      <c r="Y4378" s="67"/>
    </row>
    <row r="4379" spans="25:25" x14ac:dyDescent="0.35">
      <c r="Y4379" s="67"/>
    </row>
    <row r="4380" spans="25:25" x14ac:dyDescent="0.35">
      <c r="Y4380" s="67"/>
    </row>
    <row r="4381" spans="25:25" x14ac:dyDescent="0.35">
      <c r="Y4381" s="67"/>
    </row>
    <row r="4382" spans="25:25" x14ac:dyDescent="0.35">
      <c r="Y4382" s="67"/>
    </row>
    <row r="4383" spans="25:25" x14ac:dyDescent="0.35">
      <c r="Y4383" s="67"/>
    </row>
    <row r="4384" spans="25:25" x14ac:dyDescent="0.35">
      <c r="Y4384" s="67"/>
    </row>
    <row r="4385" spans="25:25" x14ac:dyDescent="0.35">
      <c r="Y4385" s="67"/>
    </row>
    <row r="4386" spans="25:25" x14ac:dyDescent="0.35">
      <c r="Y4386" s="67"/>
    </row>
    <row r="4387" spans="25:25" x14ac:dyDescent="0.35">
      <c r="Y4387" s="67"/>
    </row>
    <row r="4388" spans="25:25" x14ac:dyDescent="0.35">
      <c r="Y4388" s="67"/>
    </row>
    <row r="4389" spans="25:25" x14ac:dyDescent="0.35">
      <c r="Y4389" s="67"/>
    </row>
    <row r="4390" spans="25:25" x14ac:dyDescent="0.35">
      <c r="Y4390" s="67"/>
    </row>
    <row r="4391" spans="25:25" x14ac:dyDescent="0.35">
      <c r="Y4391" s="67"/>
    </row>
    <row r="4392" spans="25:25" x14ac:dyDescent="0.35">
      <c r="Y4392" s="67"/>
    </row>
    <row r="4393" spans="25:25" x14ac:dyDescent="0.35">
      <c r="Y4393" s="67"/>
    </row>
    <row r="4394" spans="25:25" x14ac:dyDescent="0.35">
      <c r="Y4394" s="67"/>
    </row>
    <row r="4395" spans="25:25" x14ac:dyDescent="0.35">
      <c r="Y4395" s="67"/>
    </row>
    <row r="4396" spans="25:25" x14ac:dyDescent="0.35">
      <c r="Y4396" s="67"/>
    </row>
    <row r="4397" spans="25:25" x14ac:dyDescent="0.35">
      <c r="Y4397" s="67"/>
    </row>
    <row r="4398" spans="25:25" x14ac:dyDescent="0.35">
      <c r="Y4398" s="67"/>
    </row>
    <row r="4399" spans="25:25" x14ac:dyDescent="0.35">
      <c r="Y4399" s="67"/>
    </row>
    <row r="4400" spans="25:25" x14ac:dyDescent="0.35">
      <c r="Y4400" s="67"/>
    </row>
    <row r="4401" spans="25:25" x14ac:dyDescent="0.35">
      <c r="Y4401" s="67"/>
    </row>
    <row r="4402" spans="25:25" x14ac:dyDescent="0.35">
      <c r="Y4402" s="67"/>
    </row>
    <row r="4403" spans="25:25" x14ac:dyDescent="0.35">
      <c r="Y4403" s="67"/>
    </row>
    <row r="4404" spans="25:25" x14ac:dyDescent="0.35">
      <c r="Y4404" s="67"/>
    </row>
    <row r="4405" spans="25:25" x14ac:dyDescent="0.35">
      <c r="Y4405" s="67"/>
    </row>
    <row r="4406" spans="25:25" x14ac:dyDescent="0.35">
      <c r="Y4406" s="67"/>
    </row>
    <row r="4407" spans="25:25" x14ac:dyDescent="0.35">
      <c r="Y4407" s="67"/>
    </row>
    <row r="4408" spans="25:25" x14ac:dyDescent="0.35">
      <c r="Y4408" s="67"/>
    </row>
    <row r="4409" spans="25:25" x14ac:dyDescent="0.35">
      <c r="Y4409" s="67"/>
    </row>
    <row r="4410" spans="25:25" x14ac:dyDescent="0.35">
      <c r="Y4410" s="67"/>
    </row>
    <row r="4411" spans="25:25" x14ac:dyDescent="0.35">
      <c r="Y4411" s="67"/>
    </row>
    <row r="4412" spans="25:25" x14ac:dyDescent="0.35">
      <c r="Y4412" s="67"/>
    </row>
    <row r="4413" spans="25:25" x14ac:dyDescent="0.35">
      <c r="Y4413" s="67"/>
    </row>
    <row r="4414" spans="25:25" x14ac:dyDescent="0.35">
      <c r="Y4414" s="67"/>
    </row>
    <row r="4415" spans="25:25" x14ac:dyDescent="0.35">
      <c r="Y4415" s="67"/>
    </row>
    <row r="4416" spans="25:25" x14ac:dyDescent="0.35">
      <c r="Y4416" s="67"/>
    </row>
    <row r="4417" spans="25:25" x14ac:dyDescent="0.35">
      <c r="Y4417" s="67"/>
    </row>
    <row r="4418" spans="25:25" x14ac:dyDescent="0.35">
      <c r="Y4418" s="67"/>
    </row>
    <row r="4419" spans="25:25" x14ac:dyDescent="0.35">
      <c r="Y4419" s="67"/>
    </row>
    <row r="4420" spans="25:25" x14ac:dyDescent="0.35">
      <c r="Y4420" s="67"/>
    </row>
    <row r="4421" spans="25:25" x14ac:dyDescent="0.35">
      <c r="Y4421" s="67"/>
    </row>
    <row r="4422" spans="25:25" x14ac:dyDescent="0.35">
      <c r="Y4422" s="67"/>
    </row>
    <row r="4423" spans="25:25" x14ac:dyDescent="0.35">
      <c r="Y4423" s="67"/>
    </row>
    <row r="4424" spans="25:25" x14ac:dyDescent="0.35">
      <c r="Y4424" s="67"/>
    </row>
    <row r="4425" spans="25:25" x14ac:dyDescent="0.35">
      <c r="Y4425" s="67"/>
    </row>
    <row r="4426" spans="25:25" x14ac:dyDescent="0.35">
      <c r="Y4426" s="67"/>
    </row>
    <row r="4427" spans="25:25" x14ac:dyDescent="0.35">
      <c r="Y4427" s="67"/>
    </row>
    <row r="4428" spans="25:25" x14ac:dyDescent="0.35">
      <c r="Y4428" s="67"/>
    </row>
    <row r="4429" spans="25:25" x14ac:dyDescent="0.35">
      <c r="Y4429" s="67"/>
    </row>
    <row r="4430" spans="25:25" x14ac:dyDescent="0.35">
      <c r="Y4430" s="67"/>
    </row>
    <row r="4431" spans="25:25" x14ac:dyDescent="0.35">
      <c r="Y4431" s="67"/>
    </row>
    <row r="4432" spans="25:25" x14ac:dyDescent="0.35">
      <c r="Y4432" s="67"/>
    </row>
    <row r="4433" spans="25:25" x14ac:dyDescent="0.35">
      <c r="Y4433" s="67"/>
    </row>
    <row r="4434" spans="25:25" x14ac:dyDescent="0.35">
      <c r="Y4434" s="67"/>
    </row>
    <row r="4435" spans="25:25" x14ac:dyDescent="0.35">
      <c r="Y4435" s="67"/>
    </row>
    <row r="4436" spans="25:25" x14ac:dyDescent="0.35">
      <c r="Y4436" s="67"/>
    </row>
    <row r="4437" spans="25:25" x14ac:dyDescent="0.35">
      <c r="Y4437" s="67"/>
    </row>
    <row r="4438" spans="25:25" x14ac:dyDescent="0.35">
      <c r="Y4438" s="67"/>
    </row>
    <row r="4439" spans="25:25" x14ac:dyDescent="0.35">
      <c r="Y4439" s="67"/>
    </row>
    <row r="4440" spans="25:25" x14ac:dyDescent="0.35">
      <c r="Y4440" s="67"/>
    </row>
    <row r="4441" spans="25:25" x14ac:dyDescent="0.35">
      <c r="Y4441" s="67"/>
    </row>
    <row r="4442" spans="25:25" x14ac:dyDescent="0.35">
      <c r="Y4442" s="67"/>
    </row>
    <row r="4443" spans="25:25" x14ac:dyDescent="0.35">
      <c r="Y4443" s="67"/>
    </row>
    <row r="4444" spans="25:25" x14ac:dyDescent="0.35">
      <c r="Y4444" s="67"/>
    </row>
    <row r="4445" spans="25:25" x14ac:dyDescent="0.35">
      <c r="Y4445" s="67"/>
    </row>
    <row r="4446" spans="25:25" x14ac:dyDescent="0.35">
      <c r="Y4446" s="67"/>
    </row>
    <row r="4447" spans="25:25" x14ac:dyDescent="0.35">
      <c r="Y4447" s="67"/>
    </row>
    <row r="4448" spans="25:25" x14ac:dyDescent="0.35">
      <c r="Y4448" s="67"/>
    </row>
    <row r="4449" spans="25:25" x14ac:dyDescent="0.35">
      <c r="Y4449" s="67"/>
    </row>
    <row r="4450" spans="25:25" x14ac:dyDescent="0.35">
      <c r="Y4450" s="67"/>
    </row>
    <row r="4451" spans="25:25" x14ac:dyDescent="0.35">
      <c r="Y4451" s="67"/>
    </row>
    <row r="4452" spans="25:25" x14ac:dyDescent="0.35">
      <c r="Y4452" s="67"/>
    </row>
    <row r="4453" spans="25:25" x14ac:dyDescent="0.35">
      <c r="Y4453" s="67"/>
    </row>
    <row r="4454" spans="25:25" x14ac:dyDescent="0.35">
      <c r="Y4454" s="67"/>
    </row>
    <row r="4455" spans="25:25" x14ac:dyDescent="0.35">
      <c r="Y4455" s="67"/>
    </row>
    <row r="4456" spans="25:25" x14ac:dyDescent="0.35">
      <c r="Y4456" s="67"/>
    </row>
    <row r="4457" spans="25:25" x14ac:dyDescent="0.35">
      <c r="Y4457" s="67"/>
    </row>
    <row r="4458" spans="25:25" x14ac:dyDescent="0.35">
      <c r="Y4458" s="67"/>
    </row>
    <row r="4459" spans="25:25" x14ac:dyDescent="0.35">
      <c r="Y4459" s="67"/>
    </row>
    <row r="4460" spans="25:25" x14ac:dyDescent="0.35">
      <c r="Y4460" s="67"/>
    </row>
    <row r="4461" spans="25:25" x14ac:dyDescent="0.35">
      <c r="Y4461" s="67"/>
    </row>
    <row r="4462" spans="25:25" x14ac:dyDescent="0.35">
      <c r="Y4462" s="67"/>
    </row>
    <row r="4463" spans="25:25" x14ac:dyDescent="0.35">
      <c r="Y4463" s="67"/>
    </row>
    <row r="4464" spans="25:25" x14ac:dyDescent="0.35">
      <c r="Y4464" s="67"/>
    </row>
    <row r="4465" spans="25:25" x14ac:dyDescent="0.35">
      <c r="Y4465" s="67"/>
    </row>
    <row r="4466" spans="25:25" x14ac:dyDescent="0.35">
      <c r="Y4466" s="67"/>
    </row>
    <row r="4467" spans="25:25" x14ac:dyDescent="0.35">
      <c r="Y4467" s="67"/>
    </row>
    <row r="4468" spans="25:25" x14ac:dyDescent="0.35">
      <c r="Y4468" s="67"/>
    </row>
    <row r="4469" spans="25:25" x14ac:dyDescent="0.35">
      <c r="Y4469" s="67"/>
    </row>
    <row r="4470" spans="25:25" x14ac:dyDescent="0.35">
      <c r="Y4470" s="67"/>
    </row>
    <row r="4471" spans="25:25" x14ac:dyDescent="0.35">
      <c r="Y4471" s="67"/>
    </row>
    <row r="4472" spans="25:25" x14ac:dyDescent="0.35">
      <c r="Y4472" s="67"/>
    </row>
    <row r="4473" spans="25:25" x14ac:dyDescent="0.35">
      <c r="Y4473" s="67"/>
    </row>
    <row r="4474" spans="25:25" x14ac:dyDescent="0.35">
      <c r="Y4474" s="67"/>
    </row>
    <row r="4475" spans="25:25" x14ac:dyDescent="0.35">
      <c r="Y4475" s="67"/>
    </row>
    <row r="4476" spans="25:25" x14ac:dyDescent="0.35">
      <c r="Y4476" s="67"/>
    </row>
    <row r="4477" spans="25:25" x14ac:dyDescent="0.35">
      <c r="Y4477" s="67"/>
    </row>
    <row r="4478" spans="25:25" x14ac:dyDescent="0.35">
      <c r="Y4478" s="67"/>
    </row>
    <row r="4479" spans="25:25" x14ac:dyDescent="0.35">
      <c r="Y4479" s="67"/>
    </row>
    <row r="4480" spans="25:25" x14ac:dyDescent="0.35">
      <c r="Y4480" s="67"/>
    </row>
    <row r="4481" spans="25:25" x14ac:dyDescent="0.35">
      <c r="Y4481" s="67"/>
    </row>
    <row r="4482" spans="25:25" x14ac:dyDescent="0.35">
      <c r="Y4482" s="67"/>
    </row>
    <row r="4483" spans="25:25" x14ac:dyDescent="0.35">
      <c r="Y4483" s="67"/>
    </row>
    <row r="4484" spans="25:25" x14ac:dyDescent="0.35">
      <c r="Y4484" s="67"/>
    </row>
    <row r="4485" spans="25:25" x14ac:dyDescent="0.35">
      <c r="Y4485" s="67"/>
    </row>
    <row r="4486" spans="25:25" x14ac:dyDescent="0.35">
      <c r="Y4486" s="67"/>
    </row>
    <row r="4487" spans="25:25" x14ac:dyDescent="0.35">
      <c r="Y4487" s="67"/>
    </row>
    <row r="4488" spans="25:25" x14ac:dyDescent="0.35">
      <c r="Y4488" s="67"/>
    </row>
    <row r="4489" spans="25:25" x14ac:dyDescent="0.35">
      <c r="Y4489" s="67"/>
    </row>
    <row r="4490" spans="25:25" x14ac:dyDescent="0.35">
      <c r="Y4490" s="67"/>
    </row>
    <row r="4491" spans="25:25" x14ac:dyDescent="0.35">
      <c r="Y4491" s="67"/>
    </row>
    <row r="4492" spans="25:25" x14ac:dyDescent="0.35">
      <c r="Y4492" s="67"/>
    </row>
    <row r="4493" spans="25:25" x14ac:dyDescent="0.35">
      <c r="Y4493" s="67"/>
    </row>
    <row r="4494" spans="25:25" x14ac:dyDescent="0.35">
      <c r="Y4494" s="67"/>
    </row>
    <row r="4495" spans="25:25" x14ac:dyDescent="0.35">
      <c r="Y4495" s="67"/>
    </row>
    <row r="4496" spans="25:25" x14ac:dyDescent="0.35">
      <c r="Y4496" s="67"/>
    </row>
    <row r="4497" spans="25:25" x14ac:dyDescent="0.35">
      <c r="Y4497" s="67"/>
    </row>
    <row r="4498" spans="25:25" x14ac:dyDescent="0.35">
      <c r="Y4498" s="67"/>
    </row>
    <row r="4499" spans="25:25" x14ac:dyDescent="0.35">
      <c r="Y4499" s="67"/>
    </row>
    <row r="4500" spans="25:25" x14ac:dyDescent="0.35">
      <c r="Y4500" s="67"/>
    </row>
    <row r="4501" spans="25:25" x14ac:dyDescent="0.35">
      <c r="Y4501" s="67"/>
    </row>
    <row r="4502" spans="25:25" x14ac:dyDescent="0.35">
      <c r="Y4502" s="67"/>
    </row>
    <row r="4503" spans="25:25" x14ac:dyDescent="0.35">
      <c r="Y4503" s="67"/>
    </row>
    <row r="4504" spans="25:25" x14ac:dyDescent="0.35">
      <c r="Y4504" s="67"/>
    </row>
    <row r="4505" spans="25:25" x14ac:dyDescent="0.35">
      <c r="Y4505" s="67"/>
    </row>
    <row r="4506" spans="25:25" x14ac:dyDescent="0.35">
      <c r="Y4506" s="67"/>
    </row>
    <row r="4507" spans="25:25" x14ac:dyDescent="0.35">
      <c r="Y4507" s="67"/>
    </row>
    <row r="4508" spans="25:25" x14ac:dyDescent="0.35">
      <c r="Y4508" s="67"/>
    </row>
    <row r="4509" spans="25:25" x14ac:dyDescent="0.35">
      <c r="Y4509" s="67"/>
    </row>
    <row r="4510" spans="25:25" x14ac:dyDescent="0.35">
      <c r="Y4510" s="67"/>
    </row>
    <row r="4511" spans="25:25" x14ac:dyDescent="0.35">
      <c r="Y4511" s="67"/>
    </row>
    <row r="4512" spans="25:25" x14ac:dyDescent="0.35">
      <c r="Y4512" s="67"/>
    </row>
    <row r="4513" spans="25:25" x14ac:dyDescent="0.35">
      <c r="Y4513" s="67"/>
    </row>
    <row r="4514" spans="25:25" x14ac:dyDescent="0.35">
      <c r="Y4514" s="67"/>
    </row>
    <row r="4515" spans="25:25" x14ac:dyDescent="0.35">
      <c r="Y4515" s="67"/>
    </row>
    <row r="4516" spans="25:25" x14ac:dyDescent="0.35">
      <c r="Y4516" s="67"/>
    </row>
    <row r="4517" spans="25:25" x14ac:dyDescent="0.35">
      <c r="Y4517" s="67"/>
    </row>
    <row r="4518" spans="25:25" x14ac:dyDescent="0.35">
      <c r="Y4518" s="67"/>
    </row>
    <row r="4519" spans="25:25" x14ac:dyDescent="0.35">
      <c r="Y4519" s="67"/>
    </row>
    <row r="4520" spans="25:25" x14ac:dyDescent="0.35">
      <c r="Y4520" s="67"/>
    </row>
    <row r="4521" spans="25:25" x14ac:dyDescent="0.35">
      <c r="Y4521" s="67"/>
    </row>
    <row r="4522" spans="25:25" x14ac:dyDescent="0.35">
      <c r="Y4522" s="67"/>
    </row>
    <row r="4523" spans="25:25" x14ac:dyDescent="0.35">
      <c r="Y4523" s="67"/>
    </row>
    <row r="4524" spans="25:25" x14ac:dyDescent="0.35">
      <c r="Y4524" s="67"/>
    </row>
    <row r="4525" spans="25:25" x14ac:dyDescent="0.35">
      <c r="Y4525" s="67"/>
    </row>
    <row r="4526" spans="25:25" x14ac:dyDescent="0.35">
      <c r="Y4526" s="67"/>
    </row>
    <row r="4527" spans="25:25" x14ac:dyDescent="0.35">
      <c r="Y4527" s="67"/>
    </row>
    <row r="4528" spans="25:25" x14ac:dyDescent="0.35">
      <c r="Y4528" s="67"/>
    </row>
    <row r="4529" spans="25:25" x14ac:dyDescent="0.35">
      <c r="Y4529" s="67"/>
    </row>
    <row r="4530" spans="25:25" x14ac:dyDescent="0.35">
      <c r="Y4530" s="67"/>
    </row>
    <row r="4531" spans="25:25" x14ac:dyDescent="0.35">
      <c r="Y4531" s="67"/>
    </row>
    <row r="4532" spans="25:25" x14ac:dyDescent="0.35">
      <c r="Y4532" s="67"/>
    </row>
    <row r="4533" spans="25:25" x14ac:dyDescent="0.35">
      <c r="Y4533" s="67"/>
    </row>
    <row r="4534" spans="25:25" x14ac:dyDescent="0.35">
      <c r="Y4534" s="67"/>
    </row>
    <row r="4535" spans="25:25" x14ac:dyDescent="0.35">
      <c r="Y4535" s="67"/>
    </row>
    <row r="4536" spans="25:25" x14ac:dyDescent="0.35">
      <c r="Y4536" s="67"/>
    </row>
    <row r="4537" spans="25:25" x14ac:dyDescent="0.35">
      <c r="Y4537" s="67"/>
    </row>
    <row r="4538" spans="25:25" x14ac:dyDescent="0.35">
      <c r="Y4538" s="67"/>
    </row>
    <row r="4539" spans="25:25" x14ac:dyDescent="0.35">
      <c r="Y4539" s="67"/>
    </row>
    <row r="4540" spans="25:25" x14ac:dyDescent="0.35">
      <c r="Y4540" s="67"/>
    </row>
    <row r="4541" spans="25:25" x14ac:dyDescent="0.35">
      <c r="Y4541" s="67"/>
    </row>
    <row r="4542" spans="25:25" x14ac:dyDescent="0.35">
      <c r="Y4542" s="67"/>
    </row>
    <row r="4543" spans="25:25" x14ac:dyDescent="0.35">
      <c r="Y4543" s="67"/>
    </row>
    <row r="4544" spans="25:25" x14ac:dyDescent="0.35">
      <c r="Y4544" s="67"/>
    </row>
    <row r="4545" spans="25:25" x14ac:dyDescent="0.35">
      <c r="Y4545" s="67"/>
    </row>
    <row r="4546" spans="25:25" x14ac:dyDescent="0.35">
      <c r="Y4546" s="67"/>
    </row>
    <row r="4547" spans="25:25" x14ac:dyDescent="0.35">
      <c r="Y4547" s="67"/>
    </row>
    <row r="4548" spans="25:25" x14ac:dyDescent="0.35">
      <c r="Y4548" s="67"/>
    </row>
    <row r="4549" spans="25:25" x14ac:dyDescent="0.35">
      <c r="Y4549" s="67"/>
    </row>
    <row r="4550" spans="25:25" x14ac:dyDescent="0.35">
      <c r="Y4550" s="67"/>
    </row>
    <row r="4551" spans="25:25" x14ac:dyDescent="0.35">
      <c r="Y4551" s="67"/>
    </row>
    <row r="4552" spans="25:25" x14ac:dyDescent="0.35">
      <c r="Y4552" s="67"/>
    </row>
    <row r="4553" spans="25:25" x14ac:dyDescent="0.35">
      <c r="Y4553" s="67"/>
    </row>
    <row r="4554" spans="25:25" x14ac:dyDescent="0.35">
      <c r="Y4554" s="67"/>
    </row>
    <row r="4555" spans="25:25" x14ac:dyDescent="0.35">
      <c r="Y4555" s="67"/>
    </row>
    <row r="4556" spans="25:25" x14ac:dyDescent="0.35">
      <c r="Y4556" s="67"/>
    </row>
    <row r="4557" spans="25:25" x14ac:dyDescent="0.35">
      <c r="Y4557" s="67"/>
    </row>
    <row r="4558" spans="25:25" x14ac:dyDescent="0.35">
      <c r="Y4558" s="67"/>
    </row>
    <row r="4559" spans="25:25" x14ac:dyDescent="0.35">
      <c r="Y4559" s="67"/>
    </row>
    <row r="4560" spans="25:25" x14ac:dyDescent="0.35">
      <c r="Y4560" s="67"/>
    </row>
    <row r="4561" spans="25:25" x14ac:dyDescent="0.35">
      <c r="Y4561" s="67"/>
    </row>
    <row r="4562" spans="25:25" x14ac:dyDescent="0.35">
      <c r="Y4562" s="67"/>
    </row>
    <row r="4563" spans="25:25" x14ac:dyDescent="0.35">
      <c r="Y4563" s="67"/>
    </row>
    <row r="4564" spans="25:25" x14ac:dyDescent="0.35">
      <c r="Y4564" s="67"/>
    </row>
    <row r="4565" spans="25:25" x14ac:dyDescent="0.35">
      <c r="Y4565" s="67"/>
    </row>
    <row r="4566" spans="25:25" x14ac:dyDescent="0.35">
      <c r="Y4566" s="67"/>
    </row>
    <row r="4567" spans="25:25" x14ac:dyDescent="0.35">
      <c r="Y4567" s="67"/>
    </row>
    <row r="4568" spans="25:25" x14ac:dyDescent="0.35">
      <c r="Y4568" s="67"/>
    </row>
    <row r="4569" spans="25:25" x14ac:dyDescent="0.35">
      <c r="Y4569" s="67"/>
    </row>
    <row r="4570" spans="25:25" x14ac:dyDescent="0.35">
      <c r="Y4570" s="67"/>
    </row>
    <row r="4571" spans="25:25" x14ac:dyDescent="0.35">
      <c r="Y4571" s="67"/>
    </row>
    <row r="4572" spans="25:25" x14ac:dyDescent="0.35">
      <c r="Y4572" s="67"/>
    </row>
    <row r="4573" spans="25:25" x14ac:dyDescent="0.35">
      <c r="Y4573" s="67"/>
    </row>
    <row r="4574" spans="25:25" x14ac:dyDescent="0.35">
      <c r="Y4574" s="67"/>
    </row>
    <row r="4575" spans="25:25" x14ac:dyDescent="0.35">
      <c r="Y4575" s="67"/>
    </row>
    <row r="4576" spans="25:25" x14ac:dyDescent="0.35">
      <c r="Y4576" s="67"/>
    </row>
    <row r="4577" spans="25:25" x14ac:dyDescent="0.35">
      <c r="Y4577" s="67"/>
    </row>
    <row r="4578" spans="25:25" x14ac:dyDescent="0.35">
      <c r="Y4578" s="67"/>
    </row>
    <row r="4579" spans="25:25" x14ac:dyDescent="0.35">
      <c r="Y4579" s="67"/>
    </row>
    <row r="4580" spans="25:25" x14ac:dyDescent="0.35">
      <c r="Y4580" s="67"/>
    </row>
    <row r="4581" spans="25:25" x14ac:dyDescent="0.35">
      <c r="Y4581" s="67"/>
    </row>
    <row r="4582" spans="25:25" x14ac:dyDescent="0.35">
      <c r="Y4582" s="67"/>
    </row>
    <row r="4583" spans="25:25" x14ac:dyDescent="0.35">
      <c r="Y4583" s="67"/>
    </row>
    <row r="4584" spans="25:25" x14ac:dyDescent="0.35">
      <c r="Y4584" s="67"/>
    </row>
    <row r="4585" spans="25:25" x14ac:dyDescent="0.35">
      <c r="Y4585" s="67"/>
    </row>
    <row r="4586" spans="25:25" x14ac:dyDescent="0.35">
      <c r="Y4586" s="67"/>
    </row>
    <row r="4587" spans="25:25" x14ac:dyDescent="0.35">
      <c r="Y4587" s="67"/>
    </row>
    <row r="4588" spans="25:25" x14ac:dyDescent="0.35">
      <c r="Y4588" s="67"/>
    </row>
    <row r="4589" spans="25:25" x14ac:dyDescent="0.35">
      <c r="Y4589" s="67"/>
    </row>
    <row r="4590" spans="25:25" x14ac:dyDescent="0.35">
      <c r="Y4590" s="67"/>
    </row>
    <row r="4591" spans="25:25" x14ac:dyDescent="0.35">
      <c r="Y4591" s="67"/>
    </row>
    <row r="4592" spans="25:25" x14ac:dyDescent="0.35">
      <c r="Y4592" s="67"/>
    </row>
    <row r="4593" spans="25:25" x14ac:dyDescent="0.35">
      <c r="Y4593" s="67"/>
    </row>
    <row r="4594" spans="25:25" x14ac:dyDescent="0.35">
      <c r="Y4594" s="67"/>
    </row>
    <row r="4595" spans="25:25" x14ac:dyDescent="0.35">
      <c r="Y4595" s="67"/>
    </row>
    <row r="4596" spans="25:25" x14ac:dyDescent="0.35">
      <c r="Y4596" s="67"/>
    </row>
    <row r="4597" spans="25:25" x14ac:dyDescent="0.35">
      <c r="Y4597" s="67"/>
    </row>
    <row r="4598" spans="25:25" x14ac:dyDescent="0.35">
      <c r="Y4598" s="67"/>
    </row>
    <row r="4599" spans="25:25" x14ac:dyDescent="0.35">
      <c r="Y4599" s="67"/>
    </row>
    <row r="4600" spans="25:25" x14ac:dyDescent="0.35">
      <c r="Y4600" s="67"/>
    </row>
    <row r="4601" spans="25:25" x14ac:dyDescent="0.35">
      <c r="Y4601" s="67"/>
    </row>
    <row r="4602" spans="25:25" x14ac:dyDescent="0.35">
      <c r="Y4602" s="67"/>
    </row>
    <row r="4603" spans="25:25" x14ac:dyDescent="0.35">
      <c r="Y4603" s="67"/>
    </row>
    <row r="4604" spans="25:25" x14ac:dyDescent="0.35">
      <c r="Y4604" s="67"/>
    </row>
    <row r="4605" spans="25:25" x14ac:dyDescent="0.35">
      <c r="Y4605" s="67"/>
    </row>
    <row r="4606" spans="25:25" x14ac:dyDescent="0.35">
      <c r="Y4606" s="67"/>
    </row>
    <row r="4607" spans="25:25" x14ac:dyDescent="0.35">
      <c r="Y4607" s="67"/>
    </row>
    <row r="4608" spans="25:25" x14ac:dyDescent="0.35">
      <c r="Y4608" s="67"/>
    </row>
    <row r="4609" spans="25:25" x14ac:dyDescent="0.35">
      <c r="Y4609" s="67"/>
    </row>
    <row r="4610" spans="25:25" x14ac:dyDescent="0.35">
      <c r="Y4610" s="67"/>
    </row>
    <row r="4611" spans="25:25" x14ac:dyDescent="0.35">
      <c r="Y4611" s="67"/>
    </row>
    <row r="4612" spans="25:25" x14ac:dyDescent="0.35">
      <c r="Y4612" s="67"/>
    </row>
    <row r="4613" spans="25:25" x14ac:dyDescent="0.35">
      <c r="Y4613" s="67"/>
    </row>
    <row r="4614" spans="25:25" x14ac:dyDescent="0.35">
      <c r="Y4614" s="67"/>
    </row>
    <row r="4615" spans="25:25" x14ac:dyDescent="0.35">
      <c r="Y4615" s="67"/>
    </row>
    <row r="4616" spans="25:25" x14ac:dyDescent="0.35">
      <c r="Y4616" s="67"/>
    </row>
    <row r="4617" spans="25:25" x14ac:dyDescent="0.35">
      <c r="Y4617" s="67"/>
    </row>
    <row r="4618" spans="25:25" x14ac:dyDescent="0.35">
      <c r="Y4618" s="67"/>
    </row>
    <row r="4619" spans="25:25" x14ac:dyDescent="0.35">
      <c r="Y4619" s="67"/>
    </row>
    <row r="4620" spans="25:25" x14ac:dyDescent="0.35">
      <c r="Y4620" s="67"/>
    </row>
    <row r="4621" spans="25:25" x14ac:dyDescent="0.35">
      <c r="Y4621" s="67"/>
    </row>
    <row r="4622" spans="25:25" x14ac:dyDescent="0.35">
      <c r="Y4622" s="67"/>
    </row>
    <row r="4623" spans="25:25" x14ac:dyDescent="0.35">
      <c r="Y4623" s="67"/>
    </row>
    <row r="4624" spans="25:25" x14ac:dyDescent="0.35">
      <c r="Y4624" s="67"/>
    </row>
    <row r="4625" spans="25:25" x14ac:dyDescent="0.35">
      <c r="Y4625" s="67"/>
    </row>
    <row r="4626" spans="25:25" x14ac:dyDescent="0.35">
      <c r="Y4626" s="67"/>
    </row>
    <row r="4627" spans="25:25" x14ac:dyDescent="0.35">
      <c r="Y4627" s="67"/>
    </row>
    <row r="4628" spans="25:25" x14ac:dyDescent="0.35">
      <c r="Y4628" s="67"/>
    </row>
    <row r="4629" spans="25:25" x14ac:dyDescent="0.35">
      <c r="Y4629" s="67"/>
    </row>
    <row r="4630" spans="25:25" x14ac:dyDescent="0.35">
      <c r="Y4630" s="67"/>
    </row>
    <row r="4631" spans="25:25" x14ac:dyDescent="0.35">
      <c r="Y4631" s="67"/>
    </row>
    <row r="4632" spans="25:25" x14ac:dyDescent="0.35">
      <c r="Y4632" s="67"/>
    </row>
    <row r="4633" spans="25:25" x14ac:dyDescent="0.35">
      <c r="Y4633" s="67"/>
    </row>
    <row r="4634" spans="25:25" x14ac:dyDescent="0.35">
      <c r="Y4634" s="67"/>
    </row>
    <row r="4635" spans="25:25" x14ac:dyDescent="0.35">
      <c r="Y4635" s="67"/>
    </row>
    <row r="4636" spans="25:25" x14ac:dyDescent="0.35">
      <c r="Y4636" s="67"/>
    </row>
    <row r="4637" spans="25:25" x14ac:dyDescent="0.35">
      <c r="Y4637" s="67"/>
    </row>
    <row r="4638" spans="25:25" x14ac:dyDescent="0.35">
      <c r="Y4638" s="67"/>
    </row>
    <row r="4639" spans="25:25" x14ac:dyDescent="0.35">
      <c r="Y4639" s="67"/>
    </row>
    <row r="4640" spans="25:25" x14ac:dyDescent="0.35">
      <c r="Y4640" s="67"/>
    </row>
    <row r="4641" spans="25:25" x14ac:dyDescent="0.35">
      <c r="Y4641" s="67"/>
    </row>
    <row r="4642" spans="25:25" x14ac:dyDescent="0.35">
      <c r="Y4642" s="67"/>
    </row>
    <row r="4643" spans="25:25" x14ac:dyDescent="0.35">
      <c r="Y4643" s="67"/>
    </row>
    <row r="4644" spans="25:25" x14ac:dyDescent="0.35">
      <c r="Y4644" s="67"/>
    </row>
    <row r="4645" spans="25:25" x14ac:dyDescent="0.35">
      <c r="Y4645" s="67"/>
    </row>
    <row r="4646" spans="25:25" x14ac:dyDescent="0.35">
      <c r="Y4646" s="67"/>
    </row>
    <row r="4647" spans="25:25" x14ac:dyDescent="0.35">
      <c r="Y4647" s="67"/>
    </row>
    <row r="4648" spans="25:25" x14ac:dyDescent="0.35">
      <c r="Y4648" s="67"/>
    </row>
    <row r="4649" spans="25:25" x14ac:dyDescent="0.35">
      <c r="Y4649" s="67"/>
    </row>
    <row r="4650" spans="25:25" x14ac:dyDescent="0.35">
      <c r="Y4650" s="67"/>
    </row>
    <row r="4651" spans="25:25" x14ac:dyDescent="0.35">
      <c r="Y4651" s="67"/>
    </row>
    <row r="4652" spans="25:25" x14ac:dyDescent="0.35">
      <c r="Y4652" s="67"/>
    </row>
    <row r="4653" spans="25:25" x14ac:dyDescent="0.35">
      <c r="Y4653" s="67"/>
    </row>
    <row r="4654" spans="25:25" x14ac:dyDescent="0.35">
      <c r="Y4654" s="67"/>
    </row>
    <row r="4655" spans="25:25" x14ac:dyDescent="0.35">
      <c r="Y4655" s="67"/>
    </row>
    <row r="4656" spans="25:25" x14ac:dyDescent="0.35">
      <c r="Y4656" s="67"/>
    </row>
    <row r="4657" spans="25:25" x14ac:dyDescent="0.35">
      <c r="Y4657" s="67"/>
    </row>
    <row r="4658" spans="25:25" x14ac:dyDescent="0.35">
      <c r="Y4658" s="67"/>
    </row>
    <row r="4659" spans="25:25" x14ac:dyDescent="0.35">
      <c r="Y4659" s="67"/>
    </row>
    <row r="4660" spans="25:25" x14ac:dyDescent="0.35">
      <c r="Y4660" s="67"/>
    </row>
    <row r="4661" spans="25:25" x14ac:dyDescent="0.35">
      <c r="Y4661" s="67"/>
    </row>
    <row r="4662" spans="25:25" x14ac:dyDescent="0.35">
      <c r="Y4662" s="67"/>
    </row>
    <row r="4663" spans="25:25" x14ac:dyDescent="0.35">
      <c r="Y4663" s="67"/>
    </row>
    <row r="4664" spans="25:25" x14ac:dyDescent="0.35">
      <c r="Y4664" s="67"/>
    </row>
    <row r="4665" spans="25:25" x14ac:dyDescent="0.35">
      <c r="Y4665" s="67"/>
    </row>
    <row r="4666" spans="25:25" x14ac:dyDescent="0.35">
      <c r="Y4666" s="67"/>
    </row>
    <row r="4667" spans="25:25" x14ac:dyDescent="0.35">
      <c r="Y4667" s="67"/>
    </row>
    <row r="4668" spans="25:25" x14ac:dyDescent="0.35">
      <c r="Y4668" s="67"/>
    </row>
    <row r="4669" spans="25:25" x14ac:dyDescent="0.35">
      <c r="Y4669" s="67"/>
    </row>
    <row r="4670" spans="25:25" x14ac:dyDescent="0.35">
      <c r="Y4670" s="67"/>
    </row>
    <row r="4671" spans="25:25" x14ac:dyDescent="0.35">
      <c r="Y4671" s="67"/>
    </row>
    <row r="4672" spans="25:25" x14ac:dyDescent="0.35">
      <c r="Y4672" s="67"/>
    </row>
    <row r="4673" spans="25:25" x14ac:dyDescent="0.35">
      <c r="Y4673" s="67"/>
    </row>
    <row r="4674" spans="25:25" x14ac:dyDescent="0.35">
      <c r="Y4674" s="67"/>
    </row>
    <row r="4675" spans="25:25" x14ac:dyDescent="0.35">
      <c r="Y4675" s="67"/>
    </row>
    <row r="4676" spans="25:25" x14ac:dyDescent="0.35">
      <c r="Y4676" s="67"/>
    </row>
    <row r="4677" spans="25:25" x14ac:dyDescent="0.35">
      <c r="Y4677" s="67"/>
    </row>
    <row r="4678" spans="25:25" x14ac:dyDescent="0.35">
      <c r="Y4678" s="67"/>
    </row>
    <row r="4679" spans="25:25" x14ac:dyDescent="0.35">
      <c r="Y4679" s="67"/>
    </row>
    <row r="4680" spans="25:25" x14ac:dyDescent="0.35">
      <c r="Y4680" s="67"/>
    </row>
    <row r="4681" spans="25:25" x14ac:dyDescent="0.35">
      <c r="Y4681" s="67"/>
    </row>
    <row r="4682" spans="25:25" x14ac:dyDescent="0.35">
      <c r="Y4682" s="67"/>
    </row>
    <row r="4683" spans="25:25" x14ac:dyDescent="0.35">
      <c r="Y4683" s="67"/>
    </row>
    <row r="4684" spans="25:25" x14ac:dyDescent="0.35">
      <c r="Y4684" s="67"/>
    </row>
    <row r="4685" spans="25:25" x14ac:dyDescent="0.35">
      <c r="Y4685" s="67"/>
    </row>
    <row r="4686" spans="25:25" x14ac:dyDescent="0.35">
      <c r="Y4686" s="67"/>
    </row>
    <row r="4687" spans="25:25" x14ac:dyDescent="0.35">
      <c r="Y4687" s="67"/>
    </row>
    <row r="4688" spans="25:25" x14ac:dyDescent="0.35">
      <c r="Y4688" s="67"/>
    </row>
    <row r="4689" spans="25:25" x14ac:dyDescent="0.35">
      <c r="Y4689" s="67"/>
    </row>
    <row r="4690" spans="25:25" x14ac:dyDescent="0.35">
      <c r="Y4690" s="67"/>
    </row>
    <row r="4691" spans="25:25" x14ac:dyDescent="0.35">
      <c r="Y4691" s="67"/>
    </row>
    <row r="4692" spans="25:25" x14ac:dyDescent="0.35">
      <c r="Y4692" s="67"/>
    </row>
    <row r="4693" spans="25:25" x14ac:dyDescent="0.35">
      <c r="Y4693" s="67"/>
    </row>
    <row r="4694" spans="25:25" x14ac:dyDescent="0.35">
      <c r="Y4694" s="67"/>
    </row>
    <row r="4695" spans="25:25" x14ac:dyDescent="0.35">
      <c r="Y4695" s="67"/>
    </row>
    <row r="4696" spans="25:25" x14ac:dyDescent="0.35">
      <c r="Y4696" s="67"/>
    </row>
    <row r="4697" spans="25:25" x14ac:dyDescent="0.35">
      <c r="Y4697" s="67"/>
    </row>
    <row r="4698" spans="25:25" x14ac:dyDescent="0.35">
      <c r="Y4698" s="67"/>
    </row>
    <row r="4699" spans="25:25" x14ac:dyDescent="0.35">
      <c r="Y4699" s="67"/>
    </row>
    <row r="4700" spans="25:25" x14ac:dyDescent="0.35">
      <c r="Y4700" s="67"/>
    </row>
    <row r="4701" spans="25:25" x14ac:dyDescent="0.35">
      <c r="Y4701" s="67"/>
    </row>
    <row r="4702" spans="25:25" x14ac:dyDescent="0.35">
      <c r="Y4702" s="67"/>
    </row>
    <row r="4703" spans="25:25" x14ac:dyDescent="0.35">
      <c r="Y4703" s="67"/>
    </row>
    <row r="4704" spans="25:25" x14ac:dyDescent="0.35">
      <c r="Y4704" s="67"/>
    </row>
    <row r="4705" spans="25:25" x14ac:dyDescent="0.35">
      <c r="Y4705" s="67"/>
    </row>
    <row r="4706" spans="25:25" x14ac:dyDescent="0.35">
      <c r="Y4706" s="67"/>
    </row>
    <row r="4707" spans="25:25" x14ac:dyDescent="0.35">
      <c r="Y4707" s="67"/>
    </row>
    <row r="4708" spans="25:25" x14ac:dyDescent="0.35">
      <c r="Y4708" s="67"/>
    </row>
    <row r="4709" spans="25:25" x14ac:dyDescent="0.35">
      <c r="Y4709" s="67"/>
    </row>
    <row r="4710" spans="25:25" x14ac:dyDescent="0.35">
      <c r="Y4710" s="67"/>
    </row>
    <row r="4711" spans="25:25" x14ac:dyDescent="0.35">
      <c r="Y4711" s="67"/>
    </row>
    <row r="4712" spans="25:25" x14ac:dyDescent="0.35">
      <c r="Y4712" s="67"/>
    </row>
    <row r="4713" spans="25:25" x14ac:dyDescent="0.35">
      <c r="Y4713" s="67"/>
    </row>
    <row r="4714" spans="25:25" x14ac:dyDescent="0.35">
      <c r="Y4714" s="67"/>
    </row>
    <row r="4715" spans="25:25" x14ac:dyDescent="0.35">
      <c r="Y4715" s="67"/>
    </row>
    <row r="4716" spans="25:25" x14ac:dyDescent="0.35">
      <c r="Y4716" s="67"/>
    </row>
    <row r="4717" spans="25:25" x14ac:dyDescent="0.35">
      <c r="Y4717" s="67"/>
    </row>
    <row r="4718" spans="25:25" x14ac:dyDescent="0.35">
      <c r="Y4718" s="67"/>
    </row>
    <row r="4719" spans="25:25" x14ac:dyDescent="0.35">
      <c r="Y4719" s="67"/>
    </row>
    <row r="4720" spans="25:25" x14ac:dyDescent="0.35">
      <c r="Y4720" s="67"/>
    </row>
    <row r="4721" spans="25:25" x14ac:dyDescent="0.35">
      <c r="Y4721" s="67"/>
    </row>
    <row r="4722" spans="25:25" x14ac:dyDescent="0.35">
      <c r="Y4722" s="67"/>
    </row>
    <row r="4723" spans="25:25" x14ac:dyDescent="0.35">
      <c r="Y4723" s="67"/>
    </row>
    <row r="4724" spans="25:25" x14ac:dyDescent="0.35">
      <c r="Y4724" s="67"/>
    </row>
    <row r="4725" spans="25:25" x14ac:dyDescent="0.35">
      <c r="Y4725" s="67"/>
    </row>
    <row r="4726" spans="25:25" x14ac:dyDescent="0.35">
      <c r="Y4726" s="67"/>
    </row>
    <row r="4727" spans="25:25" x14ac:dyDescent="0.35">
      <c r="Y4727" s="67"/>
    </row>
    <row r="4728" spans="25:25" x14ac:dyDescent="0.35">
      <c r="Y4728" s="67"/>
    </row>
    <row r="4729" spans="25:25" x14ac:dyDescent="0.35">
      <c r="Y4729" s="67"/>
    </row>
    <row r="4730" spans="25:25" x14ac:dyDescent="0.35">
      <c r="Y4730" s="67"/>
    </row>
    <row r="4731" spans="25:25" x14ac:dyDescent="0.35">
      <c r="Y4731" s="67"/>
    </row>
    <row r="4732" spans="25:25" x14ac:dyDescent="0.35">
      <c r="Y4732" s="67"/>
    </row>
    <row r="4733" spans="25:25" x14ac:dyDescent="0.35">
      <c r="Y4733" s="67"/>
    </row>
    <row r="4734" spans="25:25" x14ac:dyDescent="0.35">
      <c r="Y4734" s="67"/>
    </row>
    <row r="4735" spans="25:25" x14ac:dyDescent="0.35">
      <c r="Y4735" s="67"/>
    </row>
    <row r="4736" spans="25:25" x14ac:dyDescent="0.35">
      <c r="Y4736" s="67"/>
    </row>
    <row r="4737" spans="25:25" x14ac:dyDescent="0.35">
      <c r="Y4737" s="67"/>
    </row>
    <row r="4738" spans="25:25" x14ac:dyDescent="0.35">
      <c r="Y4738" s="67"/>
    </row>
    <row r="4739" spans="25:25" x14ac:dyDescent="0.35">
      <c r="Y4739" s="67"/>
    </row>
    <row r="4740" spans="25:25" x14ac:dyDescent="0.35">
      <c r="Y4740" s="67"/>
    </row>
    <row r="4741" spans="25:25" x14ac:dyDescent="0.35">
      <c r="Y4741" s="67"/>
    </row>
    <row r="4742" spans="25:25" x14ac:dyDescent="0.35">
      <c r="Y4742" s="67"/>
    </row>
    <row r="4743" spans="25:25" x14ac:dyDescent="0.35">
      <c r="Y4743" s="67"/>
    </row>
    <row r="4744" spans="25:25" x14ac:dyDescent="0.35">
      <c r="Y4744" s="67"/>
    </row>
    <row r="4745" spans="25:25" x14ac:dyDescent="0.35">
      <c r="Y4745" s="67"/>
    </row>
    <row r="4746" spans="25:25" x14ac:dyDescent="0.35">
      <c r="Y4746" s="67"/>
    </row>
    <row r="4747" spans="25:25" x14ac:dyDescent="0.35">
      <c r="Y4747" s="67"/>
    </row>
    <row r="4748" spans="25:25" x14ac:dyDescent="0.35">
      <c r="Y4748" s="67"/>
    </row>
    <row r="4749" spans="25:25" x14ac:dyDescent="0.35">
      <c r="Y4749" s="67"/>
    </row>
    <row r="4750" spans="25:25" x14ac:dyDescent="0.35">
      <c r="Y4750" s="67"/>
    </row>
    <row r="4751" spans="25:25" x14ac:dyDescent="0.35">
      <c r="Y4751" s="67"/>
    </row>
    <row r="4752" spans="25:25" x14ac:dyDescent="0.35">
      <c r="Y4752" s="67"/>
    </row>
    <row r="4753" spans="25:25" x14ac:dyDescent="0.35">
      <c r="Y4753" s="67"/>
    </row>
    <row r="4754" spans="25:25" x14ac:dyDescent="0.35">
      <c r="Y4754" s="67"/>
    </row>
    <row r="4755" spans="25:25" x14ac:dyDescent="0.35">
      <c r="Y4755" s="67"/>
    </row>
    <row r="4756" spans="25:25" x14ac:dyDescent="0.35">
      <c r="Y4756" s="67"/>
    </row>
    <row r="4757" spans="25:25" x14ac:dyDescent="0.35">
      <c r="Y4757" s="67"/>
    </row>
    <row r="4758" spans="25:25" x14ac:dyDescent="0.35">
      <c r="Y4758" s="67"/>
    </row>
    <row r="4759" spans="25:25" x14ac:dyDescent="0.35">
      <c r="Y4759" s="67"/>
    </row>
    <row r="4760" spans="25:25" x14ac:dyDescent="0.35">
      <c r="Y4760" s="67"/>
    </row>
    <row r="4761" spans="25:25" x14ac:dyDescent="0.35">
      <c r="Y4761" s="67"/>
    </row>
    <row r="4762" spans="25:25" x14ac:dyDescent="0.35">
      <c r="Y4762" s="67"/>
    </row>
    <row r="4763" spans="25:25" x14ac:dyDescent="0.35">
      <c r="Y4763" s="67"/>
    </row>
    <row r="4764" spans="25:25" x14ac:dyDescent="0.35">
      <c r="Y4764" s="67"/>
    </row>
    <row r="4765" spans="25:25" x14ac:dyDescent="0.35">
      <c r="Y4765" s="67"/>
    </row>
    <row r="4766" spans="25:25" x14ac:dyDescent="0.35">
      <c r="Y4766" s="67"/>
    </row>
    <row r="4767" spans="25:25" x14ac:dyDescent="0.35">
      <c r="Y4767" s="67"/>
    </row>
    <row r="4768" spans="25:25" x14ac:dyDescent="0.35">
      <c r="Y4768" s="67"/>
    </row>
    <row r="4769" spans="25:25" x14ac:dyDescent="0.35">
      <c r="Y4769" s="67"/>
    </row>
    <row r="4770" spans="25:25" x14ac:dyDescent="0.35">
      <c r="Y4770" s="67"/>
    </row>
    <row r="4771" spans="25:25" x14ac:dyDescent="0.35">
      <c r="Y4771" s="67"/>
    </row>
    <row r="4772" spans="25:25" x14ac:dyDescent="0.35">
      <c r="Y4772" s="67"/>
    </row>
    <row r="4773" spans="25:25" x14ac:dyDescent="0.35">
      <c r="Y4773" s="67"/>
    </row>
    <row r="4774" spans="25:25" x14ac:dyDescent="0.35">
      <c r="Y4774" s="67"/>
    </row>
    <row r="4775" spans="25:25" x14ac:dyDescent="0.35">
      <c r="Y4775" s="67"/>
    </row>
    <row r="4776" spans="25:25" x14ac:dyDescent="0.35">
      <c r="Y4776" s="67"/>
    </row>
    <row r="4777" spans="25:25" x14ac:dyDescent="0.35">
      <c r="Y4777" s="67"/>
    </row>
    <row r="4778" spans="25:25" x14ac:dyDescent="0.35">
      <c r="Y4778" s="67"/>
    </row>
    <row r="4779" spans="25:25" x14ac:dyDescent="0.35">
      <c r="Y4779" s="67"/>
    </row>
    <row r="4780" spans="25:25" x14ac:dyDescent="0.35">
      <c r="Y4780" s="67"/>
    </row>
    <row r="4781" spans="25:25" x14ac:dyDescent="0.35">
      <c r="Y4781" s="67"/>
    </row>
    <row r="4782" spans="25:25" x14ac:dyDescent="0.35">
      <c r="Y4782" s="67"/>
    </row>
    <row r="4783" spans="25:25" x14ac:dyDescent="0.35">
      <c r="Y4783" s="67"/>
    </row>
    <row r="4784" spans="25:25" x14ac:dyDescent="0.35">
      <c r="Y4784" s="67"/>
    </row>
    <row r="4785" spans="25:25" x14ac:dyDescent="0.35">
      <c r="Y4785" s="67"/>
    </row>
    <row r="4786" spans="25:25" x14ac:dyDescent="0.35">
      <c r="Y4786" s="67"/>
    </row>
    <row r="4787" spans="25:25" x14ac:dyDescent="0.35">
      <c r="Y4787" s="67"/>
    </row>
    <row r="4788" spans="25:25" x14ac:dyDescent="0.35">
      <c r="Y4788" s="67"/>
    </row>
    <row r="4789" spans="25:25" x14ac:dyDescent="0.35">
      <c r="Y4789" s="67"/>
    </row>
    <row r="4790" spans="25:25" x14ac:dyDescent="0.35">
      <c r="Y4790" s="67"/>
    </row>
    <row r="4791" spans="25:25" x14ac:dyDescent="0.35">
      <c r="Y4791" s="67"/>
    </row>
    <row r="4792" spans="25:25" x14ac:dyDescent="0.35">
      <c r="Y4792" s="67"/>
    </row>
    <row r="4793" spans="25:25" x14ac:dyDescent="0.35">
      <c r="Y4793" s="67"/>
    </row>
    <row r="4794" spans="25:25" x14ac:dyDescent="0.35">
      <c r="Y4794" s="67"/>
    </row>
    <row r="4795" spans="25:25" x14ac:dyDescent="0.35">
      <c r="Y4795" s="67"/>
    </row>
    <row r="4796" spans="25:25" x14ac:dyDescent="0.35">
      <c r="Y4796" s="67"/>
    </row>
    <row r="4797" spans="25:25" x14ac:dyDescent="0.35">
      <c r="Y4797" s="67"/>
    </row>
    <row r="4798" spans="25:25" x14ac:dyDescent="0.35">
      <c r="Y4798" s="67"/>
    </row>
    <row r="4799" spans="25:25" x14ac:dyDescent="0.35">
      <c r="Y4799" s="67"/>
    </row>
    <row r="4800" spans="25:25" x14ac:dyDescent="0.35">
      <c r="Y4800" s="67"/>
    </row>
    <row r="4801" spans="25:25" x14ac:dyDescent="0.35">
      <c r="Y4801" s="67"/>
    </row>
    <row r="4802" spans="25:25" x14ac:dyDescent="0.35">
      <c r="Y4802" s="67"/>
    </row>
    <row r="4803" spans="25:25" x14ac:dyDescent="0.35">
      <c r="Y4803" s="67"/>
    </row>
    <row r="4804" spans="25:25" x14ac:dyDescent="0.35">
      <c r="Y4804" s="67"/>
    </row>
    <row r="4805" spans="25:25" x14ac:dyDescent="0.35">
      <c r="Y4805" s="67"/>
    </row>
    <row r="4806" spans="25:25" x14ac:dyDescent="0.35">
      <c r="Y4806" s="67"/>
    </row>
    <row r="4807" spans="25:25" x14ac:dyDescent="0.35">
      <c r="Y4807" s="67"/>
    </row>
    <row r="4808" spans="25:25" x14ac:dyDescent="0.35">
      <c r="Y4808" s="67"/>
    </row>
    <row r="4809" spans="25:25" x14ac:dyDescent="0.35">
      <c r="Y4809" s="67"/>
    </row>
    <row r="4810" spans="25:25" x14ac:dyDescent="0.35">
      <c r="Y4810" s="67"/>
    </row>
    <row r="4811" spans="25:25" x14ac:dyDescent="0.35">
      <c r="Y4811" s="67"/>
    </row>
    <row r="4812" spans="25:25" x14ac:dyDescent="0.35">
      <c r="Y4812" s="67"/>
    </row>
    <row r="4813" spans="25:25" x14ac:dyDescent="0.35">
      <c r="Y4813" s="67"/>
    </row>
    <row r="4814" spans="25:25" x14ac:dyDescent="0.35">
      <c r="Y4814" s="67"/>
    </row>
    <row r="4815" spans="25:25" x14ac:dyDescent="0.35">
      <c r="Y4815" s="67"/>
    </row>
    <row r="4816" spans="25:25" x14ac:dyDescent="0.35">
      <c r="Y4816" s="67"/>
    </row>
    <row r="4817" spans="25:25" x14ac:dyDescent="0.35">
      <c r="Y4817" s="67"/>
    </row>
    <row r="4818" spans="25:25" x14ac:dyDescent="0.35">
      <c r="Y4818" s="67"/>
    </row>
    <row r="4819" spans="25:25" x14ac:dyDescent="0.35">
      <c r="Y4819" s="67"/>
    </row>
    <row r="4820" spans="25:25" x14ac:dyDescent="0.35">
      <c r="Y4820" s="67"/>
    </row>
    <row r="4821" spans="25:25" x14ac:dyDescent="0.35">
      <c r="Y4821" s="67"/>
    </row>
    <row r="4822" spans="25:25" x14ac:dyDescent="0.35">
      <c r="Y4822" s="67"/>
    </row>
    <row r="4823" spans="25:25" x14ac:dyDescent="0.35">
      <c r="Y4823" s="67"/>
    </row>
    <row r="4824" spans="25:25" x14ac:dyDescent="0.35">
      <c r="Y4824" s="67"/>
    </row>
    <row r="4825" spans="25:25" x14ac:dyDescent="0.35">
      <c r="Y4825" s="67"/>
    </row>
    <row r="4826" spans="25:25" x14ac:dyDescent="0.35">
      <c r="Y4826" s="67"/>
    </row>
    <row r="4827" spans="25:25" x14ac:dyDescent="0.35">
      <c r="Y4827" s="67"/>
    </row>
    <row r="4828" spans="25:25" x14ac:dyDescent="0.35">
      <c r="Y4828" s="67"/>
    </row>
    <row r="4829" spans="25:25" x14ac:dyDescent="0.35">
      <c r="Y4829" s="67"/>
    </row>
    <row r="4830" spans="25:25" x14ac:dyDescent="0.35">
      <c r="Y4830" s="67"/>
    </row>
    <row r="4831" spans="25:25" x14ac:dyDescent="0.35">
      <c r="Y4831" s="67"/>
    </row>
    <row r="4832" spans="25:25" x14ac:dyDescent="0.35">
      <c r="Y4832" s="67"/>
    </row>
    <row r="4833" spans="25:25" x14ac:dyDescent="0.35">
      <c r="Y4833" s="67"/>
    </row>
    <row r="4834" spans="25:25" x14ac:dyDescent="0.35">
      <c r="Y4834" s="67"/>
    </row>
    <row r="4835" spans="25:25" x14ac:dyDescent="0.35">
      <c r="Y4835" s="67"/>
    </row>
    <row r="4836" spans="25:25" x14ac:dyDescent="0.35">
      <c r="Y4836" s="67"/>
    </row>
    <row r="4837" spans="25:25" x14ac:dyDescent="0.35">
      <c r="Y4837" s="67"/>
    </row>
    <row r="4838" spans="25:25" x14ac:dyDescent="0.35">
      <c r="Y4838" s="67"/>
    </row>
    <row r="4839" spans="25:25" x14ac:dyDescent="0.35">
      <c r="Y4839" s="67"/>
    </row>
    <row r="4840" spans="25:25" x14ac:dyDescent="0.35">
      <c r="Y4840" s="67"/>
    </row>
    <row r="4841" spans="25:25" x14ac:dyDescent="0.35">
      <c r="Y4841" s="67"/>
    </row>
    <row r="4842" spans="25:25" x14ac:dyDescent="0.35">
      <c r="Y4842" s="67"/>
    </row>
    <row r="4843" spans="25:25" x14ac:dyDescent="0.35">
      <c r="Y4843" s="67"/>
    </row>
    <row r="4844" spans="25:25" x14ac:dyDescent="0.35">
      <c r="Y4844" s="67"/>
    </row>
    <row r="4845" spans="25:25" x14ac:dyDescent="0.35">
      <c r="Y4845" s="67"/>
    </row>
    <row r="4846" spans="25:25" x14ac:dyDescent="0.35">
      <c r="Y4846" s="67"/>
    </row>
    <row r="4847" spans="25:25" x14ac:dyDescent="0.35">
      <c r="Y4847" s="67"/>
    </row>
    <row r="4848" spans="25:25" x14ac:dyDescent="0.35">
      <c r="Y4848" s="67"/>
    </row>
    <row r="4849" spans="25:25" x14ac:dyDescent="0.35">
      <c r="Y4849" s="67"/>
    </row>
    <row r="4850" spans="25:25" x14ac:dyDescent="0.35">
      <c r="Y4850" s="67"/>
    </row>
    <row r="4851" spans="25:25" x14ac:dyDescent="0.35">
      <c r="Y4851" s="67"/>
    </row>
    <row r="4852" spans="25:25" x14ac:dyDescent="0.35">
      <c r="Y4852" s="67"/>
    </row>
    <row r="4853" spans="25:25" x14ac:dyDescent="0.35">
      <c r="Y4853" s="67"/>
    </row>
    <row r="4854" spans="25:25" x14ac:dyDescent="0.35">
      <c r="Y4854" s="67"/>
    </row>
    <row r="4855" spans="25:25" x14ac:dyDescent="0.35">
      <c r="Y4855" s="67"/>
    </row>
    <row r="4856" spans="25:25" x14ac:dyDescent="0.35">
      <c r="Y4856" s="67"/>
    </row>
    <row r="4857" spans="25:25" x14ac:dyDescent="0.35">
      <c r="Y4857" s="67"/>
    </row>
    <row r="4858" spans="25:25" x14ac:dyDescent="0.35">
      <c r="Y4858" s="67"/>
    </row>
    <row r="4859" spans="25:25" x14ac:dyDescent="0.35">
      <c r="Y4859" s="67"/>
    </row>
    <row r="4860" spans="25:25" x14ac:dyDescent="0.35">
      <c r="Y4860" s="67"/>
    </row>
    <row r="4861" spans="25:25" x14ac:dyDescent="0.35">
      <c r="Y4861" s="67"/>
    </row>
    <row r="4862" spans="25:25" x14ac:dyDescent="0.35">
      <c r="Y4862" s="67"/>
    </row>
    <row r="4863" spans="25:25" x14ac:dyDescent="0.35">
      <c r="Y4863" s="67"/>
    </row>
    <row r="4864" spans="25:25" x14ac:dyDescent="0.35">
      <c r="Y4864" s="67"/>
    </row>
    <row r="4865" spans="25:25" x14ac:dyDescent="0.35">
      <c r="Y4865" s="67"/>
    </row>
    <row r="4866" spans="25:25" x14ac:dyDescent="0.35">
      <c r="Y4866" s="67"/>
    </row>
    <row r="4867" spans="25:25" x14ac:dyDescent="0.35">
      <c r="Y4867" s="67"/>
    </row>
    <row r="4868" spans="25:25" x14ac:dyDescent="0.35">
      <c r="Y4868" s="67"/>
    </row>
    <row r="4869" spans="25:25" x14ac:dyDescent="0.35">
      <c r="Y4869" s="67"/>
    </row>
    <row r="4870" spans="25:25" x14ac:dyDescent="0.35">
      <c r="Y4870" s="67"/>
    </row>
    <row r="4871" spans="25:25" x14ac:dyDescent="0.35">
      <c r="Y4871" s="67"/>
    </row>
    <row r="4872" spans="25:25" x14ac:dyDescent="0.35">
      <c r="Y4872" s="67"/>
    </row>
    <row r="4873" spans="25:25" x14ac:dyDescent="0.35">
      <c r="Y4873" s="67"/>
    </row>
    <row r="4874" spans="25:25" x14ac:dyDescent="0.35">
      <c r="Y4874" s="67"/>
    </row>
    <row r="4875" spans="25:25" x14ac:dyDescent="0.35">
      <c r="Y4875" s="67"/>
    </row>
    <row r="4876" spans="25:25" x14ac:dyDescent="0.35">
      <c r="Y4876" s="67"/>
    </row>
    <row r="4877" spans="25:25" x14ac:dyDescent="0.35">
      <c r="Y4877" s="67"/>
    </row>
    <row r="4878" spans="25:25" x14ac:dyDescent="0.35">
      <c r="Y4878" s="67"/>
    </row>
    <row r="4879" spans="25:25" x14ac:dyDescent="0.35">
      <c r="Y4879" s="67"/>
    </row>
    <row r="4880" spans="25:25" x14ac:dyDescent="0.35">
      <c r="Y4880" s="67"/>
    </row>
    <row r="4881" spans="25:25" x14ac:dyDescent="0.35">
      <c r="Y4881" s="67"/>
    </row>
    <row r="4882" spans="25:25" x14ac:dyDescent="0.35">
      <c r="Y4882" s="67"/>
    </row>
    <row r="4883" spans="25:25" x14ac:dyDescent="0.35">
      <c r="Y4883" s="67"/>
    </row>
    <row r="4884" spans="25:25" x14ac:dyDescent="0.35">
      <c r="Y4884" s="67"/>
    </row>
    <row r="4885" spans="25:25" x14ac:dyDescent="0.35">
      <c r="Y4885" s="67"/>
    </row>
    <row r="4886" spans="25:25" x14ac:dyDescent="0.35">
      <c r="Y4886" s="67"/>
    </row>
    <row r="4887" spans="25:25" x14ac:dyDescent="0.35">
      <c r="Y4887" s="67"/>
    </row>
    <row r="4888" spans="25:25" x14ac:dyDescent="0.35">
      <c r="Y4888" s="67"/>
    </row>
    <row r="4889" spans="25:25" x14ac:dyDescent="0.35">
      <c r="Y4889" s="67"/>
    </row>
    <row r="4890" spans="25:25" x14ac:dyDescent="0.35">
      <c r="Y4890" s="67"/>
    </row>
    <row r="4891" spans="25:25" x14ac:dyDescent="0.35">
      <c r="Y4891" s="67"/>
    </row>
    <row r="4892" spans="25:25" x14ac:dyDescent="0.35">
      <c r="Y4892" s="67"/>
    </row>
    <row r="4893" spans="25:25" x14ac:dyDescent="0.35">
      <c r="Y4893" s="67"/>
    </row>
    <row r="4894" spans="25:25" x14ac:dyDescent="0.35">
      <c r="Y4894" s="67"/>
    </row>
    <row r="4895" spans="25:25" x14ac:dyDescent="0.35">
      <c r="Y4895" s="67"/>
    </row>
    <row r="4896" spans="25:25" x14ac:dyDescent="0.35">
      <c r="Y4896" s="67"/>
    </row>
    <row r="4897" spans="25:25" x14ac:dyDescent="0.35">
      <c r="Y4897" s="67"/>
    </row>
    <row r="4898" spans="25:25" x14ac:dyDescent="0.35">
      <c r="Y4898" s="67"/>
    </row>
    <row r="4899" spans="25:25" x14ac:dyDescent="0.35">
      <c r="Y4899" s="67"/>
    </row>
    <row r="4900" spans="25:25" x14ac:dyDescent="0.35">
      <c r="Y4900" s="67"/>
    </row>
    <row r="4901" spans="25:25" x14ac:dyDescent="0.35">
      <c r="Y4901" s="67"/>
    </row>
    <row r="4902" spans="25:25" x14ac:dyDescent="0.35">
      <c r="Y4902" s="67"/>
    </row>
    <row r="4903" spans="25:25" x14ac:dyDescent="0.35">
      <c r="Y4903" s="67"/>
    </row>
    <row r="4904" spans="25:25" x14ac:dyDescent="0.35">
      <c r="Y4904" s="67"/>
    </row>
    <row r="4905" spans="25:25" x14ac:dyDescent="0.35">
      <c r="Y4905" s="67"/>
    </row>
    <row r="4906" spans="25:25" x14ac:dyDescent="0.35">
      <c r="Y4906" s="67"/>
    </row>
    <row r="4907" spans="25:25" x14ac:dyDescent="0.35">
      <c r="Y4907" s="67"/>
    </row>
    <row r="4908" spans="25:25" x14ac:dyDescent="0.35">
      <c r="Y4908" s="67"/>
    </row>
    <row r="4909" spans="25:25" x14ac:dyDescent="0.35">
      <c r="Y4909" s="67"/>
    </row>
    <row r="4910" spans="25:25" x14ac:dyDescent="0.35">
      <c r="Y4910" s="67"/>
    </row>
    <row r="4911" spans="25:25" x14ac:dyDescent="0.35">
      <c r="Y4911" s="67"/>
    </row>
    <row r="4912" spans="25:25" x14ac:dyDescent="0.35">
      <c r="Y4912" s="67"/>
    </row>
    <row r="4913" spans="25:25" x14ac:dyDescent="0.35">
      <c r="Y4913" s="67"/>
    </row>
    <row r="4914" spans="25:25" x14ac:dyDescent="0.35">
      <c r="Y4914" s="67"/>
    </row>
    <row r="4915" spans="25:25" x14ac:dyDescent="0.35">
      <c r="Y4915" s="67"/>
    </row>
    <row r="4916" spans="25:25" x14ac:dyDescent="0.35">
      <c r="Y4916" s="67"/>
    </row>
    <row r="4917" spans="25:25" x14ac:dyDescent="0.35">
      <c r="Y4917" s="67"/>
    </row>
    <row r="4918" spans="25:25" x14ac:dyDescent="0.35">
      <c r="Y4918" s="67"/>
    </row>
    <row r="4919" spans="25:25" x14ac:dyDescent="0.35">
      <c r="Y4919" s="67"/>
    </row>
    <row r="4920" spans="25:25" x14ac:dyDescent="0.35">
      <c r="Y4920" s="67"/>
    </row>
    <row r="4921" spans="25:25" x14ac:dyDescent="0.35">
      <c r="Y4921" s="67"/>
    </row>
    <row r="4922" spans="25:25" x14ac:dyDescent="0.35">
      <c r="Y4922" s="67"/>
    </row>
    <row r="4923" spans="25:25" x14ac:dyDescent="0.35">
      <c r="Y4923" s="67"/>
    </row>
    <row r="4924" spans="25:25" x14ac:dyDescent="0.35">
      <c r="Y4924" s="67"/>
    </row>
    <row r="4925" spans="25:25" x14ac:dyDescent="0.35">
      <c r="Y4925" s="67"/>
    </row>
    <row r="4926" spans="25:25" x14ac:dyDescent="0.35">
      <c r="Y4926" s="67"/>
    </row>
    <row r="4927" spans="25:25" x14ac:dyDescent="0.35">
      <c r="Y4927" s="67"/>
    </row>
    <row r="4928" spans="25:25" x14ac:dyDescent="0.35">
      <c r="Y4928" s="67"/>
    </row>
    <row r="4929" spans="25:25" x14ac:dyDescent="0.35">
      <c r="Y4929" s="67"/>
    </row>
    <row r="4930" spans="25:25" x14ac:dyDescent="0.35">
      <c r="Y4930" s="67"/>
    </row>
    <row r="4931" spans="25:25" x14ac:dyDescent="0.35">
      <c r="Y4931" s="67"/>
    </row>
    <row r="4932" spans="25:25" x14ac:dyDescent="0.35">
      <c r="Y4932" s="67"/>
    </row>
    <row r="4933" spans="25:25" x14ac:dyDescent="0.35">
      <c r="Y4933" s="67"/>
    </row>
    <row r="4934" spans="25:25" x14ac:dyDescent="0.35">
      <c r="Y4934" s="67"/>
    </row>
    <row r="4935" spans="25:25" x14ac:dyDescent="0.35">
      <c r="Y4935" s="67"/>
    </row>
    <row r="4936" spans="25:25" x14ac:dyDescent="0.35">
      <c r="Y4936" s="67"/>
    </row>
    <row r="4937" spans="25:25" x14ac:dyDescent="0.35">
      <c r="Y4937" s="67"/>
    </row>
    <row r="4938" spans="25:25" x14ac:dyDescent="0.35">
      <c r="Y4938" s="67"/>
    </row>
    <row r="4939" spans="25:25" x14ac:dyDescent="0.35">
      <c r="Y4939" s="67"/>
    </row>
    <row r="4940" spans="25:25" x14ac:dyDescent="0.35">
      <c r="Y4940" s="67"/>
    </row>
    <row r="4941" spans="25:25" x14ac:dyDescent="0.35">
      <c r="Y4941" s="67"/>
    </row>
    <row r="4942" spans="25:25" x14ac:dyDescent="0.35">
      <c r="Y4942" s="67"/>
    </row>
    <row r="4943" spans="25:25" x14ac:dyDescent="0.35">
      <c r="Y4943" s="67"/>
    </row>
    <row r="4944" spans="25:25" x14ac:dyDescent="0.35">
      <c r="Y4944" s="67"/>
    </row>
    <row r="4945" spans="25:25" x14ac:dyDescent="0.35">
      <c r="Y4945" s="67"/>
    </row>
    <row r="4946" spans="25:25" x14ac:dyDescent="0.35">
      <c r="Y4946" s="67"/>
    </row>
    <row r="4947" spans="25:25" x14ac:dyDescent="0.35">
      <c r="Y4947" s="67"/>
    </row>
    <row r="4948" spans="25:25" x14ac:dyDescent="0.35">
      <c r="Y4948" s="67"/>
    </row>
    <row r="4949" spans="25:25" x14ac:dyDescent="0.35">
      <c r="Y4949" s="67"/>
    </row>
    <row r="4950" spans="25:25" x14ac:dyDescent="0.35">
      <c r="Y4950" s="67"/>
    </row>
    <row r="4951" spans="25:25" x14ac:dyDescent="0.35">
      <c r="Y4951" s="67"/>
    </row>
    <row r="4952" spans="25:25" x14ac:dyDescent="0.35">
      <c r="Y4952" s="67"/>
    </row>
    <row r="4953" spans="25:25" x14ac:dyDescent="0.35">
      <c r="Y4953" s="67"/>
    </row>
    <row r="4954" spans="25:25" x14ac:dyDescent="0.35">
      <c r="Y4954" s="67"/>
    </row>
    <row r="4955" spans="25:25" x14ac:dyDescent="0.35">
      <c r="Y4955" s="67"/>
    </row>
    <row r="4956" spans="25:25" x14ac:dyDescent="0.35">
      <c r="Y4956" s="67"/>
    </row>
    <row r="4957" spans="25:25" x14ac:dyDescent="0.35">
      <c r="Y4957" s="67"/>
    </row>
    <row r="4958" spans="25:25" x14ac:dyDescent="0.35">
      <c r="Y4958" s="67"/>
    </row>
    <row r="4959" spans="25:25" x14ac:dyDescent="0.35">
      <c r="Y4959" s="67"/>
    </row>
    <row r="4960" spans="25:25" x14ac:dyDescent="0.35">
      <c r="Y4960" s="67"/>
    </row>
    <row r="4961" spans="25:25" x14ac:dyDescent="0.35">
      <c r="Y4961" s="67"/>
    </row>
    <row r="4962" spans="25:25" x14ac:dyDescent="0.35">
      <c r="Y4962" s="67"/>
    </row>
    <row r="4963" spans="25:25" x14ac:dyDescent="0.35">
      <c r="Y4963" s="67"/>
    </row>
    <row r="4964" spans="25:25" x14ac:dyDescent="0.35">
      <c r="Y4964" s="67"/>
    </row>
    <row r="4965" spans="25:25" x14ac:dyDescent="0.35">
      <c r="Y4965" s="67"/>
    </row>
    <row r="4966" spans="25:25" x14ac:dyDescent="0.35">
      <c r="Y4966" s="67"/>
    </row>
    <row r="4967" spans="25:25" x14ac:dyDescent="0.35">
      <c r="Y4967" s="67"/>
    </row>
    <row r="4968" spans="25:25" x14ac:dyDescent="0.35">
      <c r="Y4968" s="67"/>
    </row>
    <row r="4969" spans="25:25" x14ac:dyDescent="0.35">
      <c r="Y4969" s="67"/>
    </row>
    <row r="4970" spans="25:25" x14ac:dyDescent="0.35">
      <c r="Y4970" s="67"/>
    </row>
    <row r="4971" spans="25:25" x14ac:dyDescent="0.35">
      <c r="Y4971" s="67"/>
    </row>
    <row r="4972" spans="25:25" x14ac:dyDescent="0.35">
      <c r="Y4972" s="67"/>
    </row>
    <row r="4973" spans="25:25" x14ac:dyDescent="0.35">
      <c r="Y4973" s="67"/>
    </row>
    <row r="4974" spans="25:25" x14ac:dyDescent="0.35">
      <c r="Y4974" s="67"/>
    </row>
    <row r="4975" spans="25:25" x14ac:dyDescent="0.35">
      <c r="Y4975" s="67"/>
    </row>
    <row r="4976" spans="25:25" x14ac:dyDescent="0.35">
      <c r="Y4976" s="67"/>
    </row>
    <row r="4977" spans="25:25" x14ac:dyDescent="0.35">
      <c r="Y4977" s="67"/>
    </row>
    <row r="4978" spans="25:25" x14ac:dyDescent="0.35">
      <c r="Y4978" s="67"/>
    </row>
    <row r="4979" spans="25:25" x14ac:dyDescent="0.35">
      <c r="Y4979" s="67"/>
    </row>
    <row r="4980" spans="25:25" x14ac:dyDescent="0.35">
      <c r="Y4980" s="67"/>
    </row>
    <row r="4981" spans="25:25" x14ac:dyDescent="0.35">
      <c r="Y4981" s="67"/>
    </row>
    <row r="4982" spans="25:25" x14ac:dyDescent="0.35">
      <c r="Y4982" s="67"/>
    </row>
    <row r="4983" spans="25:25" x14ac:dyDescent="0.35">
      <c r="Y4983" s="67"/>
    </row>
    <row r="4984" spans="25:25" x14ac:dyDescent="0.35">
      <c r="Y4984" s="67"/>
    </row>
    <row r="4985" spans="25:25" x14ac:dyDescent="0.35">
      <c r="Y4985" s="67"/>
    </row>
    <row r="4986" spans="25:25" x14ac:dyDescent="0.35">
      <c r="Y4986" s="67"/>
    </row>
    <row r="4987" spans="25:25" x14ac:dyDescent="0.35">
      <c r="Y4987" s="67"/>
    </row>
    <row r="4988" spans="25:25" x14ac:dyDescent="0.35">
      <c r="Y4988" s="67"/>
    </row>
    <row r="4989" spans="25:25" x14ac:dyDescent="0.35">
      <c r="Y4989" s="67"/>
    </row>
    <row r="4990" spans="25:25" x14ac:dyDescent="0.35">
      <c r="Y4990" s="67"/>
    </row>
    <row r="4991" spans="25:25" x14ac:dyDescent="0.35">
      <c r="Y4991" s="67"/>
    </row>
    <row r="4992" spans="25:25" x14ac:dyDescent="0.35">
      <c r="Y4992" s="67"/>
    </row>
    <row r="4993" spans="25:25" x14ac:dyDescent="0.35">
      <c r="Y4993" s="67"/>
    </row>
    <row r="4994" spans="25:25" x14ac:dyDescent="0.35">
      <c r="Y4994" s="67"/>
    </row>
    <row r="4995" spans="25:25" x14ac:dyDescent="0.35">
      <c r="Y4995" s="67"/>
    </row>
    <row r="4996" spans="25:25" x14ac:dyDescent="0.35">
      <c r="Y4996" s="67"/>
    </row>
    <row r="4997" spans="25:25" x14ac:dyDescent="0.35">
      <c r="Y4997" s="67"/>
    </row>
    <row r="4998" spans="25:25" x14ac:dyDescent="0.35">
      <c r="Y4998" s="67"/>
    </row>
    <row r="4999" spans="25:25" x14ac:dyDescent="0.35">
      <c r="Y4999" s="67"/>
    </row>
    <row r="5000" spans="25:25" x14ac:dyDescent="0.35">
      <c r="Y5000" s="67"/>
    </row>
    <row r="5001" spans="25:25" x14ac:dyDescent="0.35">
      <c r="Y5001" s="67"/>
    </row>
    <row r="5002" spans="25:25" x14ac:dyDescent="0.35">
      <c r="Y5002" s="67"/>
    </row>
    <row r="5003" spans="25:25" x14ac:dyDescent="0.35">
      <c r="Y5003" s="67"/>
    </row>
    <row r="5004" spans="25:25" x14ac:dyDescent="0.35">
      <c r="Y5004" s="67"/>
    </row>
    <row r="5005" spans="25:25" x14ac:dyDescent="0.35">
      <c r="Y5005" s="67"/>
    </row>
    <row r="5006" spans="25:25" x14ac:dyDescent="0.35">
      <c r="Y5006" s="67"/>
    </row>
    <row r="5007" spans="25:25" x14ac:dyDescent="0.35">
      <c r="Y5007" s="67"/>
    </row>
    <row r="5008" spans="25:25" x14ac:dyDescent="0.35">
      <c r="Y5008" s="67"/>
    </row>
    <row r="5009" spans="25:25" x14ac:dyDescent="0.35">
      <c r="Y5009" s="67"/>
    </row>
    <row r="5010" spans="25:25" x14ac:dyDescent="0.35">
      <c r="Y5010" s="67"/>
    </row>
    <row r="5011" spans="25:25" x14ac:dyDescent="0.35">
      <c r="Y5011" s="67"/>
    </row>
    <row r="5012" spans="25:25" x14ac:dyDescent="0.35">
      <c r="Y5012" s="67"/>
    </row>
    <row r="5013" spans="25:25" x14ac:dyDescent="0.35">
      <c r="Y5013" s="67"/>
    </row>
    <row r="5014" spans="25:25" x14ac:dyDescent="0.35">
      <c r="Y5014" s="67"/>
    </row>
    <row r="5015" spans="25:25" x14ac:dyDescent="0.35">
      <c r="Y5015" s="67"/>
    </row>
    <row r="5016" spans="25:25" x14ac:dyDescent="0.35">
      <c r="Y5016" s="67"/>
    </row>
    <row r="5017" spans="25:25" x14ac:dyDescent="0.35">
      <c r="Y5017" s="67"/>
    </row>
    <row r="5018" spans="25:25" x14ac:dyDescent="0.35">
      <c r="Y5018" s="67"/>
    </row>
    <row r="5019" spans="25:25" x14ac:dyDescent="0.35">
      <c r="Y5019" s="67"/>
    </row>
    <row r="5020" spans="25:25" x14ac:dyDescent="0.35">
      <c r="Y5020" s="67"/>
    </row>
    <row r="5021" spans="25:25" x14ac:dyDescent="0.35">
      <c r="Y5021" s="67"/>
    </row>
    <row r="5022" spans="25:25" x14ac:dyDescent="0.35">
      <c r="Y5022" s="67"/>
    </row>
    <row r="5023" spans="25:25" x14ac:dyDescent="0.35">
      <c r="Y5023" s="67"/>
    </row>
    <row r="5024" spans="25:25" x14ac:dyDescent="0.35">
      <c r="Y5024" s="67"/>
    </row>
    <row r="5025" spans="25:25" x14ac:dyDescent="0.35">
      <c r="Y5025" s="67"/>
    </row>
    <row r="5026" spans="25:25" x14ac:dyDescent="0.35">
      <c r="Y5026" s="67"/>
    </row>
    <row r="5027" spans="25:25" x14ac:dyDescent="0.35">
      <c r="Y5027" s="67"/>
    </row>
    <row r="5028" spans="25:25" x14ac:dyDescent="0.35">
      <c r="Y5028" s="67"/>
    </row>
    <row r="5029" spans="25:25" x14ac:dyDescent="0.35">
      <c r="Y5029" s="67"/>
    </row>
    <row r="5030" spans="25:25" x14ac:dyDescent="0.35">
      <c r="Y5030" s="67"/>
    </row>
    <row r="5031" spans="25:25" x14ac:dyDescent="0.35">
      <c r="Y5031" s="67"/>
    </row>
    <row r="5032" spans="25:25" x14ac:dyDescent="0.35">
      <c r="Y5032" s="67"/>
    </row>
    <row r="5033" spans="25:25" x14ac:dyDescent="0.35">
      <c r="Y5033" s="67"/>
    </row>
    <row r="5034" spans="25:25" x14ac:dyDescent="0.35">
      <c r="Y5034" s="67"/>
    </row>
    <row r="5035" spans="25:25" x14ac:dyDescent="0.35">
      <c r="Y5035" s="67"/>
    </row>
    <row r="5036" spans="25:25" x14ac:dyDescent="0.35">
      <c r="Y5036" s="67"/>
    </row>
    <row r="5037" spans="25:25" x14ac:dyDescent="0.35">
      <c r="Y5037" s="67"/>
    </row>
    <row r="5038" spans="25:25" x14ac:dyDescent="0.35">
      <c r="Y5038" s="67"/>
    </row>
    <row r="5039" spans="25:25" x14ac:dyDescent="0.35">
      <c r="Y5039" s="67"/>
    </row>
    <row r="5040" spans="25:25" x14ac:dyDescent="0.35">
      <c r="Y5040" s="67"/>
    </row>
    <row r="5041" spans="25:25" x14ac:dyDescent="0.35">
      <c r="Y5041" s="67"/>
    </row>
    <row r="5042" spans="25:25" x14ac:dyDescent="0.35">
      <c r="Y5042" s="67"/>
    </row>
    <row r="5043" spans="25:25" x14ac:dyDescent="0.35">
      <c r="Y5043" s="67"/>
    </row>
    <row r="5044" spans="25:25" x14ac:dyDescent="0.35">
      <c r="Y5044" s="67"/>
    </row>
    <row r="5045" spans="25:25" x14ac:dyDescent="0.35">
      <c r="Y5045" s="67"/>
    </row>
    <row r="5046" spans="25:25" x14ac:dyDescent="0.35">
      <c r="Y5046" s="67"/>
    </row>
    <row r="5047" spans="25:25" x14ac:dyDescent="0.35">
      <c r="Y5047" s="67"/>
    </row>
    <row r="5048" spans="25:25" x14ac:dyDescent="0.35">
      <c r="Y5048" s="67"/>
    </row>
    <row r="5049" spans="25:25" x14ac:dyDescent="0.35">
      <c r="Y5049" s="67"/>
    </row>
    <row r="5050" spans="25:25" x14ac:dyDescent="0.35">
      <c r="Y5050" s="67"/>
    </row>
    <row r="5051" spans="25:25" x14ac:dyDescent="0.35">
      <c r="Y5051" s="67"/>
    </row>
    <row r="5052" spans="25:25" x14ac:dyDescent="0.35">
      <c r="Y5052" s="67"/>
    </row>
    <row r="5053" spans="25:25" x14ac:dyDescent="0.35">
      <c r="Y5053" s="67"/>
    </row>
    <row r="5054" spans="25:25" x14ac:dyDescent="0.35">
      <c r="Y5054" s="67"/>
    </row>
    <row r="5055" spans="25:25" x14ac:dyDescent="0.35">
      <c r="Y5055" s="67"/>
    </row>
    <row r="5056" spans="25:25" x14ac:dyDescent="0.35">
      <c r="Y5056" s="67"/>
    </row>
    <row r="5057" spans="25:25" x14ac:dyDescent="0.35">
      <c r="Y5057" s="67"/>
    </row>
    <row r="5058" spans="25:25" x14ac:dyDescent="0.35">
      <c r="Y5058" s="67"/>
    </row>
    <row r="5059" spans="25:25" x14ac:dyDescent="0.35">
      <c r="Y5059" s="67"/>
    </row>
    <row r="5060" spans="25:25" x14ac:dyDescent="0.35">
      <c r="Y5060" s="67"/>
    </row>
    <row r="5061" spans="25:25" x14ac:dyDescent="0.35">
      <c r="Y5061" s="67"/>
    </row>
    <row r="5062" spans="25:25" x14ac:dyDescent="0.35">
      <c r="Y5062" s="67"/>
    </row>
    <row r="5063" spans="25:25" x14ac:dyDescent="0.35">
      <c r="Y5063" s="67"/>
    </row>
    <row r="5064" spans="25:25" x14ac:dyDescent="0.35">
      <c r="Y5064" s="67"/>
    </row>
    <row r="5065" spans="25:25" x14ac:dyDescent="0.35">
      <c r="Y5065" s="67"/>
    </row>
    <row r="5066" spans="25:25" x14ac:dyDescent="0.35">
      <c r="Y5066" s="67"/>
    </row>
    <row r="5067" spans="25:25" x14ac:dyDescent="0.35">
      <c r="Y5067" s="67"/>
    </row>
    <row r="5068" spans="25:25" x14ac:dyDescent="0.35">
      <c r="Y5068" s="67"/>
    </row>
    <row r="5069" spans="25:25" x14ac:dyDescent="0.35">
      <c r="Y5069" s="67"/>
    </row>
    <row r="5070" spans="25:25" x14ac:dyDescent="0.35">
      <c r="Y5070" s="67"/>
    </row>
    <row r="5071" spans="25:25" x14ac:dyDescent="0.35">
      <c r="Y5071" s="67"/>
    </row>
    <row r="5072" spans="25:25" x14ac:dyDescent="0.35">
      <c r="Y5072" s="67"/>
    </row>
    <row r="5073" spans="25:25" x14ac:dyDescent="0.35">
      <c r="Y5073" s="67"/>
    </row>
    <row r="5074" spans="25:25" x14ac:dyDescent="0.35">
      <c r="Y5074" s="67"/>
    </row>
    <row r="5075" spans="25:25" x14ac:dyDescent="0.35">
      <c r="Y5075" s="67"/>
    </row>
    <row r="5076" spans="25:25" x14ac:dyDescent="0.35">
      <c r="Y5076" s="67"/>
    </row>
    <row r="5077" spans="25:25" x14ac:dyDescent="0.35">
      <c r="Y5077" s="67"/>
    </row>
    <row r="5078" spans="25:25" x14ac:dyDescent="0.35">
      <c r="Y5078" s="67"/>
    </row>
    <row r="5079" spans="25:25" x14ac:dyDescent="0.35">
      <c r="Y5079" s="67"/>
    </row>
    <row r="5080" spans="25:25" x14ac:dyDescent="0.35">
      <c r="Y5080" s="67"/>
    </row>
    <row r="5081" spans="25:25" x14ac:dyDescent="0.35">
      <c r="Y5081" s="67"/>
    </row>
    <row r="5082" spans="25:25" x14ac:dyDescent="0.35">
      <c r="Y5082" s="67"/>
    </row>
    <row r="5083" spans="25:25" x14ac:dyDescent="0.35">
      <c r="Y5083" s="67"/>
    </row>
    <row r="5084" spans="25:25" x14ac:dyDescent="0.35">
      <c r="Y5084" s="67"/>
    </row>
    <row r="5085" spans="25:25" x14ac:dyDescent="0.35">
      <c r="Y5085" s="67"/>
    </row>
    <row r="5086" spans="25:25" x14ac:dyDescent="0.35">
      <c r="Y5086" s="67"/>
    </row>
    <row r="5087" spans="25:25" x14ac:dyDescent="0.35">
      <c r="Y5087" s="67"/>
    </row>
    <row r="5088" spans="25:25" x14ac:dyDescent="0.35">
      <c r="Y5088" s="67"/>
    </row>
    <row r="5089" spans="25:25" x14ac:dyDescent="0.35">
      <c r="Y5089" s="67"/>
    </row>
    <row r="5090" spans="25:25" x14ac:dyDescent="0.35">
      <c r="Y5090" s="67"/>
    </row>
    <row r="5091" spans="25:25" x14ac:dyDescent="0.35">
      <c r="Y5091" s="67"/>
    </row>
    <row r="5092" spans="25:25" x14ac:dyDescent="0.35">
      <c r="Y5092" s="67"/>
    </row>
    <row r="5093" spans="25:25" x14ac:dyDescent="0.35">
      <c r="Y5093" s="67"/>
    </row>
    <row r="5094" spans="25:25" x14ac:dyDescent="0.35">
      <c r="Y5094" s="67"/>
    </row>
    <row r="5095" spans="25:25" x14ac:dyDescent="0.35">
      <c r="Y5095" s="67"/>
    </row>
    <row r="5096" spans="25:25" x14ac:dyDescent="0.35">
      <c r="Y5096" s="67"/>
    </row>
    <row r="5097" spans="25:25" x14ac:dyDescent="0.35">
      <c r="Y5097" s="67"/>
    </row>
    <row r="5098" spans="25:25" x14ac:dyDescent="0.35">
      <c r="Y5098" s="67"/>
    </row>
    <row r="5099" spans="25:25" x14ac:dyDescent="0.35">
      <c r="Y5099" s="67"/>
    </row>
    <row r="5100" spans="25:25" x14ac:dyDescent="0.35">
      <c r="Y5100" s="67"/>
    </row>
    <row r="5101" spans="25:25" x14ac:dyDescent="0.35">
      <c r="Y5101" s="67"/>
    </row>
    <row r="5102" spans="25:25" x14ac:dyDescent="0.35">
      <c r="Y5102" s="67"/>
    </row>
    <row r="5103" spans="25:25" x14ac:dyDescent="0.35">
      <c r="Y5103" s="67"/>
    </row>
    <row r="5104" spans="25:25" x14ac:dyDescent="0.35">
      <c r="Y5104" s="67"/>
    </row>
    <row r="5105" spans="25:25" x14ac:dyDescent="0.35">
      <c r="Y5105" s="67"/>
    </row>
    <row r="5106" spans="25:25" x14ac:dyDescent="0.35">
      <c r="Y5106" s="67"/>
    </row>
    <row r="5107" spans="25:25" x14ac:dyDescent="0.35">
      <c r="Y5107" s="67"/>
    </row>
    <row r="5108" spans="25:25" x14ac:dyDescent="0.35">
      <c r="Y5108" s="67"/>
    </row>
    <row r="5109" spans="25:25" x14ac:dyDescent="0.35">
      <c r="Y5109" s="67"/>
    </row>
    <row r="5110" spans="25:25" x14ac:dyDescent="0.35">
      <c r="Y5110" s="67"/>
    </row>
    <row r="5111" spans="25:25" x14ac:dyDescent="0.35">
      <c r="Y5111" s="67"/>
    </row>
    <row r="5112" spans="25:25" x14ac:dyDescent="0.35">
      <c r="Y5112" s="67"/>
    </row>
    <row r="5113" spans="25:25" x14ac:dyDescent="0.35">
      <c r="Y5113" s="67"/>
    </row>
    <row r="5114" spans="25:25" x14ac:dyDescent="0.35">
      <c r="Y5114" s="67"/>
    </row>
    <row r="5115" spans="25:25" x14ac:dyDescent="0.35">
      <c r="Y5115" s="67"/>
    </row>
    <row r="5116" spans="25:25" x14ac:dyDescent="0.35">
      <c r="Y5116" s="67"/>
    </row>
    <row r="5117" spans="25:25" x14ac:dyDescent="0.35">
      <c r="Y5117" s="67"/>
    </row>
    <row r="5118" spans="25:25" x14ac:dyDescent="0.35">
      <c r="Y5118" s="67"/>
    </row>
    <row r="5119" spans="25:25" x14ac:dyDescent="0.35">
      <c r="Y5119" s="67"/>
    </row>
    <row r="5120" spans="25:25" x14ac:dyDescent="0.35">
      <c r="Y5120" s="67"/>
    </row>
    <row r="5121" spans="25:25" x14ac:dyDescent="0.35">
      <c r="Y5121" s="67"/>
    </row>
    <row r="5122" spans="25:25" x14ac:dyDescent="0.35">
      <c r="Y5122" s="67"/>
    </row>
    <row r="5123" spans="25:25" x14ac:dyDescent="0.35">
      <c r="Y5123" s="67"/>
    </row>
    <row r="5124" spans="25:25" x14ac:dyDescent="0.35">
      <c r="Y5124" s="67"/>
    </row>
    <row r="5125" spans="25:25" x14ac:dyDescent="0.35">
      <c r="Y5125" s="67"/>
    </row>
    <row r="5126" spans="25:25" x14ac:dyDescent="0.35">
      <c r="Y5126" s="67"/>
    </row>
    <row r="5127" spans="25:25" x14ac:dyDescent="0.35">
      <c r="Y5127" s="67"/>
    </row>
    <row r="5128" spans="25:25" x14ac:dyDescent="0.35">
      <c r="Y5128" s="67"/>
    </row>
    <row r="5129" spans="25:25" x14ac:dyDescent="0.35">
      <c r="Y5129" s="67"/>
    </row>
    <row r="5130" spans="25:25" x14ac:dyDescent="0.35">
      <c r="Y5130" s="67"/>
    </row>
    <row r="5131" spans="25:25" x14ac:dyDescent="0.35">
      <c r="Y5131" s="67"/>
    </row>
    <row r="5132" spans="25:25" x14ac:dyDescent="0.35">
      <c r="Y5132" s="67"/>
    </row>
    <row r="5133" spans="25:25" x14ac:dyDescent="0.35">
      <c r="Y5133" s="67"/>
    </row>
    <row r="5134" spans="25:25" x14ac:dyDescent="0.35">
      <c r="Y5134" s="67"/>
    </row>
    <row r="5135" spans="25:25" x14ac:dyDescent="0.35">
      <c r="Y5135" s="67"/>
    </row>
    <row r="5136" spans="25:25" x14ac:dyDescent="0.35">
      <c r="Y5136" s="67"/>
    </row>
    <row r="5137" spans="25:25" x14ac:dyDescent="0.35">
      <c r="Y5137" s="67"/>
    </row>
    <row r="5138" spans="25:25" x14ac:dyDescent="0.35">
      <c r="Y5138" s="67"/>
    </row>
    <row r="5139" spans="25:25" x14ac:dyDescent="0.35">
      <c r="Y5139" s="67"/>
    </row>
    <row r="5140" spans="25:25" x14ac:dyDescent="0.35">
      <c r="Y5140" s="67"/>
    </row>
    <row r="5141" spans="25:25" x14ac:dyDescent="0.35">
      <c r="Y5141" s="67"/>
    </row>
    <row r="5142" spans="25:25" x14ac:dyDescent="0.35">
      <c r="Y5142" s="67"/>
    </row>
    <row r="5143" spans="25:25" x14ac:dyDescent="0.35">
      <c r="Y5143" s="67"/>
    </row>
    <row r="5144" spans="25:25" x14ac:dyDescent="0.35">
      <c r="Y5144" s="67"/>
    </row>
    <row r="5145" spans="25:25" x14ac:dyDescent="0.35">
      <c r="Y5145" s="67"/>
    </row>
    <row r="5146" spans="25:25" x14ac:dyDescent="0.35">
      <c r="Y5146" s="67"/>
    </row>
    <row r="5147" spans="25:25" x14ac:dyDescent="0.35">
      <c r="Y5147" s="67"/>
    </row>
    <row r="5148" spans="25:25" x14ac:dyDescent="0.35">
      <c r="Y5148" s="67"/>
    </row>
    <row r="5149" spans="25:25" x14ac:dyDescent="0.35">
      <c r="Y5149" s="67"/>
    </row>
    <row r="5150" spans="25:25" x14ac:dyDescent="0.35">
      <c r="Y5150" s="67"/>
    </row>
    <row r="5151" spans="25:25" x14ac:dyDescent="0.35">
      <c r="Y5151" s="67"/>
    </row>
    <row r="5152" spans="25:25" x14ac:dyDescent="0.35">
      <c r="Y5152" s="67"/>
    </row>
    <row r="5153" spans="25:25" x14ac:dyDescent="0.35">
      <c r="Y5153" s="67"/>
    </row>
    <row r="5154" spans="25:25" x14ac:dyDescent="0.35">
      <c r="Y5154" s="67"/>
    </row>
    <row r="5155" spans="25:25" x14ac:dyDescent="0.35">
      <c r="Y5155" s="67"/>
    </row>
    <row r="5156" spans="25:25" x14ac:dyDescent="0.35">
      <c r="Y5156" s="67"/>
    </row>
    <row r="5157" spans="25:25" x14ac:dyDescent="0.35">
      <c r="Y5157" s="67"/>
    </row>
    <row r="5158" spans="25:25" x14ac:dyDescent="0.35">
      <c r="Y5158" s="67"/>
    </row>
    <row r="5159" spans="25:25" x14ac:dyDescent="0.35">
      <c r="Y5159" s="67"/>
    </row>
    <row r="5160" spans="25:25" x14ac:dyDescent="0.35">
      <c r="Y5160" s="67"/>
    </row>
    <row r="5161" spans="25:25" x14ac:dyDescent="0.35">
      <c r="Y5161" s="67"/>
    </row>
    <row r="5162" spans="25:25" x14ac:dyDescent="0.35">
      <c r="Y5162" s="67"/>
    </row>
    <row r="5163" spans="25:25" x14ac:dyDescent="0.35">
      <c r="Y5163" s="67"/>
    </row>
    <row r="5164" spans="25:25" x14ac:dyDescent="0.35">
      <c r="Y5164" s="67"/>
    </row>
    <row r="5165" spans="25:25" x14ac:dyDescent="0.35">
      <c r="Y5165" s="67"/>
    </row>
    <row r="5166" spans="25:25" x14ac:dyDescent="0.35">
      <c r="Y5166" s="67"/>
    </row>
    <row r="5167" spans="25:25" x14ac:dyDescent="0.35">
      <c r="Y5167" s="67"/>
    </row>
    <row r="5168" spans="25:25" x14ac:dyDescent="0.35">
      <c r="Y5168" s="67"/>
    </row>
    <row r="5169" spans="25:25" x14ac:dyDescent="0.35">
      <c r="Y5169" s="67"/>
    </row>
    <row r="5170" spans="25:25" x14ac:dyDescent="0.35">
      <c r="Y5170" s="67"/>
    </row>
    <row r="5171" spans="25:25" x14ac:dyDescent="0.35">
      <c r="Y5171" s="67"/>
    </row>
    <row r="5172" spans="25:25" x14ac:dyDescent="0.35">
      <c r="Y5172" s="67"/>
    </row>
    <row r="5173" spans="25:25" x14ac:dyDescent="0.35">
      <c r="Y5173" s="67"/>
    </row>
    <row r="5174" spans="25:25" x14ac:dyDescent="0.35">
      <c r="Y5174" s="67"/>
    </row>
    <row r="5175" spans="25:25" x14ac:dyDescent="0.35">
      <c r="Y5175" s="67"/>
    </row>
    <row r="5176" spans="25:25" x14ac:dyDescent="0.35">
      <c r="Y5176" s="67"/>
    </row>
    <row r="5177" spans="25:25" x14ac:dyDescent="0.35">
      <c r="Y5177" s="67"/>
    </row>
    <row r="5178" spans="25:25" x14ac:dyDescent="0.35">
      <c r="Y5178" s="67"/>
    </row>
    <row r="5179" spans="25:25" x14ac:dyDescent="0.35">
      <c r="Y5179" s="67"/>
    </row>
    <row r="5180" spans="25:25" x14ac:dyDescent="0.35">
      <c r="Y5180" s="67"/>
    </row>
    <row r="5181" spans="25:25" x14ac:dyDescent="0.35">
      <c r="Y5181" s="67"/>
    </row>
    <row r="5182" spans="25:25" x14ac:dyDescent="0.35">
      <c r="Y5182" s="67"/>
    </row>
    <row r="5183" spans="25:25" x14ac:dyDescent="0.35">
      <c r="Y5183" s="67"/>
    </row>
    <row r="5184" spans="25:25" x14ac:dyDescent="0.35">
      <c r="Y5184" s="67"/>
    </row>
    <row r="5185" spans="25:25" x14ac:dyDescent="0.35">
      <c r="Y5185" s="67"/>
    </row>
    <row r="5186" spans="25:25" x14ac:dyDescent="0.35">
      <c r="Y5186" s="67"/>
    </row>
    <row r="5187" spans="25:25" x14ac:dyDescent="0.35">
      <c r="Y5187" s="67"/>
    </row>
    <row r="5188" spans="25:25" x14ac:dyDescent="0.35">
      <c r="Y5188" s="67"/>
    </row>
    <row r="5189" spans="25:25" x14ac:dyDescent="0.35">
      <c r="Y5189" s="67"/>
    </row>
    <row r="5190" spans="25:25" x14ac:dyDescent="0.35">
      <c r="Y5190" s="67"/>
    </row>
    <row r="5191" spans="25:25" x14ac:dyDescent="0.35">
      <c r="Y5191" s="67"/>
    </row>
    <row r="5192" spans="25:25" x14ac:dyDescent="0.35">
      <c r="Y5192" s="67"/>
    </row>
    <row r="5193" spans="25:25" x14ac:dyDescent="0.35">
      <c r="Y5193" s="67"/>
    </row>
    <row r="5194" spans="25:25" x14ac:dyDescent="0.35">
      <c r="Y5194" s="67"/>
    </row>
    <row r="5195" spans="25:25" x14ac:dyDescent="0.35">
      <c r="Y5195" s="67"/>
    </row>
    <row r="5196" spans="25:25" x14ac:dyDescent="0.35">
      <c r="Y5196" s="67"/>
    </row>
    <row r="5197" spans="25:25" x14ac:dyDescent="0.35">
      <c r="Y5197" s="67"/>
    </row>
    <row r="5198" spans="25:25" x14ac:dyDescent="0.35">
      <c r="Y5198" s="67"/>
    </row>
    <row r="5199" spans="25:25" x14ac:dyDescent="0.35">
      <c r="Y5199" s="67"/>
    </row>
    <row r="5200" spans="25:25" x14ac:dyDescent="0.35">
      <c r="Y5200" s="67"/>
    </row>
    <row r="5201" spans="25:25" x14ac:dyDescent="0.35">
      <c r="Y5201" s="67"/>
    </row>
    <row r="5202" spans="25:25" x14ac:dyDescent="0.35">
      <c r="Y5202" s="67"/>
    </row>
    <row r="5203" spans="25:25" x14ac:dyDescent="0.35">
      <c r="Y5203" s="67"/>
    </row>
    <row r="5204" spans="25:25" x14ac:dyDescent="0.35">
      <c r="Y5204" s="67"/>
    </row>
    <row r="5205" spans="25:25" x14ac:dyDescent="0.35">
      <c r="Y5205" s="67"/>
    </row>
    <row r="5206" spans="25:25" x14ac:dyDescent="0.35">
      <c r="Y5206" s="67"/>
    </row>
    <row r="5207" spans="25:25" x14ac:dyDescent="0.35">
      <c r="Y5207" s="67"/>
    </row>
    <row r="5208" spans="25:25" x14ac:dyDescent="0.35">
      <c r="Y5208" s="67"/>
    </row>
    <row r="5209" spans="25:25" x14ac:dyDescent="0.35">
      <c r="Y5209" s="67"/>
    </row>
    <row r="5210" spans="25:25" x14ac:dyDescent="0.35">
      <c r="Y5210" s="67"/>
    </row>
    <row r="5211" spans="25:25" x14ac:dyDescent="0.35">
      <c r="Y5211" s="67"/>
    </row>
    <row r="5212" spans="25:25" x14ac:dyDescent="0.35">
      <c r="Y5212" s="67"/>
    </row>
    <row r="5213" spans="25:25" x14ac:dyDescent="0.35">
      <c r="Y5213" s="67"/>
    </row>
    <row r="5214" spans="25:25" x14ac:dyDescent="0.35">
      <c r="Y5214" s="67"/>
    </row>
    <row r="5215" spans="25:25" x14ac:dyDescent="0.35">
      <c r="Y5215" s="67"/>
    </row>
    <row r="5216" spans="25:25" x14ac:dyDescent="0.35">
      <c r="Y5216" s="67"/>
    </row>
    <row r="5217" spans="25:25" x14ac:dyDescent="0.35">
      <c r="Y5217" s="67"/>
    </row>
    <row r="5218" spans="25:25" x14ac:dyDescent="0.35">
      <c r="Y5218" s="67"/>
    </row>
    <row r="5219" spans="25:25" x14ac:dyDescent="0.35">
      <c r="Y5219" s="67"/>
    </row>
    <row r="5220" spans="25:25" x14ac:dyDescent="0.35">
      <c r="Y5220" s="67"/>
    </row>
    <row r="5221" spans="25:25" x14ac:dyDescent="0.35">
      <c r="Y5221" s="67"/>
    </row>
    <row r="5222" spans="25:25" x14ac:dyDescent="0.35">
      <c r="Y5222" s="67"/>
    </row>
    <row r="5223" spans="25:25" x14ac:dyDescent="0.35">
      <c r="Y5223" s="67"/>
    </row>
    <row r="5224" spans="25:25" x14ac:dyDescent="0.35">
      <c r="Y5224" s="67"/>
    </row>
    <row r="5225" spans="25:25" x14ac:dyDescent="0.35">
      <c r="Y5225" s="67"/>
    </row>
    <row r="5226" spans="25:25" x14ac:dyDescent="0.35">
      <c r="Y5226" s="67"/>
    </row>
    <row r="5227" spans="25:25" x14ac:dyDescent="0.35">
      <c r="Y5227" s="67"/>
    </row>
    <row r="5228" spans="25:25" x14ac:dyDescent="0.35">
      <c r="Y5228" s="67"/>
    </row>
    <row r="5229" spans="25:25" x14ac:dyDescent="0.35">
      <c r="Y5229" s="67"/>
    </row>
    <row r="5230" spans="25:25" x14ac:dyDescent="0.35">
      <c r="Y5230" s="67"/>
    </row>
    <row r="5231" spans="25:25" x14ac:dyDescent="0.35">
      <c r="Y5231" s="67"/>
    </row>
    <row r="5232" spans="25:25" x14ac:dyDescent="0.35">
      <c r="Y5232" s="67"/>
    </row>
    <row r="5233" spans="25:25" x14ac:dyDescent="0.35">
      <c r="Y5233" s="67"/>
    </row>
    <row r="5234" spans="25:25" x14ac:dyDescent="0.35">
      <c r="Y5234" s="67"/>
    </row>
    <row r="5235" spans="25:25" x14ac:dyDescent="0.35">
      <c r="Y5235" s="67"/>
    </row>
    <row r="5236" spans="25:25" x14ac:dyDescent="0.35">
      <c r="Y5236" s="67"/>
    </row>
    <row r="5237" spans="25:25" x14ac:dyDescent="0.35">
      <c r="Y5237" s="67"/>
    </row>
    <row r="5238" spans="25:25" x14ac:dyDescent="0.35">
      <c r="Y5238" s="67"/>
    </row>
    <row r="5239" spans="25:25" x14ac:dyDescent="0.35">
      <c r="Y5239" s="67"/>
    </row>
    <row r="5240" spans="25:25" x14ac:dyDescent="0.35">
      <c r="Y5240" s="67"/>
    </row>
    <row r="5241" spans="25:25" x14ac:dyDescent="0.35">
      <c r="Y5241" s="67"/>
    </row>
    <row r="5242" spans="25:25" x14ac:dyDescent="0.35">
      <c r="Y5242" s="67"/>
    </row>
    <row r="5243" spans="25:25" x14ac:dyDescent="0.35">
      <c r="Y5243" s="67"/>
    </row>
    <row r="5244" spans="25:25" x14ac:dyDescent="0.35">
      <c r="Y5244" s="67"/>
    </row>
    <row r="5245" spans="25:25" x14ac:dyDescent="0.35">
      <c r="Y5245" s="67"/>
    </row>
    <row r="5246" spans="25:25" x14ac:dyDescent="0.35">
      <c r="Y5246" s="67"/>
    </row>
    <row r="5247" spans="25:25" x14ac:dyDescent="0.35">
      <c r="Y5247" s="67"/>
    </row>
    <row r="5248" spans="25:25" x14ac:dyDescent="0.35">
      <c r="Y5248" s="67"/>
    </row>
    <row r="5249" spans="25:25" x14ac:dyDescent="0.35">
      <c r="Y5249" s="67"/>
    </row>
    <row r="5250" spans="25:25" x14ac:dyDescent="0.35">
      <c r="Y5250" s="67"/>
    </row>
    <row r="5251" spans="25:25" x14ac:dyDescent="0.35">
      <c r="Y5251" s="67"/>
    </row>
    <row r="5252" spans="25:25" x14ac:dyDescent="0.35">
      <c r="Y5252" s="67"/>
    </row>
    <row r="5253" spans="25:25" x14ac:dyDescent="0.35">
      <c r="Y5253" s="67"/>
    </row>
    <row r="5254" spans="25:25" x14ac:dyDescent="0.35">
      <c r="Y5254" s="67"/>
    </row>
    <row r="5255" spans="25:25" x14ac:dyDescent="0.35">
      <c r="Y5255" s="67"/>
    </row>
    <row r="5256" spans="25:25" x14ac:dyDescent="0.35">
      <c r="Y5256" s="67"/>
    </row>
    <row r="5257" spans="25:25" x14ac:dyDescent="0.35">
      <c r="Y5257" s="67"/>
    </row>
    <row r="5258" spans="25:25" x14ac:dyDescent="0.35">
      <c r="Y5258" s="67"/>
    </row>
    <row r="5259" spans="25:25" x14ac:dyDescent="0.35">
      <c r="Y5259" s="67"/>
    </row>
    <row r="5260" spans="25:25" x14ac:dyDescent="0.35">
      <c r="Y5260" s="67"/>
    </row>
    <row r="5261" spans="25:25" x14ac:dyDescent="0.35">
      <c r="Y5261" s="67"/>
    </row>
    <row r="5262" spans="25:25" x14ac:dyDescent="0.35">
      <c r="Y5262" s="67"/>
    </row>
    <row r="5263" spans="25:25" x14ac:dyDescent="0.35">
      <c r="Y5263" s="67"/>
    </row>
    <row r="5264" spans="25:25" x14ac:dyDescent="0.35">
      <c r="Y5264" s="67"/>
    </row>
    <row r="5265" spans="25:25" x14ac:dyDescent="0.35">
      <c r="Y5265" s="67"/>
    </row>
    <row r="5266" spans="25:25" x14ac:dyDescent="0.35">
      <c r="Y5266" s="67"/>
    </row>
    <row r="5267" spans="25:25" x14ac:dyDescent="0.35">
      <c r="Y5267" s="67"/>
    </row>
    <row r="5268" spans="25:25" x14ac:dyDescent="0.35">
      <c r="Y5268" s="67"/>
    </row>
    <row r="5269" spans="25:25" x14ac:dyDescent="0.35">
      <c r="Y5269" s="67"/>
    </row>
    <row r="5270" spans="25:25" x14ac:dyDescent="0.35">
      <c r="Y5270" s="67"/>
    </row>
    <row r="5271" spans="25:25" x14ac:dyDescent="0.35">
      <c r="Y5271" s="67"/>
    </row>
    <row r="5272" spans="25:25" x14ac:dyDescent="0.35">
      <c r="Y5272" s="67"/>
    </row>
    <row r="5273" spans="25:25" x14ac:dyDescent="0.35">
      <c r="Y5273" s="67"/>
    </row>
    <row r="5274" spans="25:25" x14ac:dyDescent="0.35">
      <c r="Y5274" s="67"/>
    </row>
    <row r="5275" spans="25:25" x14ac:dyDescent="0.35">
      <c r="Y5275" s="67"/>
    </row>
    <row r="5276" spans="25:25" x14ac:dyDescent="0.35">
      <c r="Y5276" s="67"/>
    </row>
    <row r="5277" spans="25:25" x14ac:dyDescent="0.35">
      <c r="Y5277" s="67"/>
    </row>
    <row r="5278" spans="25:25" x14ac:dyDescent="0.35">
      <c r="Y5278" s="67"/>
    </row>
    <row r="5279" spans="25:25" x14ac:dyDescent="0.35">
      <c r="Y5279" s="67"/>
    </row>
    <row r="5280" spans="25:25" x14ac:dyDescent="0.35">
      <c r="Y5280" s="67"/>
    </row>
    <row r="5281" spans="25:25" x14ac:dyDescent="0.35">
      <c r="Y5281" s="67"/>
    </row>
    <row r="5282" spans="25:25" x14ac:dyDescent="0.35">
      <c r="Y5282" s="67"/>
    </row>
    <row r="5283" spans="25:25" x14ac:dyDescent="0.35">
      <c r="Y5283" s="67"/>
    </row>
    <row r="5284" spans="25:25" x14ac:dyDescent="0.35">
      <c r="Y5284" s="67"/>
    </row>
    <row r="5285" spans="25:25" x14ac:dyDescent="0.35">
      <c r="Y5285" s="67"/>
    </row>
    <row r="5286" spans="25:25" x14ac:dyDescent="0.35">
      <c r="Y5286" s="67"/>
    </row>
    <row r="5287" spans="25:25" x14ac:dyDescent="0.35">
      <c r="Y5287" s="67"/>
    </row>
    <row r="5288" spans="25:25" x14ac:dyDescent="0.35">
      <c r="Y5288" s="67"/>
    </row>
    <row r="5289" spans="25:25" x14ac:dyDescent="0.35">
      <c r="Y5289" s="67"/>
    </row>
    <row r="5290" spans="25:25" x14ac:dyDescent="0.35">
      <c r="Y5290" s="67"/>
    </row>
    <row r="5291" spans="25:25" x14ac:dyDescent="0.35">
      <c r="Y5291" s="67"/>
    </row>
    <row r="5292" spans="25:25" x14ac:dyDescent="0.35">
      <c r="Y5292" s="67"/>
    </row>
    <row r="5293" spans="25:25" x14ac:dyDescent="0.35">
      <c r="Y5293" s="67"/>
    </row>
    <row r="5294" spans="25:25" x14ac:dyDescent="0.35">
      <c r="Y5294" s="67"/>
    </row>
    <row r="5295" spans="25:25" x14ac:dyDescent="0.35">
      <c r="Y5295" s="67"/>
    </row>
    <row r="5296" spans="25:25" x14ac:dyDescent="0.35">
      <c r="Y5296" s="67"/>
    </row>
    <row r="5297" spans="25:25" x14ac:dyDescent="0.35">
      <c r="Y5297" s="67"/>
    </row>
    <row r="5298" spans="25:25" x14ac:dyDescent="0.35">
      <c r="Y5298" s="67"/>
    </row>
    <row r="5299" spans="25:25" x14ac:dyDescent="0.35">
      <c r="Y5299" s="67"/>
    </row>
    <row r="5300" spans="25:25" x14ac:dyDescent="0.35">
      <c r="Y5300" s="67"/>
    </row>
    <row r="5301" spans="25:25" x14ac:dyDescent="0.35">
      <c r="Y5301" s="67"/>
    </row>
    <row r="5302" spans="25:25" x14ac:dyDescent="0.35">
      <c r="Y5302" s="67"/>
    </row>
    <row r="5303" spans="25:25" x14ac:dyDescent="0.35">
      <c r="Y5303" s="67"/>
    </row>
    <row r="5304" spans="25:25" x14ac:dyDescent="0.35">
      <c r="Y5304" s="67"/>
    </row>
    <row r="5305" spans="25:25" x14ac:dyDescent="0.35">
      <c r="Y5305" s="67"/>
    </row>
    <row r="5306" spans="25:25" x14ac:dyDescent="0.35">
      <c r="Y5306" s="67"/>
    </row>
    <row r="5307" spans="25:25" x14ac:dyDescent="0.35">
      <c r="Y5307" s="67"/>
    </row>
    <row r="5308" spans="25:25" x14ac:dyDescent="0.35">
      <c r="Y5308" s="67"/>
    </row>
    <row r="5309" spans="25:25" x14ac:dyDescent="0.35">
      <c r="Y5309" s="67"/>
    </row>
    <row r="5310" spans="25:25" x14ac:dyDescent="0.35">
      <c r="Y5310" s="67"/>
    </row>
    <row r="5311" spans="25:25" x14ac:dyDescent="0.35">
      <c r="Y5311" s="67"/>
    </row>
    <row r="5312" spans="25:25" x14ac:dyDescent="0.35">
      <c r="Y5312" s="67"/>
    </row>
    <row r="5313" spans="25:25" x14ac:dyDescent="0.35">
      <c r="Y5313" s="67"/>
    </row>
    <row r="5314" spans="25:25" x14ac:dyDescent="0.35">
      <c r="Y5314" s="67"/>
    </row>
    <row r="5315" spans="25:25" x14ac:dyDescent="0.35">
      <c r="Y5315" s="67"/>
    </row>
    <row r="5316" spans="25:25" x14ac:dyDescent="0.35">
      <c r="Y5316" s="67"/>
    </row>
    <row r="5317" spans="25:25" x14ac:dyDescent="0.35">
      <c r="Y5317" s="67"/>
    </row>
    <row r="5318" spans="25:25" x14ac:dyDescent="0.35">
      <c r="Y5318" s="67"/>
    </row>
    <row r="5319" spans="25:25" x14ac:dyDescent="0.35">
      <c r="Y5319" s="67"/>
    </row>
    <row r="5320" spans="25:25" x14ac:dyDescent="0.35">
      <c r="Y5320" s="67"/>
    </row>
    <row r="5321" spans="25:25" x14ac:dyDescent="0.35">
      <c r="Y5321" s="67"/>
    </row>
    <row r="5322" spans="25:25" x14ac:dyDescent="0.35">
      <c r="Y5322" s="67"/>
    </row>
    <row r="5323" spans="25:25" x14ac:dyDescent="0.35">
      <c r="Y5323" s="67"/>
    </row>
    <row r="5324" spans="25:25" x14ac:dyDescent="0.35">
      <c r="Y5324" s="67"/>
    </row>
    <row r="5325" spans="25:25" x14ac:dyDescent="0.35">
      <c r="Y5325" s="67"/>
    </row>
    <row r="5326" spans="25:25" x14ac:dyDescent="0.35">
      <c r="Y5326" s="67"/>
    </row>
    <row r="5327" spans="25:25" x14ac:dyDescent="0.35">
      <c r="Y5327" s="67"/>
    </row>
    <row r="5328" spans="25:25" x14ac:dyDescent="0.35">
      <c r="Y5328" s="67"/>
    </row>
    <row r="5329" spans="25:25" x14ac:dyDescent="0.35">
      <c r="Y5329" s="67"/>
    </row>
    <row r="5330" spans="25:25" x14ac:dyDescent="0.35">
      <c r="Y5330" s="67"/>
    </row>
    <row r="5331" spans="25:25" x14ac:dyDescent="0.35">
      <c r="Y5331" s="67"/>
    </row>
    <row r="5332" spans="25:25" x14ac:dyDescent="0.35">
      <c r="Y5332" s="67"/>
    </row>
    <row r="5333" spans="25:25" x14ac:dyDescent="0.35">
      <c r="Y5333" s="67"/>
    </row>
    <row r="5334" spans="25:25" x14ac:dyDescent="0.35">
      <c r="Y5334" s="67"/>
    </row>
    <row r="5335" spans="25:25" x14ac:dyDescent="0.35">
      <c r="Y5335" s="67"/>
    </row>
    <row r="5336" spans="25:25" x14ac:dyDescent="0.35">
      <c r="Y5336" s="67"/>
    </row>
    <row r="5337" spans="25:25" x14ac:dyDescent="0.35">
      <c r="Y5337" s="67"/>
    </row>
    <row r="5338" spans="25:25" x14ac:dyDescent="0.35">
      <c r="Y5338" s="67"/>
    </row>
    <row r="5339" spans="25:25" x14ac:dyDescent="0.35">
      <c r="Y5339" s="67"/>
    </row>
    <row r="5340" spans="25:25" x14ac:dyDescent="0.35">
      <c r="Y5340" s="67"/>
    </row>
    <row r="5341" spans="25:25" x14ac:dyDescent="0.35">
      <c r="Y5341" s="67"/>
    </row>
    <row r="5342" spans="25:25" x14ac:dyDescent="0.35">
      <c r="Y5342" s="67"/>
    </row>
    <row r="5343" spans="25:25" x14ac:dyDescent="0.35">
      <c r="Y5343" s="67"/>
    </row>
    <row r="5344" spans="25:25" x14ac:dyDescent="0.35">
      <c r="Y5344" s="67"/>
    </row>
    <row r="5345" spans="25:25" x14ac:dyDescent="0.35">
      <c r="Y5345" s="67"/>
    </row>
    <row r="5346" spans="25:25" x14ac:dyDescent="0.35">
      <c r="Y5346" s="67"/>
    </row>
    <row r="5347" spans="25:25" x14ac:dyDescent="0.35">
      <c r="Y5347" s="67"/>
    </row>
    <row r="5348" spans="25:25" x14ac:dyDescent="0.35">
      <c r="Y5348" s="67"/>
    </row>
    <row r="5349" spans="25:25" x14ac:dyDescent="0.35">
      <c r="Y5349" s="67"/>
    </row>
    <row r="5350" spans="25:25" x14ac:dyDescent="0.35">
      <c r="Y5350" s="67"/>
    </row>
    <row r="5351" spans="25:25" x14ac:dyDescent="0.35">
      <c r="Y5351" s="67"/>
    </row>
    <row r="5352" spans="25:25" x14ac:dyDescent="0.35">
      <c r="Y5352" s="67"/>
    </row>
    <row r="5353" spans="25:25" x14ac:dyDescent="0.35">
      <c r="Y5353" s="67"/>
    </row>
    <row r="5354" spans="25:25" x14ac:dyDescent="0.35">
      <c r="Y5354" s="67"/>
    </row>
    <row r="5355" spans="25:25" x14ac:dyDescent="0.35">
      <c r="Y5355" s="67"/>
    </row>
    <row r="5356" spans="25:25" x14ac:dyDescent="0.35">
      <c r="Y5356" s="67"/>
    </row>
    <row r="5357" spans="25:25" x14ac:dyDescent="0.35">
      <c r="Y5357" s="67"/>
    </row>
    <row r="5358" spans="25:25" x14ac:dyDescent="0.35">
      <c r="Y5358" s="67"/>
    </row>
    <row r="5359" spans="25:25" x14ac:dyDescent="0.35">
      <c r="Y5359" s="67"/>
    </row>
    <row r="5360" spans="25:25" x14ac:dyDescent="0.35">
      <c r="Y5360" s="67"/>
    </row>
    <row r="5361" spans="25:25" x14ac:dyDescent="0.35">
      <c r="Y5361" s="67"/>
    </row>
    <row r="5362" spans="25:25" x14ac:dyDescent="0.35">
      <c r="Y5362" s="67"/>
    </row>
    <row r="5363" spans="25:25" x14ac:dyDescent="0.35">
      <c r="Y5363" s="67"/>
    </row>
    <row r="5364" spans="25:25" x14ac:dyDescent="0.35">
      <c r="Y5364" s="67"/>
    </row>
    <row r="5365" spans="25:25" x14ac:dyDescent="0.35">
      <c r="Y5365" s="67"/>
    </row>
    <row r="5366" spans="25:25" x14ac:dyDescent="0.35">
      <c r="Y5366" s="67"/>
    </row>
    <row r="5367" spans="25:25" x14ac:dyDescent="0.35">
      <c r="Y5367" s="67"/>
    </row>
    <row r="5368" spans="25:25" x14ac:dyDescent="0.35">
      <c r="Y5368" s="67"/>
    </row>
    <row r="5369" spans="25:25" x14ac:dyDescent="0.35">
      <c r="Y5369" s="67"/>
    </row>
    <row r="5370" spans="25:25" x14ac:dyDescent="0.35">
      <c r="Y5370" s="67"/>
    </row>
    <row r="5371" spans="25:25" x14ac:dyDescent="0.35">
      <c r="Y5371" s="67"/>
    </row>
    <row r="5372" spans="25:25" x14ac:dyDescent="0.35">
      <c r="Y5372" s="67"/>
    </row>
    <row r="5373" spans="25:25" x14ac:dyDescent="0.35">
      <c r="Y5373" s="67"/>
    </row>
    <row r="5374" spans="25:25" x14ac:dyDescent="0.35">
      <c r="Y5374" s="67"/>
    </row>
    <row r="5375" spans="25:25" x14ac:dyDescent="0.35">
      <c r="Y5375" s="67"/>
    </row>
    <row r="5376" spans="25:25" x14ac:dyDescent="0.35">
      <c r="Y5376" s="67"/>
    </row>
    <row r="5377" spans="25:25" x14ac:dyDescent="0.35">
      <c r="Y5377" s="67"/>
    </row>
    <row r="5378" spans="25:25" x14ac:dyDescent="0.35">
      <c r="Y5378" s="67"/>
    </row>
    <row r="5379" spans="25:25" x14ac:dyDescent="0.35">
      <c r="Y5379" s="67"/>
    </row>
    <row r="5380" spans="25:25" x14ac:dyDescent="0.35">
      <c r="Y5380" s="67"/>
    </row>
    <row r="5381" spans="25:25" x14ac:dyDescent="0.35">
      <c r="Y5381" s="67"/>
    </row>
    <row r="5382" spans="25:25" x14ac:dyDescent="0.35">
      <c r="Y5382" s="67"/>
    </row>
    <row r="5383" spans="25:25" x14ac:dyDescent="0.35">
      <c r="Y5383" s="67"/>
    </row>
    <row r="5384" spans="25:25" x14ac:dyDescent="0.35">
      <c r="Y5384" s="67"/>
    </row>
    <row r="5385" spans="25:25" x14ac:dyDescent="0.35">
      <c r="Y5385" s="67"/>
    </row>
    <row r="5386" spans="25:25" x14ac:dyDescent="0.35">
      <c r="Y5386" s="67"/>
    </row>
    <row r="5387" spans="25:25" x14ac:dyDescent="0.35">
      <c r="Y5387" s="67"/>
    </row>
    <row r="5388" spans="25:25" x14ac:dyDescent="0.35">
      <c r="Y5388" s="67"/>
    </row>
    <row r="5389" spans="25:25" x14ac:dyDescent="0.35">
      <c r="Y5389" s="67"/>
    </row>
    <row r="5390" spans="25:25" x14ac:dyDescent="0.35">
      <c r="Y5390" s="67"/>
    </row>
    <row r="5391" spans="25:25" x14ac:dyDescent="0.35">
      <c r="Y5391" s="67"/>
    </row>
    <row r="5392" spans="25:25" x14ac:dyDescent="0.35">
      <c r="Y5392" s="67"/>
    </row>
    <row r="5393" spans="25:25" x14ac:dyDescent="0.35">
      <c r="Y5393" s="67"/>
    </row>
    <row r="5394" spans="25:25" x14ac:dyDescent="0.35">
      <c r="Y5394" s="67"/>
    </row>
    <row r="5395" spans="25:25" x14ac:dyDescent="0.35">
      <c r="Y5395" s="67"/>
    </row>
    <row r="5396" spans="25:25" x14ac:dyDescent="0.35">
      <c r="Y5396" s="67"/>
    </row>
    <row r="5397" spans="25:25" x14ac:dyDescent="0.35">
      <c r="Y5397" s="67"/>
    </row>
    <row r="5398" spans="25:25" x14ac:dyDescent="0.35">
      <c r="Y5398" s="67"/>
    </row>
    <row r="5399" spans="25:25" x14ac:dyDescent="0.35">
      <c r="Y5399" s="67"/>
    </row>
    <row r="5400" spans="25:25" x14ac:dyDescent="0.35">
      <c r="Y5400" s="67"/>
    </row>
    <row r="5401" spans="25:25" x14ac:dyDescent="0.35">
      <c r="Y5401" s="67"/>
    </row>
    <row r="5402" spans="25:25" x14ac:dyDescent="0.35">
      <c r="Y5402" s="67"/>
    </row>
    <row r="5403" spans="25:25" x14ac:dyDescent="0.35">
      <c r="Y5403" s="67"/>
    </row>
    <row r="5404" spans="25:25" x14ac:dyDescent="0.35">
      <c r="Y5404" s="67"/>
    </row>
    <row r="5405" spans="25:25" x14ac:dyDescent="0.35">
      <c r="Y5405" s="67"/>
    </row>
    <row r="5406" spans="25:25" x14ac:dyDescent="0.35">
      <c r="Y5406" s="67"/>
    </row>
    <row r="5407" spans="25:25" x14ac:dyDescent="0.35">
      <c r="Y5407" s="67"/>
    </row>
    <row r="5408" spans="25:25" x14ac:dyDescent="0.35">
      <c r="Y5408" s="67"/>
    </row>
    <row r="5409" spans="25:25" x14ac:dyDescent="0.35">
      <c r="Y5409" s="67"/>
    </row>
    <row r="5410" spans="25:25" x14ac:dyDescent="0.35">
      <c r="Y5410" s="67"/>
    </row>
    <row r="5411" spans="25:25" x14ac:dyDescent="0.35">
      <c r="Y5411" s="67"/>
    </row>
    <row r="5412" spans="25:25" x14ac:dyDescent="0.35">
      <c r="Y5412" s="67"/>
    </row>
    <row r="5413" spans="25:25" x14ac:dyDescent="0.35">
      <c r="Y5413" s="67"/>
    </row>
    <row r="5414" spans="25:25" x14ac:dyDescent="0.35">
      <c r="Y5414" s="67"/>
    </row>
    <row r="5415" spans="25:25" x14ac:dyDescent="0.35">
      <c r="Y5415" s="67"/>
    </row>
    <row r="5416" spans="25:25" x14ac:dyDescent="0.35">
      <c r="Y5416" s="67"/>
    </row>
    <row r="5417" spans="25:25" x14ac:dyDescent="0.35">
      <c r="Y5417" s="67"/>
    </row>
    <row r="5418" spans="25:25" x14ac:dyDescent="0.35">
      <c r="Y5418" s="67"/>
    </row>
    <row r="5419" spans="25:25" x14ac:dyDescent="0.35">
      <c r="Y5419" s="67"/>
    </row>
    <row r="5420" spans="25:25" x14ac:dyDescent="0.35">
      <c r="Y5420" s="67"/>
    </row>
    <row r="5421" spans="25:25" x14ac:dyDescent="0.35">
      <c r="Y5421" s="67"/>
    </row>
    <row r="5422" spans="25:25" x14ac:dyDescent="0.35">
      <c r="Y5422" s="67"/>
    </row>
    <row r="5423" spans="25:25" x14ac:dyDescent="0.35">
      <c r="Y5423" s="67"/>
    </row>
    <row r="5424" spans="25:25" x14ac:dyDescent="0.35">
      <c r="Y5424" s="67"/>
    </row>
    <row r="5425" spans="25:25" x14ac:dyDescent="0.35">
      <c r="Y5425" s="67"/>
    </row>
    <row r="5426" spans="25:25" x14ac:dyDescent="0.35">
      <c r="Y5426" s="67"/>
    </row>
    <row r="5427" spans="25:25" x14ac:dyDescent="0.35">
      <c r="Y5427" s="67"/>
    </row>
    <row r="5428" spans="25:25" x14ac:dyDescent="0.35">
      <c r="Y5428" s="67"/>
    </row>
    <row r="5429" spans="25:25" x14ac:dyDescent="0.35">
      <c r="Y5429" s="67"/>
    </row>
    <row r="5430" spans="25:25" x14ac:dyDescent="0.35">
      <c r="Y5430" s="67"/>
    </row>
    <row r="5431" spans="25:25" x14ac:dyDescent="0.35">
      <c r="Y5431" s="67"/>
    </row>
    <row r="5432" spans="25:25" x14ac:dyDescent="0.35">
      <c r="Y5432" s="67"/>
    </row>
    <row r="5433" spans="25:25" x14ac:dyDescent="0.35">
      <c r="Y5433" s="67"/>
    </row>
    <row r="5434" spans="25:25" x14ac:dyDescent="0.35">
      <c r="Y5434" s="67"/>
    </row>
    <row r="5435" spans="25:25" x14ac:dyDescent="0.35">
      <c r="Y5435" s="67"/>
    </row>
    <row r="5436" spans="25:25" x14ac:dyDescent="0.35">
      <c r="Y5436" s="67"/>
    </row>
    <row r="5437" spans="25:25" x14ac:dyDescent="0.35">
      <c r="Y5437" s="67"/>
    </row>
    <row r="5438" spans="25:25" x14ac:dyDescent="0.35">
      <c r="Y5438" s="67"/>
    </row>
    <row r="5439" spans="25:25" x14ac:dyDescent="0.35">
      <c r="Y5439" s="67"/>
    </row>
    <row r="5440" spans="25:25" x14ac:dyDescent="0.35">
      <c r="Y5440" s="67"/>
    </row>
    <row r="5441" spans="25:25" x14ac:dyDescent="0.35">
      <c r="Y5441" s="67"/>
    </row>
    <row r="5442" spans="25:25" x14ac:dyDescent="0.35">
      <c r="Y5442" s="67"/>
    </row>
    <row r="5443" spans="25:25" x14ac:dyDescent="0.35">
      <c r="Y5443" s="67"/>
    </row>
    <row r="5444" spans="25:25" x14ac:dyDescent="0.35">
      <c r="Y5444" s="67"/>
    </row>
    <row r="5445" spans="25:25" x14ac:dyDescent="0.35">
      <c r="Y5445" s="67"/>
    </row>
    <row r="5446" spans="25:25" x14ac:dyDescent="0.35">
      <c r="Y5446" s="67"/>
    </row>
    <row r="5447" spans="25:25" x14ac:dyDescent="0.35">
      <c r="Y5447" s="67"/>
    </row>
    <row r="5448" spans="25:25" x14ac:dyDescent="0.35">
      <c r="Y5448" s="67"/>
    </row>
    <row r="5449" spans="25:25" x14ac:dyDescent="0.35">
      <c r="Y5449" s="67"/>
    </row>
    <row r="5450" spans="25:25" x14ac:dyDescent="0.35">
      <c r="Y5450" s="67"/>
    </row>
    <row r="5451" spans="25:25" x14ac:dyDescent="0.35">
      <c r="Y5451" s="67"/>
    </row>
    <row r="5452" spans="25:25" x14ac:dyDescent="0.35">
      <c r="Y5452" s="67"/>
    </row>
    <row r="5453" spans="25:25" x14ac:dyDescent="0.35">
      <c r="Y5453" s="67"/>
    </row>
    <row r="5454" spans="25:25" x14ac:dyDescent="0.35">
      <c r="Y5454" s="67"/>
    </row>
    <row r="5455" spans="25:25" x14ac:dyDescent="0.35">
      <c r="Y5455" s="67"/>
    </row>
    <row r="5456" spans="25:25" x14ac:dyDescent="0.35">
      <c r="Y5456" s="67"/>
    </row>
    <row r="5457" spans="25:25" x14ac:dyDescent="0.35">
      <c r="Y5457" s="67"/>
    </row>
    <row r="5458" spans="25:25" x14ac:dyDescent="0.35">
      <c r="Y5458" s="67"/>
    </row>
    <row r="5459" spans="25:25" x14ac:dyDescent="0.35">
      <c r="Y5459" s="67"/>
    </row>
    <row r="5460" spans="25:25" x14ac:dyDescent="0.35">
      <c r="Y5460" s="67"/>
    </row>
    <row r="5461" spans="25:25" x14ac:dyDescent="0.35">
      <c r="Y5461" s="67"/>
    </row>
    <row r="5462" spans="25:25" x14ac:dyDescent="0.35">
      <c r="Y5462" s="67"/>
    </row>
    <row r="5463" spans="25:25" x14ac:dyDescent="0.35">
      <c r="Y5463" s="67"/>
    </row>
    <row r="5464" spans="25:25" x14ac:dyDescent="0.35">
      <c r="Y5464" s="67"/>
    </row>
    <row r="5465" spans="25:25" x14ac:dyDescent="0.35">
      <c r="Y5465" s="67"/>
    </row>
    <row r="5466" spans="25:25" x14ac:dyDescent="0.35">
      <c r="Y5466" s="67"/>
    </row>
    <row r="5467" spans="25:25" x14ac:dyDescent="0.35">
      <c r="Y5467" s="67"/>
    </row>
    <row r="5468" spans="25:25" x14ac:dyDescent="0.35">
      <c r="Y5468" s="67"/>
    </row>
    <row r="5469" spans="25:25" x14ac:dyDescent="0.35">
      <c r="Y5469" s="67"/>
    </row>
    <row r="5470" spans="25:25" x14ac:dyDescent="0.35">
      <c r="Y5470" s="67"/>
    </row>
    <row r="5471" spans="25:25" x14ac:dyDescent="0.35">
      <c r="Y5471" s="67"/>
    </row>
    <row r="5472" spans="25:25" x14ac:dyDescent="0.35">
      <c r="Y5472" s="67"/>
    </row>
    <row r="5473" spans="25:25" x14ac:dyDescent="0.35">
      <c r="Y5473" s="67"/>
    </row>
    <row r="5474" spans="25:25" x14ac:dyDescent="0.35">
      <c r="Y5474" s="67"/>
    </row>
    <row r="5475" spans="25:25" x14ac:dyDescent="0.35">
      <c r="Y5475" s="67"/>
    </row>
    <row r="5476" spans="25:25" x14ac:dyDescent="0.35">
      <c r="Y5476" s="67"/>
    </row>
    <row r="5477" spans="25:25" x14ac:dyDescent="0.35">
      <c r="Y5477" s="67"/>
    </row>
    <row r="5478" spans="25:25" x14ac:dyDescent="0.35">
      <c r="Y5478" s="67"/>
    </row>
    <row r="5479" spans="25:25" x14ac:dyDescent="0.35">
      <c r="Y5479" s="67"/>
    </row>
    <row r="5480" spans="25:25" x14ac:dyDescent="0.35">
      <c r="Y5480" s="67"/>
    </row>
    <row r="5481" spans="25:25" x14ac:dyDescent="0.35">
      <c r="Y5481" s="67"/>
    </row>
    <row r="5482" spans="25:25" x14ac:dyDescent="0.35">
      <c r="Y5482" s="67"/>
    </row>
    <row r="5483" spans="25:25" x14ac:dyDescent="0.35">
      <c r="Y5483" s="67"/>
    </row>
    <row r="5484" spans="25:25" x14ac:dyDescent="0.35">
      <c r="Y5484" s="67"/>
    </row>
    <row r="5485" spans="25:25" x14ac:dyDescent="0.35">
      <c r="Y5485" s="67"/>
    </row>
    <row r="5486" spans="25:25" x14ac:dyDescent="0.35">
      <c r="Y5486" s="67"/>
    </row>
    <row r="5487" spans="25:25" x14ac:dyDescent="0.35">
      <c r="Y5487" s="67"/>
    </row>
    <row r="5488" spans="25:25" x14ac:dyDescent="0.35">
      <c r="Y5488" s="67"/>
    </row>
    <row r="5489" spans="25:25" x14ac:dyDescent="0.35">
      <c r="Y5489" s="67"/>
    </row>
    <row r="5490" spans="25:25" x14ac:dyDescent="0.35">
      <c r="Y5490" s="67"/>
    </row>
    <row r="5491" spans="25:25" x14ac:dyDescent="0.35">
      <c r="Y5491" s="67"/>
    </row>
    <row r="5492" spans="25:25" x14ac:dyDescent="0.35">
      <c r="Y5492" s="67"/>
    </row>
    <row r="5493" spans="25:25" x14ac:dyDescent="0.35">
      <c r="Y5493" s="67"/>
    </row>
    <row r="5494" spans="25:25" x14ac:dyDescent="0.35">
      <c r="Y5494" s="67"/>
    </row>
    <row r="5495" spans="25:25" x14ac:dyDescent="0.35">
      <c r="Y5495" s="67"/>
    </row>
    <row r="5496" spans="25:25" x14ac:dyDescent="0.35">
      <c r="Y5496" s="67"/>
    </row>
    <row r="5497" spans="25:25" x14ac:dyDescent="0.35">
      <c r="Y5497" s="67"/>
    </row>
    <row r="5498" spans="25:25" x14ac:dyDescent="0.35">
      <c r="Y5498" s="67"/>
    </row>
    <row r="5499" spans="25:25" x14ac:dyDescent="0.35">
      <c r="Y5499" s="67"/>
    </row>
    <row r="5500" spans="25:25" x14ac:dyDescent="0.35">
      <c r="Y5500" s="67"/>
    </row>
    <row r="5501" spans="25:25" x14ac:dyDescent="0.35">
      <c r="Y5501" s="67"/>
    </row>
    <row r="5502" spans="25:25" x14ac:dyDescent="0.35">
      <c r="Y5502" s="67"/>
    </row>
    <row r="5503" spans="25:25" x14ac:dyDescent="0.35">
      <c r="Y5503" s="67"/>
    </row>
    <row r="5504" spans="25:25" x14ac:dyDescent="0.35">
      <c r="Y5504" s="67"/>
    </row>
    <row r="5505" spans="25:25" x14ac:dyDescent="0.35">
      <c r="Y5505" s="67"/>
    </row>
    <row r="5506" spans="25:25" x14ac:dyDescent="0.35">
      <c r="Y5506" s="67"/>
    </row>
    <row r="5507" spans="25:25" x14ac:dyDescent="0.35">
      <c r="Y5507" s="67"/>
    </row>
    <row r="5508" spans="25:25" x14ac:dyDescent="0.35">
      <c r="Y5508" s="67"/>
    </row>
    <row r="5509" spans="25:25" x14ac:dyDescent="0.35">
      <c r="Y5509" s="67"/>
    </row>
    <row r="5510" spans="25:25" x14ac:dyDescent="0.35">
      <c r="Y5510" s="67"/>
    </row>
    <row r="5511" spans="25:25" x14ac:dyDescent="0.35">
      <c r="Y5511" s="67"/>
    </row>
    <row r="5512" spans="25:25" x14ac:dyDescent="0.35">
      <c r="Y5512" s="67"/>
    </row>
    <row r="5513" spans="25:25" x14ac:dyDescent="0.35">
      <c r="Y5513" s="67"/>
    </row>
    <row r="5514" spans="25:25" x14ac:dyDescent="0.35">
      <c r="Y5514" s="67"/>
    </row>
    <row r="5515" spans="25:25" x14ac:dyDescent="0.35">
      <c r="Y5515" s="67"/>
    </row>
    <row r="5516" spans="25:25" x14ac:dyDescent="0.35">
      <c r="Y5516" s="67"/>
    </row>
    <row r="5517" spans="25:25" x14ac:dyDescent="0.35">
      <c r="Y5517" s="67"/>
    </row>
    <row r="5518" spans="25:25" x14ac:dyDescent="0.35">
      <c r="Y5518" s="67"/>
    </row>
    <row r="5519" spans="25:25" x14ac:dyDescent="0.35">
      <c r="Y5519" s="67"/>
    </row>
    <row r="5520" spans="25:25" x14ac:dyDescent="0.35">
      <c r="Y5520" s="67"/>
    </row>
    <row r="5521" spans="25:25" x14ac:dyDescent="0.35">
      <c r="Y5521" s="67"/>
    </row>
    <row r="5522" spans="25:25" x14ac:dyDescent="0.35">
      <c r="Y5522" s="67"/>
    </row>
    <row r="5523" spans="25:25" x14ac:dyDescent="0.35">
      <c r="Y5523" s="67"/>
    </row>
    <row r="5524" spans="25:25" x14ac:dyDescent="0.35">
      <c r="Y5524" s="67"/>
    </row>
    <row r="5525" spans="25:25" x14ac:dyDescent="0.35">
      <c r="Y5525" s="67"/>
    </row>
    <row r="5526" spans="25:25" x14ac:dyDescent="0.35">
      <c r="Y5526" s="67"/>
    </row>
    <row r="5527" spans="25:25" x14ac:dyDescent="0.35">
      <c r="Y5527" s="67"/>
    </row>
    <row r="5528" spans="25:25" x14ac:dyDescent="0.35">
      <c r="Y5528" s="67"/>
    </row>
    <row r="5529" spans="25:25" x14ac:dyDescent="0.35">
      <c r="Y5529" s="67"/>
    </row>
    <row r="5530" spans="25:25" x14ac:dyDescent="0.35">
      <c r="Y5530" s="67"/>
    </row>
    <row r="5531" spans="25:25" x14ac:dyDescent="0.35">
      <c r="Y5531" s="67"/>
    </row>
    <row r="5532" spans="25:25" x14ac:dyDescent="0.35">
      <c r="Y5532" s="67"/>
    </row>
    <row r="5533" spans="25:25" x14ac:dyDescent="0.35">
      <c r="Y5533" s="67"/>
    </row>
    <row r="5534" spans="25:25" x14ac:dyDescent="0.35">
      <c r="Y5534" s="67"/>
    </row>
    <row r="5535" spans="25:25" x14ac:dyDescent="0.35">
      <c r="Y5535" s="67"/>
    </row>
    <row r="5536" spans="25:25" x14ac:dyDescent="0.35">
      <c r="Y5536" s="67"/>
    </row>
    <row r="5537" spans="25:25" x14ac:dyDescent="0.35">
      <c r="Y5537" s="67"/>
    </row>
    <row r="5538" spans="25:25" x14ac:dyDescent="0.35">
      <c r="Y5538" s="67"/>
    </row>
    <row r="5539" spans="25:25" x14ac:dyDescent="0.35">
      <c r="Y5539" s="67"/>
    </row>
    <row r="5540" spans="25:25" x14ac:dyDescent="0.35">
      <c r="Y5540" s="67"/>
    </row>
    <row r="5541" spans="25:25" x14ac:dyDescent="0.35">
      <c r="Y5541" s="67"/>
    </row>
    <row r="5542" spans="25:25" x14ac:dyDescent="0.35">
      <c r="Y5542" s="67"/>
    </row>
    <row r="5543" spans="25:25" x14ac:dyDescent="0.35">
      <c r="Y5543" s="67"/>
    </row>
    <row r="5544" spans="25:25" x14ac:dyDescent="0.35">
      <c r="Y5544" s="67"/>
    </row>
    <row r="5545" spans="25:25" x14ac:dyDescent="0.35">
      <c r="Y5545" s="67"/>
    </row>
    <row r="5546" spans="25:25" x14ac:dyDescent="0.35">
      <c r="Y5546" s="67"/>
    </row>
    <row r="5547" spans="25:25" x14ac:dyDescent="0.35">
      <c r="Y5547" s="67"/>
    </row>
    <row r="5548" spans="25:25" x14ac:dyDescent="0.35">
      <c r="Y5548" s="67"/>
    </row>
    <row r="5549" spans="25:25" x14ac:dyDescent="0.35">
      <c r="Y5549" s="67"/>
    </row>
    <row r="5550" spans="25:25" x14ac:dyDescent="0.35">
      <c r="Y5550" s="67"/>
    </row>
    <row r="5551" spans="25:25" x14ac:dyDescent="0.35">
      <c r="Y5551" s="67"/>
    </row>
    <row r="5552" spans="25:25" x14ac:dyDescent="0.35">
      <c r="Y5552" s="67"/>
    </row>
    <row r="5553" spans="25:25" x14ac:dyDescent="0.35">
      <c r="Y5553" s="67"/>
    </row>
    <row r="5554" spans="25:25" x14ac:dyDescent="0.35">
      <c r="Y5554" s="67"/>
    </row>
    <row r="5555" spans="25:25" x14ac:dyDescent="0.35">
      <c r="Y5555" s="67"/>
    </row>
    <row r="5556" spans="25:25" x14ac:dyDescent="0.35">
      <c r="Y5556" s="67"/>
    </row>
    <row r="5557" spans="25:25" x14ac:dyDescent="0.35">
      <c r="Y5557" s="67"/>
    </row>
    <row r="5558" spans="25:25" x14ac:dyDescent="0.35">
      <c r="Y5558" s="67"/>
    </row>
    <row r="5559" spans="25:25" x14ac:dyDescent="0.35">
      <c r="Y5559" s="67"/>
    </row>
    <row r="5560" spans="25:25" x14ac:dyDescent="0.35">
      <c r="Y5560" s="67"/>
    </row>
    <row r="5561" spans="25:25" x14ac:dyDescent="0.35">
      <c r="Y5561" s="67"/>
    </row>
    <row r="5562" spans="25:25" x14ac:dyDescent="0.35">
      <c r="Y5562" s="67"/>
    </row>
    <row r="5563" spans="25:25" x14ac:dyDescent="0.35">
      <c r="Y5563" s="67"/>
    </row>
    <row r="5564" spans="25:25" x14ac:dyDescent="0.35">
      <c r="Y5564" s="67"/>
    </row>
    <row r="5565" spans="25:25" x14ac:dyDescent="0.35">
      <c r="Y5565" s="67"/>
    </row>
    <row r="5566" spans="25:25" x14ac:dyDescent="0.35">
      <c r="Y5566" s="67"/>
    </row>
    <row r="5567" spans="25:25" x14ac:dyDescent="0.35">
      <c r="Y5567" s="67"/>
    </row>
    <row r="5568" spans="25:25" x14ac:dyDescent="0.35">
      <c r="Y5568" s="67"/>
    </row>
    <row r="5569" spans="25:25" x14ac:dyDescent="0.35">
      <c r="Y5569" s="67"/>
    </row>
    <row r="5570" spans="25:25" x14ac:dyDescent="0.35">
      <c r="Y5570" s="67"/>
    </row>
    <row r="5571" spans="25:25" x14ac:dyDescent="0.35">
      <c r="Y5571" s="67"/>
    </row>
    <row r="5572" spans="25:25" x14ac:dyDescent="0.35">
      <c r="Y5572" s="67"/>
    </row>
    <row r="5573" spans="25:25" x14ac:dyDescent="0.35">
      <c r="Y5573" s="67"/>
    </row>
    <row r="5574" spans="25:25" x14ac:dyDescent="0.35">
      <c r="Y5574" s="67"/>
    </row>
    <row r="5575" spans="25:25" x14ac:dyDescent="0.35">
      <c r="Y5575" s="67"/>
    </row>
    <row r="5576" spans="25:25" x14ac:dyDescent="0.35">
      <c r="Y5576" s="67"/>
    </row>
    <row r="5577" spans="25:25" x14ac:dyDescent="0.35">
      <c r="Y5577" s="67"/>
    </row>
    <row r="5578" spans="25:25" x14ac:dyDescent="0.35">
      <c r="Y5578" s="67"/>
    </row>
    <row r="5579" spans="25:25" x14ac:dyDescent="0.35">
      <c r="Y5579" s="67"/>
    </row>
    <row r="5580" spans="25:25" x14ac:dyDescent="0.35">
      <c r="Y5580" s="67"/>
    </row>
    <row r="5581" spans="25:25" x14ac:dyDescent="0.35">
      <c r="Y5581" s="67"/>
    </row>
    <row r="5582" spans="25:25" x14ac:dyDescent="0.35">
      <c r="Y5582" s="67"/>
    </row>
    <row r="5583" spans="25:25" x14ac:dyDescent="0.35">
      <c r="Y5583" s="67"/>
    </row>
    <row r="5584" spans="25:25" x14ac:dyDescent="0.35">
      <c r="Y5584" s="67"/>
    </row>
    <row r="5585" spans="25:25" x14ac:dyDescent="0.35">
      <c r="Y5585" s="67"/>
    </row>
    <row r="5586" spans="25:25" x14ac:dyDescent="0.35">
      <c r="Y5586" s="67"/>
    </row>
    <row r="5587" spans="25:25" x14ac:dyDescent="0.35">
      <c r="Y5587" s="67"/>
    </row>
    <row r="5588" spans="25:25" x14ac:dyDescent="0.35">
      <c r="Y5588" s="67"/>
    </row>
    <row r="5589" spans="25:25" x14ac:dyDescent="0.35">
      <c r="Y5589" s="67"/>
    </row>
    <row r="5590" spans="25:25" x14ac:dyDescent="0.35">
      <c r="Y5590" s="67"/>
    </row>
    <row r="5591" spans="25:25" x14ac:dyDescent="0.35">
      <c r="Y5591" s="67"/>
    </row>
    <row r="5592" spans="25:25" x14ac:dyDescent="0.35">
      <c r="Y5592" s="67"/>
    </row>
    <row r="5593" spans="25:25" x14ac:dyDescent="0.35">
      <c r="Y5593" s="67"/>
    </row>
    <row r="5594" spans="25:25" x14ac:dyDescent="0.35">
      <c r="Y5594" s="67"/>
    </row>
    <row r="5595" spans="25:25" x14ac:dyDescent="0.35">
      <c r="Y5595" s="67"/>
    </row>
    <row r="5596" spans="25:25" x14ac:dyDescent="0.35">
      <c r="Y5596" s="67"/>
    </row>
    <row r="5597" spans="25:25" x14ac:dyDescent="0.35">
      <c r="Y5597" s="67"/>
    </row>
    <row r="5598" spans="25:25" x14ac:dyDescent="0.35">
      <c r="Y5598" s="67"/>
    </row>
    <row r="5599" spans="25:25" x14ac:dyDescent="0.35">
      <c r="Y5599" s="67"/>
    </row>
    <row r="5600" spans="25:25" x14ac:dyDescent="0.35">
      <c r="Y5600" s="67"/>
    </row>
    <row r="5601" spans="25:25" x14ac:dyDescent="0.35">
      <c r="Y5601" s="67"/>
    </row>
    <row r="5602" spans="25:25" x14ac:dyDescent="0.35">
      <c r="Y5602" s="67"/>
    </row>
    <row r="5603" spans="25:25" x14ac:dyDescent="0.35">
      <c r="Y5603" s="67"/>
    </row>
    <row r="5604" spans="25:25" x14ac:dyDescent="0.35">
      <c r="Y5604" s="67"/>
    </row>
    <row r="5605" spans="25:25" x14ac:dyDescent="0.35">
      <c r="Y5605" s="67"/>
    </row>
    <row r="5606" spans="25:25" x14ac:dyDescent="0.35">
      <c r="Y5606" s="67"/>
    </row>
    <row r="5607" spans="25:25" x14ac:dyDescent="0.35">
      <c r="Y5607" s="67"/>
    </row>
    <row r="5608" spans="25:25" x14ac:dyDescent="0.35">
      <c r="Y5608" s="67"/>
    </row>
    <row r="5609" spans="25:25" x14ac:dyDescent="0.35">
      <c r="Y5609" s="67"/>
    </row>
    <row r="5610" spans="25:25" x14ac:dyDescent="0.35">
      <c r="Y5610" s="67"/>
    </row>
    <row r="5611" spans="25:25" x14ac:dyDescent="0.35">
      <c r="Y5611" s="67"/>
    </row>
    <row r="5612" spans="25:25" x14ac:dyDescent="0.35">
      <c r="Y5612" s="67"/>
    </row>
    <row r="5613" spans="25:25" x14ac:dyDescent="0.35">
      <c r="Y5613" s="67"/>
    </row>
    <row r="5614" spans="25:25" x14ac:dyDescent="0.35">
      <c r="Y5614" s="67"/>
    </row>
    <row r="5615" spans="25:25" x14ac:dyDescent="0.35">
      <c r="Y5615" s="67"/>
    </row>
    <row r="5616" spans="25:25" x14ac:dyDescent="0.35">
      <c r="Y5616" s="67"/>
    </row>
    <row r="5617" spans="25:25" x14ac:dyDescent="0.35">
      <c r="Y5617" s="67"/>
    </row>
    <row r="5618" spans="25:25" x14ac:dyDescent="0.35">
      <c r="Y5618" s="67"/>
    </row>
    <row r="5619" spans="25:25" x14ac:dyDescent="0.35">
      <c r="Y5619" s="67"/>
    </row>
    <row r="5620" spans="25:25" x14ac:dyDescent="0.35">
      <c r="Y5620" s="67"/>
    </row>
    <row r="5621" spans="25:25" x14ac:dyDescent="0.35">
      <c r="Y5621" s="67"/>
    </row>
    <row r="5622" spans="25:25" x14ac:dyDescent="0.35">
      <c r="Y5622" s="67"/>
    </row>
    <row r="5623" spans="25:25" x14ac:dyDescent="0.35">
      <c r="Y5623" s="67"/>
    </row>
    <row r="5624" spans="25:25" x14ac:dyDescent="0.35">
      <c r="Y5624" s="67"/>
    </row>
    <row r="5625" spans="25:25" x14ac:dyDescent="0.35">
      <c r="Y5625" s="67"/>
    </row>
    <row r="5626" spans="25:25" x14ac:dyDescent="0.35">
      <c r="Y5626" s="67"/>
    </row>
    <row r="5627" spans="25:25" x14ac:dyDescent="0.35">
      <c r="Y5627" s="67"/>
    </row>
    <row r="5628" spans="25:25" x14ac:dyDescent="0.35">
      <c r="Y5628" s="67"/>
    </row>
    <row r="5629" spans="25:25" x14ac:dyDescent="0.35">
      <c r="Y5629" s="67"/>
    </row>
    <row r="5630" spans="25:25" x14ac:dyDescent="0.35">
      <c r="Y5630" s="67"/>
    </row>
    <row r="5631" spans="25:25" x14ac:dyDescent="0.35">
      <c r="Y5631" s="67"/>
    </row>
    <row r="5632" spans="25:25" x14ac:dyDescent="0.35">
      <c r="Y5632" s="67"/>
    </row>
    <row r="5633" spans="25:25" x14ac:dyDescent="0.35">
      <c r="Y5633" s="67"/>
    </row>
    <row r="5634" spans="25:25" x14ac:dyDescent="0.35">
      <c r="Y5634" s="67"/>
    </row>
    <row r="5635" spans="25:25" x14ac:dyDescent="0.35">
      <c r="Y5635" s="67"/>
    </row>
    <row r="5636" spans="25:25" x14ac:dyDescent="0.35">
      <c r="Y5636" s="67"/>
    </row>
    <row r="5637" spans="25:25" x14ac:dyDescent="0.35">
      <c r="Y5637" s="67"/>
    </row>
    <row r="5638" spans="25:25" x14ac:dyDescent="0.35">
      <c r="Y5638" s="67"/>
    </row>
    <row r="5639" spans="25:25" x14ac:dyDescent="0.35">
      <c r="Y5639" s="67"/>
    </row>
    <row r="5640" spans="25:25" x14ac:dyDescent="0.35">
      <c r="Y5640" s="67"/>
    </row>
    <row r="5641" spans="25:25" x14ac:dyDescent="0.35">
      <c r="Y5641" s="67"/>
    </row>
    <row r="5642" spans="25:25" x14ac:dyDescent="0.35">
      <c r="Y5642" s="67"/>
    </row>
    <row r="5643" spans="25:25" x14ac:dyDescent="0.35">
      <c r="Y5643" s="67"/>
    </row>
    <row r="5644" spans="25:25" x14ac:dyDescent="0.35">
      <c r="Y5644" s="67"/>
    </row>
    <row r="5645" spans="25:25" x14ac:dyDescent="0.35">
      <c r="Y5645" s="67"/>
    </row>
    <row r="5646" spans="25:25" x14ac:dyDescent="0.35">
      <c r="Y5646" s="67"/>
    </row>
    <row r="5647" spans="25:25" x14ac:dyDescent="0.35">
      <c r="Y5647" s="67"/>
    </row>
    <row r="5648" spans="25:25" x14ac:dyDescent="0.35">
      <c r="Y5648" s="67"/>
    </row>
    <row r="5649" spans="25:25" x14ac:dyDescent="0.35">
      <c r="Y5649" s="67"/>
    </row>
    <row r="5650" spans="25:25" x14ac:dyDescent="0.35">
      <c r="Y5650" s="67"/>
    </row>
    <row r="5651" spans="25:25" x14ac:dyDescent="0.35">
      <c r="Y5651" s="67"/>
    </row>
    <row r="5652" spans="25:25" x14ac:dyDescent="0.35">
      <c r="Y5652" s="67"/>
    </row>
    <row r="5653" spans="25:25" x14ac:dyDescent="0.35">
      <c r="Y5653" s="67"/>
    </row>
    <row r="5654" spans="25:25" x14ac:dyDescent="0.35">
      <c r="Y5654" s="67"/>
    </row>
    <row r="5655" spans="25:25" x14ac:dyDescent="0.35">
      <c r="Y5655" s="67"/>
    </row>
    <row r="5656" spans="25:25" x14ac:dyDescent="0.35">
      <c r="Y5656" s="67"/>
    </row>
    <row r="5657" spans="25:25" x14ac:dyDescent="0.35">
      <c r="Y5657" s="67"/>
    </row>
    <row r="5658" spans="25:25" x14ac:dyDescent="0.35">
      <c r="Y5658" s="67"/>
    </row>
    <row r="5659" spans="25:25" x14ac:dyDescent="0.35">
      <c r="Y5659" s="67"/>
    </row>
    <row r="5660" spans="25:25" x14ac:dyDescent="0.35">
      <c r="Y5660" s="67"/>
    </row>
    <row r="5661" spans="25:25" x14ac:dyDescent="0.35">
      <c r="Y5661" s="67"/>
    </row>
    <row r="5662" spans="25:25" x14ac:dyDescent="0.35">
      <c r="Y5662" s="67"/>
    </row>
    <row r="5663" spans="25:25" x14ac:dyDescent="0.35">
      <c r="Y5663" s="67"/>
    </row>
    <row r="5664" spans="25:25" x14ac:dyDescent="0.35">
      <c r="Y5664" s="67"/>
    </row>
    <row r="5665" spans="25:25" x14ac:dyDescent="0.35">
      <c r="Y5665" s="67"/>
    </row>
    <row r="5666" spans="25:25" x14ac:dyDescent="0.35">
      <c r="Y5666" s="67"/>
    </row>
    <row r="5667" spans="25:25" x14ac:dyDescent="0.35">
      <c r="Y5667" s="67"/>
    </row>
    <row r="5668" spans="25:25" x14ac:dyDescent="0.35">
      <c r="Y5668" s="67"/>
    </row>
    <row r="5669" spans="25:25" x14ac:dyDescent="0.35">
      <c r="Y5669" s="67"/>
    </row>
    <row r="5670" spans="25:25" x14ac:dyDescent="0.35">
      <c r="Y5670" s="67"/>
    </row>
    <row r="5671" spans="25:25" x14ac:dyDescent="0.35">
      <c r="Y5671" s="67"/>
    </row>
    <row r="5672" spans="25:25" x14ac:dyDescent="0.35">
      <c r="Y5672" s="67"/>
    </row>
    <row r="5673" spans="25:25" x14ac:dyDescent="0.35">
      <c r="Y5673" s="67"/>
    </row>
    <row r="5674" spans="25:25" x14ac:dyDescent="0.35">
      <c r="Y5674" s="67"/>
    </row>
    <row r="5675" spans="25:25" x14ac:dyDescent="0.35">
      <c r="Y5675" s="67"/>
    </row>
    <row r="5676" spans="25:25" x14ac:dyDescent="0.35">
      <c r="Y5676" s="67"/>
    </row>
    <row r="5677" spans="25:25" x14ac:dyDescent="0.35">
      <c r="Y5677" s="67"/>
    </row>
    <row r="5678" spans="25:25" x14ac:dyDescent="0.35">
      <c r="Y5678" s="67"/>
    </row>
    <row r="5679" spans="25:25" x14ac:dyDescent="0.35">
      <c r="Y5679" s="67"/>
    </row>
    <row r="5680" spans="25:25" x14ac:dyDescent="0.35">
      <c r="Y5680" s="67"/>
    </row>
    <row r="5681" spans="25:25" x14ac:dyDescent="0.35">
      <c r="Y5681" s="67"/>
    </row>
    <row r="5682" spans="25:25" x14ac:dyDescent="0.35">
      <c r="Y5682" s="67"/>
    </row>
    <row r="5683" spans="25:25" x14ac:dyDescent="0.35">
      <c r="Y5683" s="67"/>
    </row>
    <row r="5684" spans="25:25" x14ac:dyDescent="0.35">
      <c r="Y5684" s="67"/>
    </row>
    <row r="5685" spans="25:25" x14ac:dyDescent="0.35">
      <c r="Y5685" s="67"/>
    </row>
    <row r="5686" spans="25:25" x14ac:dyDescent="0.35">
      <c r="Y5686" s="67"/>
    </row>
    <row r="5687" spans="25:25" x14ac:dyDescent="0.35">
      <c r="Y5687" s="67"/>
    </row>
    <row r="5688" spans="25:25" x14ac:dyDescent="0.35">
      <c r="Y5688" s="67"/>
    </row>
    <row r="5689" spans="25:25" x14ac:dyDescent="0.35">
      <c r="Y5689" s="67"/>
    </row>
    <row r="5690" spans="25:25" x14ac:dyDescent="0.35">
      <c r="Y5690" s="67"/>
    </row>
    <row r="5691" spans="25:25" x14ac:dyDescent="0.35">
      <c r="Y5691" s="67"/>
    </row>
    <row r="5692" spans="25:25" x14ac:dyDescent="0.35">
      <c r="Y5692" s="67"/>
    </row>
    <row r="5693" spans="25:25" x14ac:dyDescent="0.35">
      <c r="Y5693" s="67"/>
    </row>
    <row r="5694" spans="25:25" x14ac:dyDescent="0.35">
      <c r="Y5694" s="67"/>
    </row>
    <row r="5695" spans="25:25" x14ac:dyDescent="0.35">
      <c r="Y5695" s="67"/>
    </row>
    <row r="5696" spans="25:25" x14ac:dyDescent="0.35">
      <c r="Y5696" s="67"/>
    </row>
    <row r="5697" spans="25:25" x14ac:dyDescent="0.35">
      <c r="Y5697" s="67"/>
    </row>
    <row r="5698" spans="25:25" x14ac:dyDescent="0.35">
      <c r="Y5698" s="67"/>
    </row>
    <row r="5699" spans="25:25" x14ac:dyDescent="0.35">
      <c r="Y5699" s="67"/>
    </row>
    <row r="5700" spans="25:25" x14ac:dyDescent="0.35">
      <c r="Y5700" s="67"/>
    </row>
    <row r="5701" spans="25:25" x14ac:dyDescent="0.35">
      <c r="Y5701" s="67"/>
    </row>
    <row r="5702" spans="25:25" x14ac:dyDescent="0.35">
      <c r="Y5702" s="67"/>
    </row>
    <row r="5703" spans="25:25" x14ac:dyDescent="0.35">
      <c r="Y5703" s="67"/>
    </row>
    <row r="5704" spans="25:25" x14ac:dyDescent="0.35">
      <c r="Y5704" s="67"/>
    </row>
    <row r="5705" spans="25:25" x14ac:dyDescent="0.35">
      <c r="Y5705" s="67"/>
    </row>
    <row r="5706" spans="25:25" x14ac:dyDescent="0.35">
      <c r="Y5706" s="67"/>
    </row>
    <row r="5707" spans="25:25" x14ac:dyDescent="0.35">
      <c r="Y5707" s="67"/>
    </row>
    <row r="5708" spans="25:25" x14ac:dyDescent="0.35">
      <c r="Y5708" s="67"/>
    </row>
    <row r="5709" spans="25:25" x14ac:dyDescent="0.35">
      <c r="Y5709" s="67"/>
    </row>
    <row r="5710" spans="25:25" x14ac:dyDescent="0.35">
      <c r="Y5710" s="67"/>
    </row>
    <row r="5711" spans="25:25" x14ac:dyDescent="0.35">
      <c r="Y5711" s="67"/>
    </row>
    <row r="5712" spans="25:25" x14ac:dyDescent="0.35">
      <c r="Y5712" s="67"/>
    </row>
    <row r="5713" spans="25:25" x14ac:dyDescent="0.35">
      <c r="Y5713" s="67"/>
    </row>
    <row r="5714" spans="25:25" x14ac:dyDescent="0.35">
      <c r="Y5714" s="67"/>
    </row>
    <row r="5715" spans="25:25" x14ac:dyDescent="0.35">
      <c r="Y5715" s="67"/>
    </row>
    <row r="5716" spans="25:25" x14ac:dyDescent="0.35">
      <c r="Y5716" s="67"/>
    </row>
    <row r="5717" spans="25:25" x14ac:dyDescent="0.35">
      <c r="Y5717" s="67"/>
    </row>
    <row r="5718" spans="25:25" x14ac:dyDescent="0.35">
      <c r="Y5718" s="67"/>
    </row>
    <row r="5719" spans="25:25" x14ac:dyDescent="0.35">
      <c r="Y5719" s="67"/>
    </row>
    <row r="5720" spans="25:25" x14ac:dyDescent="0.35">
      <c r="Y5720" s="67"/>
    </row>
    <row r="5721" spans="25:25" x14ac:dyDescent="0.35">
      <c r="Y5721" s="67"/>
    </row>
    <row r="5722" spans="25:25" x14ac:dyDescent="0.35">
      <c r="Y5722" s="67"/>
    </row>
    <row r="5723" spans="25:25" x14ac:dyDescent="0.35">
      <c r="Y5723" s="67"/>
    </row>
    <row r="5724" spans="25:25" x14ac:dyDescent="0.35">
      <c r="Y5724" s="67"/>
    </row>
    <row r="5725" spans="25:25" x14ac:dyDescent="0.35">
      <c r="Y5725" s="67"/>
    </row>
    <row r="5726" spans="25:25" x14ac:dyDescent="0.35">
      <c r="Y5726" s="67"/>
    </row>
    <row r="5727" spans="25:25" x14ac:dyDescent="0.35">
      <c r="Y5727" s="67"/>
    </row>
    <row r="5728" spans="25:25" x14ac:dyDescent="0.35">
      <c r="Y5728" s="67"/>
    </row>
    <row r="5729" spans="25:25" x14ac:dyDescent="0.35">
      <c r="Y5729" s="67"/>
    </row>
    <row r="5730" spans="25:25" x14ac:dyDescent="0.35">
      <c r="Y5730" s="67"/>
    </row>
    <row r="5731" spans="25:25" x14ac:dyDescent="0.35">
      <c r="Y5731" s="67"/>
    </row>
    <row r="5732" spans="25:25" x14ac:dyDescent="0.35">
      <c r="Y5732" s="67"/>
    </row>
    <row r="5733" spans="25:25" x14ac:dyDescent="0.35">
      <c r="Y5733" s="67"/>
    </row>
    <row r="5734" spans="25:25" x14ac:dyDescent="0.35">
      <c r="Y5734" s="67"/>
    </row>
    <row r="5735" spans="25:25" x14ac:dyDescent="0.35">
      <c r="Y5735" s="67"/>
    </row>
    <row r="5736" spans="25:25" x14ac:dyDescent="0.35">
      <c r="Y5736" s="67"/>
    </row>
    <row r="5737" spans="25:25" x14ac:dyDescent="0.35">
      <c r="Y5737" s="67"/>
    </row>
    <row r="5738" spans="25:25" x14ac:dyDescent="0.35">
      <c r="Y5738" s="67"/>
    </row>
    <row r="5739" spans="25:25" x14ac:dyDescent="0.35">
      <c r="Y5739" s="67"/>
    </row>
    <row r="5740" spans="25:25" x14ac:dyDescent="0.35">
      <c r="Y5740" s="67"/>
    </row>
    <row r="5741" spans="25:25" x14ac:dyDescent="0.35">
      <c r="Y5741" s="67"/>
    </row>
    <row r="5742" spans="25:25" x14ac:dyDescent="0.35">
      <c r="Y5742" s="67"/>
    </row>
    <row r="5743" spans="25:25" x14ac:dyDescent="0.35">
      <c r="Y5743" s="67"/>
    </row>
    <row r="5744" spans="25:25" x14ac:dyDescent="0.35">
      <c r="Y5744" s="67"/>
    </row>
    <row r="5745" spans="25:25" x14ac:dyDescent="0.35">
      <c r="Y5745" s="67"/>
    </row>
    <row r="5746" spans="25:25" x14ac:dyDescent="0.35">
      <c r="Y5746" s="67"/>
    </row>
    <row r="5747" spans="25:25" x14ac:dyDescent="0.35">
      <c r="Y5747" s="67"/>
    </row>
    <row r="5748" spans="25:25" x14ac:dyDescent="0.35">
      <c r="Y5748" s="67"/>
    </row>
    <row r="5749" spans="25:25" x14ac:dyDescent="0.35">
      <c r="Y5749" s="67"/>
    </row>
    <row r="5750" spans="25:25" x14ac:dyDescent="0.35">
      <c r="Y5750" s="67"/>
    </row>
    <row r="5751" spans="25:25" x14ac:dyDescent="0.35">
      <c r="Y5751" s="67"/>
    </row>
    <row r="5752" spans="25:25" x14ac:dyDescent="0.35">
      <c r="Y5752" s="67"/>
    </row>
    <row r="5753" spans="25:25" x14ac:dyDescent="0.35">
      <c r="Y5753" s="67"/>
    </row>
    <row r="5754" spans="25:25" x14ac:dyDescent="0.35">
      <c r="Y5754" s="67"/>
    </row>
    <row r="5755" spans="25:25" x14ac:dyDescent="0.35">
      <c r="Y5755" s="67"/>
    </row>
    <row r="5756" spans="25:25" x14ac:dyDescent="0.35">
      <c r="Y5756" s="67"/>
    </row>
    <row r="5757" spans="25:25" x14ac:dyDescent="0.35">
      <c r="Y5757" s="67"/>
    </row>
    <row r="5758" spans="25:25" x14ac:dyDescent="0.35">
      <c r="Y5758" s="67"/>
    </row>
    <row r="5759" spans="25:25" x14ac:dyDescent="0.35">
      <c r="Y5759" s="67"/>
    </row>
    <row r="5760" spans="25:25" x14ac:dyDescent="0.35">
      <c r="Y5760" s="67"/>
    </row>
    <row r="5761" spans="25:25" x14ac:dyDescent="0.35">
      <c r="Y5761" s="67"/>
    </row>
    <row r="5762" spans="25:25" x14ac:dyDescent="0.35">
      <c r="Y5762" s="67"/>
    </row>
    <row r="5763" spans="25:25" x14ac:dyDescent="0.35">
      <c r="Y5763" s="67"/>
    </row>
    <row r="5764" spans="25:25" x14ac:dyDescent="0.35">
      <c r="Y5764" s="67"/>
    </row>
    <row r="5765" spans="25:25" x14ac:dyDescent="0.35">
      <c r="Y5765" s="67"/>
    </row>
    <row r="5766" spans="25:25" x14ac:dyDescent="0.35">
      <c r="Y5766" s="67"/>
    </row>
    <row r="5767" spans="25:25" x14ac:dyDescent="0.35">
      <c r="Y5767" s="67"/>
    </row>
    <row r="5768" spans="25:25" x14ac:dyDescent="0.35">
      <c r="Y5768" s="67"/>
    </row>
    <row r="5769" spans="25:25" x14ac:dyDescent="0.35">
      <c r="Y5769" s="67"/>
    </row>
    <row r="5770" spans="25:25" x14ac:dyDescent="0.35">
      <c r="Y5770" s="67"/>
    </row>
    <row r="5771" spans="25:25" x14ac:dyDescent="0.35">
      <c r="Y5771" s="67"/>
    </row>
    <row r="5772" spans="25:25" x14ac:dyDescent="0.35">
      <c r="Y5772" s="67"/>
    </row>
    <row r="5773" spans="25:25" x14ac:dyDescent="0.35">
      <c r="Y5773" s="67"/>
    </row>
    <row r="5774" spans="25:25" x14ac:dyDescent="0.35">
      <c r="Y5774" s="67"/>
    </row>
    <row r="5775" spans="25:25" x14ac:dyDescent="0.35">
      <c r="Y5775" s="67"/>
    </row>
    <row r="5776" spans="25:25" x14ac:dyDescent="0.35">
      <c r="Y5776" s="67"/>
    </row>
    <row r="5777" spans="25:25" x14ac:dyDescent="0.35">
      <c r="Y5777" s="67"/>
    </row>
    <row r="5778" spans="25:25" x14ac:dyDescent="0.35">
      <c r="Y5778" s="67"/>
    </row>
    <row r="5779" spans="25:25" x14ac:dyDescent="0.35">
      <c r="Y5779" s="67"/>
    </row>
    <row r="5780" spans="25:25" x14ac:dyDescent="0.35">
      <c r="Y5780" s="67"/>
    </row>
    <row r="5781" spans="25:25" x14ac:dyDescent="0.35">
      <c r="Y5781" s="67"/>
    </row>
    <row r="5782" spans="25:25" x14ac:dyDescent="0.35">
      <c r="Y5782" s="67"/>
    </row>
    <row r="5783" spans="25:25" x14ac:dyDescent="0.35">
      <c r="Y5783" s="67"/>
    </row>
    <row r="5784" spans="25:25" x14ac:dyDescent="0.35">
      <c r="Y5784" s="67"/>
    </row>
    <row r="5785" spans="25:25" x14ac:dyDescent="0.35">
      <c r="Y5785" s="67"/>
    </row>
    <row r="5786" spans="25:25" x14ac:dyDescent="0.35">
      <c r="Y5786" s="67"/>
    </row>
    <row r="5787" spans="25:25" x14ac:dyDescent="0.35">
      <c r="Y5787" s="67"/>
    </row>
    <row r="5788" spans="25:25" x14ac:dyDescent="0.35">
      <c r="Y5788" s="67"/>
    </row>
    <row r="5789" spans="25:25" x14ac:dyDescent="0.35">
      <c r="Y5789" s="67"/>
    </row>
    <row r="5790" spans="25:25" x14ac:dyDescent="0.35">
      <c r="Y5790" s="67"/>
    </row>
    <row r="5791" spans="25:25" x14ac:dyDescent="0.35">
      <c r="Y5791" s="67"/>
    </row>
    <row r="5792" spans="25:25" x14ac:dyDescent="0.35">
      <c r="Y5792" s="67"/>
    </row>
    <row r="5793" spans="25:25" x14ac:dyDescent="0.35">
      <c r="Y5793" s="67"/>
    </row>
    <row r="5794" spans="25:25" x14ac:dyDescent="0.35">
      <c r="Y5794" s="67"/>
    </row>
    <row r="5795" spans="25:25" x14ac:dyDescent="0.35">
      <c r="Y5795" s="67"/>
    </row>
    <row r="5796" spans="25:25" x14ac:dyDescent="0.35">
      <c r="Y5796" s="67"/>
    </row>
    <row r="5797" spans="25:25" x14ac:dyDescent="0.35">
      <c r="Y5797" s="67"/>
    </row>
    <row r="5798" spans="25:25" x14ac:dyDescent="0.35">
      <c r="Y5798" s="67"/>
    </row>
    <row r="5799" spans="25:25" x14ac:dyDescent="0.35">
      <c r="Y5799" s="67"/>
    </row>
    <row r="5800" spans="25:25" x14ac:dyDescent="0.35">
      <c r="Y5800" s="67"/>
    </row>
    <row r="5801" spans="25:25" x14ac:dyDescent="0.35">
      <c r="Y5801" s="67"/>
    </row>
    <row r="5802" spans="25:25" x14ac:dyDescent="0.35">
      <c r="Y5802" s="67"/>
    </row>
    <row r="5803" spans="25:25" x14ac:dyDescent="0.35">
      <c r="Y5803" s="67"/>
    </row>
    <row r="5804" spans="25:25" x14ac:dyDescent="0.35">
      <c r="Y5804" s="67"/>
    </row>
    <row r="5805" spans="25:25" x14ac:dyDescent="0.35">
      <c r="Y5805" s="67"/>
    </row>
    <row r="5806" spans="25:25" x14ac:dyDescent="0.35">
      <c r="Y5806" s="67"/>
    </row>
    <row r="5807" spans="25:25" x14ac:dyDescent="0.35">
      <c r="Y5807" s="67"/>
    </row>
    <row r="5808" spans="25:25" x14ac:dyDescent="0.35">
      <c r="Y5808" s="67"/>
    </row>
    <row r="5809" spans="25:25" x14ac:dyDescent="0.35">
      <c r="Y5809" s="67"/>
    </row>
    <row r="5810" spans="25:25" x14ac:dyDescent="0.35">
      <c r="Y5810" s="67"/>
    </row>
    <row r="5811" spans="25:25" x14ac:dyDescent="0.35">
      <c r="Y5811" s="67"/>
    </row>
    <row r="5812" spans="25:25" x14ac:dyDescent="0.35">
      <c r="Y5812" s="67"/>
    </row>
    <row r="5813" spans="25:25" x14ac:dyDescent="0.35">
      <c r="Y5813" s="67"/>
    </row>
    <row r="5814" spans="25:25" x14ac:dyDescent="0.35">
      <c r="Y5814" s="67"/>
    </row>
    <row r="5815" spans="25:25" x14ac:dyDescent="0.35">
      <c r="Y5815" s="67"/>
    </row>
    <row r="5816" spans="25:25" x14ac:dyDescent="0.35">
      <c r="Y5816" s="67"/>
    </row>
    <row r="5817" spans="25:25" x14ac:dyDescent="0.35">
      <c r="Y5817" s="67"/>
    </row>
    <row r="5818" spans="25:25" x14ac:dyDescent="0.35">
      <c r="Y5818" s="67"/>
    </row>
    <row r="5819" spans="25:25" x14ac:dyDescent="0.35">
      <c r="Y5819" s="67"/>
    </row>
    <row r="5820" spans="25:25" x14ac:dyDescent="0.35">
      <c r="Y5820" s="67"/>
    </row>
    <row r="5821" spans="25:25" x14ac:dyDescent="0.35">
      <c r="Y5821" s="67"/>
    </row>
    <row r="5822" spans="25:25" x14ac:dyDescent="0.35">
      <c r="Y5822" s="67"/>
    </row>
    <row r="5823" spans="25:25" x14ac:dyDescent="0.35">
      <c r="Y5823" s="67"/>
    </row>
    <row r="5824" spans="25:25" x14ac:dyDescent="0.35">
      <c r="Y5824" s="67"/>
    </row>
    <row r="5825" spans="25:25" x14ac:dyDescent="0.35">
      <c r="Y5825" s="67"/>
    </row>
    <row r="5826" spans="25:25" x14ac:dyDescent="0.35">
      <c r="Y5826" s="67"/>
    </row>
    <row r="5827" spans="25:25" x14ac:dyDescent="0.35">
      <c r="Y5827" s="67"/>
    </row>
    <row r="5828" spans="25:25" x14ac:dyDescent="0.35">
      <c r="Y5828" s="67"/>
    </row>
    <row r="5829" spans="25:25" x14ac:dyDescent="0.35">
      <c r="Y5829" s="67"/>
    </row>
    <row r="5830" spans="25:25" x14ac:dyDescent="0.35">
      <c r="Y5830" s="67"/>
    </row>
    <row r="5831" spans="25:25" x14ac:dyDescent="0.35">
      <c r="Y5831" s="67"/>
    </row>
    <row r="5832" spans="25:25" x14ac:dyDescent="0.35">
      <c r="Y5832" s="67"/>
    </row>
    <row r="5833" spans="25:25" x14ac:dyDescent="0.35">
      <c r="Y5833" s="67"/>
    </row>
    <row r="5834" spans="25:25" x14ac:dyDescent="0.35">
      <c r="Y5834" s="67"/>
    </row>
    <row r="5835" spans="25:25" x14ac:dyDescent="0.35">
      <c r="Y5835" s="67"/>
    </row>
    <row r="5836" spans="25:25" x14ac:dyDescent="0.35">
      <c r="Y5836" s="67"/>
    </row>
    <row r="5837" spans="25:25" x14ac:dyDescent="0.35">
      <c r="Y5837" s="67"/>
    </row>
    <row r="5838" spans="25:25" x14ac:dyDescent="0.35">
      <c r="Y5838" s="67"/>
    </row>
    <row r="5839" spans="25:25" x14ac:dyDescent="0.35">
      <c r="Y5839" s="67"/>
    </row>
    <row r="5840" spans="25:25" x14ac:dyDescent="0.35">
      <c r="Y5840" s="67"/>
    </row>
    <row r="5841" spans="25:25" x14ac:dyDescent="0.35">
      <c r="Y5841" s="67"/>
    </row>
    <row r="5842" spans="25:25" x14ac:dyDescent="0.35">
      <c r="Y5842" s="67"/>
    </row>
    <row r="5843" spans="25:25" x14ac:dyDescent="0.35">
      <c r="Y5843" s="67"/>
    </row>
    <row r="5844" spans="25:25" x14ac:dyDescent="0.35">
      <c r="Y5844" s="67"/>
    </row>
    <row r="5845" spans="25:25" x14ac:dyDescent="0.35">
      <c r="Y5845" s="67"/>
    </row>
    <row r="5846" spans="25:25" x14ac:dyDescent="0.35">
      <c r="Y5846" s="67"/>
    </row>
    <row r="5847" spans="25:25" x14ac:dyDescent="0.35">
      <c r="Y5847" s="67"/>
    </row>
    <row r="5848" spans="25:25" x14ac:dyDescent="0.35">
      <c r="Y5848" s="67"/>
    </row>
    <row r="5849" spans="25:25" x14ac:dyDescent="0.35">
      <c r="Y5849" s="67"/>
    </row>
    <row r="5850" spans="25:25" x14ac:dyDescent="0.35">
      <c r="Y5850" s="67"/>
    </row>
    <row r="5851" spans="25:25" x14ac:dyDescent="0.35">
      <c r="Y5851" s="67"/>
    </row>
    <row r="5852" spans="25:25" x14ac:dyDescent="0.35">
      <c r="Y5852" s="67"/>
    </row>
    <row r="5853" spans="25:25" x14ac:dyDescent="0.35">
      <c r="Y5853" s="67"/>
    </row>
    <row r="5854" spans="25:25" x14ac:dyDescent="0.35">
      <c r="Y5854" s="67"/>
    </row>
    <row r="5855" spans="25:25" x14ac:dyDescent="0.35">
      <c r="Y5855" s="67"/>
    </row>
    <row r="5856" spans="25:25" x14ac:dyDescent="0.35">
      <c r="Y5856" s="67"/>
    </row>
    <row r="5857" spans="25:25" x14ac:dyDescent="0.35">
      <c r="Y5857" s="67"/>
    </row>
    <row r="5858" spans="25:25" x14ac:dyDescent="0.35">
      <c r="Y5858" s="67"/>
    </row>
    <row r="5859" spans="25:25" x14ac:dyDescent="0.35">
      <c r="Y5859" s="67"/>
    </row>
    <row r="5860" spans="25:25" x14ac:dyDescent="0.35">
      <c r="Y5860" s="67"/>
    </row>
    <row r="5861" spans="25:25" x14ac:dyDescent="0.35">
      <c r="Y5861" s="67"/>
    </row>
    <row r="5862" spans="25:25" x14ac:dyDescent="0.35">
      <c r="Y5862" s="67"/>
    </row>
    <row r="5863" spans="25:25" x14ac:dyDescent="0.35">
      <c r="Y5863" s="67"/>
    </row>
    <row r="5864" spans="25:25" x14ac:dyDescent="0.35">
      <c r="Y5864" s="67"/>
    </row>
    <row r="5865" spans="25:25" x14ac:dyDescent="0.35">
      <c r="Y5865" s="67"/>
    </row>
    <row r="5866" spans="25:25" x14ac:dyDescent="0.35">
      <c r="Y5866" s="67"/>
    </row>
    <row r="5867" spans="25:25" x14ac:dyDescent="0.35">
      <c r="Y5867" s="67"/>
    </row>
    <row r="5868" spans="25:25" x14ac:dyDescent="0.35">
      <c r="Y5868" s="67"/>
    </row>
    <row r="5869" spans="25:25" x14ac:dyDescent="0.35">
      <c r="Y5869" s="67"/>
    </row>
    <row r="5870" spans="25:25" x14ac:dyDescent="0.35">
      <c r="Y5870" s="67"/>
    </row>
    <row r="5871" spans="25:25" x14ac:dyDescent="0.35">
      <c r="Y5871" s="67"/>
    </row>
    <row r="5872" spans="25:25" x14ac:dyDescent="0.35">
      <c r="Y5872" s="67"/>
    </row>
    <row r="5873" spans="25:25" x14ac:dyDescent="0.35">
      <c r="Y5873" s="67"/>
    </row>
    <row r="5874" spans="25:25" x14ac:dyDescent="0.35">
      <c r="Y5874" s="67"/>
    </row>
    <row r="5875" spans="25:25" x14ac:dyDescent="0.35">
      <c r="Y5875" s="67"/>
    </row>
    <row r="5876" spans="25:25" x14ac:dyDescent="0.35">
      <c r="Y5876" s="67"/>
    </row>
    <row r="5877" spans="25:25" x14ac:dyDescent="0.35">
      <c r="Y5877" s="67"/>
    </row>
    <row r="5878" spans="25:25" x14ac:dyDescent="0.35">
      <c r="Y5878" s="67"/>
    </row>
    <row r="5879" spans="25:25" x14ac:dyDescent="0.35">
      <c r="Y5879" s="67"/>
    </row>
    <row r="5880" spans="25:25" x14ac:dyDescent="0.35">
      <c r="Y5880" s="67"/>
    </row>
    <row r="5881" spans="25:25" x14ac:dyDescent="0.35">
      <c r="Y5881" s="67"/>
    </row>
    <row r="5882" spans="25:25" x14ac:dyDescent="0.35">
      <c r="Y5882" s="67"/>
    </row>
    <row r="5883" spans="25:25" x14ac:dyDescent="0.35">
      <c r="Y5883" s="67"/>
    </row>
    <row r="5884" spans="25:25" x14ac:dyDescent="0.35">
      <c r="Y5884" s="67"/>
    </row>
    <row r="5885" spans="25:25" x14ac:dyDescent="0.35">
      <c r="Y5885" s="67"/>
    </row>
    <row r="5886" spans="25:25" x14ac:dyDescent="0.35">
      <c r="Y5886" s="67"/>
    </row>
    <row r="5887" spans="25:25" x14ac:dyDescent="0.35">
      <c r="Y5887" s="67"/>
    </row>
    <row r="5888" spans="25:25" x14ac:dyDescent="0.35">
      <c r="Y5888" s="67"/>
    </row>
    <row r="5889" spans="25:25" x14ac:dyDescent="0.35">
      <c r="Y5889" s="67"/>
    </row>
    <row r="5890" spans="25:25" x14ac:dyDescent="0.35">
      <c r="Y5890" s="67"/>
    </row>
    <row r="5891" spans="25:25" x14ac:dyDescent="0.35">
      <c r="Y5891" s="67"/>
    </row>
    <row r="5892" spans="25:25" x14ac:dyDescent="0.35">
      <c r="Y5892" s="67"/>
    </row>
    <row r="5893" spans="25:25" x14ac:dyDescent="0.35">
      <c r="Y5893" s="67"/>
    </row>
    <row r="5894" spans="25:25" x14ac:dyDescent="0.35">
      <c r="Y5894" s="67"/>
    </row>
    <row r="5895" spans="25:25" x14ac:dyDescent="0.35">
      <c r="Y5895" s="67"/>
    </row>
    <row r="5896" spans="25:25" x14ac:dyDescent="0.35">
      <c r="Y5896" s="67"/>
    </row>
    <row r="5897" spans="25:25" x14ac:dyDescent="0.35">
      <c r="Y5897" s="67"/>
    </row>
    <row r="5898" spans="25:25" x14ac:dyDescent="0.35">
      <c r="Y5898" s="67"/>
    </row>
    <row r="5899" spans="25:25" x14ac:dyDescent="0.35">
      <c r="Y5899" s="67"/>
    </row>
    <row r="5900" spans="25:25" x14ac:dyDescent="0.35">
      <c r="Y5900" s="67"/>
    </row>
    <row r="5901" spans="25:25" x14ac:dyDescent="0.35">
      <c r="Y5901" s="67"/>
    </row>
    <row r="5902" spans="25:25" x14ac:dyDescent="0.35">
      <c r="Y5902" s="67"/>
    </row>
    <row r="5903" spans="25:25" x14ac:dyDescent="0.35">
      <c r="Y5903" s="67"/>
    </row>
    <row r="5904" spans="25:25" x14ac:dyDescent="0.35">
      <c r="Y5904" s="67"/>
    </row>
    <row r="5905" spans="25:25" x14ac:dyDescent="0.35">
      <c r="Y5905" s="67"/>
    </row>
    <row r="5906" spans="25:25" x14ac:dyDescent="0.35">
      <c r="Y5906" s="67"/>
    </row>
    <row r="5907" spans="25:25" x14ac:dyDescent="0.35">
      <c r="Y5907" s="67"/>
    </row>
    <row r="5908" spans="25:25" x14ac:dyDescent="0.35">
      <c r="Y5908" s="67"/>
    </row>
    <row r="5909" spans="25:25" x14ac:dyDescent="0.35">
      <c r="Y5909" s="67"/>
    </row>
    <row r="5910" spans="25:25" x14ac:dyDescent="0.35">
      <c r="Y5910" s="67"/>
    </row>
    <row r="5911" spans="25:25" x14ac:dyDescent="0.35">
      <c r="Y5911" s="67"/>
    </row>
    <row r="5912" spans="25:25" x14ac:dyDescent="0.35">
      <c r="Y5912" s="67"/>
    </row>
    <row r="5913" spans="25:25" x14ac:dyDescent="0.35">
      <c r="Y5913" s="67"/>
    </row>
    <row r="5914" spans="25:25" x14ac:dyDescent="0.35">
      <c r="Y5914" s="67"/>
    </row>
    <row r="5915" spans="25:25" x14ac:dyDescent="0.35">
      <c r="Y5915" s="67"/>
    </row>
    <row r="5916" spans="25:25" x14ac:dyDescent="0.35">
      <c r="Y5916" s="67"/>
    </row>
    <row r="5917" spans="25:25" x14ac:dyDescent="0.35">
      <c r="Y5917" s="67"/>
    </row>
    <row r="5918" spans="25:25" x14ac:dyDescent="0.35">
      <c r="Y5918" s="67"/>
    </row>
    <row r="5919" spans="25:25" x14ac:dyDescent="0.35">
      <c r="Y5919" s="67"/>
    </row>
    <row r="5920" spans="25:25" x14ac:dyDescent="0.35">
      <c r="Y5920" s="67"/>
    </row>
    <row r="5921" spans="25:25" x14ac:dyDescent="0.35">
      <c r="Y5921" s="67"/>
    </row>
    <row r="5922" spans="25:25" x14ac:dyDescent="0.35">
      <c r="Y5922" s="67"/>
    </row>
    <row r="5923" spans="25:25" x14ac:dyDescent="0.35">
      <c r="Y5923" s="67"/>
    </row>
    <row r="5924" spans="25:25" x14ac:dyDescent="0.35">
      <c r="Y5924" s="67"/>
    </row>
    <row r="5925" spans="25:25" x14ac:dyDescent="0.35">
      <c r="Y5925" s="67"/>
    </row>
    <row r="5926" spans="25:25" x14ac:dyDescent="0.35">
      <c r="Y5926" s="67"/>
    </row>
    <row r="5927" spans="25:25" x14ac:dyDescent="0.35">
      <c r="Y5927" s="67"/>
    </row>
    <row r="5928" spans="25:25" x14ac:dyDescent="0.35">
      <c r="Y5928" s="67"/>
    </row>
    <row r="5929" spans="25:25" x14ac:dyDescent="0.35">
      <c r="Y5929" s="67"/>
    </row>
    <row r="5930" spans="25:25" x14ac:dyDescent="0.35">
      <c r="Y5930" s="67"/>
    </row>
    <row r="5931" spans="25:25" x14ac:dyDescent="0.35">
      <c r="Y5931" s="67"/>
    </row>
    <row r="5932" spans="25:25" x14ac:dyDescent="0.35">
      <c r="Y5932" s="67"/>
    </row>
    <row r="5933" spans="25:25" x14ac:dyDescent="0.35">
      <c r="Y5933" s="67"/>
    </row>
    <row r="5934" spans="25:25" x14ac:dyDescent="0.35">
      <c r="Y5934" s="67"/>
    </row>
    <row r="5935" spans="25:25" x14ac:dyDescent="0.35">
      <c r="Y5935" s="67"/>
    </row>
    <row r="5936" spans="25:25" x14ac:dyDescent="0.35">
      <c r="Y5936" s="67"/>
    </row>
    <row r="5937" spans="25:25" x14ac:dyDescent="0.35">
      <c r="Y5937" s="67"/>
    </row>
    <row r="5938" spans="25:25" x14ac:dyDescent="0.35">
      <c r="Y5938" s="67"/>
    </row>
    <row r="5939" spans="25:25" x14ac:dyDescent="0.35">
      <c r="Y5939" s="67"/>
    </row>
    <row r="5940" spans="25:25" x14ac:dyDescent="0.35">
      <c r="Y5940" s="67"/>
    </row>
    <row r="5941" spans="25:25" x14ac:dyDescent="0.35">
      <c r="Y5941" s="67"/>
    </row>
    <row r="5942" spans="25:25" x14ac:dyDescent="0.35">
      <c r="Y5942" s="67"/>
    </row>
    <row r="5943" spans="25:25" x14ac:dyDescent="0.35">
      <c r="Y5943" s="67"/>
    </row>
    <row r="5944" spans="25:25" x14ac:dyDescent="0.35">
      <c r="Y5944" s="67"/>
    </row>
    <row r="5945" spans="25:25" x14ac:dyDescent="0.35">
      <c r="Y5945" s="67"/>
    </row>
    <row r="5946" spans="25:25" x14ac:dyDescent="0.35">
      <c r="Y5946" s="67"/>
    </row>
    <row r="5947" spans="25:25" x14ac:dyDescent="0.35">
      <c r="Y5947" s="67"/>
    </row>
    <row r="5948" spans="25:25" x14ac:dyDescent="0.35">
      <c r="Y5948" s="67"/>
    </row>
    <row r="5949" spans="25:25" x14ac:dyDescent="0.35">
      <c r="Y5949" s="67"/>
    </row>
    <row r="5950" spans="25:25" x14ac:dyDescent="0.35">
      <c r="Y5950" s="67"/>
    </row>
    <row r="5951" spans="25:25" x14ac:dyDescent="0.35">
      <c r="Y5951" s="67"/>
    </row>
    <row r="5952" spans="25:25" x14ac:dyDescent="0.35">
      <c r="Y5952" s="67"/>
    </row>
    <row r="5953" spans="25:25" x14ac:dyDescent="0.35">
      <c r="Y5953" s="67"/>
    </row>
    <row r="5954" spans="25:25" x14ac:dyDescent="0.35">
      <c r="Y5954" s="67"/>
    </row>
    <row r="5955" spans="25:25" x14ac:dyDescent="0.35">
      <c r="Y5955" s="67"/>
    </row>
    <row r="5956" spans="25:25" x14ac:dyDescent="0.35">
      <c r="Y5956" s="67"/>
    </row>
    <row r="5957" spans="25:25" x14ac:dyDescent="0.35">
      <c r="Y5957" s="67"/>
    </row>
    <row r="5958" spans="25:25" x14ac:dyDescent="0.35">
      <c r="Y5958" s="67"/>
    </row>
    <row r="5959" spans="25:25" x14ac:dyDescent="0.35">
      <c r="Y5959" s="67"/>
    </row>
    <row r="5960" spans="25:25" x14ac:dyDescent="0.35">
      <c r="Y5960" s="67"/>
    </row>
    <row r="5961" spans="25:25" x14ac:dyDescent="0.35">
      <c r="Y5961" s="67"/>
    </row>
    <row r="5962" spans="25:25" x14ac:dyDescent="0.35">
      <c r="Y5962" s="67"/>
    </row>
    <row r="5963" spans="25:25" x14ac:dyDescent="0.35">
      <c r="Y5963" s="67"/>
    </row>
    <row r="5964" spans="25:25" x14ac:dyDescent="0.35">
      <c r="Y5964" s="67"/>
    </row>
    <row r="5965" spans="25:25" x14ac:dyDescent="0.35">
      <c r="Y5965" s="67"/>
    </row>
    <row r="5966" spans="25:25" x14ac:dyDescent="0.35">
      <c r="Y5966" s="67"/>
    </row>
    <row r="5967" spans="25:25" x14ac:dyDescent="0.35">
      <c r="Y5967" s="67"/>
    </row>
    <row r="5968" spans="25:25" x14ac:dyDescent="0.35">
      <c r="Y5968" s="67"/>
    </row>
    <row r="5969" spans="25:25" x14ac:dyDescent="0.35">
      <c r="Y5969" s="67"/>
    </row>
    <row r="5970" spans="25:25" x14ac:dyDescent="0.35">
      <c r="Y5970" s="67"/>
    </row>
    <row r="5971" spans="25:25" x14ac:dyDescent="0.35">
      <c r="Y5971" s="67"/>
    </row>
    <row r="5972" spans="25:25" x14ac:dyDescent="0.35">
      <c r="Y5972" s="67"/>
    </row>
    <row r="5973" spans="25:25" x14ac:dyDescent="0.35">
      <c r="Y5973" s="67"/>
    </row>
    <row r="5974" spans="25:25" x14ac:dyDescent="0.35">
      <c r="Y5974" s="67"/>
    </row>
    <row r="5975" spans="25:25" x14ac:dyDescent="0.35">
      <c r="Y5975" s="67"/>
    </row>
    <row r="5976" spans="25:25" x14ac:dyDescent="0.35">
      <c r="Y5976" s="67"/>
    </row>
    <row r="5977" spans="25:25" x14ac:dyDescent="0.35">
      <c r="Y5977" s="67"/>
    </row>
    <row r="5978" spans="25:25" x14ac:dyDescent="0.35">
      <c r="Y5978" s="67"/>
    </row>
    <row r="5979" spans="25:25" x14ac:dyDescent="0.35">
      <c r="Y5979" s="67"/>
    </row>
    <row r="5980" spans="25:25" x14ac:dyDescent="0.35">
      <c r="Y5980" s="67"/>
    </row>
    <row r="5981" spans="25:25" x14ac:dyDescent="0.35">
      <c r="Y5981" s="67"/>
    </row>
    <row r="5982" spans="25:25" x14ac:dyDescent="0.35">
      <c r="Y5982" s="67"/>
    </row>
    <row r="5983" spans="25:25" x14ac:dyDescent="0.35">
      <c r="Y5983" s="67"/>
    </row>
    <row r="5984" spans="25:25" x14ac:dyDescent="0.35">
      <c r="Y5984" s="67"/>
    </row>
    <row r="5985" spans="25:25" x14ac:dyDescent="0.35">
      <c r="Y5985" s="67"/>
    </row>
    <row r="5986" spans="25:25" x14ac:dyDescent="0.35">
      <c r="Y5986" s="67"/>
    </row>
    <row r="5987" spans="25:25" x14ac:dyDescent="0.35">
      <c r="Y5987" s="67"/>
    </row>
    <row r="5988" spans="25:25" x14ac:dyDescent="0.35">
      <c r="Y5988" s="67"/>
    </row>
    <row r="5989" spans="25:25" x14ac:dyDescent="0.35">
      <c r="Y5989" s="67"/>
    </row>
    <row r="5990" spans="25:25" x14ac:dyDescent="0.35">
      <c r="Y5990" s="67"/>
    </row>
    <row r="5991" spans="25:25" x14ac:dyDescent="0.35">
      <c r="Y5991" s="67"/>
    </row>
    <row r="5992" spans="25:25" x14ac:dyDescent="0.35">
      <c r="Y5992" s="67"/>
    </row>
    <row r="5993" spans="25:25" x14ac:dyDescent="0.35">
      <c r="Y5993" s="67"/>
    </row>
    <row r="5994" spans="25:25" x14ac:dyDescent="0.35">
      <c r="Y5994" s="67"/>
    </row>
    <row r="5995" spans="25:25" x14ac:dyDescent="0.35">
      <c r="Y5995" s="67"/>
    </row>
    <row r="5996" spans="25:25" x14ac:dyDescent="0.35">
      <c r="Y5996" s="67"/>
    </row>
    <row r="5997" spans="25:25" x14ac:dyDescent="0.35">
      <c r="Y5997" s="67"/>
    </row>
    <row r="5998" spans="25:25" x14ac:dyDescent="0.35">
      <c r="Y5998" s="67"/>
    </row>
    <row r="5999" spans="25:25" x14ac:dyDescent="0.35">
      <c r="Y5999" s="67"/>
    </row>
    <row r="6000" spans="25:25" x14ac:dyDescent="0.35">
      <c r="Y6000" s="67"/>
    </row>
    <row r="6001" spans="25:25" x14ac:dyDescent="0.35">
      <c r="Y6001" s="67"/>
    </row>
    <row r="6002" spans="25:25" x14ac:dyDescent="0.35">
      <c r="Y6002" s="67"/>
    </row>
    <row r="6003" spans="25:25" x14ac:dyDescent="0.35">
      <c r="Y6003" s="67"/>
    </row>
    <row r="6004" spans="25:25" x14ac:dyDescent="0.35">
      <c r="Y6004" s="67"/>
    </row>
    <row r="6005" spans="25:25" x14ac:dyDescent="0.35">
      <c r="Y6005" s="67"/>
    </row>
    <row r="6006" spans="25:25" x14ac:dyDescent="0.35">
      <c r="Y6006" s="67"/>
    </row>
    <row r="6007" spans="25:25" x14ac:dyDescent="0.35">
      <c r="Y6007" s="67"/>
    </row>
    <row r="6008" spans="25:25" x14ac:dyDescent="0.35">
      <c r="Y6008" s="67"/>
    </row>
    <row r="6009" spans="25:25" x14ac:dyDescent="0.35">
      <c r="Y6009" s="67"/>
    </row>
    <row r="6010" spans="25:25" x14ac:dyDescent="0.35">
      <c r="Y6010" s="67"/>
    </row>
    <row r="6011" spans="25:25" x14ac:dyDescent="0.35">
      <c r="Y6011" s="67"/>
    </row>
    <row r="6012" spans="25:25" x14ac:dyDescent="0.35">
      <c r="Y6012" s="67"/>
    </row>
    <row r="6013" spans="25:25" x14ac:dyDescent="0.35">
      <c r="Y6013" s="67"/>
    </row>
    <row r="6014" spans="25:25" x14ac:dyDescent="0.35">
      <c r="Y6014" s="67"/>
    </row>
    <row r="6015" spans="25:25" x14ac:dyDescent="0.35">
      <c r="Y6015" s="67"/>
    </row>
    <row r="6016" spans="25:25" x14ac:dyDescent="0.35">
      <c r="Y6016" s="67"/>
    </row>
    <row r="6017" spans="25:25" x14ac:dyDescent="0.35">
      <c r="Y6017" s="67"/>
    </row>
    <row r="6018" spans="25:25" x14ac:dyDescent="0.35">
      <c r="Y6018" s="67"/>
    </row>
    <row r="6019" spans="25:25" x14ac:dyDescent="0.35">
      <c r="Y6019" s="67"/>
    </row>
    <row r="6020" spans="25:25" x14ac:dyDescent="0.35">
      <c r="Y6020" s="67"/>
    </row>
    <row r="6021" spans="25:25" x14ac:dyDescent="0.35">
      <c r="Y6021" s="67"/>
    </row>
    <row r="6022" spans="25:25" x14ac:dyDescent="0.35">
      <c r="Y6022" s="67"/>
    </row>
    <row r="6023" spans="25:25" x14ac:dyDescent="0.35">
      <c r="Y6023" s="67"/>
    </row>
    <row r="6024" spans="25:25" x14ac:dyDescent="0.35">
      <c r="Y6024" s="67"/>
    </row>
    <row r="6025" spans="25:25" x14ac:dyDescent="0.35">
      <c r="Y6025" s="67"/>
    </row>
    <row r="6026" spans="25:25" x14ac:dyDescent="0.35">
      <c r="Y6026" s="67"/>
    </row>
    <row r="6027" spans="25:25" x14ac:dyDescent="0.35">
      <c r="Y6027" s="67"/>
    </row>
    <row r="6028" spans="25:25" x14ac:dyDescent="0.35">
      <c r="Y6028" s="67"/>
    </row>
    <row r="6029" spans="25:25" x14ac:dyDescent="0.35">
      <c r="Y6029" s="67"/>
    </row>
    <row r="6030" spans="25:25" x14ac:dyDescent="0.35">
      <c r="Y6030" s="67"/>
    </row>
    <row r="6031" spans="25:25" x14ac:dyDescent="0.35">
      <c r="Y6031" s="67"/>
    </row>
    <row r="6032" spans="25:25" x14ac:dyDescent="0.35">
      <c r="Y6032" s="67"/>
    </row>
    <row r="6033" spans="25:25" x14ac:dyDescent="0.35">
      <c r="Y6033" s="67"/>
    </row>
    <row r="6034" spans="25:25" x14ac:dyDescent="0.35">
      <c r="Y6034" s="67"/>
    </row>
    <row r="6035" spans="25:25" x14ac:dyDescent="0.35">
      <c r="Y6035" s="67"/>
    </row>
    <row r="6036" spans="25:25" x14ac:dyDescent="0.35">
      <c r="Y6036" s="67"/>
    </row>
    <row r="6037" spans="25:25" x14ac:dyDescent="0.35">
      <c r="Y6037" s="67"/>
    </row>
    <row r="6038" spans="25:25" x14ac:dyDescent="0.35">
      <c r="Y6038" s="67"/>
    </row>
    <row r="6039" spans="25:25" x14ac:dyDescent="0.35">
      <c r="Y6039" s="67"/>
    </row>
    <row r="6040" spans="25:25" x14ac:dyDescent="0.35">
      <c r="Y6040" s="67"/>
    </row>
    <row r="6041" spans="25:25" x14ac:dyDescent="0.35">
      <c r="Y6041" s="67"/>
    </row>
    <row r="6042" spans="25:25" x14ac:dyDescent="0.35">
      <c r="Y6042" s="67"/>
    </row>
    <row r="6043" spans="25:25" x14ac:dyDescent="0.35">
      <c r="Y6043" s="67"/>
    </row>
    <row r="6044" spans="25:25" x14ac:dyDescent="0.35">
      <c r="Y6044" s="67"/>
    </row>
    <row r="6045" spans="25:25" x14ac:dyDescent="0.35">
      <c r="Y6045" s="67"/>
    </row>
    <row r="6046" spans="25:25" x14ac:dyDescent="0.35">
      <c r="Y6046" s="67"/>
    </row>
    <row r="6047" spans="25:25" x14ac:dyDescent="0.35">
      <c r="Y6047" s="67"/>
    </row>
    <row r="6048" spans="25:25" x14ac:dyDescent="0.35">
      <c r="Y6048" s="67"/>
    </row>
    <row r="6049" spans="25:25" x14ac:dyDescent="0.35">
      <c r="Y6049" s="67"/>
    </row>
    <row r="6050" spans="25:25" x14ac:dyDescent="0.35">
      <c r="Y6050" s="67"/>
    </row>
    <row r="6051" spans="25:25" x14ac:dyDescent="0.35">
      <c r="Y6051" s="67"/>
    </row>
    <row r="6052" spans="25:25" x14ac:dyDescent="0.35">
      <c r="Y6052" s="67"/>
    </row>
    <row r="6053" spans="25:25" x14ac:dyDescent="0.35">
      <c r="Y6053" s="67"/>
    </row>
    <row r="6054" spans="25:25" x14ac:dyDescent="0.35">
      <c r="Y6054" s="67"/>
    </row>
    <row r="6055" spans="25:25" x14ac:dyDescent="0.35">
      <c r="Y6055" s="67"/>
    </row>
    <row r="6056" spans="25:25" x14ac:dyDescent="0.35">
      <c r="Y6056" s="67"/>
    </row>
    <row r="6057" spans="25:25" x14ac:dyDescent="0.35">
      <c r="Y6057" s="67"/>
    </row>
    <row r="6058" spans="25:25" x14ac:dyDescent="0.35">
      <c r="Y6058" s="67"/>
    </row>
    <row r="6059" spans="25:25" x14ac:dyDescent="0.35">
      <c r="Y6059" s="67"/>
    </row>
    <row r="6060" spans="25:25" x14ac:dyDescent="0.35">
      <c r="Y6060" s="67"/>
    </row>
    <row r="6061" spans="25:25" x14ac:dyDescent="0.35">
      <c r="Y6061" s="67"/>
    </row>
    <row r="6062" spans="25:25" x14ac:dyDescent="0.35">
      <c r="Y6062" s="67"/>
    </row>
    <row r="6063" spans="25:25" x14ac:dyDescent="0.35">
      <c r="Y6063" s="67"/>
    </row>
    <row r="6064" spans="25:25" x14ac:dyDescent="0.35">
      <c r="Y6064" s="67"/>
    </row>
    <row r="6065" spans="25:25" x14ac:dyDescent="0.35">
      <c r="Y6065" s="67"/>
    </row>
    <row r="6066" spans="25:25" x14ac:dyDescent="0.35">
      <c r="Y6066" s="67"/>
    </row>
    <row r="6067" spans="25:25" x14ac:dyDescent="0.35">
      <c r="Y6067" s="67"/>
    </row>
    <row r="6068" spans="25:25" x14ac:dyDescent="0.35">
      <c r="Y6068" s="67"/>
    </row>
    <row r="6069" spans="25:25" x14ac:dyDescent="0.35">
      <c r="Y6069" s="67"/>
    </row>
    <row r="6070" spans="25:25" x14ac:dyDescent="0.35">
      <c r="Y6070" s="67"/>
    </row>
    <row r="6071" spans="25:25" x14ac:dyDescent="0.35">
      <c r="Y6071" s="67"/>
    </row>
    <row r="6072" spans="25:25" x14ac:dyDescent="0.35">
      <c r="Y6072" s="67"/>
    </row>
    <row r="6073" spans="25:25" x14ac:dyDescent="0.35">
      <c r="Y6073" s="67"/>
    </row>
    <row r="6074" spans="25:25" x14ac:dyDescent="0.35">
      <c r="Y6074" s="67"/>
    </row>
    <row r="6075" spans="25:25" x14ac:dyDescent="0.35">
      <c r="Y6075" s="67"/>
    </row>
    <row r="6076" spans="25:25" x14ac:dyDescent="0.35">
      <c r="Y6076" s="67"/>
    </row>
    <row r="6077" spans="25:25" x14ac:dyDescent="0.35">
      <c r="Y6077" s="67"/>
    </row>
    <row r="6078" spans="25:25" x14ac:dyDescent="0.35">
      <c r="Y6078" s="67"/>
    </row>
    <row r="6079" spans="25:25" x14ac:dyDescent="0.35">
      <c r="Y6079" s="67"/>
    </row>
    <row r="6080" spans="25:25" x14ac:dyDescent="0.35">
      <c r="Y6080" s="67"/>
    </row>
    <row r="6081" spans="25:25" x14ac:dyDescent="0.35">
      <c r="Y6081" s="67"/>
    </row>
    <row r="6082" spans="25:25" x14ac:dyDescent="0.35">
      <c r="Y6082" s="67"/>
    </row>
    <row r="6083" spans="25:25" x14ac:dyDescent="0.35">
      <c r="Y6083" s="67"/>
    </row>
    <row r="6084" spans="25:25" x14ac:dyDescent="0.35">
      <c r="Y6084" s="67"/>
    </row>
    <row r="6085" spans="25:25" x14ac:dyDescent="0.35">
      <c r="Y6085" s="67"/>
    </row>
    <row r="6086" spans="25:25" x14ac:dyDescent="0.35">
      <c r="Y6086" s="67"/>
    </row>
    <row r="6087" spans="25:25" x14ac:dyDescent="0.35">
      <c r="Y6087" s="67"/>
    </row>
    <row r="6088" spans="25:25" x14ac:dyDescent="0.35">
      <c r="Y6088" s="67"/>
    </row>
    <row r="6089" spans="25:25" x14ac:dyDescent="0.35">
      <c r="Y6089" s="67"/>
    </row>
    <row r="6090" spans="25:25" x14ac:dyDescent="0.35">
      <c r="Y6090" s="67"/>
    </row>
    <row r="6091" spans="25:25" x14ac:dyDescent="0.35">
      <c r="Y6091" s="67"/>
    </row>
    <row r="6092" spans="25:25" x14ac:dyDescent="0.35">
      <c r="Y6092" s="67"/>
    </row>
    <row r="6093" spans="25:25" x14ac:dyDescent="0.35">
      <c r="Y6093" s="67"/>
    </row>
    <row r="6094" spans="25:25" x14ac:dyDescent="0.35">
      <c r="Y6094" s="67"/>
    </row>
    <row r="6095" spans="25:25" x14ac:dyDescent="0.35">
      <c r="Y6095" s="67"/>
    </row>
    <row r="6096" spans="25:25" x14ac:dyDescent="0.35">
      <c r="Y6096" s="67"/>
    </row>
    <row r="6097" spans="25:25" x14ac:dyDescent="0.35">
      <c r="Y6097" s="67"/>
    </row>
    <row r="6098" spans="25:25" x14ac:dyDescent="0.35">
      <c r="Y6098" s="67"/>
    </row>
    <row r="6099" spans="25:25" x14ac:dyDescent="0.35">
      <c r="Y6099" s="67"/>
    </row>
    <row r="6100" spans="25:25" x14ac:dyDescent="0.35">
      <c r="Y6100" s="67"/>
    </row>
    <row r="6101" spans="25:25" x14ac:dyDescent="0.35">
      <c r="Y6101" s="67"/>
    </row>
    <row r="6102" spans="25:25" x14ac:dyDescent="0.35">
      <c r="Y6102" s="67"/>
    </row>
    <row r="6103" spans="25:25" x14ac:dyDescent="0.35">
      <c r="Y6103" s="67"/>
    </row>
    <row r="6104" spans="25:25" x14ac:dyDescent="0.35">
      <c r="Y6104" s="67"/>
    </row>
    <row r="6105" spans="25:25" x14ac:dyDescent="0.35">
      <c r="Y6105" s="67"/>
    </row>
    <row r="6106" spans="25:25" x14ac:dyDescent="0.35">
      <c r="Y6106" s="67"/>
    </row>
    <row r="6107" spans="25:25" x14ac:dyDescent="0.35">
      <c r="Y6107" s="67"/>
    </row>
    <row r="6108" spans="25:25" x14ac:dyDescent="0.35">
      <c r="Y6108" s="67"/>
    </row>
    <row r="6109" spans="25:25" x14ac:dyDescent="0.35">
      <c r="Y6109" s="67"/>
    </row>
    <row r="6110" spans="25:25" x14ac:dyDescent="0.35">
      <c r="Y6110" s="67"/>
    </row>
    <row r="6111" spans="25:25" x14ac:dyDescent="0.35">
      <c r="Y6111" s="67"/>
    </row>
    <row r="6112" spans="25:25" x14ac:dyDescent="0.35">
      <c r="Y6112" s="67"/>
    </row>
    <row r="6113" spans="25:25" x14ac:dyDescent="0.35">
      <c r="Y6113" s="67"/>
    </row>
    <row r="6114" spans="25:25" x14ac:dyDescent="0.35">
      <c r="Y6114" s="67"/>
    </row>
    <row r="6115" spans="25:25" x14ac:dyDescent="0.35">
      <c r="Y6115" s="67"/>
    </row>
    <row r="6116" spans="25:25" x14ac:dyDescent="0.35">
      <c r="Y6116" s="67"/>
    </row>
    <row r="6117" spans="25:25" x14ac:dyDescent="0.35">
      <c r="Y6117" s="67"/>
    </row>
    <row r="6118" spans="25:25" x14ac:dyDescent="0.35">
      <c r="Y6118" s="67"/>
    </row>
    <row r="6119" spans="25:25" x14ac:dyDescent="0.35">
      <c r="Y6119" s="67"/>
    </row>
    <row r="6120" spans="25:25" x14ac:dyDescent="0.35">
      <c r="Y6120" s="67"/>
    </row>
    <row r="6121" spans="25:25" x14ac:dyDescent="0.35">
      <c r="Y6121" s="67"/>
    </row>
    <row r="6122" spans="25:25" x14ac:dyDescent="0.35">
      <c r="Y6122" s="67"/>
    </row>
    <row r="6123" spans="25:25" x14ac:dyDescent="0.35">
      <c r="Y6123" s="67"/>
    </row>
    <row r="6124" spans="25:25" x14ac:dyDescent="0.35">
      <c r="Y6124" s="67"/>
    </row>
    <row r="6125" spans="25:25" x14ac:dyDescent="0.35">
      <c r="Y6125" s="67"/>
    </row>
    <row r="6126" spans="25:25" x14ac:dyDescent="0.35">
      <c r="Y6126" s="67"/>
    </row>
    <row r="6127" spans="25:25" x14ac:dyDescent="0.35">
      <c r="Y6127" s="67"/>
    </row>
    <row r="6128" spans="25:25" x14ac:dyDescent="0.35">
      <c r="Y6128" s="67"/>
    </row>
    <row r="6129" spans="25:25" x14ac:dyDescent="0.35">
      <c r="Y6129" s="67"/>
    </row>
    <row r="6130" spans="25:25" x14ac:dyDescent="0.35">
      <c r="Y6130" s="67"/>
    </row>
    <row r="6131" spans="25:25" x14ac:dyDescent="0.35">
      <c r="Y6131" s="67"/>
    </row>
    <row r="6132" spans="25:25" x14ac:dyDescent="0.35">
      <c r="Y6132" s="67"/>
    </row>
    <row r="6133" spans="25:25" x14ac:dyDescent="0.35">
      <c r="Y6133" s="67"/>
    </row>
    <row r="6134" spans="25:25" x14ac:dyDescent="0.35">
      <c r="Y6134" s="67"/>
    </row>
    <row r="6135" spans="25:25" x14ac:dyDescent="0.35">
      <c r="Y6135" s="67"/>
    </row>
    <row r="6136" spans="25:25" x14ac:dyDescent="0.35">
      <c r="Y6136" s="67"/>
    </row>
    <row r="6137" spans="25:25" x14ac:dyDescent="0.35">
      <c r="Y6137" s="67"/>
    </row>
    <row r="6138" spans="25:25" x14ac:dyDescent="0.35">
      <c r="Y6138" s="67"/>
    </row>
    <row r="6139" spans="25:25" x14ac:dyDescent="0.35">
      <c r="Y6139" s="67"/>
    </row>
    <row r="6140" spans="25:25" x14ac:dyDescent="0.35">
      <c r="Y6140" s="67"/>
    </row>
    <row r="6141" spans="25:25" x14ac:dyDescent="0.35">
      <c r="Y6141" s="67"/>
    </row>
    <row r="6142" spans="25:25" x14ac:dyDescent="0.35">
      <c r="Y6142" s="67"/>
    </row>
    <row r="6143" spans="25:25" x14ac:dyDescent="0.35">
      <c r="Y6143" s="67"/>
    </row>
    <row r="6144" spans="25:25" x14ac:dyDescent="0.35">
      <c r="Y6144" s="67"/>
    </row>
    <row r="6145" spans="25:25" x14ac:dyDescent="0.35">
      <c r="Y6145" s="67"/>
    </row>
    <row r="6146" spans="25:25" x14ac:dyDescent="0.35">
      <c r="Y6146" s="67"/>
    </row>
    <row r="6147" spans="25:25" x14ac:dyDescent="0.35">
      <c r="Y6147" s="67"/>
    </row>
    <row r="6148" spans="25:25" x14ac:dyDescent="0.35">
      <c r="Y6148" s="67"/>
    </row>
    <row r="6149" spans="25:25" x14ac:dyDescent="0.35">
      <c r="Y6149" s="67"/>
    </row>
    <row r="6150" spans="25:25" x14ac:dyDescent="0.35">
      <c r="Y6150" s="67"/>
    </row>
    <row r="6151" spans="25:25" x14ac:dyDescent="0.35">
      <c r="Y6151" s="67"/>
    </row>
    <row r="6152" spans="25:25" x14ac:dyDescent="0.35">
      <c r="Y6152" s="67"/>
    </row>
    <row r="6153" spans="25:25" x14ac:dyDescent="0.35">
      <c r="Y6153" s="67"/>
    </row>
    <row r="6154" spans="25:25" x14ac:dyDescent="0.35">
      <c r="Y6154" s="67"/>
    </row>
    <row r="6155" spans="25:25" x14ac:dyDescent="0.35">
      <c r="Y6155" s="67"/>
    </row>
    <row r="6156" spans="25:25" x14ac:dyDescent="0.35">
      <c r="Y6156" s="67"/>
    </row>
    <row r="6157" spans="25:25" x14ac:dyDescent="0.35">
      <c r="Y6157" s="67"/>
    </row>
    <row r="6158" spans="25:25" x14ac:dyDescent="0.35">
      <c r="Y6158" s="67"/>
    </row>
    <row r="6159" spans="25:25" x14ac:dyDescent="0.35">
      <c r="Y6159" s="67"/>
    </row>
    <row r="6160" spans="25:25" x14ac:dyDescent="0.35">
      <c r="Y6160" s="67"/>
    </row>
    <row r="6161" spans="25:25" x14ac:dyDescent="0.35">
      <c r="Y6161" s="67"/>
    </row>
    <row r="6162" spans="25:25" x14ac:dyDescent="0.35">
      <c r="Y6162" s="67"/>
    </row>
    <row r="6163" spans="25:25" x14ac:dyDescent="0.35">
      <c r="Y6163" s="67"/>
    </row>
    <row r="6164" spans="25:25" x14ac:dyDescent="0.35">
      <c r="Y6164" s="67"/>
    </row>
    <row r="6165" spans="25:25" x14ac:dyDescent="0.35">
      <c r="Y6165" s="67"/>
    </row>
    <row r="6166" spans="25:25" x14ac:dyDescent="0.35">
      <c r="Y6166" s="67"/>
    </row>
    <row r="6167" spans="25:25" x14ac:dyDescent="0.35">
      <c r="Y6167" s="67"/>
    </row>
    <row r="6168" spans="25:25" x14ac:dyDescent="0.35">
      <c r="Y6168" s="67"/>
    </row>
    <row r="6169" spans="25:25" x14ac:dyDescent="0.35">
      <c r="Y6169" s="67"/>
    </row>
    <row r="6170" spans="25:25" x14ac:dyDescent="0.35">
      <c r="Y6170" s="67"/>
    </row>
    <row r="6171" spans="25:25" x14ac:dyDescent="0.35">
      <c r="Y6171" s="67"/>
    </row>
    <row r="6172" spans="25:25" x14ac:dyDescent="0.35">
      <c r="Y6172" s="67"/>
    </row>
    <row r="6173" spans="25:25" x14ac:dyDescent="0.35">
      <c r="Y6173" s="67"/>
    </row>
    <row r="6174" spans="25:25" x14ac:dyDescent="0.35">
      <c r="Y6174" s="67"/>
    </row>
    <row r="6175" spans="25:25" x14ac:dyDescent="0.35">
      <c r="Y6175" s="67"/>
    </row>
    <row r="6176" spans="25:25" x14ac:dyDescent="0.35">
      <c r="Y6176" s="67"/>
    </row>
    <row r="6177" spans="25:25" x14ac:dyDescent="0.35">
      <c r="Y6177" s="67"/>
    </row>
    <row r="6178" spans="25:25" x14ac:dyDescent="0.35">
      <c r="Y6178" s="67"/>
    </row>
    <row r="6179" spans="25:25" x14ac:dyDescent="0.35">
      <c r="Y6179" s="67"/>
    </row>
    <row r="6180" spans="25:25" x14ac:dyDescent="0.35">
      <c r="Y6180" s="67"/>
    </row>
    <row r="6181" spans="25:25" x14ac:dyDescent="0.35">
      <c r="Y6181" s="67"/>
    </row>
    <row r="6182" spans="25:25" x14ac:dyDescent="0.35">
      <c r="Y6182" s="67"/>
    </row>
    <row r="6183" spans="25:25" x14ac:dyDescent="0.35">
      <c r="Y6183" s="67"/>
    </row>
    <row r="6184" spans="25:25" x14ac:dyDescent="0.35">
      <c r="Y6184" s="67"/>
    </row>
    <row r="6185" spans="25:25" x14ac:dyDescent="0.35">
      <c r="Y6185" s="67"/>
    </row>
    <row r="6186" spans="25:25" x14ac:dyDescent="0.35">
      <c r="Y6186" s="67"/>
    </row>
    <row r="6187" spans="25:25" x14ac:dyDescent="0.35">
      <c r="Y6187" s="67"/>
    </row>
    <row r="6188" spans="25:25" x14ac:dyDescent="0.35">
      <c r="Y6188" s="67"/>
    </row>
    <row r="6189" spans="25:25" x14ac:dyDescent="0.35">
      <c r="Y6189" s="67"/>
    </row>
    <row r="6190" spans="25:25" x14ac:dyDescent="0.35">
      <c r="Y6190" s="67"/>
    </row>
    <row r="6191" spans="25:25" x14ac:dyDescent="0.35">
      <c r="Y6191" s="67"/>
    </row>
    <row r="6192" spans="25:25" x14ac:dyDescent="0.35">
      <c r="Y6192" s="67"/>
    </row>
    <row r="6193" spans="25:25" x14ac:dyDescent="0.35">
      <c r="Y6193" s="67"/>
    </row>
    <row r="6194" spans="25:25" x14ac:dyDescent="0.35">
      <c r="Y6194" s="67"/>
    </row>
    <row r="6195" spans="25:25" x14ac:dyDescent="0.35">
      <c r="Y6195" s="67"/>
    </row>
    <row r="6196" spans="25:25" x14ac:dyDescent="0.35">
      <c r="Y6196" s="67"/>
    </row>
    <row r="6197" spans="25:25" x14ac:dyDescent="0.35">
      <c r="Y6197" s="67"/>
    </row>
    <row r="6198" spans="25:25" x14ac:dyDescent="0.35">
      <c r="Y6198" s="67"/>
    </row>
    <row r="6199" spans="25:25" x14ac:dyDescent="0.35">
      <c r="Y6199" s="67"/>
    </row>
    <row r="6200" spans="25:25" x14ac:dyDescent="0.35">
      <c r="Y6200" s="67"/>
    </row>
    <row r="6201" spans="25:25" x14ac:dyDescent="0.35">
      <c r="Y6201" s="67"/>
    </row>
    <row r="6202" spans="25:25" x14ac:dyDescent="0.35">
      <c r="Y6202" s="67"/>
    </row>
    <row r="6203" spans="25:25" x14ac:dyDescent="0.35">
      <c r="Y6203" s="67"/>
    </row>
    <row r="6204" spans="25:25" x14ac:dyDescent="0.35">
      <c r="Y6204" s="67"/>
    </row>
    <row r="6205" spans="25:25" x14ac:dyDescent="0.35">
      <c r="Y6205" s="67"/>
    </row>
    <row r="6206" spans="25:25" x14ac:dyDescent="0.35">
      <c r="Y6206" s="67"/>
    </row>
    <row r="6207" spans="25:25" x14ac:dyDescent="0.35">
      <c r="Y6207" s="67"/>
    </row>
    <row r="6208" spans="25:25" x14ac:dyDescent="0.35">
      <c r="Y6208" s="67"/>
    </row>
    <row r="6209" spans="25:25" x14ac:dyDescent="0.35">
      <c r="Y6209" s="67"/>
    </row>
    <row r="6210" spans="25:25" x14ac:dyDescent="0.35">
      <c r="Y6210" s="67"/>
    </row>
    <row r="6211" spans="25:25" x14ac:dyDescent="0.35">
      <c r="Y6211" s="67"/>
    </row>
    <row r="6212" spans="25:25" x14ac:dyDescent="0.35">
      <c r="Y6212" s="67"/>
    </row>
    <row r="6213" spans="25:25" x14ac:dyDescent="0.35">
      <c r="Y6213" s="67"/>
    </row>
    <row r="6214" spans="25:25" x14ac:dyDescent="0.35">
      <c r="Y6214" s="67"/>
    </row>
    <row r="6215" spans="25:25" x14ac:dyDescent="0.35">
      <c r="Y6215" s="67"/>
    </row>
    <row r="6216" spans="25:25" x14ac:dyDescent="0.35">
      <c r="Y6216" s="67"/>
    </row>
    <row r="6217" spans="25:25" x14ac:dyDescent="0.35">
      <c r="Y6217" s="67"/>
    </row>
    <row r="6218" spans="25:25" x14ac:dyDescent="0.35">
      <c r="Y6218" s="67"/>
    </row>
    <row r="6219" spans="25:25" x14ac:dyDescent="0.35">
      <c r="Y6219" s="67"/>
    </row>
    <row r="6220" spans="25:25" x14ac:dyDescent="0.35">
      <c r="Y6220" s="67"/>
    </row>
    <row r="6221" spans="25:25" x14ac:dyDescent="0.35">
      <c r="Y6221" s="67"/>
    </row>
    <row r="6222" spans="25:25" x14ac:dyDescent="0.35">
      <c r="Y6222" s="67"/>
    </row>
    <row r="6223" spans="25:25" x14ac:dyDescent="0.35">
      <c r="Y6223" s="67"/>
    </row>
    <row r="6224" spans="25:25" x14ac:dyDescent="0.35">
      <c r="Y6224" s="67"/>
    </row>
    <row r="6225" spans="25:25" x14ac:dyDescent="0.35">
      <c r="Y6225" s="67"/>
    </row>
    <row r="6226" spans="25:25" x14ac:dyDescent="0.35">
      <c r="Y6226" s="67"/>
    </row>
    <row r="6227" spans="25:25" x14ac:dyDescent="0.35">
      <c r="Y6227" s="67"/>
    </row>
    <row r="6228" spans="25:25" x14ac:dyDescent="0.35">
      <c r="Y6228" s="67"/>
    </row>
    <row r="6229" spans="25:25" x14ac:dyDescent="0.35">
      <c r="Y6229" s="67"/>
    </row>
    <row r="6230" spans="25:25" x14ac:dyDescent="0.35">
      <c r="Y6230" s="67"/>
    </row>
    <row r="6231" spans="25:25" x14ac:dyDescent="0.35">
      <c r="Y6231" s="67"/>
    </row>
    <row r="6232" spans="25:25" x14ac:dyDescent="0.35">
      <c r="Y6232" s="67"/>
    </row>
    <row r="6233" spans="25:25" x14ac:dyDescent="0.35">
      <c r="Y6233" s="67"/>
    </row>
    <row r="6234" spans="25:25" x14ac:dyDescent="0.35">
      <c r="Y6234" s="67"/>
    </row>
    <row r="6235" spans="25:25" x14ac:dyDescent="0.35">
      <c r="Y6235" s="67"/>
    </row>
    <row r="6236" spans="25:25" x14ac:dyDescent="0.35">
      <c r="Y6236" s="67"/>
    </row>
    <row r="6237" spans="25:25" x14ac:dyDescent="0.35">
      <c r="Y6237" s="67"/>
    </row>
    <row r="6238" spans="25:25" x14ac:dyDescent="0.35">
      <c r="Y6238" s="67"/>
    </row>
    <row r="6239" spans="25:25" x14ac:dyDescent="0.35">
      <c r="Y6239" s="67"/>
    </row>
    <row r="6240" spans="25:25" x14ac:dyDescent="0.35">
      <c r="Y6240" s="67"/>
    </row>
    <row r="6241" spans="25:25" x14ac:dyDescent="0.35">
      <c r="Y6241" s="67"/>
    </row>
    <row r="6242" spans="25:25" x14ac:dyDescent="0.35">
      <c r="Y6242" s="67"/>
    </row>
    <row r="6243" spans="25:25" x14ac:dyDescent="0.35">
      <c r="Y6243" s="67"/>
    </row>
    <row r="6244" spans="25:25" x14ac:dyDescent="0.35">
      <c r="Y6244" s="67"/>
    </row>
    <row r="6245" spans="25:25" x14ac:dyDescent="0.35">
      <c r="Y6245" s="67"/>
    </row>
    <row r="6246" spans="25:25" x14ac:dyDescent="0.35">
      <c r="Y6246" s="67"/>
    </row>
    <row r="6247" spans="25:25" x14ac:dyDescent="0.35">
      <c r="Y6247" s="67"/>
    </row>
    <row r="6248" spans="25:25" x14ac:dyDescent="0.35">
      <c r="Y6248" s="67"/>
    </row>
    <row r="6249" spans="25:25" x14ac:dyDescent="0.35">
      <c r="Y6249" s="67"/>
    </row>
    <row r="6250" spans="25:25" x14ac:dyDescent="0.35">
      <c r="Y6250" s="67"/>
    </row>
    <row r="6251" spans="25:25" x14ac:dyDescent="0.35">
      <c r="Y6251" s="67"/>
    </row>
    <row r="6252" spans="25:25" x14ac:dyDescent="0.35">
      <c r="Y6252" s="67"/>
    </row>
    <row r="6253" spans="25:25" x14ac:dyDescent="0.35">
      <c r="Y6253" s="67"/>
    </row>
    <row r="6254" spans="25:25" x14ac:dyDescent="0.35">
      <c r="Y6254" s="67"/>
    </row>
    <row r="6255" spans="25:25" x14ac:dyDescent="0.35">
      <c r="Y6255" s="67"/>
    </row>
    <row r="6256" spans="25:25" x14ac:dyDescent="0.35">
      <c r="Y6256" s="67"/>
    </row>
    <row r="6257" spans="25:25" x14ac:dyDescent="0.35">
      <c r="Y6257" s="67"/>
    </row>
    <row r="6258" spans="25:25" x14ac:dyDescent="0.35">
      <c r="Y6258" s="67"/>
    </row>
    <row r="6259" spans="25:25" x14ac:dyDescent="0.35">
      <c r="Y6259" s="67"/>
    </row>
    <row r="6260" spans="25:25" x14ac:dyDescent="0.35">
      <c r="Y6260" s="67"/>
    </row>
    <row r="6261" spans="25:25" x14ac:dyDescent="0.35">
      <c r="Y6261" s="67"/>
    </row>
    <row r="6262" spans="25:25" x14ac:dyDescent="0.35">
      <c r="Y6262" s="67"/>
    </row>
    <row r="6263" spans="25:25" x14ac:dyDescent="0.35">
      <c r="Y6263" s="67"/>
    </row>
    <row r="6264" spans="25:25" x14ac:dyDescent="0.35">
      <c r="Y6264" s="67"/>
    </row>
    <row r="6265" spans="25:25" x14ac:dyDescent="0.35">
      <c r="Y6265" s="67"/>
    </row>
    <row r="6266" spans="25:25" x14ac:dyDescent="0.35">
      <c r="Y6266" s="67"/>
    </row>
    <row r="6267" spans="25:25" x14ac:dyDescent="0.35">
      <c r="Y6267" s="67"/>
    </row>
    <row r="6268" spans="25:25" x14ac:dyDescent="0.35">
      <c r="Y6268" s="67"/>
    </row>
    <row r="6269" spans="25:25" x14ac:dyDescent="0.35">
      <c r="Y6269" s="67"/>
    </row>
    <row r="6270" spans="25:25" x14ac:dyDescent="0.35">
      <c r="Y6270" s="67"/>
    </row>
    <row r="6271" spans="25:25" x14ac:dyDescent="0.35">
      <c r="Y6271" s="67"/>
    </row>
    <row r="6272" spans="25:25" x14ac:dyDescent="0.35">
      <c r="Y6272" s="67"/>
    </row>
    <row r="6273" spans="25:25" x14ac:dyDescent="0.35">
      <c r="Y6273" s="67"/>
    </row>
    <row r="6274" spans="25:25" x14ac:dyDescent="0.35">
      <c r="Y6274" s="67"/>
    </row>
    <row r="6275" spans="25:25" x14ac:dyDescent="0.35">
      <c r="Y6275" s="67"/>
    </row>
    <row r="6276" spans="25:25" x14ac:dyDescent="0.35">
      <c r="Y6276" s="67"/>
    </row>
    <row r="6277" spans="25:25" x14ac:dyDescent="0.35">
      <c r="Y6277" s="67"/>
    </row>
    <row r="6278" spans="25:25" x14ac:dyDescent="0.35">
      <c r="Y6278" s="67"/>
    </row>
    <row r="6279" spans="25:25" x14ac:dyDescent="0.35">
      <c r="Y6279" s="67"/>
    </row>
    <row r="6280" spans="25:25" x14ac:dyDescent="0.35">
      <c r="Y6280" s="67"/>
    </row>
    <row r="6281" spans="25:25" x14ac:dyDescent="0.35">
      <c r="Y6281" s="67"/>
    </row>
    <row r="6282" spans="25:25" x14ac:dyDescent="0.35">
      <c r="Y6282" s="67"/>
    </row>
    <row r="6283" spans="25:25" x14ac:dyDescent="0.35">
      <c r="Y6283" s="67"/>
    </row>
    <row r="6284" spans="25:25" x14ac:dyDescent="0.35">
      <c r="Y6284" s="67"/>
    </row>
    <row r="6285" spans="25:25" x14ac:dyDescent="0.35">
      <c r="Y6285" s="67"/>
    </row>
    <row r="6286" spans="25:25" x14ac:dyDescent="0.35">
      <c r="Y6286" s="67"/>
    </row>
    <row r="6287" spans="25:25" x14ac:dyDescent="0.35">
      <c r="Y6287" s="67"/>
    </row>
    <row r="6288" spans="25:25" x14ac:dyDescent="0.35">
      <c r="Y6288" s="67"/>
    </row>
    <row r="6289" spans="25:25" x14ac:dyDescent="0.35">
      <c r="Y6289" s="67"/>
    </row>
    <row r="6290" spans="25:25" x14ac:dyDescent="0.35">
      <c r="Y6290" s="67"/>
    </row>
    <row r="6291" spans="25:25" x14ac:dyDescent="0.35">
      <c r="Y6291" s="67"/>
    </row>
    <row r="6292" spans="25:25" x14ac:dyDescent="0.35">
      <c r="Y6292" s="67"/>
    </row>
    <row r="6293" spans="25:25" x14ac:dyDescent="0.35">
      <c r="Y6293" s="67"/>
    </row>
    <row r="6294" spans="25:25" x14ac:dyDescent="0.35">
      <c r="Y6294" s="67"/>
    </row>
    <row r="6295" spans="25:25" x14ac:dyDescent="0.35">
      <c r="Y6295" s="67"/>
    </row>
    <row r="6296" spans="25:25" x14ac:dyDescent="0.35">
      <c r="Y6296" s="67"/>
    </row>
    <row r="6297" spans="25:25" x14ac:dyDescent="0.35">
      <c r="Y6297" s="67"/>
    </row>
    <row r="6298" spans="25:25" x14ac:dyDescent="0.35">
      <c r="Y6298" s="67"/>
    </row>
    <row r="6299" spans="25:25" x14ac:dyDescent="0.35">
      <c r="Y6299" s="67"/>
    </row>
    <row r="6300" spans="25:25" x14ac:dyDescent="0.35">
      <c r="Y6300" s="67"/>
    </row>
    <row r="6301" spans="25:25" x14ac:dyDescent="0.35">
      <c r="Y6301" s="67"/>
    </row>
    <row r="6302" spans="25:25" x14ac:dyDescent="0.35">
      <c r="Y6302" s="67"/>
    </row>
    <row r="6303" spans="25:25" x14ac:dyDescent="0.35">
      <c r="Y6303" s="67"/>
    </row>
    <row r="6304" spans="25:25" x14ac:dyDescent="0.35">
      <c r="Y6304" s="67"/>
    </row>
    <row r="6305" spans="25:25" x14ac:dyDescent="0.35">
      <c r="Y6305" s="67"/>
    </row>
    <row r="6306" spans="25:25" x14ac:dyDescent="0.35">
      <c r="Y6306" s="67"/>
    </row>
    <row r="6307" spans="25:25" x14ac:dyDescent="0.35">
      <c r="Y6307" s="67"/>
    </row>
    <row r="6308" spans="25:25" x14ac:dyDescent="0.35">
      <c r="Y6308" s="67"/>
    </row>
    <row r="6309" spans="25:25" x14ac:dyDescent="0.35">
      <c r="Y6309" s="67"/>
    </row>
    <row r="6310" spans="25:25" x14ac:dyDescent="0.35">
      <c r="Y6310" s="67"/>
    </row>
    <row r="6311" spans="25:25" x14ac:dyDescent="0.35">
      <c r="Y6311" s="67"/>
    </row>
    <row r="6312" spans="25:25" x14ac:dyDescent="0.35">
      <c r="Y6312" s="67"/>
    </row>
    <row r="6313" spans="25:25" x14ac:dyDescent="0.35">
      <c r="Y6313" s="67"/>
    </row>
    <row r="6314" spans="25:25" x14ac:dyDescent="0.35">
      <c r="Y6314" s="67"/>
    </row>
    <row r="6315" spans="25:25" x14ac:dyDescent="0.35">
      <c r="Y6315" s="67"/>
    </row>
    <row r="6316" spans="25:25" x14ac:dyDescent="0.35">
      <c r="Y6316" s="67"/>
    </row>
    <row r="6317" spans="25:25" x14ac:dyDescent="0.35">
      <c r="Y6317" s="67"/>
    </row>
    <row r="6318" spans="25:25" x14ac:dyDescent="0.35">
      <c r="Y6318" s="67"/>
    </row>
    <row r="6319" spans="25:25" x14ac:dyDescent="0.35">
      <c r="Y6319" s="67"/>
    </row>
    <row r="6320" spans="25:25" x14ac:dyDescent="0.35">
      <c r="Y6320" s="67"/>
    </row>
    <row r="6321" spans="25:25" x14ac:dyDescent="0.35">
      <c r="Y6321" s="67"/>
    </row>
    <row r="6322" spans="25:25" x14ac:dyDescent="0.35">
      <c r="Y6322" s="67"/>
    </row>
    <row r="6323" spans="25:25" x14ac:dyDescent="0.35">
      <c r="Y6323" s="67"/>
    </row>
    <row r="6324" spans="25:25" x14ac:dyDescent="0.35">
      <c r="Y6324" s="67"/>
    </row>
    <row r="6325" spans="25:25" x14ac:dyDescent="0.35">
      <c r="Y6325" s="67"/>
    </row>
    <row r="6326" spans="25:25" x14ac:dyDescent="0.35">
      <c r="Y6326" s="67"/>
    </row>
    <row r="6327" spans="25:25" x14ac:dyDescent="0.35">
      <c r="Y6327" s="67"/>
    </row>
    <row r="6328" spans="25:25" x14ac:dyDescent="0.35">
      <c r="Y6328" s="67"/>
    </row>
    <row r="6329" spans="25:25" x14ac:dyDescent="0.35">
      <c r="Y6329" s="67"/>
    </row>
    <row r="6330" spans="25:25" x14ac:dyDescent="0.35">
      <c r="Y6330" s="67"/>
    </row>
    <row r="6331" spans="25:25" x14ac:dyDescent="0.35">
      <c r="Y6331" s="67"/>
    </row>
    <row r="6332" spans="25:25" x14ac:dyDescent="0.35">
      <c r="Y6332" s="67"/>
    </row>
    <row r="6333" spans="25:25" x14ac:dyDescent="0.35">
      <c r="Y6333" s="67"/>
    </row>
    <row r="6334" spans="25:25" x14ac:dyDescent="0.35">
      <c r="Y6334" s="67"/>
    </row>
    <row r="6335" spans="25:25" x14ac:dyDescent="0.35">
      <c r="Y6335" s="67"/>
    </row>
    <row r="6336" spans="25:25" x14ac:dyDescent="0.35">
      <c r="Y6336" s="67"/>
    </row>
    <row r="6337" spans="25:25" x14ac:dyDescent="0.35">
      <c r="Y6337" s="67"/>
    </row>
    <row r="6338" spans="25:25" x14ac:dyDescent="0.35">
      <c r="Y6338" s="67"/>
    </row>
    <row r="6339" spans="25:25" x14ac:dyDescent="0.35">
      <c r="Y6339" s="67"/>
    </row>
    <row r="6340" spans="25:25" x14ac:dyDescent="0.35">
      <c r="Y6340" s="67"/>
    </row>
    <row r="6341" spans="25:25" x14ac:dyDescent="0.35">
      <c r="Y6341" s="67"/>
    </row>
    <row r="6342" spans="25:25" x14ac:dyDescent="0.35">
      <c r="Y6342" s="67"/>
    </row>
    <row r="6343" spans="25:25" x14ac:dyDescent="0.35">
      <c r="Y6343" s="67"/>
    </row>
    <row r="6344" spans="25:25" x14ac:dyDescent="0.35">
      <c r="Y6344" s="67"/>
    </row>
    <row r="6345" spans="25:25" x14ac:dyDescent="0.35">
      <c r="Y6345" s="67"/>
    </row>
    <row r="6346" spans="25:25" x14ac:dyDescent="0.35">
      <c r="Y6346" s="67"/>
    </row>
    <row r="6347" spans="25:25" x14ac:dyDescent="0.35">
      <c r="Y6347" s="67"/>
    </row>
    <row r="6348" spans="25:25" x14ac:dyDescent="0.35">
      <c r="Y6348" s="67"/>
    </row>
    <row r="6349" spans="25:25" x14ac:dyDescent="0.35">
      <c r="Y6349" s="67"/>
    </row>
    <row r="6350" spans="25:25" x14ac:dyDescent="0.35">
      <c r="Y6350" s="67"/>
    </row>
    <row r="6351" spans="25:25" x14ac:dyDescent="0.35">
      <c r="Y6351" s="67"/>
    </row>
    <row r="6352" spans="25:25" x14ac:dyDescent="0.35">
      <c r="Y6352" s="67"/>
    </row>
    <row r="6353" spans="25:25" x14ac:dyDescent="0.35">
      <c r="Y6353" s="67"/>
    </row>
    <row r="6354" spans="25:25" x14ac:dyDescent="0.35">
      <c r="Y6354" s="67"/>
    </row>
    <row r="6355" spans="25:25" x14ac:dyDescent="0.35">
      <c r="Y6355" s="67"/>
    </row>
    <row r="6356" spans="25:25" x14ac:dyDescent="0.35">
      <c r="Y6356" s="67"/>
    </row>
    <row r="6357" spans="25:25" x14ac:dyDescent="0.35">
      <c r="Y6357" s="67"/>
    </row>
    <row r="6358" spans="25:25" x14ac:dyDescent="0.35">
      <c r="Y6358" s="67"/>
    </row>
    <row r="6359" spans="25:25" x14ac:dyDescent="0.35">
      <c r="Y6359" s="67"/>
    </row>
    <row r="6360" spans="25:25" x14ac:dyDescent="0.35">
      <c r="Y6360" s="67"/>
    </row>
    <row r="6361" spans="25:25" x14ac:dyDescent="0.35">
      <c r="Y6361" s="67"/>
    </row>
    <row r="6362" spans="25:25" x14ac:dyDescent="0.35">
      <c r="Y6362" s="67"/>
    </row>
    <row r="6363" spans="25:25" x14ac:dyDescent="0.35">
      <c r="Y6363" s="67"/>
    </row>
    <row r="6364" spans="25:25" x14ac:dyDescent="0.35">
      <c r="Y6364" s="67"/>
    </row>
    <row r="6365" spans="25:25" x14ac:dyDescent="0.35">
      <c r="Y6365" s="67"/>
    </row>
    <row r="6366" spans="25:25" x14ac:dyDescent="0.35">
      <c r="Y6366" s="67"/>
    </row>
    <row r="6367" spans="25:25" x14ac:dyDescent="0.35">
      <c r="Y6367" s="67"/>
    </row>
    <row r="6368" spans="25:25" x14ac:dyDescent="0.35">
      <c r="Y6368" s="67"/>
    </row>
    <row r="6369" spans="25:25" x14ac:dyDescent="0.35">
      <c r="Y6369" s="67"/>
    </row>
    <row r="6370" spans="25:25" x14ac:dyDescent="0.35">
      <c r="Y6370" s="67"/>
    </row>
    <row r="6371" spans="25:25" x14ac:dyDescent="0.35">
      <c r="Y6371" s="67"/>
    </row>
    <row r="6372" spans="25:25" x14ac:dyDescent="0.35">
      <c r="Y6372" s="67"/>
    </row>
    <row r="6373" spans="25:25" x14ac:dyDescent="0.35">
      <c r="Y6373" s="67"/>
    </row>
    <row r="6374" spans="25:25" x14ac:dyDescent="0.35">
      <c r="Y6374" s="67"/>
    </row>
    <row r="6375" spans="25:25" x14ac:dyDescent="0.35">
      <c r="Y6375" s="67"/>
    </row>
    <row r="6376" spans="25:25" x14ac:dyDescent="0.35">
      <c r="Y6376" s="67"/>
    </row>
    <row r="6377" spans="25:25" x14ac:dyDescent="0.35">
      <c r="Y6377" s="67"/>
    </row>
    <row r="6378" spans="25:25" x14ac:dyDescent="0.35">
      <c r="Y6378" s="67"/>
    </row>
    <row r="6379" spans="25:25" x14ac:dyDescent="0.35">
      <c r="Y6379" s="67"/>
    </row>
    <row r="6380" spans="25:25" x14ac:dyDescent="0.35">
      <c r="Y6380" s="67"/>
    </row>
    <row r="6381" spans="25:25" x14ac:dyDescent="0.35">
      <c r="Y6381" s="67"/>
    </row>
    <row r="6382" spans="25:25" x14ac:dyDescent="0.35">
      <c r="Y6382" s="67"/>
    </row>
    <row r="6383" spans="25:25" x14ac:dyDescent="0.35">
      <c r="Y6383" s="67"/>
    </row>
    <row r="6384" spans="25:25" x14ac:dyDescent="0.35">
      <c r="Y6384" s="67"/>
    </row>
    <row r="6385" spans="25:25" x14ac:dyDescent="0.35">
      <c r="Y6385" s="67"/>
    </row>
    <row r="6386" spans="25:25" x14ac:dyDescent="0.35">
      <c r="Y6386" s="67"/>
    </row>
    <row r="6387" spans="25:25" x14ac:dyDescent="0.35">
      <c r="Y6387" s="67"/>
    </row>
    <row r="6388" spans="25:25" x14ac:dyDescent="0.35">
      <c r="Y6388" s="67"/>
    </row>
    <row r="6389" spans="25:25" x14ac:dyDescent="0.35">
      <c r="Y6389" s="67"/>
    </row>
    <row r="6390" spans="25:25" x14ac:dyDescent="0.35">
      <c r="Y6390" s="67"/>
    </row>
    <row r="6391" spans="25:25" x14ac:dyDescent="0.35">
      <c r="Y6391" s="67"/>
    </row>
    <row r="6392" spans="25:25" x14ac:dyDescent="0.35">
      <c r="Y6392" s="67"/>
    </row>
    <row r="6393" spans="25:25" x14ac:dyDescent="0.35">
      <c r="Y6393" s="67"/>
    </row>
    <row r="6394" spans="25:25" x14ac:dyDescent="0.35">
      <c r="Y6394" s="67"/>
    </row>
    <row r="6395" spans="25:25" x14ac:dyDescent="0.35">
      <c r="Y6395" s="67"/>
    </row>
    <row r="6396" spans="25:25" x14ac:dyDescent="0.35">
      <c r="Y6396" s="67"/>
    </row>
    <row r="6397" spans="25:25" x14ac:dyDescent="0.35">
      <c r="Y6397" s="67"/>
    </row>
    <row r="6398" spans="25:25" x14ac:dyDescent="0.35">
      <c r="Y6398" s="67"/>
    </row>
    <row r="6399" spans="25:25" x14ac:dyDescent="0.35">
      <c r="Y6399" s="67"/>
    </row>
    <row r="6400" spans="25:25" x14ac:dyDescent="0.35">
      <c r="Y6400" s="67"/>
    </row>
    <row r="6401" spans="25:25" x14ac:dyDescent="0.35">
      <c r="Y6401" s="67"/>
    </row>
    <row r="6402" spans="25:25" x14ac:dyDescent="0.35">
      <c r="Y6402" s="67"/>
    </row>
    <row r="6403" spans="25:25" x14ac:dyDescent="0.35">
      <c r="Y6403" s="67"/>
    </row>
    <row r="6404" spans="25:25" x14ac:dyDescent="0.35">
      <c r="Y6404" s="67"/>
    </row>
    <row r="6405" spans="25:25" x14ac:dyDescent="0.35">
      <c r="Y6405" s="67"/>
    </row>
    <row r="6406" spans="25:25" x14ac:dyDescent="0.35">
      <c r="Y6406" s="67"/>
    </row>
    <row r="6407" spans="25:25" x14ac:dyDescent="0.35">
      <c r="Y6407" s="67"/>
    </row>
    <row r="6408" spans="25:25" x14ac:dyDescent="0.35">
      <c r="Y6408" s="67"/>
    </row>
    <row r="6409" spans="25:25" x14ac:dyDescent="0.35">
      <c r="Y6409" s="67"/>
    </row>
    <row r="6410" spans="25:25" x14ac:dyDescent="0.35">
      <c r="Y6410" s="67"/>
    </row>
    <row r="6411" spans="25:25" x14ac:dyDescent="0.35">
      <c r="Y6411" s="67"/>
    </row>
    <row r="6412" spans="25:25" x14ac:dyDescent="0.35">
      <c r="Y6412" s="67"/>
    </row>
    <row r="6413" spans="25:25" x14ac:dyDescent="0.35">
      <c r="Y6413" s="67"/>
    </row>
    <row r="6414" spans="25:25" x14ac:dyDescent="0.35">
      <c r="Y6414" s="67"/>
    </row>
    <row r="6415" spans="25:25" x14ac:dyDescent="0.35">
      <c r="Y6415" s="67"/>
    </row>
    <row r="6416" spans="25:25" x14ac:dyDescent="0.35">
      <c r="Y6416" s="67"/>
    </row>
    <row r="6417" spans="25:25" x14ac:dyDescent="0.35">
      <c r="Y6417" s="67"/>
    </row>
    <row r="6418" spans="25:25" x14ac:dyDescent="0.35">
      <c r="Y6418" s="67"/>
    </row>
    <row r="6419" spans="25:25" x14ac:dyDescent="0.35">
      <c r="Y6419" s="67"/>
    </row>
    <row r="6420" spans="25:25" x14ac:dyDescent="0.35">
      <c r="Y6420" s="67"/>
    </row>
    <row r="6421" spans="25:25" x14ac:dyDescent="0.35">
      <c r="Y6421" s="67"/>
    </row>
    <row r="6422" spans="25:25" x14ac:dyDescent="0.35">
      <c r="Y6422" s="67"/>
    </row>
    <row r="6423" spans="25:25" x14ac:dyDescent="0.35">
      <c r="Y6423" s="67"/>
    </row>
    <row r="6424" spans="25:25" x14ac:dyDescent="0.35">
      <c r="Y6424" s="67"/>
    </row>
    <row r="6425" spans="25:25" x14ac:dyDescent="0.35">
      <c r="Y6425" s="67"/>
    </row>
    <row r="6426" spans="25:25" x14ac:dyDescent="0.35">
      <c r="Y6426" s="67"/>
    </row>
    <row r="6427" spans="25:25" x14ac:dyDescent="0.35">
      <c r="Y6427" s="67"/>
    </row>
    <row r="6428" spans="25:25" x14ac:dyDescent="0.35">
      <c r="Y6428" s="67"/>
    </row>
    <row r="6429" spans="25:25" x14ac:dyDescent="0.35">
      <c r="Y6429" s="67"/>
    </row>
    <row r="6430" spans="25:25" x14ac:dyDescent="0.35">
      <c r="Y6430" s="67"/>
    </row>
    <row r="6431" spans="25:25" x14ac:dyDescent="0.35">
      <c r="Y6431" s="67"/>
    </row>
    <row r="6432" spans="25:25" x14ac:dyDescent="0.35">
      <c r="Y6432" s="67"/>
    </row>
    <row r="6433" spans="25:25" x14ac:dyDescent="0.35">
      <c r="Y6433" s="67"/>
    </row>
    <row r="6434" spans="25:25" x14ac:dyDescent="0.35">
      <c r="Y6434" s="67"/>
    </row>
    <row r="6435" spans="25:25" x14ac:dyDescent="0.35">
      <c r="Y6435" s="67"/>
    </row>
    <row r="6436" spans="25:25" x14ac:dyDescent="0.35">
      <c r="Y6436" s="67"/>
    </row>
    <row r="6437" spans="25:25" x14ac:dyDescent="0.35">
      <c r="Y6437" s="67"/>
    </row>
    <row r="6438" spans="25:25" x14ac:dyDescent="0.35">
      <c r="Y6438" s="67"/>
    </row>
    <row r="6439" spans="25:25" x14ac:dyDescent="0.35">
      <c r="Y6439" s="67"/>
    </row>
    <row r="6440" spans="25:25" x14ac:dyDescent="0.35">
      <c r="Y6440" s="67"/>
    </row>
    <row r="6441" spans="25:25" x14ac:dyDescent="0.35">
      <c r="Y6441" s="67"/>
    </row>
    <row r="6442" spans="25:25" x14ac:dyDescent="0.35">
      <c r="Y6442" s="67"/>
    </row>
    <row r="6443" spans="25:25" x14ac:dyDescent="0.35">
      <c r="Y6443" s="67"/>
    </row>
    <row r="6444" spans="25:25" x14ac:dyDescent="0.35">
      <c r="Y6444" s="67"/>
    </row>
    <row r="6445" spans="25:25" x14ac:dyDescent="0.35">
      <c r="Y6445" s="67"/>
    </row>
    <row r="6446" spans="25:25" x14ac:dyDescent="0.35">
      <c r="Y6446" s="67"/>
    </row>
    <row r="6447" spans="25:25" x14ac:dyDescent="0.35">
      <c r="Y6447" s="67"/>
    </row>
    <row r="6448" spans="25:25" x14ac:dyDescent="0.35">
      <c r="Y6448" s="67"/>
    </row>
    <row r="6449" spans="25:25" x14ac:dyDescent="0.35">
      <c r="Y6449" s="67"/>
    </row>
    <row r="6450" spans="25:25" x14ac:dyDescent="0.35">
      <c r="Y6450" s="67"/>
    </row>
    <row r="6451" spans="25:25" x14ac:dyDescent="0.35">
      <c r="Y6451" s="67"/>
    </row>
    <row r="6452" spans="25:25" x14ac:dyDescent="0.35">
      <c r="Y6452" s="67"/>
    </row>
    <row r="6453" spans="25:25" x14ac:dyDescent="0.35">
      <c r="Y6453" s="67"/>
    </row>
    <row r="6454" spans="25:25" x14ac:dyDescent="0.35">
      <c r="Y6454" s="67"/>
    </row>
    <row r="6455" spans="25:25" x14ac:dyDescent="0.35">
      <c r="Y6455" s="67"/>
    </row>
    <row r="6456" spans="25:25" x14ac:dyDescent="0.35">
      <c r="Y6456" s="67"/>
    </row>
    <row r="6457" spans="25:25" x14ac:dyDescent="0.35">
      <c r="Y6457" s="67"/>
    </row>
    <row r="6458" spans="25:25" x14ac:dyDescent="0.35">
      <c r="Y6458" s="67"/>
    </row>
    <row r="6459" spans="25:25" x14ac:dyDescent="0.35">
      <c r="Y6459" s="67"/>
    </row>
    <row r="6460" spans="25:25" x14ac:dyDescent="0.35">
      <c r="Y6460" s="67"/>
    </row>
    <row r="6461" spans="25:25" x14ac:dyDescent="0.35">
      <c r="Y6461" s="67"/>
    </row>
    <row r="6462" spans="25:25" x14ac:dyDescent="0.35">
      <c r="Y6462" s="67"/>
    </row>
    <row r="6463" spans="25:25" x14ac:dyDescent="0.35">
      <c r="Y6463" s="67"/>
    </row>
    <row r="6464" spans="25:25" x14ac:dyDescent="0.35">
      <c r="Y6464" s="67"/>
    </row>
    <row r="6465" spans="25:25" x14ac:dyDescent="0.35">
      <c r="Y6465" s="67"/>
    </row>
    <row r="6466" spans="25:25" x14ac:dyDescent="0.35">
      <c r="Y6466" s="67"/>
    </row>
    <row r="6467" spans="25:25" x14ac:dyDescent="0.35">
      <c r="Y6467" s="67"/>
    </row>
    <row r="6468" spans="25:25" x14ac:dyDescent="0.35">
      <c r="Y6468" s="67"/>
    </row>
    <row r="6469" spans="25:25" x14ac:dyDescent="0.35">
      <c r="Y6469" s="67"/>
    </row>
    <row r="6470" spans="25:25" x14ac:dyDescent="0.35">
      <c r="Y6470" s="67"/>
    </row>
    <row r="6471" spans="25:25" x14ac:dyDescent="0.35">
      <c r="Y6471" s="67"/>
    </row>
    <row r="6472" spans="25:25" x14ac:dyDescent="0.35">
      <c r="Y6472" s="67"/>
    </row>
    <row r="6473" spans="25:25" x14ac:dyDescent="0.35">
      <c r="Y6473" s="67"/>
    </row>
    <row r="6474" spans="25:25" x14ac:dyDescent="0.35">
      <c r="Y6474" s="67"/>
    </row>
    <row r="6475" spans="25:25" x14ac:dyDescent="0.35">
      <c r="Y6475" s="67"/>
    </row>
    <row r="6476" spans="25:25" x14ac:dyDescent="0.35">
      <c r="Y6476" s="67"/>
    </row>
    <row r="6477" spans="25:25" x14ac:dyDescent="0.35">
      <c r="Y6477" s="67"/>
    </row>
    <row r="6478" spans="25:25" x14ac:dyDescent="0.35">
      <c r="Y6478" s="67"/>
    </row>
    <row r="6479" spans="25:25" x14ac:dyDescent="0.35">
      <c r="Y6479" s="67"/>
    </row>
    <row r="6480" spans="25:25" x14ac:dyDescent="0.35">
      <c r="Y6480" s="67"/>
    </row>
    <row r="6481" spans="25:25" x14ac:dyDescent="0.35">
      <c r="Y6481" s="67"/>
    </row>
    <row r="6482" spans="25:25" x14ac:dyDescent="0.35">
      <c r="Y6482" s="67"/>
    </row>
    <row r="6483" spans="25:25" x14ac:dyDescent="0.35">
      <c r="Y6483" s="67"/>
    </row>
    <row r="6484" spans="25:25" x14ac:dyDescent="0.35">
      <c r="Y6484" s="67"/>
    </row>
    <row r="6485" spans="25:25" x14ac:dyDescent="0.35">
      <c r="Y6485" s="67"/>
    </row>
    <row r="6486" spans="25:25" x14ac:dyDescent="0.35">
      <c r="Y6486" s="67"/>
    </row>
    <row r="6487" spans="25:25" x14ac:dyDescent="0.35">
      <c r="Y6487" s="67"/>
    </row>
    <row r="6488" spans="25:25" x14ac:dyDescent="0.35">
      <c r="Y6488" s="67"/>
    </row>
    <row r="6489" spans="25:25" x14ac:dyDescent="0.35">
      <c r="Y6489" s="67"/>
    </row>
    <row r="6490" spans="25:25" x14ac:dyDescent="0.35">
      <c r="Y6490" s="67"/>
    </row>
    <row r="6491" spans="25:25" x14ac:dyDescent="0.35">
      <c r="Y6491" s="67"/>
    </row>
    <row r="6492" spans="25:25" x14ac:dyDescent="0.35">
      <c r="Y6492" s="67"/>
    </row>
    <row r="6493" spans="25:25" x14ac:dyDescent="0.35">
      <c r="Y6493" s="67"/>
    </row>
    <row r="6494" spans="25:25" x14ac:dyDescent="0.35">
      <c r="Y6494" s="67"/>
    </row>
    <row r="6495" spans="25:25" x14ac:dyDescent="0.35">
      <c r="Y6495" s="67"/>
    </row>
    <row r="6496" spans="25:25" x14ac:dyDescent="0.35">
      <c r="Y6496" s="67"/>
    </row>
    <row r="6497" spans="25:25" x14ac:dyDescent="0.35">
      <c r="Y6497" s="67"/>
    </row>
    <row r="6498" spans="25:25" x14ac:dyDescent="0.35">
      <c r="Y6498" s="67"/>
    </row>
    <row r="6499" spans="25:25" x14ac:dyDescent="0.35">
      <c r="Y6499" s="67"/>
    </row>
    <row r="6500" spans="25:25" x14ac:dyDescent="0.35">
      <c r="Y6500" s="67"/>
    </row>
    <row r="6501" spans="25:25" x14ac:dyDescent="0.35">
      <c r="Y6501" s="67"/>
    </row>
    <row r="6502" spans="25:25" x14ac:dyDescent="0.35">
      <c r="Y6502" s="67"/>
    </row>
    <row r="6503" spans="25:25" x14ac:dyDescent="0.35">
      <c r="Y6503" s="67"/>
    </row>
    <row r="6504" spans="25:25" x14ac:dyDescent="0.35">
      <c r="Y6504" s="67"/>
    </row>
    <row r="6505" spans="25:25" x14ac:dyDescent="0.35">
      <c r="Y6505" s="67"/>
    </row>
    <row r="6506" spans="25:25" x14ac:dyDescent="0.35">
      <c r="Y6506" s="67"/>
    </row>
    <row r="6507" spans="25:25" x14ac:dyDescent="0.35">
      <c r="Y6507" s="67"/>
    </row>
    <row r="6508" spans="25:25" x14ac:dyDescent="0.35">
      <c r="Y6508" s="67"/>
    </row>
    <row r="6509" spans="25:25" x14ac:dyDescent="0.35">
      <c r="Y6509" s="67"/>
    </row>
    <row r="6510" spans="25:25" x14ac:dyDescent="0.35">
      <c r="Y6510" s="67"/>
    </row>
    <row r="6511" spans="25:25" x14ac:dyDescent="0.35">
      <c r="Y6511" s="67"/>
    </row>
    <row r="6512" spans="25:25" x14ac:dyDescent="0.35">
      <c r="Y6512" s="67"/>
    </row>
    <row r="6513" spans="25:25" x14ac:dyDescent="0.35">
      <c r="Y6513" s="67"/>
    </row>
    <row r="6514" spans="25:25" x14ac:dyDescent="0.35">
      <c r="Y6514" s="67"/>
    </row>
    <row r="6515" spans="25:25" x14ac:dyDescent="0.35">
      <c r="Y6515" s="67"/>
    </row>
    <row r="6516" spans="25:25" x14ac:dyDescent="0.35">
      <c r="Y6516" s="67"/>
    </row>
    <row r="6517" spans="25:25" x14ac:dyDescent="0.35">
      <c r="Y6517" s="67"/>
    </row>
    <row r="6518" spans="25:25" x14ac:dyDescent="0.35">
      <c r="Y6518" s="67"/>
    </row>
    <row r="6519" spans="25:25" x14ac:dyDescent="0.35">
      <c r="Y6519" s="67"/>
    </row>
    <row r="6520" spans="25:25" x14ac:dyDescent="0.35">
      <c r="Y6520" s="67"/>
    </row>
    <row r="6521" spans="25:25" x14ac:dyDescent="0.35">
      <c r="Y6521" s="67"/>
    </row>
    <row r="6522" spans="25:25" x14ac:dyDescent="0.35">
      <c r="Y6522" s="67"/>
    </row>
    <row r="6523" spans="25:25" x14ac:dyDescent="0.35">
      <c r="Y6523" s="67"/>
    </row>
    <row r="6524" spans="25:25" x14ac:dyDescent="0.35">
      <c r="Y6524" s="67"/>
    </row>
    <row r="6525" spans="25:25" x14ac:dyDescent="0.35">
      <c r="Y6525" s="67"/>
    </row>
    <row r="6526" spans="25:25" x14ac:dyDescent="0.35">
      <c r="Y6526" s="67"/>
    </row>
    <row r="6527" spans="25:25" x14ac:dyDescent="0.35">
      <c r="Y6527" s="67"/>
    </row>
    <row r="6528" spans="25:25" x14ac:dyDescent="0.35">
      <c r="Y6528" s="67"/>
    </row>
    <row r="6529" spans="25:25" x14ac:dyDescent="0.35">
      <c r="Y6529" s="67"/>
    </row>
    <row r="6530" spans="25:25" x14ac:dyDescent="0.35">
      <c r="Y6530" s="67"/>
    </row>
    <row r="6531" spans="25:25" x14ac:dyDescent="0.35">
      <c r="Y6531" s="67"/>
    </row>
    <row r="6532" spans="25:25" x14ac:dyDescent="0.35">
      <c r="Y6532" s="67"/>
    </row>
    <row r="6533" spans="25:25" x14ac:dyDescent="0.35">
      <c r="Y6533" s="67"/>
    </row>
    <row r="6534" spans="25:25" x14ac:dyDescent="0.35">
      <c r="Y6534" s="67"/>
    </row>
    <row r="6535" spans="25:25" x14ac:dyDescent="0.35">
      <c r="Y6535" s="67"/>
    </row>
    <row r="6536" spans="25:25" x14ac:dyDescent="0.35">
      <c r="Y6536" s="67"/>
    </row>
    <row r="6537" spans="25:25" x14ac:dyDescent="0.35">
      <c r="Y6537" s="67"/>
    </row>
    <row r="6538" spans="25:25" x14ac:dyDescent="0.35">
      <c r="Y6538" s="67"/>
    </row>
    <row r="6539" spans="25:25" x14ac:dyDescent="0.35">
      <c r="Y6539" s="67"/>
    </row>
    <row r="6540" spans="25:25" x14ac:dyDescent="0.35">
      <c r="Y6540" s="67"/>
    </row>
    <row r="6541" spans="25:25" x14ac:dyDescent="0.35">
      <c r="Y6541" s="67"/>
    </row>
    <row r="6542" spans="25:25" x14ac:dyDescent="0.35">
      <c r="Y6542" s="67"/>
    </row>
    <row r="6543" spans="25:25" x14ac:dyDescent="0.35">
      <c r="Y6543" s="67"/>
    </row>
    <row r="6544" spans="25:25" x14ac:dyDescent="0.35">
      <c r="Y6544" s="67"/>
    </row>
    <row r="6545" spans="25:25" x14ac:dyDescent="0.35">
      <c r="Y6545" s="67"/>
    </row>
    <row r="6546" spans="25:25" x14ac:dyDescent="0.35">
      <c r="Y6546" s="67"/>
    </row>
    <row r="6547" spans="25:25" x14ac:dyDescent="0.35">
      <c r="Y6547" s="67"/>
    </row>
    <row r="6548" spans="25:25" x14ac:dyDescent="0.35">
      <c r="Y6548" s="67"/>
    </row>
    <row r="6549" spans="25:25" x14ac:dyDescent="0.35">
      <c r="Y6549" s="67"/>
    </row>
    <row r="6550" spans="25:25" x14ac:dyDescent="0.35">
      <c r="Y6550" s="67"/>
    </row>
    <row r="6551" spans="25:25" x14ac:dyDescent="0.35">
      <c r="Y6551" s="67"/>
    </row>
    <row r="6552" spans="25:25" x14ac:dyDescent="0.35">
      <c r="Y6552" s="67"/>
    </row>
    <row r="6553" spans="25:25" x14ac:dyDescent="0.35">
      <c r="Y6553" s="67"/>
    </row>
    <row r="6554" spans="25:25" x14ac:dyDescent="0.35">
      <c r="Y6554" s="67"/>
    </row>
    <row r="6555" spans="25:25" x14ac:dyDescent="0.35">
      <c r="Y6555" s="67"/>
    </row>
    <row r="6556" spans="25:25" x14ac:dyDescent="0.35">
      <c r="Y6556" s="67"/>
    </row>
    <row r="6557" spans="25:25" x14ac:dyDescent="0.35">
      <c r="Y6557" s="67"/>
    </row>
    <row r="6558" spans="25:25" x14ac:dyDescent="0.35">
      <c r="Y6558" s="67"/>
    </row>
    <row r="6559" spans="25:25" x14ac:dyDescent="0.35">
      <c r="Y6559" s="67"/>
    </row>
    <row r="6560" spans="25:25" x14ac:dyDescent="0.35">
      <c r="Y6560" s="67"/>
    </row>
    <row r="6561" spans="25:25" x14ac:dyDescent="0.35">
      <c r="Y6561" s="67"/>
    </row>
    <row r="6562" spans="25:25" x14ac:dyDescent="0.35">
      <c r="Y6562" s="67"/>
    </row>
    <row r="6563" spans="25:25" x14ac:dyDescent="0.35">
      <c r="Y6563" s="67"/>
    </row>
    <row r="6564" spans="25:25" x14ac:dyDescent="0.35">
      <c r="Y6564" s="67"/>
    </row>
    <row r="6565" spans="25:25" x14ac:dyDescent="0.35">
      <c r="Y6565" s="67"/>
    </row>
    <row r="6566" spans="25:25" x14ac:dyDescent="0.35">
      <c r="Y6566" s="67"/>
    </row>
    <row r="6567" spans="25:25" x14ac:dyDescent="0.35">
      <c r="Y6567" s="67"/>
    </row>
    <row r="6568" spans="25:25" x14ac:dyDescent="0.35">
      <c r="Y6568" s="67"/>
    </row>
    <row r="6569" spans="25:25" x14ac:dyDescent="0.35">
      <c r="Y6569" s="67"/>
    </row>
    <row r="6570" spans="25:25" x14ac:dyDescent="0.35">
      <c r="Y6570" s="67"/>
    </row>
    <row r="6571" spans="25:25" x14ac:dyDescent="0.35">
      <c r="Y6571" s="67"/>
    </row>
    <row r="6572" spans="25:25" x14ac:dyDescent="0.35">
      <c r="Y6572" s="67"/>
    </row>
    <row r="6573" spans="25:25" x14ac:dyDescent="0.35">
      <c r="Y6573" s="67"/>
    </row>
    <row r="6574" spans="25:25" x14ac:dyDescent="0.35">
      <c r="Y6574" s="67"/>
    </row>
    <row r="6575" spans="25:25" x14ac:dyDescent="0.35">
      <c r="Y6575" s="67"/>
    </row>
    <row r="6576" spans="25:25" x14ac:dyDescent="0.35">
      <c r="Y6576" s="67"/>
    </row>
    <row r="6577" spans="25:25" x14ac:dyDescent="0.35">
      <c r="Y6577" s="67"/>
    </row>
    <row r="6578" spans="25:25" x14ac:dyDescent="0.35">
      <c r="Y6578" s="67"/>
    </row>
    <row r="6579" spans="25:25" x14ac:dyDescent="0.35">
      <c r="Y6579" s="67"/>
    </row>
    <row r="6580" spans="25:25" x14ac:dyDescent="0.35">
      <c r="Y6580" s="67"/>
    </row>
    <row r="6581" spans="25:25" x14ac:dyDescent="0.35">
      <c r="Y6581" s="67"/>
    </row>
    <row r="6582" spans="25:25" x14ac:dyDescent="0.35">
      <c r="Y6582" s="67"/>
    </row>
    <row r="6583" spans="25:25" x14ac:dyDescent="0.35">
      <c r="Y6583" s="67"/>
    </row>
    <row r="6584" spans="25:25" x14ac:dyDescent="0.35">
      <c r="Y6584" s="67"/>
    </row>
    <row r="6585" spans="25:25" x14ac:dyDescent="0.35">
      <c r="Y6585" s="67"/>
    </row>
    <row r="6586" spans="25:25" x14ac:dyDescent="0.35">
      <c r="Y6586" s="67"/>
    </row>
    <row r="6587" spans="25:25" x14ac:dyDescent="0.35">
      <c r="Y6587" s="67"/>
    </row>
    <row r="6588" spans="25:25" x14ac:dyDescent="0.35">
      <c r="Y6588" s="67"/>
    </row>
    <row r="6589" spans="25:25" x14ac:dyDescent="0.35">
      <c r="Y6589" s="67"/>
    </row>
    <row r="6590" spans="25:25" x14ac:dyDescent="0.35">
      <c r="Y6590" s="67"/>
    </row>
    <row r="6591" spans="25:25" x14ac:dyDescent="0.35">
      <c r="Y6591" s="67"/>
    </row>
    <row r="6592" spans="25:25" x14ac:dyDescent="0.35">
      <c r="Y6592" s="67"/>
    </row>
    <row r="6593" spans="25:25" x14ac:dyDescent="0.35">
      <c r="Y6593" s="67"/>
    </row>
    <row r="6594" spans="25:25" x14ac:dyDescent="0.35">
      <c r="Y6594" s="67"/>
    </row>
    <row r="6595" spans="25:25" x14ac:dyDescent="0.35">
      <c r="Y6595" s="67"/>
    </row>
    <row r="6596" spans="25:25" x14ac:dyDescent="0.35">
      <c r="Y6596" s="67"/>
    </row>
    <row r="6597" spans="25:25" x14ac:dyDescent="0.35">
      <c r="Y6597" s="67"/>
    </row>
    <row r="6598" spans="25:25" x14ac:dyDescent="0.35">
      <c r="Y6598" s="67"/>
    </row>
    <row r="6599" spans="25:25" x14ac:dyDescent="0.35">
      <c r="Y6599" s="67"/>
    </row>
    <row r="6600" spans="25:25" x14ac:dyDescent="0.35">
      <c r="Y6600" s="67"/>
    </row>
    <row r="6601" spans="25:25" x14ac:dyDescent="0.35">
      <c r="Y6601" s="67"/>
    </row>
    <row r="6602" spans="25:25" x14ac:dyDescent="0.35">
      <c r="Y6602" s="67"/>
    </row>
    <row r="6603" spans="25:25" x14ac:dyDescent="0.35">
      <c r="Y6603" s="67"/>
    </row>
    <row r="6604" spans="25:25" x14ac:dyDescent="0.35">
      <c r="Y6604" s="67"/>
    </row>
    <row r="6605" spans="25:25" x14ac:dyDescent="0.35">
      <c r="Y6605" s="67"/>
    </row>
    <row r="6606" spans="25:25" x14ac:dyDescent="0.35">
      <c r="Y6606" s="67"/>
    </row>
    <row r="6607" spans="25:25" x14ac:dyDescent="0.35">
      <c r="Y6607" s="67"/>
    </row>
    <row r="6608" spans="25:25" x14ac:dyDescent="0.35">
      <c r="Y6608" s="67"/>
    </row>
    <row r="6609" spans="25:25" x14ac:dyDescent="0.35">
      <c r="Y6609" s="67"/>
    </row>
    <row r="6610" spans="25:25" x14ac:dyDescent="0.35">
      <c r="Y6610" s="67"/>
    </row>
    <row r="6611" spans="25:25" x14ac:dyDescent="0.35">
      <c r="Y6611" s="67"/>
    </row>
    <row r="6612" spans="25:25" x14ac:dyDescent="0.35">
      <c r="Y6612" s="67"/>
    </row>
    <row r="6613" spans="25:25" x14ac:dyDescent="0.35">
      <c r="Y6613" s="67"/>
    </row>
    <row r="6614" spans="25:25" x14ac:dyDescent="0.35">
      <c r="Y6614" s="67"/>
    </row>
    <row r="6615" spans="25:25" x14ac:dyDescent="0.35">
      <c r="Y6615" s="67"/>
    </row>
    <row r="6616" spans="25:25" x14ac:dyDescent="0.35">
      <c r="Y6616" s="67"/>
    </row>
    <row r="6617" spans="25:25" x14ac:dyDescent="0.35">
      <c r="Y6617" s="67"/>
    </row>
    <row r="6618" spans="25:25" x14ac:dyDescent="0.35">
      <c r="Y6618" s="67"/>
    </row>
    <row r="6619" spans="25:25" x14ac:dyDescent="0.35">
      <c r="Y6619" s="67"/>
    </row>
    <row r="6620" spans="25:25" x14ac:dyDescent="0.35">
      <c r="Y6620" s="67"/>
    </row>
    <row r="6621" spans="25:25" x14ac:dyDescent="0.35">
      <c r="Y6621" s="67"/>
    </row>
    <row r="6622" spans="25:25" x14ac:dyDescent="0.35">
      <c r="Y6622" s="67"/>
    </row>
    <row r="6623" spans="25:25" x14ac:dyDescent="0.35">
      <c r="Y6623" s="67"/>
    </row>
    <row r="6624" spans="25:25" x14ac:dyDescent="0.35">
      <c r="Y6624" s="67"/>
    </row>
    <row r="6625" spans="25:25" x14ac:dyDescent="0.35">
      <c r="Y6625" s="67"/>
    </row>
    <row r="6626" spans="25:25" x14ac:dyDescent="0.35">
      <c r="Y6626" s="67"/>
    </row>
    <row r="6627" spans="25:25" x14ac:dyDescent="0.35">
      <c r="Y6627" s="67"/>
    </row>
    <row r="6628" spans="25:25" x14ac:dyDescent="0.35">
      <c r="Y6628" s="67"/>
    </row>
    <row r="6629" spans="25:25" x14ac:dyDescent="0.35">
      <c r="Y6629" s="67"/>
    </row>
    <row r="6630" spans="25:25" x14ac:dyDescent="0.35">
      <c r="Y6630" s="67"/>
    </row>
    <row r="6631" spans="25:25" x14ac:dyDescent="0.35">
      <c r="Y6631" s="67"/>
    </row>
    <row r="6632" spans="25:25" x14ac:dyDescent="0.35">
      <c r="Y6632" s="67"/>
    </row>
    <row r="6633" spans="25:25" x14ac:dyDescent="0.35">
      <c r="Y6633" s="67"/>
    </row>
    <row r="6634" spans="25:25" x14ac:dyDescent="0.35">
      <c r="Y6634" s="67"/>
    </row>
    <row r="6635" spans="25:25" x14ac:dyDescent="0.35">
      <c r="Y6635" s="67"/>
    </row>
    <row r="6636" spans="25:25" x14ac:dyDescent="0.35">
      <c r="Y6636" s="67"/>
    </row>
    <row r="6637" spans="25:25" x14ac:dyDescent="0.35">
      <c r="Y6637" s="67"/>
    </row>
    <row r="6638" spans="25:25" x14ac:dyDescent="0.35">
      <c r="Y6638" s="67"/>
    </row>
    <row r="6639" spans="25:25" x14ac:dyDescent="0.35">
      <c r="Y6639" s="67"/>
    </row>
    <row r="6640" spans="25:25" x14ac:dyDescent="0.35">
      <c r="Y6640" s="67"/>
    </row>
    <row r="6641" spans="25:25" x14ac:dyDescent="0.35">
      <c r="Y6641" s="67"/>
    </row>
    <row r="6642" spans="25:25" x14ac:dyDescent="0.35">
      <c r="Y6642" s="67"/>
    </row>
    <row r="6643" spans="25:25" x14ac:dyDescent="0.35">
      <c r="Y6643" s="67"/>
    </row>
    <row r="6644" spans="25:25" x14ac:dyDescent="0.35">
      <c r="Y6644" s="67"/>
    </row>
    <row r="6645" spans="25:25" x14ac:dyDescent="0.35">
      <c r="Y6645" s="67"/>
    </row>
    <row r="6646" spans="25:25" x14ac:dyDescent="0.35">
      <c r="Y6646" s="67"/>
    </row>
    <row r="6647" spans="25:25" x14ac:dyDescent="0.35">
      <c r="Y6647" s="67"/>
    </row>
    <row r="6648" spans="25:25" x14ac:dyDescent="0.35">
      <c r="Y6648" s="67"/>
    </row>
    <row r="6649" spans="25:25" x14ac:dyDescent="0.35">
      <c r="Y6649" s="67"/>
    </row>
    <row r="6650" spans="25:25" x14ac:dyDescent="0.35">
      <c r="Y6650" s="67"/>
    </row>
    <row r="6651" spans="25:25" x14ac:dyDescent="0.35">
      <c r="Y6651" s="67"/>
    </row>
    <row r="6652" spans="25:25" x14ac:dyDescent="0.35">
      <c r="Y6652" s="67"/>
    </row>
    <row r="6653" spans="25:25" x14ac:dyDescent="0.35">
      <c r="Y6653" s="67"/>
    </row>
    <row r="6654" spans="25:25" x14ac:dyDescent="0.35">
      <c r="Y6654" s="67"/>
    </row>
    <row r="6655" spans="25:25" x14ac:dyDescent="0.35">
      <c r="Y6655" s="67"/>
    </row>
    <row r="6656" spans="25:25" x14ac:dyDescent="0.35">
      <c r="Y6656" s="67"/>
    </row>
    <row r="6657" spans="25:25" x14ac:dyDescent="0.35">
      <c r="Y6657" s="67"/>
    </row>
    <row r="6658" spans="25:25" x14ac:dyDescent="0.35">
      <c r="Y6658" s="67"/>
    </row>
    <row r="6659" spans="25:25" x14ac:dyDescent="0.35">
      <c r="Y6659" s="67"/>
    </row>
    <row r="6660" spans="25:25" x14ac:dyDescent="0.35">
      <c r="Y6660" s="67"/>
    </row>
    <row r="6661" spans="25:25" x14ac:dyDescent="0.35">
      <c r="Y6661" s="67"/>
    </row>
    <row r="6662" spans="25:25" x14ac:dyDescent="0.35">
      <c r="Y6662" s="67"/>
    </row>
    <row r="6663" spans="25:25" x14ac:dyDescent="0.35">
      <c r="Y6663" s="67"/>
    </row>
    <row r="6664" spans="25:25" x14ac:dyDescent="0.35">
      <c r="Y6664" s="67"/>
    </row>
    <row r="6665" spans="25:25" x14ac:dyDescent="0.35">
      <c r="Y6665" s="67"/>
    </row>
    <row r="6666" spans="25:25" x14ac:dyDescent="0.35">
      <c r="Y6666" s="67"/>
    </row>
    <row r="6667" spans="25:25" x14ac:dyDescent="0.35">
      <c r="Y6667" s="67"/>
    </row>
    <row r="6668" spans="25:25" x14ac:dyDescent="0.35">
      <c r="Y6668" s="67"/>
    </row>
    <row r="6669" spans="25:25" x14ac:dyDescent="0.35">
      <c r="Y6669" s="67"/>
    </row>
    <row r="6670" spans="25:25" x14ac:dyDescent="0.35">
      <c r="Y6670" s="67"/>
    </row>
    <row r="6671" spans="25:25" x14ac:dyDescent="0.35">
      <c r="Y6671" s="67"/>
    </row>
    <row r="6672" spans="25:25" x14ac:dyDescent="0.35">
      <c r="Y6672" s="67"/>
    </row>
    <row r="6673" spans="25:25" x14ac:dyDescent="0.35">
      <c r="Y6673" s="67"/>
    </row>
    <row r="6674" spans="25:25" x14ac:dyDescent="0.35">
      <c r="Y6674" s="67"/>
    </row>
    <row r="6675" spans="25:25" x14ac:dyDescent="0.35">
      <c r="Y6675" s="67"/>
    </row>
    <row r="6676" spans="25:25" x14ac:dyDescent="0.35">
      <c r="Y6676" s="67"/>
    </row>
    <row r="6677" spans="25:25" x14ac:dyDescent="0.35">
      <c r="Y6677" s="67"/>
    </row>
    <row r="6678" spans="25:25" x14ac:dyDescent="0.35">
      <c r="Y6678" s="67"/>
    </row>
    <row r="6679" spans="25:25" x14ac:dyDescent="0.35">
      <c r="Y6679" s="67"/>
    </row>
    <row r="6680" spans="25:25" x14ac:dyDescent="0.35">
      <c r="Y6680" s="67"/>
    </row>
    <row r="6681" spans="25:25" x14ac:dyDescent="0.35">
      <c r="Y6681" s="67"/>
    </row>
    <row r="6682" spans="25:25" x14ac:dyDescent="0.35">
      <c r="Y6682" s="67"/>
    </row>
    <row r="6683" spans="25:25" x14ac:dyDescent="0.35">
      <c r="Y6683" s="67"/>
    </row>
    <row r="6684" spans="25:25" x14ac:dyDescent="0.35">
      <c r="Y6684" s="67"/>
    </row>
    <row r="6685" spans="25:25" x14ac:dyDescent="0.35">
      <c r="Y6685" s="67"/>
    </row>
    <row r="6686" spans="25:25" x14ac:dyDescent="0.35">
      <c r="Y6686" s="67"/>
    </row>
    <row r="6687" spans="25:25" x14ac:dyDescent="0.35">
      <c r="Y6687" s="67"/>
    </row>
    <row r="6688" spans="25:25" x14ac:dyDescent="0.35">
      <c r="Y6688" s="67"/>
    </row>
    <row r="6689" spans="25:25" x14ac:dyDescent="0.35">
      <c r="Y6689" s="67"/>
    </row>
    <row r="6690" spans="25:25" x14ac:dyDescent="0.35">
      <c r="Y6690" s="67"/>
    </row>
    <row r="6691" spans="25:25" x14ac:dyDescent="0.35">
      <c r="Y6691" s="67"/>
    </row>
    <row r="6692" spans="25:25" x14ac:dyDescent="0.35">
      <c r="Y6692" s="67"/>
    </row>
    <row r="6693" spans="25:25" x14ac:dyDescent="0.35">
      <c r="Y6693" s="67"/>
    </row>
    <row r="6694" spans="25:25" x14ac:dyDescent="0.35">
      <c r="Y6694" s="67"/>
    </row>
    <row r="6695" spans="25:25" x14ac:dyDescent="0.35">
      <c r="Y6695" s="67"/>
    </row>
    <row r="6696" spans="25:25" x14ac:dyDescent="0.35">
      <c r="Y6696" s="67"/>
    </row>
    <row r="6697" spans="25:25" x14ac:dyDescent="0.35">
      <c r="Y6697" s="67"/>
    </row>
    <row r="6698" spans="25:25" x14ac:dyDescent="0.35">
      <c r="Y6698" s="67"/>
    </row>
    <row r="6699" spans="25:25" x14ac:dyDescent="0.35">
      <c r="Y6699" s="67"/>
    </row>
    <row r="6700" spans="25:25" x14ac:dyDescent="0.35">
      <c r="Y6700" s="67"/>
    </row>
    <row r="6701" spans="25:25" x14ac:dyDescent="0.35">
      <c r="Y6701" s="67"/>
    </row>
    <row r="6702" spans="25:25" x14ac:dyDescent="0.35">
      <c r="Y6702" s="67"/>
    </row>
    <row r="6703" spans="25:25" x14ac:dyDescent="0.35">
      <c r="Y6703" s="67"/>
    </row>
    <row r="6704" spans="25:25" x14ac:dyDescent="0.35">
      <c r="Y6704" s="67"/>
    </row>
    <row r="6705" spans="25:25" x14ac:dyDescent="0.35">
      <c r="Y6705" s="67"/>
    </row>
    <row r="6706" spans="25:25" x14ac:dyDescent="0.35">
      <c r="Y6706" s="67"/>
    </row>
    <row r="6707" spans="25:25" x14ac:dyDescent="0.35">
      <c r="Y6707" s="67"/>
    </row>
    <row r="6708" spans="25:25" x14ac:dyDescent="0.35">
      <c r="Y6708" s="67"/>
    </row>
    <row r="6709" spans="25:25" x14ac:dyDescent="0.35">
      <c r="Y6709" s="67"/>
    </row>
    <row r="6710" spans="25:25" x14ac:dyDescent="0.35">
      <c r="Y6710" s="67"/>
    </row>
    <row r="6711" spans="25:25" x14ac:dyDescent="0.35">
      <c r="Y6711" s="67"/>
    </row>
    <row r="6712" spans="25:25" x14ac:dyDescent="0.35">
      <c r="Y6712" s="67"/>
    </row>
    <row r="6713" spans="25:25" x14ac:dyDescent="0.35">
      <c r="Y6713" s="67"/>
    </row>
    <row r="6714" spans="25:25" x14ac:dyDescent="0.35">
      <c r="Y6714" s="67"/>
    </row>
    <row r="6715" spans="25:25" x14ac:dyDescent="0.35">
      <c r="Y6715" s="67"/>
    </row>
    <row r="6716" spans="25:25" x14ac:dyDescent="0.35">
      <c r="Y6716" s="67"/>
    </row>
    <row r="6717" spans="25:25" x14ac:dyDescent="0.35">
      <c r="Y6717" s="67"/>
    </row>
    <row r="6718" spans="25:25" x14ac:dyDescent="0.35">
      <c r="Y6718" s="67"/>
    </row>
    <row r="6719" spans="25:25" x14ac:dyDescent="0.35">
      <c r="Y6719" s="67"/>
    </row>
    <row r="6720" spans="25:25" x14ac:dyDescent="0.35">
      <c r="Y6720" s="67"/>
    </row>
    <row r="6721" spans="25:25" x14ac:dyDescent="0.35">
      <c r="Y6721" s="67"/>
    </row>
    <row r="6722" spans="25:25" x14ac:dyDescent="0.35">
      <c r="Y6722" s="67"/>
    </row>
    <row r="6723" spans="25:25" x14ac:dyDescent="0.35">
      <c r="Y6723" s="67"/>
    </row>
    <row r="6724" spans="25:25" x14ac:dyDescent="0.35">
      <c r="Y6724" s="67"/>
    </row>
    <row r="6725" spans="25:25" x14ac:dyDescent="0.35">
      <c r="Y6725" s="67"/>
    </row>
    <row r="6726" spans="25:25" x14ac:dyDescent="0.35">
      <c r="Y6726" s="67"/>
    </row>
    <row r="6727" spans="25:25" x14ac:dyDescent="0.35">
      <c r="Y6727" s="67"/>
    </row>
    <row r="6728" spans="25:25" x14ac:dyDescent="0.35">
      <c r="Y6728" s="67"/>
    </row>
    <row r="6729" spans="25:25" x14ac:dyDescent="0.35">
      <c r="Y6729" s="67"/>
    </row>
    <row r="6730" spans="25:25" x14ac:dyDescent="0.35">
      <c r="Y6730" s="67"/>
    </row>
    <row r="6731" spans="25:25" x14ac:dyDescent="0.35">
      <c r="Y6731" s="67"/>
    </row>
    <row r="6732" spans="25:25" x14ac:dyDescent="0.35">
      <c r="Y6732" s="67"/>
    </row>
    <row r="6733" spans="25:25" x14ac:dyDescent="0.35">
      <c r="Y6733" s="67"/>
    </row>
    <row r="6734" spans="25:25" x14ac:dyDescent="0.35">
      <c r="Y6734" s="67"/>
    </row>
    <row r="6735" spans="25:25" x14ac:dyDescent="0.35">
      <c r="Y6735" s="67"/>
    </row>
    <row r="6736" spans="25:25" x14ac:dyDescent="0.35">
      <c r="Y6736" s="67"/>
    </row>
    <row r="6737" spans="25:25" x14ac:dyDescent="0.35">
      <c r="Y6737" s="67"/>
    </row>
    <row r="6738" spans="25:25" x14ac:dyDescent="0.35">
      <c r="Y6738" s="67"/>
    </row>
    <row r="6739" spans="25:25" x14ac:dyDescent="0.35">
      <c r="Y6739" s="67"/>
    </row>
    <row r="6740" spans="25:25" x14ac:dyDescent="0.35">
      <c r="Y6740" s="67"/>
    </row>
    <row r="6741" spans="25:25" x14ac:dyDescent="0.35">
      <c r="Y6741" s="67"/>
    </row>
    <row r="6742" spans="25:25" x14ac:dyDescent="0.35">
      <c r="Y6742" s="67"/>
    </row>
    <row r="6743" spans="25:25" x14ac:dyDescent="0.35">
      <c r="Y6743" s="67"/>
    </row>
    <row r="6744" spans="25:25" x14ac:dyDescent="0.35">
      <c r="Y6744" s="67"/>
    </row>
    <row r="6745" spans="25:25" x14ac:dyDescent="0.35">
      <c r="Y6745" s="67"/>
    </row>
    <row r="6746" spans="25:25" x14ac:dyDescent="0.35">
      <c r="Y6746" s="67"/>
    </row>
    <row r="6747" spans="25:25" x14ac:dyDescent="0.35">
      <c r="Y6747" s="67"/>
    </row>
    <row r="6748" spans="25:25" x14ac:dyDescent="0.35">
      <c r="Y6748" s="67"/>
    </row>
    <row r="6749" spans="25:25" x14ac:dyDescent="0.35">
      <c r="Y6749" s="67"/>
    </row>
    <row r="6750" spans="25:25" x14ac:dyDescent="0.35">
      <c r="Y6750" s="67"/>
    </row>
    <row r="6751" spans="25:25" x14ac:dyDescent="0.35">
      <c r="Y6751" s="67"/>
    </row>
    <row r="6752" spans="25:25" x14ac:dyDescent="0.35">
      <c r="Y6752" s="67"/>
    </row>
    <row r="6753" spans="25:25" x14ac:dyDescent="0.35">
      <c r="Y6753" s="67"/>
    </row>
    <row r="6754" spans="25:25" x14ac:dyDescent="0.35">
      <c r="Y6754" s="67"/>
    </row>
    <row r="6755" spans="25:25" x14ac:dyDescent="0.35">
      <c r="Y6755" s="67"/>
    </row>
    <row r="6756" spans="25:25" x14ac:dyDescent="0.35">
      <c r="Y6756" s="67"/>
    </row>
    <row r="6757" spans="25:25" x14ac:dyDescent="0.35">
      <c r="Y6757" s="67"/>
    </row>
    <row r="6758" spans="25:25" x14ac:dyDescent="0.35">
      <c r="Y6758" s="67"/>
    </row>
    <row r="6759" spans="25:25" x14ac:dyDescent="0.35">
      <c r="Y6759" s="67"/>
    </row>
    <row r="6760" spans="25:25" x14ac:dyDescent="0.35">
      <c r="Y6760" s="67"/>
    </row>
    <row r="6761" spans="25:25" x14ac:dyDescent="0.35">
      <c r="Y6761" s="67"/>
    </row>
    <row r="6762" spans="25:25" x14ac:dyDescent="0.35">
      <c r="Y6762" s="67"/>
    </row>
    <row r="6763" spans="25:25" x14ac:dyDescent="0.35">
      <c r="Y6763" s="67"/>
    </row>
    <row r="6764" spans="25:25" x14ac:dyDescent="0.35">
      <c r="Y6764" s="67"/>
    </row>
    <row r="6765" spans="25:25" x14ac:dyDescent="0.35">
      <c r="Y6765" s="67"/>
    </row>
    <row r="6766" spans="25:25" x14ac:dyDescent="0.35">
      <c r="Y6766" s="67"/>
    </row>
    <row r="6767" spans="25:25" x14ac:dyDescent="0.35">
      <c r="Y6767" s="67"/>
    </row>
    <row r="6768" spans="25:25" x14ac:dyDescent="0.35">
      <c r="Y6768" s="67"/>
    </row>
    <row r="6769" spans="25:25" x14ac:dyDescent="0.35">
      <c r="Y6769" s="67"/>
    </row>
    <row r="6770" spans="25:25" x14ac:dyDescent="0.35">
      <c r="Y6770" s="67"/>
    </row>
    <row r="6771" spans="25:25" x14ac:dyDescent="0.35">
      <c r="Y6771" s="67"/>
    </row>
    <row r="6772" spans="25:25" x14ac:dyDescent="0.35">
      <c r="Y6772" s="67"/>
    </row>
    <row r="6773" spans="25:25" x14ac:dyDescent="0.35">
      <c r="Y6773" s="67"/>
    </row>
    <row r="6774" spans="25:25" x14ac:dyDescent="0.35">
      <c r="Y6774" s="67"/>
    </row>
    <row r="6775" spans="25:25" x14ac:dyDescent="0.35">
      <c r="Y6775" s="67"/>
    </row>
    <row r="6776" spans="25:25" x14ac:dyDescent="0.35">
      <c r="Y6776" s="67"/>
    </row>
    <row r="6777" spans="25:25" x14ac:dyDescent="0.35">
      <c r="Y6777" s="67"/>
    </row>
    <row r="6778" spans="25:25" x14ac:dyDescent="0.35">
      <c r="Y6778" s="67"/>
    </row>
    <row r="6779" spans="25:25" x14ac:dyDescent="0.35">
      <c r="Y6779" s="67"/>
    </row>
    <row r="6780" spans="25:25" x14ac:dyDescent="0.35">
      <c r="Y6780" s="67"/>
    </row>
    <row r="6781" spans="25:25" x14ac:dyDescent="0.35">
      <c r="Y6781" s="67"/>
    </row>
    <row r="6782" spans="25:25" x14ac:dyDescent="0.35">
      <c r="Y6782" s="67"/>
    </row>
    <row r="6783" spans="25:25" x14ac:dyDescent="0.35">
      <c r="Y6783" s="67"/>
    </row>
    <row r="6784" spans="25:25" x14ac:dyDescent="0.35">
      <c r="Y6784" s="67"/>
    </row>
    <row r="6785" spans="25:25" x14ac:dyDescent="0.35">
      <c r="Y6785" s="67"/>
    </row>
    <row r="6786" spans="25:25" x14ac:dyDescent="0.35">
      <c r="Y6786" s="67"/>
    </row>
    <row r="6787" spans="25:25" x14ac:dyDescent="0.35">
      <c r="Y6787" s="67"/>
    </row>
    <row r="6788" spans="25:25" x14ac:dyDescent="0.35">
      <c r="Y6788" s="67"/>
    </row>
    <row r="6789" spans="25:25" x14ac:dyDescent="0.35">
      <c r="Y6789" s="67"/>
    </row>
    <row r="6790" spans="25:25" x14ac:dyDescent="0.35">
      <c r="Y6790" s="67"/>
    </row>
    <row r="6791" spans="25:25" x14ac:dyDescent="0.35">
      <c r="Y6791" s="67"/>
    </row>
    <row r="6792" spans="25:25" x14ac:dyDescent="0.35">
      <c r="Y6792" s="67"/>
    </row>
    <row r="6793" spans="25:25" x14ac:dyDescent="0.35">
      <c r="Y6793" s="67"/>
    </row>
    <row r="6794" spans="25:25" x14ac:dyDescent="0.35">
      <c r="Y6794" s="67"/>
    </row>
    <row r="6795" spans="25:25" x14ac:dyDescent="0.35">
      <c r="Y6795" s="67"/>
    </row>
    <row r="6796" spans="25:25" x14ac:dyDescent="0.35">
      <c r="Y6796" s="67"/>
    </row>
    <row r="6797" spans="25:25" x14ac:dyDescent="0.35">
      <c r="Y6797" s="67"/>
    </row>
    <row r="6798" spans="25:25" x14ac:dyDescent="0.35">
      <c r="Y6798" s="67"/>
    </row>
    <row r="6799" spans="25:25" x14ac:dyDescent="0.35">
      <c r="Y6799" s="67"/>
    </row>
    <row r="6800" spans="25:25" x14ac:dyDescent="0.35">
      <c r="Y6800" s="67"/>
    </row>
    <row r="6801" spans="25:25" x14ac:dyDescent="0.35">
      <c r="Y6801" s="67"/>
    </row>
    <row r="6802" spans="25:25" x14ac:dyDescent="0.35">
      <c r="Y6802" s="67"/>
    </row>
    <row r="6803" spans="25:25" x14ac:dyDescent="0.35">
      <c r="Y6803" s="67"/>
    </row>
    <row r="6804" spans="25:25" x14ac:dyDescent="0.35">
      <c r="Y6804" s="67"/>
    </row>
    <row r="6805" spans="25:25" x14ac:dyDescent="0.35">
      <c r="Y6805" s="67"/>
    </row>
    <row r="6806" spans="25:25" x14ac:dyDescent="0.35">
      <c r="Y6806" s="67"/>
    </row>
    <row r="6807" spans="25:25" x14ac:dyDescent="0.35">
      <c r="Y6807" s="67"/>
    </row>
    <row r="6808" spans="25:25" x14ac:dyDescent="0.35">
      <c r="Y6808" s="67"/>
    </row>
    <row r="6809" spans="25:25" x14ac:dyDescent="0.35">
      <c r="Y6809" s="67"/>
    </row>
    <row r="6810" spans="25:25" x14ac:dyDescent="0.35">
      <c r="Y6810" s="67"/>
    </row>
    <row r="6811" spans="25:25" x14ac:dyDescent="0.35">
      <c r="Y6811" s="67"/>
    </row>
    <row r="6812" spans="25:25" x14ac:dyDescent="0.35">
      <c r="Y6812" s="67"/>
    </row>
    <row r="6813" spans="25:25" x14ac:dyDescent="0.35">
      <c r="Y6813" s="67"/>
    </row>
    <row r="6814" spans="25:25" x14ac:dyDescent="0.35">
      <c r="Y6814" s="67"/>
    </row>
    <row r="6815" spans="25:25" x14ac:dyDescent="0.35">
      <c r="Y6815" s="67"/>
    </row>
    <row r="6816" spans="25:25" x14ac:dyDescent="0.35">
      <c r="Y6816" s="67"/>
    </row>
    <row r="6817" spans="25:25" x14ac:dyDescent="0.35">
      <c r="Y6817" s="67"/>
    </row>
    <row r="6818" spans="25:25" x14ac:dyDescent="0.35">
      <c r="Y6818" s="67"/>
    </row>
    <row r="6819" spans="25:25" x14ac:dyDescent="0.35">
      <c r="Y6819" s="67"/>
    </row>
    <row r="6820" spans="25:25" x14ac:dyDescent="0.35">
      <c r="Y6820" s="67"/>
    </row>
    <row r="6821" spans="25:25" x14ac:dyDescent="0.35">
      <c r="Y6821" s="67"/>
    </row>
    <row r="6822" spans="25:25" x14ac:dyDescent="0.35">
      <c r="Y6822" s="67"/>
    </row>
    <row r="6823" spans="25:25" x14ac:dyDescent="0.35">
      <c r="Y6823" s="67"/>
    </row>
    <row r="6824" spans="25:25" x14ac:dyDescent="0.35">
      <c r="Y6824" s="67"/>
    </row>
    <row r="6825" spans="25:25" x14ac:dyDescent="0.35">
      <c r="Y6825" s="67"/>
    </row>
    <row r="6826" spans="25:25" x14ac:dyDescent="0.35">
      <c r="Y6826" s="67"/>
    </row>
    <row r="6827" spans="25:25" x14ac:dyDescent="0.35">
      <c r="Y6827" s="67"/>
    </row>
    <row r="6828" spans="25:25" x14ac:dyDescent="0.35">
      <c r="Y6828" s="67"/>
    </row>
    <row r="6829" spans="25:25" x14ac:dyDescent="0.35">
      <c r="Y6829" s="67"/>
    </row>
    <row r="6830" spans="25:25" x14ac:dyDescent="0.35">
      <c r="Y6830" s="67"/>
    </row>
    <row r="6831" spans="25:25" x14ac:dyDescent="0.35">
      <c r="Y6831" s="67"/>
    </row>
    <row r="6832" spans="25:25" x14ac:dyDescent="0.35">
      <c r="Y6832" s="67"/>
    </row>
    <row r="6833" spans="25:25" x14ac:dyDescent="0.35">
      <c r="Y6833" s="67"/>
    </row>
    <row r="6834" spans="25:25" x14ac:dyDescent="0.35">
      <c r="Y6834" s="67"/>
    </row>
    <row r="6835" spans="25:25" x14ac:dyDescent="0.35">
      <c r="Y6835" s="67"/>
    </row>
    <row r="6836" spans="25:25" x14ac:dyDescent="0.35">
      <c r="Y6836" s="67"/>
    </row>
    <row r="6837" spans="25:25" x14ac:dyDescent="0.35">
      <c r="Y6837" s="67"/>
    </row>
    <row r="6838" spans="25:25" x14ac:dyDescent="0.35">
      <c r="Y6838" s="67"/>
    </row>
    <row r="6839" spans="25:25" x14ac:dyDescent="0.35">
      <c r="Y6839" s="67"/>
    </row>
    <row r="6840" spans="25:25" x14ac:dyDescent="0.35">
      <c r="Y6840" s="67"/>
    </row>
    <row r="6841" spans="25:25" x14ac:dyDescent="0.35">
      <c r="Y6841" s="67"/>
    </row>
    <row r="6842" spans="25:25" x14ac:dyDescent="0.35">
      <c r="Y6842" s="67"/>
    </row>
    <row r="6843" spans="25:25" x14ac:dyDescent="0.35">
      <c r="Y6843" s="67"/>
    </row>
    <row r="6844" spans="25:25" x14ac:dyDescent="0.35">
      <c r="Y6844" s="67"/>
    </row>
    <row r="6845" spans="25:25" x14ac:dyDescent="0.35">
      <c r="Y6845" s="67"/>
    </row>
    <row r="6846" spans="25:25" x14ac:dyDescent="0.35">
      <c r="Y6846" s="67"/>
    </row>
    <row r="6847" spans="25:25" x14ac:dyDescent="0.35">
      <c r="Y6847" s="67"/>
    </row>
    <row r="6848" spans="25:25" x14ac:dyDescent="0.35">
      <c r="Y6848" s="67"/>
    </row>
    <row r="6849" spans="25:25" x14ac:dyDescent="0.35">
      <c r="Y6849" s="67"/>
    </row>
    <row r="6850" spans="25:25" x14ac:dyDescent="0.35">
      <c r="Y6850" s="67"/>
    </row>
    <row r="6851" spans="25:25" x14ac:dyDescent="0.35">
      <c r="Y6851" s="67"/>
    </row>
    <row r="6852" spans="25:25" x14ac:dyDescent="0.35">
      <c r="Y6852" s="67"/>
    </row>
    <row r="6853" spans="25:25" x14ac:dyDescent="0.35">
      <c r="Y6853" s="67"/>
    </row>
    <row r="6854" spans="25:25" x14ac:dyDescent="0.35">
      <c r="Y6854" s="67"/>
    </row>
    <row r="6855" spans="25:25" x14ac:dyDescent="0.35">
      <c r="Y6855" s="67"/>
    </row>
    <row r="6856" spans="25:25" x14ac:dyDescent="0.35">
      <c r="Y6856" s="67"/>
    </row>
    <row r="6857" spans="25:25" x14ac:dyDescent="0.35">
      <c r="Y6857" s="67"/>
    </row>
    <row r="6858" spans="25:25" x14ac:dyDescent="0.35">
      <c r="Y6858" s="67"/>
    </row>
    <row r="6859" spans="25:25" x14ac:dyDescent="0.35">
      <c r="Y6859" s="67"/>
    </row>
    <row r="6860" spans="25:25" x14ac:dyDescent="0.35">
      <c r="Y6860" s="67"/>
    </row>
    <row r="6861" spans="25:25" x14ac:dyDescent="0.35">
      <c r="Y6861" s="67"/>
    </row>
    <row r="6862" spans="25:25" x14ac:dyDescent="0.35">
      <c r="Y6862" s="67"/>
    </row>
    <row r="6863" spans="25:25" x14ac:dyDescent="0.35">
      <c r="Y6863" s="67"/>
    </row>
    <row r="6864" spans="25:25" x14ac:dyDescent="0.35">
      <c r="Y6864" s="67"/>
    </row>
    <row r="6865" spans="25:25" x14ac:dyDescent="0.35">
      <c r="Y6865" s="67"/>
    </row>
    <row r="6866" spans="25:25" x14ac:dyDescent="0.35">
      <c r="Y6866" s="67"/>
    </row>
    <row r="6867" spans="25:25" x14ac:dyDescent="0.35">
      <c r="Y6867" s="67"/>
    </row>
    <row r="6868" spans="25:25" x14ac:dyDescent="0.35">
      <c r="Y6868" s="67"/>
    </row>
    <row r="6869" spans="25:25" x14ac:dyDescent="0.35">
      <c r="Y6869" s="67"/>
    </row>
    <row r="6870" spans="25:25" x14ac:dyDescent="0.35">
      <c r="Y6870" s="67"/>
    </row>
    <row r="6871" spans="25:25" x14ac:dyDescent="0.35">
      <c r="Y6871" s="67"/>
    </row>
    <row r="6872" spans="25:25" x14ac:dyDescent="0.35">
      <c r="Y6872" s="67"/>
    </row>
    <row r="6873" spans="25:25" x14ac:dyDescent="0.35">
      <c r="Y6873" s="67"/>
    </row>
    <row r="6874" spans="25:25" x14ac:dyDescent="0.35">
      <c r="Y6874" s="67"/>
    </row>
    <row r="6875" spans="25:25" x14ac:dyDescent="0.35">
      <c r="Y6875" s="67"/>
    </row>
    <row r="6876" spans="25:25" x14ac:dyDescent="0.35">
      <c r="Y6876" s="67"/>
    </row>
    <row r="6877" spans="25:25" x14ac:dyDescent="0.35">
      <c r="Y6877" s="67"/>
    </row>
    <row r="6878" spans="25:25" x14ac:dyDescent="0.35">
      <c r="Y6878" s="67"/>
    </row>
    <row r="6879" spans="25:25" x14ac:dyDescent="0.35">
      <c r="Y6879" s="67"/>
    </row>
    <row r="6880" spans="25:25" x14ac:dyDescent="0.35">
      <c r="Y6880" s="67"/>
    </row>
    <row r="6881" spans="25:25" x14ac:dyDescent="0.35">
      <c r="Y6881" s="67"/>
    </row>
    <row r="6882" spans="25:25" x14ac:dyDescent="0.35">
      <c r="Y6882" s="67"/>
    </row>
    <row r="6883" spans="25:25" x14ac:dyDescent="0.35">
      <c r="Y6883" s="67"/>
    </row>
    <row r="6884" spans="25:25" x14ac:dyDescent="0.35">
      <c r="Y6884" s="67"/>
    </row>
    <row r="6885" spans="25:25" x14ac:dyDescent="0.35">
      <c r="Y6885" s="67"/>
    </row>
    <row r="6886" spans="25:25" x14ac:dyDescent="0.35">
      <c r="Y6886" s="67"/>
    </row>
    <row r="6887" spans="25:25" x14ac:dyDescent="0.35">
      <c r="Y6887" s="67"/>
    </row>
    <row r="6888" spans="25:25" x14ac:dyDescent="0.35">
      <c r="Y6888" s="67"/>
    </row>
    <row r="6889" spans="25:25" x14ac:dyDescent="0.35">
      <c r="Y6889" s="67"/>
    </row>
    <row r="6890" spans="25:25" x14ac:dyDescent="0.35">
      <c r="Y6890" s="67"/>
    </row>
    <row r="6891" spans="25:25" x14ac:dyDescent="0.35">
      <c r="Y6891" s="67"/>
    </row>
    <row r="6892" spans="25:25" x14ac:dyDescent="0.35">
      <c r="Y6892" s="67"/>
    </row>
    <row r="6893" spans="25:25" x14ac:dyDescent="0.35">
      <c r="Y6893" s="67"/>
    </row>
    <row r="6894" spans="25:25" x14ac:dyDescent="0.35">
      <c r="Y6894" s="67"/>
    </row>
    <row r="6895" spans="25:25" x14ac:dyDescent="0.35">
      <c r="Y6895" s="67"/>
    </row>
    <row r="6896" spans="25:25" x14ac:dyDescent="0.35">
      <c r="Y6896" s="67"/>
    </row>
    <row r="6897" spans="25:25" x14ac:dyDescent="0.35">
      <c r="Y6897" s="67"/>
    </row>
    <row r="6898" spans="25:25" x14ac:dyDescent="0.35">
      <c r="Y6898" s="67"/>
    </row>
    <row r="6899" spans="25:25" x14ac:dyDescent="0.35">
      <c r="Y6899" s="67"/>
    </row>
    <row r="6900" spans="25:25" x14ac:dyDescent="0.35">
      <c r="Y6900" s="67"/>
    </row>
    <row r="6901" spans="25:25" x14ac:dyDescent="0.35">
      <c r="Y6901" s="67"/>
    </row>
    <row r="6902" spans="25:25" x14ac:dyDescent="0.35">
      <c r="Y6902" s="67"/>
    </row>
    <row r="6903" spans="25:25" x14ac:dyDescent="0.35">
      <c r="Y6903" s="67"/>
    </row>
    <row r="6904" spans="25:25" x14ac:dyDescent="0.35">
      <c r="Y6904" s="67"/>
    </row>
    <row r="6905" spans="25:25" x14ac:dyDescent="0.35">
      <c r="Y6905" s="67"/>
    </row>
    <row r="6906" spans="25:25" x14ac:dyDescent="0.35">
      <c r="Y6906" s="67"/>
    </row>
    <row r="6907" spans="25:25" x14ac:dyDescent="0.35">
      <c r="Y6907" s="67"/>
    </row>
    <row r="6908" spans="25:25" x14ac:dyDescent="0.35">
      <c r="Y6908" s="67"/>
    </row>
    <row r="6909" spans="25:25" x14ac:dyDescent="0.35">
      <c r="Y6909" s="67"/>
    </row>
    <row r="6910" spans="25:25" x14ac:dyDescent="0.35">
      <c r="Y6910" s="67"/>
    </row>
    <row r="6911" spans="25:25" x14ac:dyDescent="0.35">
      <c r="Y6911" s="67"/>
    </row>
    <row r="6912" spans="25:25" x14ac:dyDescent="0.35">
      <c r="Y6912" s="67"/>
    </row>
    <row r="6913" spans="25:25" x14ac:dyDescent="0.35">
      <c r="Y6913" s="67"/>
    </row>
    <row r="6914" spans="25:25" x14ac:dyDescent="0.35">
      <c r="Y6914" s="67"/>
    </row>
    <row r="6915" spans="25:25" x14ac:dyDescent="0.35">
      <c r="Y6915" s="67"/>
    </row>
    <row r="6916" spans="25:25" x14ac:dyDescent="0.35">
      <c r="Y6916" s="67"/>
    </row>
    <row r="6917" spans="25:25" x14ac:dyDescent="0.35">
      <c r="Y6917" s="67"/>
    </row>
    <row r="6918" spans="25:25" x14ac:dyDescent="0.35">
      <c r="Y6918" s="67"/>
    </row>
    <row r="6919" spans="25:25" x14ac:dyDescent="0.35">
      <c r="Y6919" s="67"/>
    </row>
    <row r="6920" spans="25:25" x14ac:dyDescent="0.35">
      <c r="Y6920" s="67"/>
    </row>
    <row r="6921" spans="25:25" x14ac:dyDescent="0.35">
      <c r="Y6921" s="67"/>
    </row>
    <row r="6922" spans="25:25" x14ac:dyDescent="0.35">
      <c r="Y6922" s="67"/>
    </row>
    <row r="6923" spans="25:25" x14ac:dyDescent="0.35">
      <c r="Y6923" s="67"/>
    </row>
    <row r="6924" spans="25:25" x14ac:dyDescent="0.35">
      <c r="Y6924" s="67"/>
    </row>
    <row r="6925" spans="25:25" x14ac:dyDescent="0.35">
      <c r="Y6925" s="67"/>
    </row>
    <row r="6926" spans="25:25" x14ac:dyDescent="0.35">
      <c r="Y6926" s="67"/>
    </row>
    <row r="6927" spans="25:25" x14ac:dyDescent="0.35">
      <c r="Y6927" s="67"/>
    </row>
    <row r="6928" spans="25:25" x14ac:dyDescent="0.35">
      <c r="Y6928" s="67"/>
    </row>
    <row r="6929" spans="25:25" x14ac:dyDescent="0.35">
      <c r="Y6929" s="67"/>
    </row>
    <row r="6930" spans="25:25" x14ac:dyDescent="0.35">
      <c r="Y6930" s="67"/>
    </row>
    <row r="6931" spans="25:25" x14ac:dyDescent="0.35">
      <c r="Y6931" s="67"/>
    </row>
    <row r="6932" spans="25:25" x14ac:dyDescent="0.35">
      <c r="Y6932" s="67"/>
    </row>
    <row r="6933" spans="25:25" x14ac:dyDescent="0.35">
      <c r="Y6933" s="67"/>
    </row>
    <row r="6934" spans="25:25" x14ac:dyDescent="0.35">
      <c r="Y6934" s="67"/>
    </row>
    <row r="6935" spans="25:25" x14ac:dyDescent="0.35">
      <c r="Y6935" s="67"/>
    </row>
    <row r="6936" spans="25:25" x14ac:dyDescent="0.35">
      <c r="Y6936" s="67"/>
    </row>
    <row r="6937" spans="25:25" x14ac:dyDescent="0.35">
      <c r="Y6937" s="67"/>
    </row>
    <row r="6938" spans="25:25" x14ac:dyDescent="0.35">
      <c r="Y6938" s="67"/>
    </row>
    <row r="6939" spans="25:25" x14ac:dyDescent="0.35">
      <c r="Y6939" s="67"/>
    </row>
    <row r="6940" spans="25:25" x14ac:dyDescent="0.35">
      <c r="Y6940" s="67"/>
    </row>
    <row r="6941" spans="25:25" x14ac:dyDescent="0.35">
      <c r="Y6941" s="67"/>
    </row>
    <row r="6942" spans="25:25" x14ac:dyDescent="0.35">
      <c r="Y6942" s="67"/>
    </row>
    <row r="6943" spans="25:25" x14ac:dyDescent="0.35">
      <c r="Y6943" s="67"/>
    </row>
    <row r="6944" spans="25:25" x14ac:dyDescent="0.35">
      <c r="Y6944" s="67"/>
    </row>
    <row r="6945" spans="25:25" x14ac:dyDescent="0.35">
      <c r="Y6945" s="67"/>
    </row>
    <row r="6946" spans="25:25" x14ac:dyDescent="0.35">
      <c r="Y6946" s="67"/>
    </row>
    <row r="6947" spans="25:25" x14ac:dyDescent="0.35">
      <c r="Y6947" s="67"/>
    </row>
    <row r="6948" spans="25:25" x14ac:dyDescent="0.35">
      <c r="Y6948" s="67"/>
    </row>
    <row r="6949" spans="25:25" x14ac:dyDescent="0.35">
      <c r="Y6949" s="67"/>
    </row>
    <row r="6950" spans="25:25" x14ac:dyDescent="0.35">
      <c r="Y6950" s="67"/>
    </row>
    <row r="6951" spans="25:25" x14ac:dyDescent="0.35">
      <c r="Y6951" s="67"/>
    </row>
    <row r="6952" spans="25:25" x14ac:dyDescent="0.35">
      <c r="Y6952" s="67"/>
    </row>
    <row r="6953" spans="25:25" x14ac:dyDescent="0.35">
      <c r="Y6953" s="67"/>
    </row>
    <row r="6954" spans="25:25" x14ac:dyDescent="0.35">
      <c r="Y6954" s="67"/>
    </row>
    <row r="6955" spans="25:25" x14ac:dyDescent="0.35">
      <c r="Y6955" s="67"/>
    </row>
    <row r="6956" spans="25:25" x14ac:dyDescent="0.35">
      <c r="Y6956" s="67"/>
    </row>
    <row r="6957" spans="25:25" x14ac:dyDescent="0.35">
      <c r="Y6957" s="67"/>
    </row>
    <row r="6958" spans="25:25" x14ac:dyDescent="0.35">
      <c r="Y6958" s="67"/>
    </row>
    <row r="6959" spans="25:25" x14ac:dyDescent="0.35">
      <c r="Y6959" s="67"/>
    </row>
    <row r="6960" spans="25:25" x14ac:dyDescent="0.35">
      <c r="Y6960" s="67"/>
    </row>
    <row r="6961" spans="25:25" x14ac:dyDescent="0.35">
      <c r="Y6961" s="67"/>
    </row>
    <row r="6962" spans="25:25" x14ac:dyDescent="0.35">
      <c r="Y6962" s="67"/>
    </row>
    <row r="6963" spans="25:25" x14ac:dyDescent="0.35">
      <c r="Y6963" s="67"/>
    </row>
    <row r="6964" spans="25:25" x14ac:dyDescent="0.35">
      <c r="Y6964" s="67"/>
    </row>
    <row r="6965" spans="25:25" x14ac:dyDescent="0.35">
      <c r="Y6965" s="67"/>
    </row>
    <row r="6966" spans="25:25" x14ac:dyDescent="0.35">
      <c r="Y6966" s="67"/>
    </row>
    <row r="6967" spans="25:25" x14ac:dyDescent="0.35">
      <c r="Y6967" s="67"/>
    </row>
    <row r="6968" spans="25:25" x14ac:dyDescent="0.35">
      <c r="Y6968" s="67"/>
    </row>
    <row r="6969" spans="25:25" x14ac:dyDescent="0.35">
      <c r="Y6969" s="67"/>
    </row>
    <row r="6970" spans="25:25" x14ac:dyDescent="0.35">
      <c r="Y6970" s="67"/>
    </row>
    <row r="6971" spans="25:25" x14ac:dyDescent="0.35">
      <c r="Y6971" s="67"/>
    </row>
    <row r="6972" spans="25:25" x14ac:dyDescent="0.35">
      <c r="Y6972" s="67"/>
    </row>
    <row r="6973" spans="25:25" x14ac:dyDescent="0.35">
      <c r="Y6973" s="67"/>
    </row>
    <row r="6974" spans="25:25" x14ac:dyDescent="0.35">
      <c r="Y6974" s="67"/>
    </row>
    <row r="6975" spans="25:25" x14ac:dyDescent="0.35">
      <c r="Y6975" s="67"/>
    </row>
    <row r="6976" spans="25:25" x14ac:dyDescent="0.35">
      <c r="Y6976" s="67"/>
    </row>
    <row r="6977" spans="25:25" x14ac:dyDescent="0.35">
      <c r="Y6977" s="67"/>
    </row>
    <row r="6978" spans="25:25" x14ac:dyDescent="0.35">
      <c r="Y6978" s="67"/>
    </row>
    <row r="6979" spans="25:25" x14ac:dyDescent="0.35">
      <c r="Y6979" s="67"/>
    </row>
    <row r="6980" spans="25:25" x14ac:dyDescent="0.35">
      <c r="Y6980" s="67"/>
    </row>
    <row r="6981" spans="25:25" x14ac:dyDescent="0.35">
      <c r="Y6981" s="67"/>
    </row>
    <row r="6982" spans="25:25" x14ac:dyDescent="0.35">
      <c r="Y6982" s="67"/>
    </row>
    <row r="6983" spans="25:25" x14ac:dyDescent="0.35">
      <c r="Y6983" s="67"/>
    </row>
    <row r="6984" spans="25:25" x14ac:dyDescent="0.35">
      <c r="Y6984" s="67"/>
    </row>
    <row r="6985" spans="25:25" x14ac:dyDescent="0.35">
      <c r="Y6985" s="67"/>
    </row>
    <row r="6986" spans="25:25" x14ac:dyDescent="0.35">
      <c r="Y6986" s="67"/>
    </row>
    <row r="6987" spans="25:25" x14ac:dyDescent="0.35">
      <c r="Y6987" s="67"/>
    </row>
    <row r="6988" spans="25:25" x14ac:dyDescent="0.35">
      <c r="Y6988" s="67"/>
    </row>
    <row r="6989" spans="25:25" x14ac:dyDescent="0.35">
      <c r="Y6989" s="67"/>
    </row>
    <row r="6990" spans="25:25" x14ac:dyDescent="0.35">
      <c r="Y6990" s="67"/>
    </row>
    <row r="6991" spans="25:25" x14ac:dyDescent="0.35">
      <c r="Y6991" s="67"/>
    </row>
    <row r="6992" spans="25:25" x14ac:dyDescent="0.35">
      <c r="Y6992" s="67"/>
    </row>
    <row r="6993" spans="25:25" x14ac:dyDescent="0.35">
      <c r="Y6993" s="67"/>
    </row>
    <row r="6994" spans="25:25" x14ac:dyDescent="0.35">
      <c r="Y6994" s="67"/>
    </row>
    <row r="6995" spans="25:25" x14ac:dyDescent="0.35">
      <c r="Y6995" s="67"/>
    </row>
    <row r="6996" spans="25:25" x14ac:dyDescent="0.35">
      <c r="Y6996" s="67"/>
    </row>
    <row r="6997" spans="25:25" x14ac:dyDescent="0.35">
      <c r="Y6997" s="67"/>
    </row>
    <row r="6998" spans="25:25" x14ac:dyDescent="0.35">
      <c r="Y6998" s="67"/>
    </row>
    <row r="6999" spans="25:25" x14ac:dyDescent="0.35">
      <c r="Y6999" s="67"/>
    </row>
    <row r="7000" spans="25:25" x14ac:dyDescent="0.35">
      <c r="Y7000" s="67"/>
    </row>
    <row r="7001" spans="25:25" x14ac:dyDescent="0.35">
      <c r="Y7001" s="67"/>
    </row>
    <row r="7002" spans="25:25" x14ac:dyDescent="0.35">
      <c r="Y7002" s="67"/>
    </row>
    <row r="7003" spans="25:25" x14ac:dyDescent="0.35">
      <c r="Y7003" s="67"/>
    </row>
    <row r="7004" spans="25:25" x14ac:dyDescent="0.35">
      <c r="Y7004" s="67"/>
    </row>
    <row r="7005" spans="25:25" x14ac:dyDescent="0.35">
      <c r="Y7005" s="67"/>
    </row>
    <row r="7006" spans="25:25" x14ac:dyDescent="0.35">
      <c r="Y7006" s="67"/>
    </row>
    <row r="7007" spans="25:25" x14ac:dyDescent="0.35">
      <c r="Y7007" s="67"/>
    </row>
    <row r="7008" spans="25:25" x14ac:dyDescent="0.35">
      <c r="Y7008" s="67"/>
    </row>
    <row r="7009" spans="25:25" x14ac:dyDescent="0.35">
      <c r="Y7009" s="67"/>
    </row>
    <row r="7010" spans="25:25" x14ac:dyDescent="0.35">
      <c r="Y7010" s="67"/>
    </row>
    <row r="7011" spans="25:25" x14ac:dyDescent="0.35">
      <c r="Y7011" s="67"/>
    </row>
    <row r="7012" spans="25:25" x14ac:dyDescent="0.35">
      <c r="Y7012" s="67"/>
    </row>
    <row r="7013" spans="25:25" x14ac:dyDescent="0.35">
      <c r="Y7013" s="67"/>
    </row>
    <row r="7014" spans="25:25" x14ac:dyDescent="0.35">
      <c r="Y7014" s="67"/>
    </row>
    <row r="7015" spans="25:25" x14ac:dyDescent="0.35">
      <c r="Y7015" s="67"/>
    </row>
    <row r="7016" spans="25:25" x14ac:dyDescent="0.35">
      <c r="Y7016" s="67"/>
    </row>
    <row r="7017" spans="25:25" x14ac:dyDescent="0.35">
      <c r="Y7017" s="67"/>
    </row>
    <row r="7018" spans="25:25" x14ac:dyDescent="0.35">
      <c r="Y7018" s="67"/>
    </row>
    <row r="7019" spans="25:25" x14ac:dyDescent="0.35">
      <c r="Y7019" s="67"/>
    </row>
    <row r="7020" spans="25:25" x14ac:dyDescent="0.35">
      <c r="Y7020" s="67"/>
    </row>
    <row r="7021" spans="25:25" x14ac:dyDescent="0.35">
      <c r="Y7021" s="67"/>
    </row>
    <row r="7022" spans="25:25" x14ac:dyDescent="0.35">
      <c r="Y7022" s="67"/>
    </row>
    <row r="7023" spans="25:25" x14ac:dyDescent="0.35">
      <c r="Y7023" s="67"/>
    </row>
    <row r="7024" spans="25:25" x14ac:dyDescent="0.35">
      <c r="Y7024" s="67"/>
    </row>
    <row r="7025" spans="25:25" x14ac:dyDescent="0.35">
      <c r="Y7025" s="67"/>
    </row>
    <row r="7026" spans="25:25" x14ac:dyDescent="0.35">
      <c r="Y7026" s="67"/>
    </row>
    <row r="7027" spans="25:25" x14ac:dyDescent="0.35">
      <c r="Y7027" s="67"/>
    </row>
    <row r="7028" spans="25:25" x14ac:dyDescent="0.35">
      <c r="Y7028" s="67"/>
    </row>
    <row r="7029" spans="25:25" x14ac:dyDescent="0.35">
      <c r="Y7029" s="67"/>
    </row>
    <row r="7030" spans="25:25" x14ac:dyDescent="0.35">
      <c r="Y7030" s="67"/>
    </row>
    <row r="7031" spans="25:25" x14ac:dyDescent="0.35">
      <c r="Y7031" s="67"/>
    </row>
    <row r="7032" spans="25:25" x14ac:dyDescent="0.35">
      <c r="Y7032" s="67"/>
    </row>
    <row r="7033" spans="25:25" x14ac:dyDescent="0.35">
      <c r="Y7033" s="67"/>
    </row>
    <row r="7034" spans="25:25" x14ac:dyDescent="0.35">
      <c r="Y7034" s="67"/>
    </row>
    <row r="7035" spans="25:25" x14ac:dyDescent="0.35">
      <c r="Y7035" s="67"/>
    </row>
    <row r="7036" spans="25:25" x14ac:dyDescent="0.35">
      <c r="Y7036" s="67"/>
    </row>
    <row r="7037" spans="25:25" x14ac:dyDescent="0.35">
      <c r="Y7037" s="67"/>
    </row>
    <row r="7038" spans="25:25" x14ac:dyDescent="0.35">
      <c r="Y7038" s="67"/>
    </row>
    <row r="7039" spans="25:25" x14ac:dyDescent="0.35">
      <c r="Y7039" s="67"/>
    </row>
    <row r="7040" spans="25:25" x14ac:dyDescent="0.35">
      <c r="Y7040" s="67"/>
    </row>
    <row r="7041" spans="25:25" x14ac:dyDescent="0.35">
      <c r="Y7041" s="67"/>
    </row>
    <row r="7042" spans="25:25" x14ac:dyDescent="0.35">
      <c r="Y7042" s="67"/>
    </row>
    <row r="7043" spans="25:25" x14ac:dyDescent="0.35">
      <c r="Y7043" s="67"/>
    </row>
    <row r="7044" spans="25:25" x14ac:dyDescent="0.35">
      <c r="Y7044" s="67"/>
    </row>
    <row r="7045" spans="25:25" x14ac:dyDescent="0.35">
      <c r="Y7045" s="67"/>
    </row>
    <row r="7046" spans="25:25" x14ac:dyDescent="0.35">
      <c r="Y7046" s="67"/>
    </row>
    <row r="7047" spans="25:25" x14ac:dyDescent="0.35">
      <c r="Y7047" s="67"/>
    </row>
    <row r="7048" spans="25:25" x14ac:dyDescent="0.35">
      <c r="Y7048" s="67"/>
    </row>
    <row r="7049" spans="25:25" x14ac:dyDescent="0.35">
      <c r="Y7049" s="67"/>
    </row>
    <row r="7050" spans="25:25" x14ac:dyDescent="0.35">
      <c r="Y7050" s="67"/>
    </row>
    <row r="7051" spans="25:25" x14ac:dyDescent="0.35">
      <c r="Y7051" s="67"/>
    </row>
    <row r="7052" spans="25:25" x14ac:dyDescent="0.35">
      <c r="Y7052" s="67"/>
    </row>
    <row r="7053" spans="25:25" x14ac:dyDescent="0.35">
      <c r="Y7053" s="67"/>
    </row>
    <row r="7054" spans="25:25" x14ac:dyDescent="0.35">
      <c r="Y7054" s="67"/>
    </row>
    <row r="7055" spans="25:25" x14ac:dyDescent="0.35">
      <c r="Y7055" s="67"/>
    </row>
    <row r="7056" spans="25:25" x14ac:dyDescent="0.35">
      <c r="Y7056" s="67"/>
    </row>
    <row r="7057" spans="25:25" x14ac:dyDescent="0.35">
      <c r="Y7057" s="67"/>
    </row>
    <row r="7058" spans="25:25" x14ac:dyDescent="0.35">
      <c r="Y7058" s="67"/>
    </row>
    <row r="7059" spans="25:25" x14ac:dyDescent="0.35">
      <c r="Y7059" s="67"/>
    </row>
    <row r="7060" spans="25:25" x14ac:dyDescent="0.35">
      <c r="Y7060" s="67"/>
    </row>
    <row r="7061" spans="25:25" x14ac:dyDescent="0.35">
      <c r="Y7061" s="67"/>
    </row>
    <row r="7062" spans="25:25" x14ac:dyDescent="0.35">
      <c r="Y7062" s="67"/>
    </row>
    <row r="7063" spans="25:25" x14ac:dyDescent="0.35">
      <c r="Y7063" s="67"/>
    </row>
    <row r="7064" spans="25:25" x14ac:dyDescent="0.35">
      <c r="Y7064" s="67"/>
    </row>
    <row r="7065" spans="25:25" x14ac:dyDescent="0.35">
      <c r="Y7065" s="67"/>
    </row>
    <row r="7066" spans="25:25" x14ac:dyDescent="0.35">
      <c r="Y7066" s="67"/>
    </row>
    <row r="7067" spans="25:25" x14ac:dyDescent="0.35">
      <c r="Y7067" s="67"/>
    </row>
    <row r="7068" spans="25:25" x14ac:dyDescent="0.35">
      <c r="Y7068" s="67"/>
    </row>
    <row r="7069" spans="25:25" x14ac:dyDescent="0.35">
      <c r="Y7069" s="67"/>
    </row>
    <row r="7070" spans="25:25" x14ac:dyDescent="0.35">
      <c r="Y7070" s="67"/>
    </row>
    <row r="7071" spans="25:25" x14ac:dyDescent="0.35">
      <c r="Y7071" s="67"/>
    </row>
    <row r="7072" spans="25:25" x14ac:dyDescent="0.35">
      <c r="Y7072" s="67"/>
    </row>
    <row r="7073" spans="25:25" x14ac:dyDescent="0.35">
      <c r="Y7073" s="67"/>
    </row>
    <row r="7074" spans="25:25" x14ac:dyDescent="0.35">
      <c r="Y7074" s="67"/>
    </row>
    <row r="7075" spans="25:25" x14ac:dyDescent="0.35">
      <c r="Y7075" s="67"/>
    </row>
    <row r="7076" spans="25:25" x14ac:dyDescent="0.35">
      <c r="Y7076" s="67"/>
    </row>
    <row r="7077" spans="25:25" x14ac:dyDescent="0.35">
      <c r="Y7077" s="67"/>
    </row>
    <row r="7078" spans="25:25" x14ac:dyDescent="0.35">
      <c r="Y7078" s="67"/>
    </row>
    <row r="7079" spans="25:25" x14ac:dyDescent="0.35">
      <c r="Y7079" s="67"/>
    </row>
    <row r="7080" spans="25:25" x14ac:dyDescent="0.35">
      <c r="Y7080" s="67"/>
    </row>
    <row r="7081" spans="25:25" x14ac:dyDescent="0.35">
      <c r="Y7081" s="67"/>
    </row>
    <row r="7082" spans="25:25" x14ac:dyDescent="0.35">
      <c r="Y7082" s="67"/>
    </row>
    <row r="7083" spans="25:25" x14ac:dyDescent="0.35">
      <c r="Y7083" s="67"/>
    </row>
    <row r="7084" spans="25:25" x14ac:dyDescent="0.35">
      <c r="Y7084" s="67"/>
    </row>
    <row r="7085" spans="25:25" x14ac:dyDescent="0.35">
      <c r="Y7085" s="67"/>
    </row>
    <row r="7086" spans="25:25" x14ac:dyDescent="0.35">
      <c r="Y7086" s="67"/>
    </row>
    <row r="7087" spans="25:25" x14ac:dyDescent="0.35">
      <c r="Y7087" s="67"/>
    </row>
    <row r="7088" spans="25:25" x14ac:dyDescent="0.35">
      <c r="Y7088" s="67"/>
    </row>
    <row r="7089" spans="25:25" x14ac:dyDescent="0.35">
      <c r="Y7089" s="67"/>
    </row>
    <row r="7090" spans="25:25" x14ac:dyDescent="0.35">
      <c r="Y7090" s="67"/>
    </row>
    <row r="7091" spans="25:25" x14ac:dyDescent="0.35">
      <c r="Y7091" s="67"/>
    </row>
    <row r="7092" spans="25:25" x14ac:dyDescent="0.35">
      <c r="Y7092" s="67"/>
    </row>
    <row r="7093" spans="25:25" x14ac:dyDescent="0.35">
      <c r="Y7093" s="67"/>
    </row>
    <row r="7094" spans="25:25" x14ac:dyDescent="0.35">
      <c r="Y7094" s="67"/>
    </row>
    <row r="7095" spans="25:25" x14ac:dyDescent="0.35">
      <c r="Y7095" s="67"/>
    </row>
    <row r="7096" spans="25:25" x14ac:dyDescent="0.35">
      <c r="Y7096" s="67"/>
    </row>
    <row r="7097" spans="25:25" x14ac:dyDescent="0.35">
      <c r="Y7097" s="67"/>
    </row>
    <row r="7098" spans="25:25" x14ac:dyDescent="0.35">
      <c r="Y7098" s="67"/>
    </row>
    <row r="7099" spans="25:25" x14ac:dyDescent="0.35">
      <c r="Y7099" s="67"/>
    </row>
    <row r="7100" spans="25:25" x14ac:dyDescent="0.35">
      <c r="Y7100" s="67"/>
    </row>
    <row r="7101" spans="25:25" x14ac:dyDescent="0.35">
      <c r="Y7101" s="67"/>
    </row>
    <row r="7102" spans="25:25" x14ac:dyDescent="0.35">
      <c r="Y7102" s="67"/>
    </row>
    <row r="7103" spans="25:25" x14ac:dyDescent="0.35">
      <c r="Y7103" s="67"/>
    </row>
    <row r="7104" spans="25:25" x14ac:dyDescent="0.35">
      <c r="Y7104" s="67"/>
    </row>
    <row r="7105" spans="25:25" x14ac:dyDescent="0.35">
      <c r="Y7105" s="67"/>
    </row>
    <row r="7106" spans="25:25" x14ac:dyDescent="0.35">
      <c r="Y7106" s="67"/>
    </row>
    <row r="7107" spans="25:25" x14ac:dyDescent="0.35">
      <c r="Y7107" s="67"/>
    </row>
    <row r="7108" spans="25:25" x14ac:dyDescent="0.35">
      <c r="Y7108" s="67"/>
    </row>
    <row r="7109" spans="25:25" x14ac:dyDescent="0.35">
      <c r="Y7109" s="67"/>
    </row>
    <row r="7110" spans="25:25" x14ac:dyDescent="0.35">
      <c r="Y7110" s="67"/>
    </row>
    <row r="7111" spans="25:25" x14ac:dyDescent="0.35">
      <c r="Y7111" s="67"/>
    </row>
    <row r="7112" spans="25:25" x14ac:dyDescent="0.35">
      <c r="Y7112" s="67"/>
    </row>
    <row r="7113" spans="25:25" x14ac:dyDescent="0.35">
      <c r="Y7113" s="67"/>
    </row>
    <row r="7114" spans="25:25" x14ac:dyDescent="0.35">
      <c r="Y7114" s="67"/>
    </row>
    <row r="7115" spans="25:25" x14ac:dyDescent="0.35">
      <c r="Y7115" s="67"/>
    </row>
    <row r="7116" spans="25:25" x14ac:dyDescent="0.35">
      <c r="Y7116" s="67"/>
    </row>
    <row r="7117" spans="25:25" x14ac:dyDescent="0.35">
      <c r="Y7117" s="67"/>
    </row>
    <row r="7118" spans="25:25" x14ac:dyDescent="0.35">
      <c r="Y7118" s="67"/>
    </row>
    <row r="7119" spans="25:25" x14ac:dyDescent="0.35">
      <c r="Y7119" s="67"/>
    </row>
    <row r="7120" spans="25:25" x14ac:dyDescent="0.35">
      <c r="Y7120" s="67"/>
    </row>
    <row r="7121" spans="25:25" x14ac:dyDescent="0.35">
      <c r="Y7121" s="67"/>
    </row>
    <row r="7122" spans="25:25" x14ac:dyDescent="0.35">
      <c r="Y7122" s="67"/>
    </row>
    <row r="7123" spans="25:25" x14ac:dyDescent="0.35">
      <c r="Y7123" s="67"/>
    </row>
    <row r="7124" spans="25:25" x14ac:dyDescent="0.35">
      <c r="Y7124" s="67"/>
    </row>
    <row r="7125" spans="25:25" x14ac:dyDescent="0.35">
      <c r="Y7125" s="67"/>
    </row>
    <row r="7126" spans="25:25" x14ac:dyDescent="0.35">
      <c r="Y7126" s="67"/>
    </row>
    <row r="7127" spans="25:25" x14ac:dyDescent="0.35">
      <c r="Y7127" s="67"/>
    </row>
    <row r="7128" spans="25:25" x14ac:dyDescent="0.35">
      <c r="Y7128" s="67"/>
    </row>
    <row r="7129" spans="25:25" x14ac:dyDescent="0.35">
      <c r="Y7129" s="67"/>
    </row>
    <row r="7130" spans="25:25" x14ac:dyDescent="0.35">
      <c r="Y7130" s="67"/>
    </row>
    <row r="7131" spans="25:25" x14ac:dyDescent="0.35">
      <c r="Y7131" s="67"/>
    </row>
    <row r="7132" spans="25:25" x14ac:dyDescent="0.35">
      <c r="Y7132" s="67"/>
    </row>
    <row r="7133" spans="25:25" x14ac:dyDescent="0.35">
      <c r="Y7133" s="67"/>
    </row>
    <row r="7134" spans="25:25" x14ac:dyDescent="0.35">
      <c r="Y7134" s="67"/>
    </row>
    <row r="7135" spans="25:25" x14ac:dyDescent="0.35">
      <c r="Y7135" s="67"/>
    </row>
    <row r="7136" spans="25:25" x14ac:dyDescent="0.35">
      <c r="Y7136" s="67"/>
    </row>
    <row r="7137" spans="25:25" x14ac:dyDescent="0.35">
      <c r="Y7137" s="67"/>
    </row>
    <row r="7138" spans="25:25" x14ac:dyDescent="0.35">
      <c r="Y7138" s="67"/>
    </row>
    <row r="7139" spans="25:25" x14ac:dyDescent="0.35">
      <c r="Y7139" s="67"/>
    </row>
    <row r="7140" spans="25:25" x14ac:dyDescent="0.35">
      <c r="Y7140" s="67"/>
    </row>
    <row r="7141" spans="25:25" x14ac:dyDescent="0.35">
      <c r="Y7141" s="67"/>
    </row>
    <row r="7142" spans="25:25" x14ac:dyDescent="0.35">
      <c r="Y7142" s="67"/>
    </row>
    <row r="7143" spans="25:25" x14ac:dyDescent="0.35">
      <c r="Y7143" s="67"/>
    </row>
    <row r="7144" spans="25:25" x14ac:dyDescent="0.35">
      <c r="Y7144" s="67"/>
    </row>
    <row r="7145" spans="25:25" x14ac:dyDescent="0.35">
      <c r="Y7145" s="67"/>
    </row>
    <row r="7146" spans="25:25" x14ac:dyDescent="0.35">
      <c r="Y7146" s="67"/>
    </row>
    <row r="7147" spans="25:25" x14ac:dyDescent="0.35">
      <c r="Y7147" s="67"/>
    </row>
    <row r="7148" spans="25:25" x14ac:dyDescent="0.35">
      <c r="Y7148" s="67"/>
    </row>
    <row r="7149" spans="25:25" x14ac:dyDescent="0.35">
      <c r="Y7149" s="67"/>
    </row>
    <row r="7150" spans="25:25" x14ac:dyDescent="0.35">
      <c r="Y7150" s="67"/>
    </row>
    <row r="7151" spans="25:25" x14ac:dyDescent="0.35">
      <c r="Y7151" s="67"/>
    </row>
    <row r="7152" spans="25:25" x14ac:dyDescent="0.35">
      <c r="Y7152" s="67"/>
    </row>
    <row r="7153" spans="25:25" x14ac:dyDescent="0.35">
      <c r="Y7153" s="67"/>
    </row>
    <row r="7154" spans="25:25" x14ac:dyDescent="0.35">
      <c r="Y7154" s="67"/>
    </row>
    <row r="7155" spans="25:25" x14ac:dyDescent="0.35">
      <c r="Y7155" s="67"/>
    </row>
    <row r="7156" spans="25:25" x14ac:dyDescent="0.35">
      <c r="Y7156" s="67"/>
    </row>
    <row r="7157" spans="25:25" x14ac:dyDescent="0.35">
      <c r="Y7157" s="67"/>
    </row>
    <row r="7158" spans="25:25" x14ac:dyDescent="0.35">
      <c r="Y7158" s="67"/>
    </row>
    <row r="7159" spans="25:25" x14ac:dyDescent="0.35">
      <c r="Y7159" s="67"/>
    </row>
    <row r="7160" spans="25:25" x14ac:dyDescent="0.35">
      <c r="Y7160" s="67"/>
    </row>
    <row r="7161" spans="25:25" x14ac:dyDescent="0.35">
      <c r="Y7161" s="67"/>
    </row>
    <row r="7162" spans="25:25" x14ac:dyDescent="0.35">
      <c r="Y7162" s="67"/>
    </row>
    <row r="7163" spans="25:25" x14ac:dyDescent="0.35">
      <c r="Y7163" s="67"/>
    </row>
    <row r="7164" spans="25:25" x14ac:dyDescent="0.35">
      <c r="Y7164" s="67"/>
    </row>
    <row r="7165" spans="25:25" x14ac:dyDescent="0.35">
      <c r="Y7165" s="67"/>
    </row>
    <row r="7166" spans="25:25" x14ac:dyDescent="0.35">
      <c r="Y7166" s="67"/>
    </row>
    <row r="7167" spans="25:25" x14ac:dyDescent="0.35">
      <c r="Y7167" s="67"/>
    </row>
    <row r="7168" spans="25:25" x14ac:dyDescent="0.35">
      <c r="Y7168" s="67"/>
    </row>
    <row r="7169" spans="25:25" x14ac:dyDescent="0.35">
      <c r="Y7169" s="67"/>
    </row>
    <row r="7170" spans="25:25" x14ac:dyDescent="0.35">
      <c r="Y7170" s="67"/>
    </row>
    <row r="7171" spans="25:25" x14ac:dyDescent="0.35">
      <c r="Y7171" s="67"/>
    </row>
    <row r="7172" spans="25:25" x14ac:dyDescent="0.35">
      <c r="Y7172" s="67"/>
    </row>
    <row r="7173" spans="25:25" x14ac:dyDescent="0.35">
      <c r="Y7173" s="67"/>
    </row>
    <row r="7174" spans="25:25" x14ac:dyDescent="0.35">
      <c r="Y7174" s="67"/>
    </row>
    <row r="7175" spans="25:25" x14ac:dyDescent="0.35">
      <c r="Y7175" s="67"/>
    </row>
    <row r="7176" spans="25:25" x14ac:dyDescent="0.35">
      <c r="Y7176" s="67"/>
    </row>
    <row r="7177" spans="25:25" x14ac:dyDescent="0.35">
      <c r="Y7177" s="67"/>
    </row>
    <row r="7178" spans="25:25" x14ac:dyDescent="0.35">
      <c r="Y7178" s="67"/>
    </row>
    <row r="7179" spans="25:25" x14ac:dyDescent="0.35">
      <c r="Y7179" s="67"/>
    </row>
    <row r="7180" spans="25:25" x14ac:dyDescent="0.35">
      <c r="Y7180" s="67"/>
    </row>
    <row r="7181" spans="25:25" x14ac:dyDescent="0.35">
      <c r="Y7181" s="67"/>
    </row>
    <row r="7182" spans="25:25" x14ac:dyDescent="0.35">
      <c r="Y7182" s="67"/>
    </row>
    <row r="7183" spans="25:25" x14ac:dyDescent="0.35">
      <c r="Y7183" s="67"/>
    </row>
    <row r="7184" spans="25:25" x14ac:dyDescent="0.35">
      <c r="Y7184" s="67"/>
    </row>
    <row r="7185" spans="25:25" x14ac:dyDescent="0.35">
      <c r="Y7185" s="67"/>
    </row>
    <row r="7186" spans="25:25" x14ac:dyDescent="0.35">
      <c r="Y7186" s="67"/>
    </row>
    <row r="7187" spans="25:25" x14ac:dyDescent="0.35">
      <c r="Y7187" s="67"/>
    </row>
    <row r="7188" spans="25:25" x14ac:dyDescent="0.35">
      <c r="Y7188" s="67"/>
    </row>
    <row r="7189" spans="25:25" x14ac:dyDescent="0.35">
      <c r="Y7189" s="67"/>
    </row>
    <row r="7190" spans="25:25" x14ac:dyDescent="0.35">
      <c r="Y7190" s="67"/>
    </row>
    <row r="7191" spans="25:25" x14ac:dyDescent="0.35">
      <c r="Y7191" s="67"/>
    </row>
    <row r="7192" spans="25:25" x14ac:dyDescent="0.35">
      <c r="Y7192" s="67"/>
    </row>
    <row r="7193" spans="25:25" x14ac:dyDescent="0.35">
      <c r="Y7193" s="67"/>
    </row>
    <row r="7194" spans="25:25" x14ac:dyDescent="0.35">
      <c r="Y7194" s="67"/>
    </row>
    <row r="7195" spans="25:25" x14ac:dyDescent="0.35">
      <c r="Y7195" s="67"/>
    </row>
    <row r="7196" spans="25:25" x14ac:dyDescent="0.35">
      <c r="Y7196" s="67"/>
    </row>
    <row r="7197" spans="25:25" x14ac:dyDescent="0.35">
      <c r="Y7197" s="67"/>
    </row>
    <row r="7198" spans="25:25" x14ac:dyDescent="0.35">
      <c r="Y7198" s="67"/>
    </row>
    <row r="7199" spans="25:25" x14ac:dyDescent="0.35">
      <c r="Y7199" s="67"/>
    </row>
    <row r="7200" spans="25:25" x14ac:dyDescent="0.35">
      <c r="Y7200" s="67"/>
    </row>
    <row r="7201" spans="25:25" x14ac:dyDescent="0.35">
      <c r="Y7201" s="67"/>
    </row>
    <row r="7202" spans="25:25" x14ac:dyDescent="0.35">
      <c r="Y7202" s="67"/>
    </row>
    <row r="7203" spans="25:25" x14ac:dyDescent="0.35">
      <c r="Y7203" s="67"/>
    </row>
    <row r="7204" spans="25:25" x14ac:dyDescent="0.35">
      <c r="Y7204" s="67"/>
    </row>
    <row r="7205" spans="25:25" x14ac:dyDescent="0.35">
      <c r="Y7205" s="67"/>
    </row>
    <row r="7206" spans="25:25" x14ac:dyDescent="0.35">
      <c r="Y7206" s="67"/>
    </row>
    <row r="7207" spans="25:25" x14ac:dyDescent="0.35">
      <c r="Y7207" s="67"/>
    </row>
    <row r="7208" spans="25:25" x14ac:dyDescent="0.35">
      <c r="Y7208" s="67"/>
    </row>
    <row r="7209" spans="25:25" x14ac:dyDescent="0.35">
      <c r="Y7209" s="67"/>
    </row>
    <row r="7210" spans="25:25" x14ac:dyDescent="0.35">
      <c r="Y7210" s="67"/>
    </row>
    <row r="7211" spans="25:25" x14ac:dyDescent="0.35">
      <c r="Y7211" s="67"/>
    </row>
    <row r="7212" spans="25:25" x14ac:dyDescent="0.35">
      <c r="Y7212" s="67"/>
    </row>
    <row r="7213" spans="25:25" x14ac:dyDescent="0.35">
      <c r="Y7213" s="67"/>
    </row>
    <row r="7214" spans="25:25" x14ac:dyDescent="0.35">
      <c r="Y7214" s="67"/>
    </row>
    <row r="7215" spans="25:25" x14ac:dyDescent="0.35">
      <c r="Y7215" s="67"/>
    </row>
    <row r="7216" spans="25:25" x14ac:dyDescent="0.35">
      <c r="Y7216" s="67"/>
    </row>
    <row r="7217" spans="25:25" x14ac:dyDescent="0.35">
      <c r="Y7217" s="67"/>
    </row>
    <row r="7218" spans="25:25" x14ac:dyDescent="0.35">
      <c r="Y7218" s="67"/>
    </row>
    <row r="7219" spans="25:25" x14ac:dyDescent="0.35">
      <c r="Y7219" s="67"/>
    </row>
    <row r="7220" spans="25:25" x14ac:dyDescent="0.35">
      <c r="Y7220" s="67"/>
    </row>
    <row r="7221" spans="25:25" x14ac:dyDescent="0.35">
      <c r="Y7221" s="67"/>
    </row>
    <row r="7222" spans="25:25" x14ac:dyDescent="0.35">
      <c r="Y7222" s="67"/>
    </row>
    <row r="7223" spans="25:25" x14ac:dyDescent="0.35">
      <c r="Y7223" s="67"/>
    </row>
    <row r="7224" spans="25:25" x14ac:dyDescent="0.35">
      <c r="Y7224" s="67"/>
    </row>
    <row r="7225" spans="25:25" x14ac:dyDescent="0.35">
      <c r="Y7225" s="67"/>
    </row>
    <row r="7226" spans="25:25" x14ac:dyDescent="0.35">
      <c r="Y7226" s="67"/>
    </row>
    <row r="7227" spans="25:25" x14ac:dyDescent="0.35">
      <c r="Y7227" s="67"/>
    </row>
    <row r="7228" spans="25:25" x14ac:dyDescent="0.35">
      <c r="Y7228" s="67"/>
    </row>
    <row r="7229" spans="25:25" x14ac:dyDescent="0.35">
      <c r="Y7229" s="67"/>
    </row>
    <row r="7230" spans="25:25" x14ac:dyDescent="0.35">
      <c r="Y7230" s="67"/>
    </row>
    <row r="7231" spans="25:25" x14ac:dyDescent="0.35">
      <c r="Y7231" s="67"/>
    </row>
    <row r="7232" spans="25:25" x14ac:dyDescent="0.35">
      <c r="Y7232" s="67"/>
    </row>
    <row r="7233" spans="25:25" x14ac:dyDescent="0.35">
      <c r="Y7233" s="67"/>
    </row>
    <row r="7234" spans="25:25" x14ac:dyDescent="0.35">
      <c r="Y7234" s="67"/>
    </row>
    <row r="7235" spans="25:25" x14ac:dyDescent="0.35">
      <c r="Y7235" s="67"/>
    </row>
    <row r="7236" spans="25:25" x14ac:dyDescent="0.35">
      <c r="Y7236" s="67"/>
    </row>
    <row r="7237" spans="25:25" x14ac:dyDescent="0.35">
      <c r="Y7237" s="67"/>
    </row>
    <row r="7238" spans="25:25" x14ac:dyDescent="0.35">
      <c r="Y7238" s="67"/>
    </row>
    <row r="7239" spans="25:25" x14ac:dyDescent="0.35">
      <c r="Y7239" s="67"/>
    </row>
    <row r="7240" spans="25:25" x14ac:dyDescent="0.35">
      <c r="Y7240" s="67"/>
    </row>
    <row r="7241" spans="25:25" x14ac:dyDescent="0.35">
      <c r="Y7241" s="67"/>
    </row>
    <row r="7242" spans="25:25" x14ac:dyDescent="0.35">
      <c r="Y7242" s="67"/>
    </row>
    <row r="7243" spans="25:25" x14ac:dyDescent="0.35">
      <c r="Y7243" s="67"/>
    </row>
    <row r="7244" spans="25:25" x14ac:dyDescent="0.35">
      <c r="Y7244" s="67"/>
    </row>
    <row r="7245" spans="25:25" x14ac:dyDescent="0.35">
      <c r="Y7245" s="67"/>
    </row>
    <row r="7246" spans="25:25" x14ac:dyDescent="0.35">
      <c r="Y7246" s="67"/>
    </row>
    <row r="7247" spans="25:25" x14ac:dyDescent="0.35">
      <c r="Y7247" s="67"/>
    </row>
    <row r="7248" spans="25:25" x14ac:dyDescent="0.35">
      <c r="Y7248" s="67"/>
    </row>
    <row r="7249" spans="25:25" x14ac:dyDescent="0.35">
      <c r="Y7249" s="67"/>
    </row>
    <row r="7250" spans="25:25" x14ac:dyDescent="0.35">
      <c r="Y7250" s="67"/>
    </row>
    <row r="7251" spans="25:25" x14ac:dyDescent="0.35">
      <c r="Y7251" s="67"/>
    </row>
    <row r="7252" spans="25:25" x14ac:dyDescent="0.35">
      <c r="Y7252" s="67"/>
    </row>
    <row r="7253" spans="25:25" x14ac:dyDescent="0.35">
      <c r="Y7253" s="67"/>
    </row>
    <row r="7254" spans="25:25" x14ac:dyDescent="0.35">
      <c r="Y7254" s="67"/>
    </row>
    <row r="7255" spans="25:25" x14ac:dyDescent="0.35">
      <c r="Y7255" s="67"/>
    </row>
    <row r="7256" spans="25:25" x14ac:dyDescent="0.35">
      <c r="Y7256" s="67"/>
    </row>
    <row r="7257" spans="25:25" x14ac:dyDescent="0.35">
      <c r="Y7257" s="67"/>
    </row>
    <row r="7258" spans="25:25" x14ac:dyDescent="0.35">
      <c r="Y7258" s="67"/>
    </row>
    <row r="7259" spans="25:25" x14ac:dyDescent="0.35">
      <c r="Y7259" s="67"/>
    </row>
    <row r="7260" spans="25:25" x14ac:dyDescent="0.35">
      <c r="Y7260" s="67"/>
    </row>
    <row r="7261" spans="25:25" x14ac:dyDescent="0.35">
      <c r="Y7261" s="67"/>
    </row>
    <row r="7262" spans="25:25" x14ac:dyDescent="0.35">
      <c r="Y7262" s="67"/>
    </row>
    <row r="7263" spans="25:25" x14ac:dyDescent="0.35">
      <c r="Y7263" s="67"/>
    </row>
    <row r="7264" spans="25:25" x14ac:dyDescent="0.35">
      <c r="Y7264" s="67"/>
    </row>
    <row r="7265" spans="25:25" x14ac:dyDescent="0.35">
      <c r="Y7265" s="67"/>
    </row>
    <row r="7266" spans="25:25" x14ac:dyDescent="0.35">
      <c r="Y7266" s="67"/>
    </row>
    <row r="7267" spans="25:25" x14ac:dyDescent="0.35">
      <c r="Y7267" s="67"/>
    </row>
    <row r="7268" spans="25:25" x14ac:dyDescent="0.35">
      <c r="Y7268" s="67"/>
    </row>
    <row r="7269" spans="25:25" x14ac:dyDescent="0.35">
      <c r="Y7269" s="67"/>
    </row>
    <row r="7270" spans="25:25" x14ac:dyDescent="0.35">
      <c r="Y7270" s="67"/>
    </row>
    <row r="7271" spans="25:25" x14ac:dyDescent="0.35">
      <c r="Y7271" s="67"/>
    </row>
    <row r="7272" spans="25:25" x14ac:dyDescent="0.35">
      <c r="Y7272" s="67"/>
    </row>
    <row r="7273" spans="25:25" x14ac:dyDescent="0.35">
      <c r="Y7273" s="67"/>
    </row>
    <row r="7274" spans="25:25" x14ac:dyDescent="0.35">
      <c r="Y7274" s="67"/>
    </row>
    <row r="7275" spans="25:25" x14ac:dyDescent="0.35">
      <c r="Y7275" s="67"/>
    </row>
    <row r="7276" spans="25:25" x14ac:dyDescent="0.35">
      <c r="Y7276" s="67"/>
    </row>
    <row r="7277" spans="25:25" x14ac:dyDescent="0.35">
      <c r="Y7277" s="67"/>
    </row>
    <row r="7278" spans="25:25" x14ac:dyDescent="0.35">
      <c r="Y7278" s="67"/>
    </row>
    <row r="7279" spans="25:25" x14ac:dyDescent="0.35">
      <c r="Y7279" s="67"/>
    </row>
    <row r="7280" spans="25:25" x14ac:dyDescent="0.35">
      <c r="Y7280" s="67"/>
    </row>
    <row r="7281" spans="25:25" x14ac:dyDescent="0.35">
      <c r="Y7281" s="67"/>
    </row>
    <row r="7282" spans="25:25" x14ac:dyDescent="0.35">
      <c r="Y7282" s="67"/>
    </row>
    <row r="7283" spans="25:25" x14ac:dyDescent="0.35">
      <c r="Y7283" s="67"/>
    </row>
    <row r="7284" spans="25:25" x14ac:dyDescent="0.35">
      <c r="Y7284" s="67"/>
    </row>
    <row r="7285" spans="25:25" x14ac:dyDescent="0.35">
      <c r="Y7285" s="67"/>
    </row>
    <row r="7286" spans="25:25" x14ac:dyDescent="0.35">
      <c r="Y7286" s="67"/>
    </row>
    <row r="7287" spans="25:25" x14ac:dyDescent="0.35">
      <c r="Y7287" s="67"/>
    </row>
    <row r="7288" spans="25:25" x14ac:dyDescent="0.35">
      <c r="Y7288" s="67"/>
    </row>
    <row r="7289" spans="25:25" x14ac:dyDescent="0.35">
      <c r="Y7289" s="67"/>
    </row>
    <row r="7290" spans="25:25" x14ac:dyDescent="0.35">
      <c r="Y7290" s="67"/>
    </row>
    <row r="7291" spans="25:25" x14ac:dyDescent="0.35">
      <c r="Y7291" s="67"/>
    </row>
    <row r="7292" spans="25:25" x14ac:dyDescent="0.35">
      <c r="Y7292" s="67"/>
    </row>
    <row r="7293" spans="25:25" x14ac:dyDescent="0.35">
      <c r="Y7293" s="67"/>
    </row>
    <row r="7294" spans="25:25" x14ac:dyDescent="0.35">
      <c r="Y7294" s="67"/>
    </row>
    <row r="7295" spans="25:25" x14ac:dyDescent="0.35">
      <c r="Y7295" s="67"/>
    </row>
    <row r="7296" spans="25:25" x14ac:dyDescent="0.35">
      <c r="Y7296" s="67"/>
    </row>
    <row r="7297" spans="25:25" x14ac:dyDescent="0.35">
      <c r="Y7297" s="67"/>
    </row>
    <row r="7298" spans="25:25" x14ac:dyDescent="0.35">
      <c r="Y7298" s="67"/>
    </row>
    <row r="7299" spans="25:25" x14ac:dyDescent="0.35">
      <c r="Y7299" s="67"/>
    </row>
    <row r="7300" spans="25:25" x14ac:dyDescent="0.35">
      <c r="Y7300" s="67"/>
    </row>
    <row r="7301" spans="25:25" x14ac:dyDescent="0.35">
      <c r="Y7301" s="67"/>
    </row>
    <row r="7302" spans="25:25" x14ac:dyDescent="0.35">
      <c r="Y7302" s="67"/>
    </row>
    <row r="7303" spans="25:25" x14ac:dyDescent="0.35">
      <c r="Y7303" s="67"/>
    </row>
    <row r="7304" spans="25:25" x14ac:dyDescent="0.35">
      <c r="Y7304" s="67"/>
    </row>
    <row r="7305" spans="25:25" x14ac:dyDescent="0.35">
      <c r="Y7305" s="67"/>
    </row>
    <row r="7306" spans="25:25" x14ac:dyDescent="0.35">
      <c r="Y7306" s="67"/>
    </row>
    <row r="7307" spans="25:25" x14ac:dyDescent="0.35">
      <c r="Y7307" s="67"/>
    </row>
    <row r="7308" spans="25:25" x14ac:dyDescent="0.35">
      <c r="Y7308" s="67"/>
    </row>
    <row r="7309" spans="25:25" x14ac:dyDescent="0.35">
      <c r="Y7309" s="67"/>
    </row>
    <row r="7310" spans="25:25" x14ac:dyDescent="0.35">
      <c r="Y7310" s="67"/>
    </row>
    <row r="7311" spans="25:25" x14ac:dyDescent="0.35">
      <c r="Y7311" s="67"/>
    </row>
    <row r="7312" spans="25:25" x14ac:dyDescent="0.35">
      <c r="Y7312" s="67"/>
    </row>
    <row r="7313" spans="25:25" x14ac:dyDescent="0.35">
      <c r="Y7313" s="67"/>
    </row>
    <row r="7314" spans="25:25" x14ac:dyDescent="0.35">
      <c r="Y7314" s="67"/>
    </row>
    <row r="7315" spans="25:25" x14ac:dyDescent="0.35">
      <c r="Y7315" s="67"/>
    </row>
    <row r="7316" spans="25:25" x14ac:dyDescent="0.35">
      <c r="Y7316" s="67"/>
    </row>
    <row r="7317" spans="25:25" x14ac:dyDescent="0.35">
      <c r="Y7317" s="67"/>
    </row>
    <row r="7318" spans="25:25" x14ac:dyDescent="0.35">
      <c r="Y7318" s="67"/>
    </row>
    <row r="7319" spans="25:25" x14ac:dyDescent="0.35">
      <c r="Y7319" s="67"/>
    </row>
    <row r="7320" spans="25:25" x14ac:dyDescent="0.35">
      <c r="Y7320" s="67"/>
    </row>
    <row r="7321" spans="25:25" x14ac:dyDescent="0.35">
      <c r="Y7321" s="67"/>
    </row>
    <row r="7322" spans="25:25" x14ac:dyDescent="0.35">
      <c r="Y7322" s="67"/>
    </row>
    <row r="7323" spans="25:25" x14ac:dyDescent="0.35">
      <c r="Y7323" s="67"/>
    </row>
    <row r="7324" spans="25:25" x14ac:dyDescent="0.35">
      <c r="Y7324" s="67"/>
    </row>
    <row r="7325" spans="25:25" x14ac:dyDescent="0.35">
      <c r="Y7325" s="67"/>
    </row>
    <row r="7326" spans="25:25" x14ac:dyDescent="0.35">
      <c r="Y7326" s="67"/>
    </row>
    <row r="7327" spans="25:25" x14ac:dyDescent="0.35">
      <c r="Y7327" s="67"/>
    </row>
    <row r="7328" spans="25:25" x14ac:dyDescent="0.35">
      <c r="Y7328" s="67"/>
    </row>
    <row r="7329" spans="25:25" x14ac:dyDescent="0.35">
      <c r="Y7329" s="67"/>
    </row>
    <row r="7330" spans="25:25" x14ac:dyDescent="0.35">
      <c r="Y7330" s="67"/>
    </row>
    <row r="7331" spans="25:25" x14ac:dyDescent="0.35">
      <c r="Y7331" s="67"/>
    </row>
    <row r="7332" spans="25:25" x14ac:dyDescent="0.35">
      <c r="Y7332" s="67"/>
    </row>
    <row r="7333" spans="25:25" x14ac:dyDescent="0.35">
      <c r="Y7333" s="67"/>
    </row>
    <row r="7334" spans="25:25" x14ac:dyDescent="0.35">
      <c r="Y7334" s="67"/>
    </row>
    <row r="7335" spans="25:25" x14ac:dyDescent="0.35">
      <c r="Y7335" s="67"/>
    </row>
    <row r="7336" spans="25:25" x14ac:dyDescent="0.35">
      <c r="Y7336" s="67"/>
    </row>
    <row r="7337" spans="25:25" x14ac:dyDescent="0.35">
      <c r="Y7337" s="67"/>
    </row>
    <row r="7338" spans="25:25" x14ac:dyDescent="0.35">
      <c r="Y7338" s="67"/>
    </row>
    <row r="7339" spans="25:25" x14ac:dyDescent="0.35">
      <c r="Y7339" s="67"/>
    </row>
    <row r="7340" spans="25:25" x14ac:dyDescent="0.35">
      <c r="Y7340" s="67"/>
    </row>
    <row r="7341" spans="25:25" x14ac:dyDescent="0.35">
      <c r="Y7341" s="67"/>
    </row>
    <row r="7342" spans="25:25" x14ac:dyDescent="0.35">
      <c r="Y7342" s="67"/>
    </row>
    <row r="7343" spans="25:25" x14ac:dyDescent="0.35">
      <c r="Y7343" s="67"/>
    </row>
    <row r="7344" spans="25:25" x14ac:dyDescent="0.35">
      <c r="Y7344" s="67"/>
    </row>
    <row r="7345" spans="25:25" x14ac:dyDescent="0.35">
      <c r="Y7345" s="67"/>
    </row>
    <row r="7346" spans="25:25" x14ac:dyDescent="0.35">
      <c r="Y7346" s="67"/>
    </row>
    <row r="7347" spans="25:25" x14ac:dyDescent="0.35">
      <c r="Y7347" s="67"/>
    </row>
    <row r="7348" spans="25:25" x14ac:dyDescent="0.35">
      <c r="Y7348" s="67"/>
    </row>
    <row r="7349" spans="25:25" x14ac:dyDescent="0.35">
      <c r="Y7349" s="67"/>
    </row>
    <row r="7350" spans="25:25" x14ac:dyDescent="0.35">
      <c r="Y7350" s="67"/>
    </row>
    <row r="7351" spans="25:25" x14ac:dyDescent="0.35">
      <c r="Y7351" s="67"/>
    </row>
    <row r="7352" spans="25:25" x14ac:dyDescent="0.35">
      <c r="Y7352" s="67"/>
    </row>
    <row r="7353" spans="25:25" x14ac:dyDescent="0.35">
      <c r="Y7353" s="67"/>
    </row>
    <row r="7354" spans="25:25" x14ac:dyDescent="0.35">
      <c r="Y7354" s="67"/>
    </row>
    <row r="7355" spans="25:25" x14ac:dyDescent="0.35">
      <c r="Y7355" s="67"/>
    </row>
    <row r="7356" spans="25:25" x14ac:dyDescent="0.35">
      <c r="Y7356" s="67"/>
    </row>
    <row r="7357" spans="25:25" x14ac:dyDescent="0.35">
      <c r="Y7357" s="67"/>
    </row>
    <row r="7358" spans="25:25" x14ac:dyDescent="0.35">
      <c r="Y7358" s="67"/>
    </row>
    <row r="7359" spans="25:25" x14ac:dyDescent="0.35">
      <c r="Y7359" s="67"/>
    </row>
    <row r="7360" spans="25:25" x14ac:dyDescent="0.35">
      <c r="Y7360" s="67"/>
    </row>
    <row r="7361" spans="25:25" x14ac:dyDescent="0.35">
      <c r="Y7361" s="67"/>
    </row>
    <row r="7362" spans="25:25" x14ac:dyDescent="0.35">
      <c r="Y7362" s="67"/>
    </row>
    <row r="7363" spans="25:25" x14ac:dyDescent="0.35">
      <c r="Y7363" s="67"/>
    </row>
    <row r="7364" spans="25:25" x14ac:dyDescent="0.35">
      <c r="Y7364" s="67"/>
    </row>
    <row r="7365" spans="25:25" x14ac:dyDescent="0.35">
      <c r="Y7365" s="67"/>
    </row>
    <row r="7366" spans="25:25" x14ac:dyDescent="0.35">
      <c r="Y7366" s="67"/>
    </row>
    <row r="7367" spans="25:25" x14ac:dyDescent="0.35">
      <c r="Y7367" s="67"/>
    </row>
    <row r="7368" spans="25:25" x14ac:dyDescent="0.35">
      <c r="Y7368" s="67"/>
    </row>
    <row r="7369" spans="25:25" x14ac:dyDescent="0.35">
      <c r="Y7369" s="67"/>
    </row>
    <row r="7370" spans="25:25" x14ac:dyDescent="0.35">
      <c r="Y7370" s="67"/>
    </row>
    <row r="7371" spans="25:25" x14ac:dyDescent="0.35">
      <c r="Y7371" s="67"/>
    </row>
    <row r="7372" spans="25:25" x14ac:dyDescent="0.35">
      <c r="Y7372" s="67"/>
    </row>
    <row r="7373" spans="25:25" x14ac:dyDescent="0.35">
      <c r="Y7373" s="67"/>
    </row>
    <row r="7374" spans="25:25" x14ac:dyDescent="0.35">
      <c r="Y7374" s="67"/>
    </row>
    <row r="7375" spans="25:25" x14ac:dyDescent="0.35">
      <c r="Y7375" s="67"/>
    </row>
    <row r="7376" spans="25:25" x14ac:dyDescent="0.35">
      <c r="Y7376" s="67"/>
    </row>
    <row r="7377" spans="25:25" x14ac:dyDescent="0.35">
      <c r="Y7377" s="67"/>
    </row>
    <row r="7378" spans="25:25" x14ac:dyDescent="0.35">
      <c r="Y7378" s="67"/>
    </row>
    <row r="7379" spans="25:25" x14ac:dyDescent="0.35">
      <c r="Y7379" s="67"/>
    </row>
    <row r="7380" spans="25:25" x14ac:dyDescent="0.35">
      <c r="Y7380" s="67"/>
    </row>
    <row r="7381" spans="25:25" x14ac:dyDescent="0.35">
      <c r="Y7381" s="67"/>
    </row>
    <row r="7382" spans="25:25" x14ac:dyDescent="0.35">
      <c r="Y7382" s="67"/>
    </row>
    <row r="7383" spans="25:25" x14ac:dyDescent="0.35">
      <c r="Y7383" s="67"/>
    </row>
    <row r="7384" spans="25:25" x14ac:dyDescent="0.35">
      <c r="Y7384" s="67"/>
    </row>
    <row r="7385" spans="25:25" x14ac:dyDescent="0.35">
      <c r="Y7385" s="67"/>
    </row>
    <row r="7386" spans="25:25" x14ac:dyDescent="0.35">
      <c r="Y7386" s="67"/>
    </row>
    <row r="7387" spans="25:25" x14ac:dyDescent="0.35">
      <c r="Y7387" s="67"/>
    </row>
    <row r="7388" spans="25:25" x14ac:dyDescent="0.35">
      <c r="Y7388" s="67"/>
    </row>
    <row r="7389" spans="25:25" x14ac:dyDescent="0.35">
      <c r="Y7389" s="67"/>
    </row>
    <row r="7390" spans="25:25" x14ac:dyDescent="0.35">
      <c r="Y7390" s="67"/>
    </row>
    <row r="7391" spans="25:25" x14ac:dyDescent="0.35">
      <c r="Y7391" s="67"/>
    </row>
    <row r="7392" spans="25:25" x14ac:dyDescent="0.35">
      <c r="Y7392" s="67"/>
    </row>
    <row r="7393" spans="25:25" x14ac:dyDescent="0.35">
      <c r="Y7393" s="67"/>
    </row>
    <row r="7394" spans="25:25" x14ac:dyDescent="0.35">
      <c r="Y7394" s="67"/>
    </row>
    <row r="7395" spans="25:25" x14ac:dyDescent="0.35">
      <c r="Y7395" s="67"/>
    </row>
    <row r="7396" spans="25:25" x14ac:dyDescent="0.35">
      <c r="Y7396" s="67"/>
    </row>
    <row r="7397" spans="25:25" x14ac:dyDescent="0.35">
      <c r="Y7397" s="67"/>
    </row>
    <row r="7398" spans="25:25" x14ac:dyDescent="0.35">
      <c r="Y7398" s="67"/>
    </row>
    <row r="7399" spans="25:25" x14ac:dyDescent="0.35">
      <c r="Y7399" s="67"/>
    </row>
    <row r="7400" spans="25:25" x14ac:dyDescent="0.35">
      <c r="Y7400" s="67"/>
    </row>
    <row r="7401" spans="25:25" x14ac:dyDescent="0.35">
      <c r="Y7401" s="67"/>
    </row>
    <row r="7402" spans="25:25" x14ac:dyDescent="0.35">
      <c r="Y7402" s="67"/>
    </row>
    <row r="7403" spans="25:25" x14ac:dyDescent="0.35">
      <c r="Y7403" s="67"/>
    </row>
    <row r="7404" spans="25:25" x14ac:dyDescent="0.35">
      <c r="Y7404" s="67"/>
    </row>
    <row r="7405" spans="25:25" x14ac:dyDescent="0.35">
      <c r="Y7405" s="67"/>
    </row>
    <row r="7406" spans="25:25" x14ac:dyDescent="0.35">
      <c r="Y7406" s="67"/>
    </row>
    <row r="7407" spans="25:25" x14ac:dyDescent="0.35">
      <c r="Y7407" s="67"/>
    </row>
    <row r="7408" spans="25:25" x14ac:dyDescent="0.35">
      <c r="Y7408" s="67"/>
    </row>
    <row r="7409" spans="25:25" x14ac:dyDescent="0.35">
      <c r="Y7409" s="67"/>
    </row>
    <row r="7410" spans="25:25" x14ac:dyDescent="0.35">
      <c r="Y7410" s="67"/>
    </row>
    <row r="7411" spans="25:25" x14ac:dyDescent="0.35">
      <c r="Y7411" s="67"/>
    </row>
    <row r="7412" spans="25:25" x14ac:dyDescent="0.35">
      <c r="Y7412" s="67"/>
    </row>
    <row r="7413" spans="25:25" x14ac:dyDescent="0.35">
      <c r="Y7413" s="67"/>
    </row>
    <row r="7414" spans="25:25" x14ac:dyDescent="0.35">
      <c r="Y7414" s="67"/>
    </row>
    <row r="7415" spans="25:25" x14ac:dyDescent="0.35">
      <c r="Y7415" s="67"/>
    </row>
    <row r="7416" spans="25:25" x14ac:dyDescent="0.35">
      <c r="Y7416" s="67"/>
    </row>
    <row r="7417" spans="25:25" x14ac:dyDescent="0.35">
      <c r="Y7417" s="67"/>
    </row>
    <row r="7418" spans="25:25" x14ac:dyDescent="0.35">
      <c r="Y7418" s="67"/>
    </row>
    <row r="7419" spans="25:25" x14ac:dyDescent="0.35">
      <c r="Y7419" s="67"/>
    </row>
    <row r="7420" spans="25:25" x14ac:dyDescent="0.35">
      <c r="Y7420" s="67"/>
    </row>
    <row r="7421" spans="25:25" x14ac:dyDescent="0.35">
      <c r="Y7421" s="67"/>
    </row>
    <row r="7422" spans="25:25" x14ac:dyDescent="0.35">
      <c r="Y7422" s="67"/>
    </row>
    <row r="7423" spans="25:25" x14ac:dyDescent="0.35">
      <c r="Y7423" s="67"/>
    </row>
    <row r="7424" spans="25:25" x14ac:dyDescent="0.35">
      <c r="Y7424" s="67"/>
    </row>
    <row r="7425" spans="25:25" x14ac:dyDescent="0.35">
      <c r="Y7425" s="67"/>
    </row>
    <row r="7426" spans="25:25" x14ac:dyDescent="0.35">
      <c r="Y7426" s="67"/>
    </row>
    <row r="7427" spans="25:25" x14ac:dyDescent="0.35">
      <c r="Y7427" s="67"/>
    </row>
    <row r="7428" spans="25:25" x14ac:dyDescent="0.35">
      <c r="Y7428" s="67"/>
    </row>
    <row r="7429" spans="25:25" x14ac:dyDescent="0.35">
      <c r="Y7429" s="67"/>
    </row>
    <row r="7430" spans="25:25" x14ac:dyDescent="0.35">
      <c r="Y7430" s="67"/>
    </row>
    <row r="7431" spans="25:25" x14ac:dyDescent="0.35">
      <c r="Y7431" s="67"/>
    </row>
    <row r="7432" spans="25:25" x14ac:dyDescent="0.35">
      <c r="Y7432" s="67"/>
    </row>
    <row r="7433" spans="25:25" x14ac:dyDescent="0.35">
      <c r="Y7433" s="67"/>
    </row>
    <row r="7434" spans="25:25" x14ac:dyDescent="0.35">
      <c r="Y7434" s="67"/>
    </row>
    <row r="7435" spans="25:25" x14ac:dyDescent="0.35">
      <c r="Y7435" s="67"/>
    </row>
    <row r="7436" spans="25:25" x14ac:dyDescent="0.35">
      <c r="Y7436" s="67"/>
    </row>
    <row r="7437" spans="25:25" x14ac:dyDescent="0.35">
      <c r="Y7437" s="67"/>
    </row>
    <row r="7438" spans="25:25" x14ac:dyDescent="0.35">
      <c r="Y7438" s="67"/>
    </row>
    <row r="7439" spans="25:25" x14ac:dyDescent="0.35">
      <c r="Y7439" s="67"/>
    </row>
    <row r="7440" spans="25:25" x14ac:dyDescent="0.35">
      <c r="Y7440" s="67"/>
    </row>
    <row r="7441" spans="25:25" x14ac:dyDescent="0.35">
      <c r="Y7441" s="67"/>
    </row>
    <row r="7442" spans="25:25" x14ac:dyDescent="0.35">
      <c r="Y7442" s="67"/>
    </row>
    <row r="7443" spans="25:25" x14ac:dyDescent="0.35">
      <c r="Y7443" s="67"/>
    </row>
    <row r="7444" spans="25:25" x14ac:dyDescent="0.35">
      <c r="Y7444" s="67"/>
    </row>
    <row r="7445" spans="25:25" x14ac:dyDescent="0.35">
      <c r="Y7445" s="67"/>
    </row>
    <row r="7446" spans="25:25" x14ac:dyDescent="0.35">
      <c r="Y7446" s="67"/>
    </row>
    <row r="7447" spans="25:25" x14ac:dyDescent="0.35">
      <c r="Y7447" s="67"/>
    </row>
    <row r="7448" spans="25:25" x14ac:dyDescent="0.35">
      <c r="Y7448" s="67"/>
    </row>
    <row r="7449" spans="25:25" x14ac:dyDescent="0.35">
      <c r="Y7449" s="67"/>
    </row>
    <row r="7450" spans="25:25" x14ac:dyDescent="0.35">
      <c r="Y7450" s="67"/>
    </row>
    <row r="7451" spans="25:25" x14ac:dyDescent="0.35">
      <c r="Y7451" s="67"/>
    </row>
    <row r="7452" spans="25:25" x14ac:dyDescent="0.35">
      <c r="Y7452" s="67"/>
    </row>
    <row r="7453" spans="25:25" x14ac:dyDescent="0.35">
      <c r="Y7453" s="67"/>
    </row>
    <row r="7454" spans="25:25" x14ac:dyDescent="0.35">
      <c r="Y7454" s="67"/>
    </row>
    <row r="7455" spans="25:25" x14ac:dyDescent="0.35">
      <c r="Y7455" s="67"/>
    </row>
    <row r="7456" spans="25:25" x14ac:dyDescent="0.35">
      <c r="Y7456" s="67"/>
    </row>
    <row r="7457" spans="25:25" x14ac:dyDescent="0.35">
      <c r="Y7457" s="67"/>
    </row>
    <row r="7458" spans="25:25" x14ac:dyDescent="0.35">
      <c r="Y7458" s="67"/>
    </row>
    <row r="7459" spans="25:25" x14ac:dyDescent="0.35">
      <c r="Y7459" s="67"/>
    </row>
    <row r="7460" spans="25:25" x14ac:dyDescent="0.35">
      <c r="Y7460" s="67"/>
    </row>
    <row r="7461" spans="25:25" x14ac:dyDescent="0.35">
      <c r="Y7461" s="67"/>
    </row>
    <row r="7462" spans="25:25" x14ac:dyDescent="0.35">
      <c r="Y7462" s="67"/>
    </row>
    <row r="7463" spans="25:25" x14ac:dyDescent="0.35">
      <c r="Y7463" s="67"/>
    </row>
    <row r="7464" spans="25:25" x14ac:dyDescent="0.35">
      <c r="Y7464" s="67"/>
    </row>
    <row r="7465" spans="25:25" x14ac:dyDescent="0.35">
      <c r="Y7465" s="67"/>
    </row>
    <row r="7466" spans="25:25" x14ac:dyDescent="0.35">
      <c r="Y7466" s="67"/>
    </row>
    <row r="7467" spans="25:25" x14ac:dyDescent="0.35">
      <c r="Y7467" s="67"/>
    </row>
    <row r="7468" spans="25:25" x14ac:dyDescent="0.35">
      <c r="Y7468" s="67"/>
    </row>
    <row r="7469" spans="25:25" x14ac:dyDescent="0.35">
      <c r="Y7469" s="67"/>
    </row>
    <row r="7470" spans="25:25" x14ac:dyDescent="0.35">
      <c r="Y7470" s="67"/>
    </row>
    <row r="7471" spans="25:25" x14ac:dyDescent="0.35">
      <c r="Y7471" s="67"/>
    </row>
    <row r="7472" spans="25:25" x14ac:dyDescent="0.35">
      <c r="Y7472" s="67"/>
    </row>
    <row r="7473" spans="25:25" x14ac:dyDescent="0.35">
      <c r="Y7473" s="67"/>
    </row>
    <row r="7474" spans="25:25" x14ac:dyDescent="0.35">
      <c r="Y7474" s="67"/>
    </row>
    <row r="7475" spans="25:25" x14ac:dyDescent="0.35">
      <c r="Y7475" s="67"/>
    </row>
    <row r="7476" spans="25:25" x14ac:dyDescent="0.35">
      <c r="Y7476" s="67"/>
    </row>
    <row r="7477" spans="25:25" x14ac:dyDescent="0.35">
      <c r="Y7477" s="67"/>
    </row>
    <row r="7478" spans="25:25" x14ac:dyDescent="0.35">
      <c r="Y7478" s="67"/>
    </row>
    <row r="7479" spans="25:25" x14ac:dyDescent="0.35">
      <c r="Y7479" s="67"/>
    </row>
    <row r="7480" spans="25:25" x14ac:dyDescent="0.35">
      <c r="Y7480" s="67"/>
    </row>
    <row r="7481" spans="25:25" x14ac:dyDescent="0.35">
      <c r="Y7481" s="67"/>
    </row>
    <row r="7482" spans="25:25" x14ac:dyDescent="0.35">
      <c r="Y7482" s="67"/>
    </row>
    <row r="7483" spans="25:25" x14ac:dyDescent="0.35">
      <c r="Y7483" s="67"/>
    </row>
    <row r="7484" spans="25:25" x14ac:dyDescent="0.35">
      <c r="Y7484" s="67"/>
    </row>
    <row r="7485" spans="25:25" x14ac:dyDescent="0.35">
      <c r="Y7485" s="67"/>
    </row>
    <row r="7486" spans="25:25" x14ac:dyDescent="0.35">
      <c r="Y7486" s="67"/>
    </row>
    <row r="7487" spans="25:25" x14ac:dyDescent="0.35">
      <c r="Y7487" s="67"/>
    </row>
    <row r="7488" spans="25:25" x14ac:dyDescent="0.35">
      <c r="Y7488" s="67"/>
    </row>
    <row r="7489" spans="25:25" x14ac:dyDescent="0.35">
      <c r="Y7489" s="67"/>
    </row>
    <row r="7490" spans="25:25" x14ac:dyDescent="0.35">
      <c r="Y7490" s="67"/>
    </row>
    <row r="7491" spans="25:25" x14ac:dyDescent="0.35">
      <c r="Y7491" s="67"/>
    </row>
    <row r="7492" spans="25:25" x14ac:dyDescent="0.35">
      <c r="Y7492" s="67"/>
    </row>
    <row r="7493" spans="25:25" x14ac:dyDescent="0.35">
      <c r="Y7493" s="67"/>
    </row>
    <row r="7494" spans="25:25" x14ac:dyDescent="0.35">
      <c r="Y7494" s="67"/>
    </row>
    <row r="7495" spans="25:25" x14ac:dyDescent="0.35">
      <c r="Y7495" s="67"/>
    </row>
    <row r="7496" spans="25:25" x14ac:dyDescent="0.35">
      <c r="Y7496" s="67"/>
    </row>
    <row r="7497" spans="25:25" x14ac:dyDescent="0.35">
      <c r="Y7497" s="67"/>
    </row>
    <row r="7498" spans="25:25" x14ac:dyDescent="0.35">
      <c r="Y7498" s="67"/>
    </row>
    <row r="7499" spans="25:25" x14ac:dyDescent="0.35">
      <c r="Y7499" s="67"/>
    </row>
    <row r="7500" spans="25:25" x14ac:dyDescent="0.35">
      <c r="Y7500" s="67"/>
    </row>
    <row r="7501" spans="25:25" x14ac:dyDescent="0.35">
      <c r="Y7501" s="67"/>
    </row>
    <row r="7502" spans="25:25" x14ac:dyDescent="0.35">
      <c r="Y7502" s="67"/>
    </row>
    <row r="7503" spans="25:25" x14ac:dyDescent="0.35">
      <c r="Y7503" s="67"/>
    </row>
    <row r="7504" spans="25:25" x14ac:dyDescent="0.35">
      <c r="Y7504" s="67"/>
    </row>
    <row r="7505" spans="25:25" x14ac:dyDescent="0.35">
      <c r="Y7505" s="67"/>
    </row>
    <row r="7506" spans="25:25" x14ac:dyDescent="0.35">
      <c r="Y7506" s="67"/>
    </row>
    <row r="7507" spans="25:25" x14ac:dyDescent="0.35">
      <c r="Y7507" s="67"/>
    </row>
    <row r="7508" spans="25:25" x14ac:dyDescent="0.35">
      <c r="Y7508" s="67"/>
    </row>
    <row r="7509" spans="25:25" x14ac:dyDescent="0.35">
      <c r="Y7509" s="67"/>
    </row>
    <row r="7510" spans="25:25" x14ac:dyDescent="0.35">
      <c r="Y7510" s="67"/>
    </row>
    <row r="7511" spans="25:25" x14ac:dyDescent="0.35">
      <c r="Y7511" s="67"/>
    </row>
    <row r="7512" spans="25:25" x14ac:dyDescent="0.35">
      <c r="Y7512" s="67"/>
    </row>
    <row r="7513" spans="25:25" x14ac:dyDescent="0.35">
      <c r="Y7513" s="67"/>
    </row>
    <row r="7514" spans="25:25" x14ac:dyDescent="0.35">
      <c r="Y7514" s="67"/>
    </row>
    <row r="7515" spans="25:25" x14ac:dyDescent="0.35">
      <c r="Y7515" s="67"/>
    </row>
    <row r="7516" spans="25:25" x14ac:dyDescent="0.35">
      <c r="Y7516" s="67"/>
    </row>
    <row r="7517" spans="25:25" x14ac:dyDescent="0.35">
      <c r="Y7517" s="67"/>
    </row>
    <row r="7518" spans="25:25" x14ac:dyDescent="0.35">
      <c r="Y7518" s="67"/>
    </row>
    <row r="7519" spans="25:25" x14ac:dyDescent="0.35">
      <c r="Y7519" s="67"/>
    </row>
    <row r="7520" spans="25:25" x14ac:dyDescent="0.35">
      <c r="Y7520" s="67"/>
    </row>
    <row r="7521" spans="25:25" x14ac:dyDescent="0.35">
      <c r="Y7521" s="67"/>
    </row>
    <row r="7522" spans="25:25" x14ac:dyDescent="0.35">
      <c r="Y7522" s="67"/>
    </row>
    <row r="7523" spans="25:25" x14ac:dyDescent="0.35">
      <c r="Y7523" s="67"/>
    </row>
    <row r="7524" spans="25:25" x14ac:dyDescent="0.35">
      <c r="Y7524" s="67"/>
    </row>
    <row r="7525" spans="25:25" x14ac:dyDescent="0.35">
      <c r="Y7525" s="67"/>
    </row>
    <row r="7526" spans="25:25" x14ac:dyDescent="0.35">
      <c r="Y7526" s="67"/>
    </row>
    <row r="7527" spans="25:25" x14ac:dyDescent="0.35">
      <c r="Y7527" s="67"/>
    </row>
    <row r="7528" spans="25:25" x14ac:dyDescent="0.35">
      <c r="Y7528" s="67"/>
    </row>
    <row r="7529" spans="25:25" x14ac:dyDescent="0.35">
      <c r="Y7529" s="67"/>
    </row>
    <row r="7530" spans="25:25" x14ac:dyDescent="0.35">
      <c r="Y7530" s="67"/>
    </row>
    <row r="7531" spans="25:25" x14ac:dyDescent="0.35">
      <c r="Y7531" s="67"/>
    </row>
    <row r="7532" spans="25:25" x14ac:dyDescent="0.35">
      <c r="Y7532" s="67"/>
    </row>
    <row r="7533" spans="25:25" x14ac:dyDescent="0.35">
      <c r="Y7533" s="67"/>
    </row>
    <row r="7534" spans="25:25" x14ac:dyDescent="0.35">
      <c r="Y7534" s="67"/>
    </row>
    <row r="7535" spans="25:25" x14ac:dyDescent="0.35">
      <c r="Y7535" s="67"/>
    </row>
    <row r="7536" spans="25:25" x14ac:dyDescent="0.35">
      <c r="Y7536" s="67"/>
    </row>
    <row r="7537" spans="25:25" x14ac:dyDescent="0.35">
      <c r="Y7537" s="67"/>
    </row>
    <row r="7538" spans="25:25" x14ac:dyDescent="0.35">
      <c r="Y7538" s="67"/>
    </row>
    <row r="7539" spans="25:25" x14ac:dyDescent="0.35">
      <c r="Y7539" s="67"/>
    </row>
    <row r="7540" spans="25:25" x14ac:dyDescent="0.35">
      <c r="Y7540" s="67"/>
    </row>
    <row r="7541" spans="25:25" x14ac:dyDescent="0.35">
      <c r="Y7541" s="67"/>
    </row>
    <row r="7542" spans="25:25" x14ac:dyDescent="0.35">
      <c r="Y7542" s="67"/>
    </row>
    <row r="7543" spans="25:25" x14ac:dyDescent="0.35">
      <c r="Y7543" s="67"/>
    </row>
    <row r="7544" spans="25:25" x14ac:dyDescent="0.35">
      <c r="Y7544" s="67"/>
    </row>
    <row r="7545" spans="25:25" x14ac:dyDescent="0.35">
      <c r="Y7545" s="67"/>
    </row>
    <row r="7546" spans="25:25" x14ac:dyDescent="0.35">
      <c r="Y7546" s="67"/>
    </row>
    <row r="7547" spans="25:25" x14ac:dyDescent="0.35">
      <c r="Y7547" s="67"/>
    </row>
    <row r="7548" spans="25:25" x14ac:dyDescent="0.35">
      <c r="Y7548" s="67"/>
    </row>
    <row r="7549" spans="25:25" x14ac:dyDescent="0.35">
      <c r="Y7549" s="67"/>
    </row>
    <row r="7550" spans="25:25" x14ac:dyDescent="0.35">
      <c r="Y7550" s="67"/>
    </row>
    <row r="7551" spans="25:25" x14ac:dyDescent="0.35">
      <c r="Y7551" s="67"/>
    </row>
    <row r="7552" spans="25:25" x14ac:dyDescent="0.35">
      <c r="Y7552" s="67"/>
    </row>
    <row r="7553" spans="25:25" x14ac:dyDescent="0.35">
      <c r="Y7553" s="67"/>
    </row>
    <row r="7554" spans="25:25" x14ac:dyDescent="0.35">
      <c r="Y7554" s="67"/>
    </row>
    <row r="7555" spans="25:25" x14ac:dyDescent="0.35">
      <c r="Y7555" s="67"/>
    </row>
    <row r="7556" spans="25:25" x14ac:dyDescent="0.35">
      <c r="Y7556" s="67"/>
    </row>
    <row r="7557" spans="25:25" x14ac:dyDescent="0.35">
      <c r="Y7557" s="67"/>
    </row>
    <row r="7558" spans="25:25" x14ac:dyDescent="0.35">
      <c r="Y7558" s="67"/>
    </row>
    <row r="7559" spans="25:25" x14ac:dyDescent="0.35">
      <c r="Y7559" s="67"/>
    </row>
    <row r="7560" spans="25:25" x14ac:dyDescent="0.35">
      <c r="Y7560" s="67"/>
    </row>
    <row r="7561" spans="25:25" x14ac:dyDescent="0.35">
      <c r="Y7561" s="67"/>
    </row>
    <row r="7562" spans="25:25" x14ac:dyDescent="0.35">
      <c r="Y7562" s="67"/>
    </row>
    <row r="7563" spans="25:25" x14ac:dyDescent="0.35">
      <c r="Y7563" s="67"/>
    </row>
    <row r="7564" spans="25:25" x14ac:dyDescent="0.35">
      <c r="Y7564" s="67"/>
    </row>
    <row r="7565" spans="25:25" x14ac:dyDescent="0.35">
      <c r="Y7565" s="67"/>
    </row>
    <row r="7566" spans="25:25" x14ac:dyDescent="0.35">
      <c r="Y7566" s="67"/>
    </row>
    <row r="7567" spans="25:25" x14ac:dyDescent="0.35">
      <c r="Y7567" s="67"/>
    </row>
    <row r="7568" spans="25:25" x14ac:dyDescent="0.35">
      <c r="Y7568" s="67"/>
    </row>
    <row r="7569" spans="25:25" x14ac:dyDescent="0.35">
      <c r="Y7569" s="67"/>
    </row>
    <row r="7570" spans="25:25" x14ac:dyDescent="0.35">
      <c r="Y7570" s="67"/>
    </row>
    <row r="7571" spans="25:25" x14ac:dyDescent="0.35">
      <c r="Y7571" s="67"/>
    </row>
    <row r="7572" spans="25:25" x14ac:dyDescent="0.35">
      <c r="Y7572" s="67"/>
    </row>
    <row r="7573" spans="25:25" x14ac:dyDescent="0.35">
      <c r="Y7573" s="67"/>
    </row>
    <row r="7574" spans="25:25" x14ac:dyDescent="0.35">
      <c r="Y7574" s="67"/>
    </row>
    <row r="7575" spans="25:25" x14ac:dyDescent="0.35">
      <c r="Y7575" s="67"/>
    </row>
    <row r="7576" spans="25:25" x14ac:dyDescent="0.35">
      <c r="Y7576" s="67"/>
    </row>
    <row r="7577" spans="25:25" x14ac:dyDescent="0.35">
      <c r="Y7577" s="67"/>
    </row>
    <row r="7578" spans="25:25" x14ac:dyDescent="0.35">
      <c r="Y7578" s="67"/>
    </row>
    <row r="7579" spans="25:25" x14ac:dyDescent="0.35">
      <c r="Y7579" s="67"/>
    </row>
    <row r="7580" spans="25:25" x14ac:dyDescent="0.35">
      <c r="Y7580" s="67"/>
    </row>
    <row r="7581" spans="25:25" x14ac:dyDescent="0.35">
      <c r="Y7581" s="67"/>
    </row>
    <row r="7582" spans="25:25" x14ac:dyDescent="0.35">
      <c r="Y7582" s="67"/>
    </row>
    <row r="7583" spans="25:25" x14ac:dyDescent="0.35">
      <c r="Y7583" s="67"/>
    </row>
    <row r="7584" spans="25:25" x14ac:dyDescent="0.35">
      <c r="Y7584" s="67"/>
    </row>
    <row r="7585" spans="25:25" x14ac:dyDescent="0.35">
      <c r="Y7585" s="67"/>
    </row>
    <row r="7586" spans="25:25" x14ac:dyDescent="0.35">
      <c r="Y7586" s="67"/>
    </row>
    <row r="7587" spans="25:25" x14ac:dyDescent="0.35">
      <c r="Y7587" s="67"/>
    </row>
    <row r="7588" spans="25:25" x14ac:dyDescent="0.35">
      <c r="Y7588" s="67"/>
    </row>
    <row r="7589" spans="25:25" x14ac:dyDescent="0.35">
      <c r="Y7589" s="67"/>
    </row>
    <row r="7590" spans="25:25" x14ac:dyDescent="0.35">
      <c r="Y7590" s="67"/>
    </row>
    <row r="7591" spans="25:25" x14ac:dyDescent="0.35">
      <c r="Y7591" s="67"/>
    </row>
    <row r="7592" spans="25:25" x14ac:dyDescent="0.35">
      <c r="Y7592" s="67"/>
    </row>
    <row r="7593" spans="25:25" x14ac:dyDescent="0.35">
      <c r="Y7593" s="67"/>
    </row>
    <row r="7594" spans="25:25" x14ac:dyDescent="0.35">
      <c r="Y7594" s="67"/>
    </row>
    <row r="7595" spans="25:25" x14ac:dyDescent="0.35">
      <c r="Y7595" s="67"/>
    </row>
    <row r="7596" spans="25:25" x14ac:dyDescent="0.35">
      <c r="Y7596" s="67"/>
    </row>
    <row r="7597" spans="25:25" x14ac:dyDescent="0.35">
      <c r="Y7597" s="67"/>
    </row>
    <row r="7598" spans="25:25" x14ac:dyDescent="0.35">
      <c r="Y7598" s="67"/>
    </row>
    <row r="7599" spans="25:25" x14ac:dyDescent="0.35">
      <c r="Y7599" s="67"/>
    </row>
    <row r="7600" spans="25:25" x14ac:dyDescent="0.35">
      <c r="Y7600" s="67"/>
    </row>
    <row r="7601" spans="25:25" x14ac:dyDescent="0.35">
      <c r="Y7601" s="67"/>
    </row>
    <row r="7602" spans="25:25" x14ac:dyDescent="0.35">
      <c r="Y7602" s="67"/>
    </row>
    <row r="7603" spans="25:25" x14ac:dyDescent="0.35">
      <c r="Y7603" s="67"/>
    </row>
    <row r="7604" spans="25:25" x14ac:dyDescent="0.35">
      <c r="Y7604" s="67"/>
    </row>
    <row r="7605" spans="25:25" x14ac:dyDescent="0.35">
      <c r="Y7605" s="67"/>
    </row>
    <row r="7606" spans="25:25" x14ac:dyDescent="0.35">
      <c r="Y7606" s="67"/>
    </row>
    <row r="7607" spans="25:25" x14ac:dyDescent="0.35">
      <c r="Y7607" s="67"/>
    </row>
    <row r="7608" spans="25:25" x14ac:dyDescent="0.35">
      <c r="Y7608" s="67"/>
    </row>
    <row r="7609" spans="25:25" x14ac:dyDescent="0.35">
      <c r="Y7609" s="67"/>
    </row>
    <row r="7610" spans="25:25" x14ac:dyDescent="0.35">
      <c r="Y7610" s="67"/>
    </row>
    <row r="7611" spans="25:25" x14ac:dyDescent="0.35">
      <c r="Y7611" s="67"/>
    </row>
    <row r="7612" spans="25:25" x14ac:dyDescent="0.35">
      <c r="Y7612" s="67"/>
    </row>
    <row r="7613" spans="25:25" x14ac:dyDescent="0.35">
      <c r="Y7613" s="67"/>
    </row>
    <row r="7614" spans="25:25" x14ac:dyDescent="0.35">
      <c r="Y7614" s="67"/>
    </row>
    <row r="7615" spans="25:25" x14ac:dyDescent="0.35">
      <c r="Y7615" s="67"/>
    </row>
    <row r="7616" spans="25:25" x14ac:dyDescent="0.35">
      <c r="Y7616" s="67"/>
    </row>
    <row r="7617" spans="25:25" x14ac:dyDescent="0.35">
      <c r="Y7617" s="67"/>
    </row>
    <row r="7618" spans="25:25" x14ac:dyDescent="0.35">
      <c r="Y7618" s="67"/>
    </row>
    <row r="7619" spans="25:25" x14ac:dyDescent="0.35">
      <c r="Y7619" s="67"/>
    </row>
    <row r="7620" spans="25:25" x14ac:dyDescent="0.35">
      <c r="Y7620" s="67"/>
    </row>
    <row r="7621" spans="25:25" x14ac:dyDescent="0.35">
      <c r="Y7621" s="67"/>
    </row>
    <row r="7622" spans="25:25" x14ac:dyDescent="0.35">
      <c r="Y7622" s="67"/>
    </row>
    <row r="7623" spans="25:25" x14ac:dyDescent="0.35">
      <c r="Y7623" s="67"/>
    </row>
    <row r="7624" spans="25:25" x14ac:dyDescent="0.35">
      <c r="Y7624" s="67"/>
    </row>
    <row r="7625" spans="25:25" x14ac:dyDescent="0.35">
      <c r="Y7625" s="67"/>
    </row>
    <row r="7626" spans="25:25" x14ac:dyDescent="0.35">
      <c r="Y7626" s="67"/>
    </row>
    <row r="7627" spans="25:25" x14ac:dyDescent="0.35">
      <c r="Y7627" s="67"/>
    </row>
    <row r="7628" spans="25:25" x14ac:dyDescent="0.35">
      <c r="Y7628" s="67"/>
    </row>
    <row r="7629" spans="25:25" x14ac:dyDescent="0.35">
      <c r="Y7629" s="67"/>
    </row>
    <row r="7630" spans="25:25" x14ac:dyDescent="0.35">
      <c r="Y7630" s="67"/>
    </row>
    <row r="7631" spans="25:25" x14ac:dyDescent="0.35">
      <c r="Y7631" s="67"/>
    </row>
    <row r="7632" spans="25:25" x14ac:dyDescent="0.35">
      <c r="Y7632" s="67"/>
    </row>
    <row r="7633" spans="25:25" x14ac:dyDescent="0.35">
      <c r="Y7633" s="67"/>
    </row>
    <row r="7634" spans="25:25" x14ac:dyDescent="0.35">
      <c r="Y7634" s="67"/>
    </row>
    <row r="7635" spans="25:25" x14ac:dyDescent="0.35">
      <c r="Y7635" s="67"/>
    </row>
    <row r="7636" spans="25:25" x14ac:dyDescent="0.35">
      <c r="Y7636" s="67"/>
    </row>
    <row r="7637" spans="25:25" x14ac:dyDescent="0.35">
      <c r="Y7637" s="67"/>
    </row>
    <row r="7638" spans="25:25" x14ac:dyDescent="0.35">
      <c r="Y7638" s="67"/>
    </row>
    <row r="7639" spans="25:25" x14ac:dyDescent="0.35">
      <c r="Y7639" s="67"/>
    </row>
    <row r="7640" spans="25:25" x14ac:dyDescent="0.35">
      <c r="Y7640" s="67"/>
    </row>
    <row r="7641" spans="25:25" x14ac:dyDescent="0.35">
      <c r="Y7641" s="67"/>
    </row>
    <row r="7642" spans="25:25" x14ac:dyDescent="0.35">
      <c r="Y7642" s="67"/>
    </row>
    <row r="7643" spans="25:25" x14ac:dyDescent="0.35">
      <c r="Y7643" s="67"/>
    </row>
    <row r="7644" spans="25:25" x14ac:dyDescent="0.35">
      <c r="Y7644" s="67"/>
    </row>
    <row r="7645" spans="25:25" x14ac:dyDescent="0.35">
      <c r="Y7645" s="67"/>
    </row>
    <row r="7646" spans="25:25" x14ac:dyDescent="0.35">
      <c r="Y7646" s="67"/>
    </row>
    <row r="7647" spans="25:25" x14ac:dyDescent="0.35">
      <c r="Y7647" s="67"/>
    </row>
    <row r="7648" spans="25:25" x14ac:dyDescent="0.35">
      <c r="Y7648" s="67"/>
    </row>
    <row r="7649" spans="25:25" x14ac:dyDescent="0.35">
      <c r="Y7649" s="67"/>
    </row>
    <row r="7650" spans="25:25" x14ac:dyDescent="0.35">
      <c r="Y7650" s="67"/>
    </row>
    <row r="7651" spans="25:25" x14ac:dyDescent="0.35">
      <c r="Y7651" s="67"/>
    </row>
    <row r="7652" spans="25:25" x14ac:dyDescent="0.35">
      <c r="Y7652" s="67"/>
    </row>
    <row r="7653" spans="25:25" x14ac:dyDescent="0.35">
      <c r="Y7653" s="67"/>
    </row>
    <row r="7654" spans="25:25" x14ac:dyDescent="0.35">
      <c r="Y7654" s="67"/>
    </row>
    <row r="7655" spans="25:25" x14ac:dyDescent="0.35">
      <c r="Y7655" s="67"/>
    </row>
    <row r="7656" spans="25:25" x14ac:dyDescent="0.35">
      <c r="Y7656" s="67"/>
    </row>
    <row r="7657" spans="25:25" x14ac:dyDescent="0.35">
      <c r="Y7657" s="67"/>
    </row>
    <row r="7658" spans="25:25" x14ac:dyDescent="0.35">
      <c r="Y7658" s="67"/>
    </row>
    <row r="7659" spans="25:25" x14ac:dyDescent="0.35">
      <c r="Y7659" s="67"/>
    </row>
    <row r="7660" spans="25:25" x14ac:dyDescent="0.35">
      <c r="Y7660" s="67"/>
    </row>
    <row r="7661" spans="25:25" x14ac:dyDescent="0.35">
      <c r="Y7661" s="67"/>
    </row>
    <row r="7662" spans="25:25" x14ac:dyDescent="0.35">
      <c r="Y7662" s="67"/>
    </row>
    <row r="7663" spans="25:25" x14ac:dyDescent="0.35">
      <c r="Y7663" s="67"/>
    </row>
    <row r="7664" spans="25:25" x14ac:dyDescent="0.35">
      <c r="Y7664" s="67"/>
    </row>
    <row r="7665" spans="25:25" x14ac:dyDescent="0.35">
      <c r="Y7665" s="67"/>
    </row>
    <row r="7666" spans="25:25" x14ac:dyDescent="0.35">
      <c r="Y7666" s="67"/>
    </row>
    <row r="7667" spans="25:25" x14ac:dyDescent="0.35">
      <c r="Y7667" s="67"/>
    </row>
    <row r="7668" spans="25:25" x14ac:dyDescent="0.35">
      <c r="Y7668" s="67"/>
    </row>
    <row r="7669" spans="25:25" x14ac:dyDescent="0.35">
      <c r="Y7669" s="67"/>
    </row>
    <row r="7670" spans="25:25" x14ac:dyDescent="0.35">
      <c r="Y7670" s="67"/>
    </row>
    <row r="7671" spans="25:25" x14ac:dyDescent="0.35">
      <c r="Y7671" s="67"/>
    </row>
    <row r="7672" spans="25:25" x14ac:dyDescent="0.35">
      <c r="Y7672" s="67"/>
    </row>
    <row r="7673" spans="25:25" x14ac:dyDescent="0.35">
      <c r="Y7673" s="67"/>
    </row>
    <row r="7674" spans="25:25" x14ac:dyDescent="0.35">
      <c r="Y7674" s="67"/>
    </row>
    <row r="7675" spans="25:25" x14ac:dyDescent="0.35">
      <c r="Y7675" s="67"/>
    </row>
    <row r="7676" spans="25:25" x14ac:dyDescent="0.35">
      <c r="Y7676" s="67"/>
    </row>
    <row r="7677" spans="25:25" x14ac:dyDescent="0.35">
      <c r="Y7677" s="67"/>
    </row>
    <row r="7678" spans="25:25" x14ac:dyDescent="0.35">
      <c r="Y7678" s="67"/>
    </row>
    <row r="7679" spans="25:25" x14ac:dyDescent="0.35">
      <c r="Y7679" s="67"/>
    </row>
    <row r="7680" spans="25:25" x14ac:dyDescent="0.35">
      <c r="Y7680" s="67"/>
    </row>
    <row r="7681" spans="25:25" x14ac:dyDescent="0.35">
      <c r="Y7681" s="67"/>
    </row>
    <row r="7682" spans="25:25" x14ac:dyDescent="0.35">
      <c r="Y7682" s="67"/>
    </row>
    <row r="7683" spans="25:25" x14ac:dyDescent="0.35">
      <c r="Y7683" s="67"/>
    </row>
    <row r="7684" spans="25:25" x14ac:dyDescent="0.35">
      <c r="Y7684" s="67"/>
    </row>
    <row r="7685" spans="25:25" x14ac:dyDescent="0.35">
      <c r="Y7685" s="67"/>
    </row>
    <row r="7686" spans="25:25" x14ac:dyDescent="0.35">
      <c r="Y7686" s="67"/>
    </row>
    <row r="7687" spans="25:25" x14ac:dyDescent="0.35">
      <c r="Y7687" s="67"/>
    </row>
    <row r="7688" spans="25:25" x14ac:dyDescent="0.35">
      <c r="Y7688" s="67"/>
    </row>
    <row r="7689" spans="25:25" x14ac:dyDescent="0.35">
      <c r="Y7689" s="67"/>
    </row>
    <row r="7690" spans="25:25" x14ac:dyDescent="0.35">
      <c r="Y7690" s="67"/>
    </row>
    <row r="7691" spans="25:25" x14ac:dyDescent="0.35">
      <c r="Y7691" s="67"/>
    </row>
    <row r="7692" spans="25:25" x14ac:dyDescent="0.35">
      <c r="Y7692" s="67"/>
    </row>
    <row r="7693" spans="25:25" x14ac:dyDescent="0.35">
      <c r="Y7693" s="67"/>
    </row>
    <row r="7694" spans="25:25" x14ac:dyDescent="0.35">
      <c r="Y7694" s="67"/>
    </row>
    <row r="7695" spans="25:25" x14ac:dyDescent="0.35">
      <c r="Y7695" s="67"/>
    </row>
    <row r="7696" spans="25:25" x14ac:dyDescent="0.35">
      <c r="Y7696" s="67"/>
    </row>
    <row r="7697" spans="25:25" x14ac:dyDescent="0.35">
      <c r="Y7697" s="67"/>
    </row>
    <row r="7698" spans="25:25" x14ac:dyDescent="0.35">
      <c r="Y7698" s="67"/>
    </row>
    <row r="7699" spans="25:25" x14ac:dyDescent="0.35">
      <c r="Y7699" s="67"/>
    </row>
    <row r="7700" spans="25:25" x14ac:dyDescent="0.35">
      <c r="Y7700" s="67"/>
    </row>
    <row r="7701" spans="25:25" x14ac:dyDescent="0.35">
      <c r="Y7701" s="67"/>
    </row>
    <row r="7702" spans="25:25" x14ac:dyDescent="0.35">
      <c r="Y7702" s="67"/>
    </row>
    <row r="7703" spans="25:25" x14ac:dyDescent="0.35">
      <c r="Y7703" s="67"/>
    </row>
    <row r="7704" spans="25:25" x14ac:dyDescent="0.35">
      <c r="Y7704" s="67"/>
    </row>
    <row r="7705" spans="25:25" x14ac:dyDescent="0.35">
      <c r="Y7705" s="67"/>
    </row>
    <row r="7706" spans="25:25" x14ac:dyDescent="0.35">
      <c r="Y7706" s="67"/>
    </row>
    <row r="7707" spans="25:25" x14ac:dyDescent="0.35">
      <c r="Y7707" s="67"/>
    </row>
    <row r="7708" spans="25:25" x14ac:dyDescent="0.35">
      <c r="Y7708" s="67"/>
    </row>
    <row r="7709" spans="25:25" x14ac:dyDescent="0.35">
      <c r="Y7709" s="67"/>
    </row>
    <row r="7710" spans="25:25" x14ac:dyDescent="0.35">
      <c r="Y7710" s="67"/>
    </row>
    <row r="7711" spans="25:25" x14ac:dyDescent="0.35">
      <c r="Y7711" s="67"/>
    </row>
    <row r="7712" spans="25:25" x14ac:dyDescent="0.35">
      <c r="Y7712" s="67"/>
    </row>
    <row r="7713" spans="25:25" x14ac:dyDescent="0.35">
      <c r="Y7713" s="67"/>
    </row>
    <row r="7714" spans="25:25" x14ac:dyDescent="0.35">
      <c r="Y7714" s="67"/>
    </row>
    <row r="7715" spans="25:25" x14ac:dyDescent="0.35">
      <c r="Y7715" s="67"/>
    </row>
    <row r="7716" spans="25:25" x14ac:dyDescent="0.35">
      <c r="Y7716" s="67"/>
    </row>
    <row r="7717" spans="25:25" x14ac:dyDescent="0.35">
      <c r="Y7717" s="67"/>
    </row>
    <row r="7718" spans="25:25" x14ac:dyDescent="0.35">
      <c r="Y7718" s="67"/>
    </row>
    <row r="7719" spans="25:25" x14ac:dyDescent="0.35">
      <c r="Y7719" s="67"/>
    </row>
    <row r="7720" spans="25:25" x14ac:dyDescent="0.35">
      <c r="Y7720" s="67"/>
    </row>
    <row r="7721" spans="25:25" x14ac:dyDescent="0.35">
      <c r="Y7721" s="67"/>
    </row>
    <row r="7722" spans="25:25" x14ac:dyDescent="0.35">
      <c r="Y7722" s="67"/>
    </row>
    <row r="7723" spans="25:25" x14ac:dyDescent="0.35">
      <c r="Y7723" s="67"/>
    </row>
    <row r="7724" spans="25:25" x14ac:dyDescent="0.35">
      <c r="Y7724" s="67"/>
    </row>
    <row r="7725" spans="25:25" x14ac:dyDescent="0.35">
      <c r="Y7725" s="67"/>
    </row>
    <row r="7726" spans="25:25" x14ac:dyDescent="0.35">
      <c r="Y7726" s="67"/>
    </row>
    <row r="7727" spans="25:25" x14ac:dyDescent="0.35">
      <c r="Y7727" s="67"/>
    </row>
    <row r="7728" spans="25:25" x14ac:dyDescent="0.35">
      <c r="Y7728" s="67"/>
    </row>
    <row r="7729" spans="25:25" x14ac:dyDescent="0.35">
      <c r="Y7729" s="67"/>
    </row>
    <row r="7730" spans="25:25" x14ac:dyDescent="0.35">
      <c r="Y7730" s="67"/>
    </row>
    <row r="7731" spans="25:25" x14ac:dyDescent="0.35">
      <c r="Y7731" s="67"/>
    </row>
    <row r="7732" spans="25:25" x14ac:dyDescent="0.35">
      <c r="Y7732" s="67"/>
    </row>
    <row r="7733" spans="25:25" x14ac:dyDescent="0.35">
      <c r="Y7733" s="67"/>
    </row>
    <row r="7734" spans="25:25" x14ac:dyDescent="0.35">
      <c r="Y7734" s="67"/>
    </row>
    <row r="7735" spans="25:25" x14ac:dyDescent="0.35">
      <c r="Y7735" s="67"/>
    </row>
    <row r="7736" spans="25:25" x14ac:dyDescent="0.35">
      <c r="Y7736" s="67"/>
    </row>
    <row r="7737" spans="25:25" x14ac:dyDescent="0.35">
      <c r="Y7737" s="67"/>
    </row>
    <row r="7738" spans="25:25" x14ac:dyDescent="0.35">
      <c r="Y7738" s="67"/>
    </row>
    <row r="7739" spans="25:25" x14ac:dyDescent="0.35">
      <c r="Y7739" s="67"/>
    </row>
    <row r="7740" spans="25:25" x14ac:dyDescent="0.35">
      <c r="Y7740" s="67"/>
    </row>
    <row r="7741" spans="25:25" x14ac:dyDescent="0.35">
      <c r="Y7741" s="67"/>
    </row>
    <row r="7742" spans="25:25" x14ac:dyDescent="0.35">
      <c r="Y7742" s="67"/>
    </row>
    <row r="7743" spans="25:25" x14ac:dyDescent="0.35">
      <c r="Y7743" s="67"/>
    </row>
    <row r="7744" spans="25:25" x14ac:dyDescent="0.35">
      <c r="Y7744" s="67"/>
    </row>
    <row r="7745" spans="25:25" x14ac:dyDescent="0.35">
      <c r="Y7745" s="67"/>
    </row>
    <row r="7746" spans="25:25" x14ac:dyDescent="0.35">
      <c r="Y7746" s="67"/>
    </row>
    <row r="7747" spans="25:25" x14ac:dyDescent="0.35">
      <c r="Y7747" s="67"/>
    </row>
    <row r="7748" spans="25:25" x14ac:dyDescent="0.35">
      <c r="Y7748" s="67"/>
    </row>
    <row r="7749" spans="25:25" x14ac:dyDescent="0.35">
      <c r="Y7749" s="67"/>
    </row>
    <row r="7750" spans="25:25" x14ac:dyDescent="0.35">
      <c r="Y7750" s="67"/>
    </row>
    <row r="7751" spans="25:25" x14ac:dyDescent="0.35">
      <c r="Y7751" s="67"/>
    </row>
    <row r="7752" spans="25:25" x14ac:dyDescent="0.35">
      <c r="Y7752" s="67"/>
    </row>
    <row r="7753" spans="25:25" x14ac:dyDescent="0.35">
      <c r="Y7753" s="67"/>
    </row>
    <row r="7754" spans="25:25" x14ac:dyDescent="0.35">
      <c r="Y7754" s="67"/>
    </row>
    <row r="7755" spans="25:25" x14ac:dyDescent="0.35">
      <c r="Y7755" s="67"/>
    </row>
    <row r="7756" spans="25:25" x14ac:dyDescent="0.35">
      <c r="Y7756" s="67"/>
    </row>
    <row r="7757" spans="25:25" x14ac:dyDescent="0.35">
      <c r="Y7757" s="67"/>
    </row>
    <row r="7758" spans="25:25" x14ac:dyDescent="0.35">
      <c r="Y7758" s="67"/>
    </row>
    <row r="7759" spans="25:25" x14ac:dyDescent="0.35">
      <c r="Y7759" s="67"/>
    </row>
    <row r="7760" spans="25:25" x14ac:dyDescent="0.35">
      <c r="Y7760" s="67"/>
    </row>
    <row r="7761" spans="25:25" x14ac:dyDescent="0.35">
      <c r="Y7761" s="67"/>
    </row>
    <row r="7762" spans="25:25" x14ac:dyDescent="0.35">
      <c r="Y7762" s="67"/>
    </row>
    <row r="7763" spans="25:25" x14ac:dyDescent="0.35">
      <c r="Y7763" s="67"/>
    </row>
    <row r="7764" spans="25:25" x14ac:dyDescent="0.35">
      <c r="Y7764" s="67"/>
    </row>
    <row r="7765" spans="25:25" x14ac:dyDescent="0.35">
      <c r="Y7765" s="67"/>
    </row>
    <row r="7766" spans="25:25" x14ac:dyDescent="0.35">
      <c r="Y7766" s="67"/>
    </row>
    <row r="7767" spans="25:25" x14ac:dyDescent="0.35">
      <c r="Y7767" s="67"/>
    </row>
    <row r="7768" spans="25:25" x14ac:dyDescent="0.35">
      <c r="Y7768" s="67"/>
    </row>
    <row r="7769" spans="25:25" x14ac:dyDescent="0.35">
      <c r="Y7769" s="67"/>
    </row>
    <row r="7770" spans="25:25" x14ac:dyDescent="0.35">
      <c r="Y7770" s="67"/>
    </row>
    <row r="7771" spans="25:25" x14ac:dyDescent="0.35">
      <c r="Y7771" s="67"/>
    </row>
    <row r="7772" spans="25:25" x14ac:dyDescent="0.35">
      <c r="Y7772" s="67"/>
    </row>
    <row r="7773" spans="25:25" x14ac:dyDescent="0.35">
      <c r="Y7773" s="67"/>
    </row>
    <row r="7774" spans="25:25" x14ac:dyDescent="0.35">
      <c r="Y7774" s="67"/>
    </row>
    <row r="7775" spans="25:25" x14ac:dyDescent="0.35">
      <c r="Y7775" s="67"/>
    </row>
    <row r="7776" spans="25:25" x14ac:dyDescent="0.35">
      <c r="Y7776" s="67"/>
    </row>
    <row r="7777" spans="25:25" x14ac:dyDescent="0.35">
      <c r="Y7777" s="67"/>
    </row>
    <row r="7778" spans="25:25" x14ac:dyDescent="0.35">
      <c r="Y7778" s="67"/>
    </row>
    <row r="7779" spans="25:25" x14ac:dyDescent="0.35">
      <c r="Y7779" s="67"/>
    </row>
    <row r="7780" spans="25:25" x14ac:dyDescent="0.35">
      <c r="Y7780" s="67"/>
    </row>
    <row r="7781" spans="25:25" x14ac:dyDescent="0.35">
      <c r="Y7781" s="67"/>
    </row>
    <row r="7782" spans="25:25" x14ac:dyDescent="0.35">
      <c r="Y7782" s="67"/>
    </row>
    <row r="7783" spans="25:25" x14ac:dyDescent="0.35">
      <c r="Y7783" s="67"/>
    </row>
    <row r="7784" spans="25:25" x14ac:dyDescent="0.35">
      <c r="Y7784" s="67"/>
    </row>
    <row r="7785" spans="25:25" x14ac:dyDescent="0.35">
      <c r="Y7785" s="67"/>
    </row>
    <row r="7786" spans="25:25" x14ac:dyDescent="0.35">
      <c r="Y7786" s="67"/>
    </row>
    <row r="7787" spans="25:25" x14ac:dyDescent="0.35">
      <c r="Y7787" s="67"/>
    </row>
    <row r="7788" spans="25:25" x14ac:dyDescent="0.35">
      <c r="Y7788" s="67"/>
    </row>
    <row r="7789" spans="25:25" x14ac:dyDescent="0.35">
      <c r="Y7789" s="67"/>
    </row>
    <row r="7790" spans="25:25" x14ac:dyDescent="0.35">
      <c r="Y7790" s="67"/>
    </row>
    <row r="7791" spans="25:25" x14ac:dyDescent="0.35">
      <c r="Y7791" s="67"/>
    </row>
    <row r="7792" spans="25:25" x14ac:dyDescent="0.35">
      <c r="Y7792" s="67"/>
    </row>
    <row r="7793" spans="25:25" x14ac:dyDescent="0.35">
      <c r="Y7793" s="67"/>
    </row>
    <row r="7794" spans="25:25" x14ac:dyDescent="0.35">
      <c r="Y7794" s="67"/>
    </row>
    <row r="7795" spans="25:25" x14ac:dyDescent="0.35">
      <c r="Y7795" s="67"/>
    </row>
    <row r="7796" spans="25:25" x14ac:dyDescent="0.35">
      <c r="Y7796" s="67"/>
    </row>
    <row r="7797" spans="25:25" x14ac:dyDescent="0.35">
      <c r="Y7797" s="67"/>
    </row>
    <row r="7798" spans="25:25" x14ac:dyDescent="0.35">
      <c r="Y7798" s="67"/>
    </row>
    <row r="7799" spans="25:25" x14ac:dyDescent="0.35">
      <c r="Y7799" s="67"/>
    </row>
    <row r="7800" spans="25:25" x14ac:dyDescent="0.35">
      <c r="Y7800" s="67"/>
    </row>
    <row r="7801" spans="25:25" x14ac:dyDescent="0.35">
      <c r="Y7801" s="67"/>
    </row>
    <row r="7802" spans="25:25" x14ac:dyDescent="0.35">
      <c r="Y7802" s="67"/>
    </row>
    <row r="7803" spans="25:25" x14ac:dyDescent="0.35">
      <c r="Y7803" s="67"/>
    </row>
    <row r="7804" spans="25:25" x14ac:dyDescent="0.35">
      <c r="Y7804" s="67"/>
    </row>
    <row r="7805" spans="25:25" x14ac:dyDescent="0.35">
      <c r="Y7805" s="67"/>
    </row>
    <row r="7806" spans="25:25" x14ac:dyDescent="0.35">
      <c r="Y7806" s="67"/>
    </row>
    <row r="7807" spans="25:25" x14ac:dyDescent="0.35">
      <c r="Y7807" s="67"/>
    </row>
    <row r="7808" spans="25:25" x14ac:dyDescent="0.35">
      <c r="Y7808" s="67"/>
    </row>
    <row r="7809" spans="25:25" x14ac:dyDescent="0.35">
      <c r="Y7809" s="67"/>
    </row>
    <row r="7810" spans="25:25" x14ac:dyDescent="0.35">
      <c r="Y7810" s="67"/>
    </row>
    <row r="7811" spans="25:25" x14ac:dyDescent="0.35">
      <c r="Y7811" s="67"/>
    </row>
    <row r="7812" spans="25:25" x14ac:dyDescent="0.35">
      <c r="Y7812" s="67"/>
    </row>
    <row r="7813" spans="25:25" x14ac:dyDescent="0.35">
      <c r="Y7813" s="67"/>
    </row>
    <row r="7814" spans="25:25" x14ac:dyDescent="0.35">
      <c r="Y7814" s="67"/>
    </row>
    <row r="7815" spans="25:25" x14ac:dyDescent="0.35">
      <c r="Y7815" s="67"/>
    </row>
    <row r="7816" spans="25:25" x14ac:dyDescent="0.35">
      <c r="Y7816" s="67"/>
    </row>
    <row r="7817" spans="25:25" x14ac:dyDescent="0.35">
      <c r="Y7817" s="67"/>
    </row>
    <row r="7818" spans="25:25" x14ac:dyDescent="0.35">
      <c r="Y7818" s="67"/>
    </row>
    <row r="7819" spans="25:25" x14ac:dyDescent="0.35">
      <c r="Y7819" s="67"/>
    </row>
    <row r="7820" spans="25:25" x14ac:dyDescent="0.35">
      <c r="Y7820" s="67"/>
    </row>
    <row r="7821" spans="25:25" x14ac:dyDescent="0.35">
      <c r="Y7821" s="67"/>
    </row>
    <row r="7822" spans="25:25" x14ac:dyDescent="0.35">
      <c r="Y7822" s="67"/>
    </row>
    <row r="7823" spans="25:25" x14ac:dyDescent="0.35">
      <c r="Y7823" s="67"/>
    </row>
    <row r="7824" spans="25:25" x14ac:dyDescent="0.35">
      <c r="Y7824" s="67"/>
    </row>
    <row r="7825" spans="25:25" x14ac:dyDescent="0.35">
      <c r="Y7825" s="67"/>
    </row>
    <row r="7826" spans="25:25" x14ac:dyDescent="0.35">
      <c r="Y7826" s="67"/>
    </row>
    <row r="7827" spans="25:25" x14ac:dyDescent="0.35">
      <c r="Y7827" s="67"/>
    </row>
    <row r="7828" spans="25:25" x14ac:dyDescent="0.35">
      <c r="Y7828" s="67"/>
    </row>
    <row r="7829" spans="25:25" x14ac:dyDescent="0.35">
      <c r="Y7829" s="67"/>
    </row>
    <row r="7830" spans="25:25" x14ac:dyDescent="0.35">
      <c r="Y7830" s="67"/>
    </row>
    <row r="7831" spans="25:25" x14ac:dyDescent="0.35">
      <c r="Y7831" s="67"/>
    </row>
    <row r="7832" spans="25:25" x14ac:dyDescent="0.35">
      <c r="Y7832" s="67"/>
    </row>
    <row r="7833" spans="25:25" x14ac:dyDescent="0.35">
      <c r="Y7833" s="67"/>
    </row>
    <row r="7834" spans="25:25" x14ac:dyDescent="0.35">
      <c r="Y7834" s="67"/>
    </row>
    <row r="7835" spans="25:25" x14ac:dyDescent="0.35">
      <c r="Y7835" s="67"/>
    </row>
    <row r="7836" spans="25:25" x14ac:dyDescent="0.35">
      <c r="Y7836" s="67"/>
    </row>
    <row r="7837" spans="25:25" x14ac:dyDescent="0.35">
      <c r="Y7837" s="67"/>
    </row>
    <row r="7838" spans="25:25" x14ac:dyDescent="0.35">
      <c r="Y7838" s="67"/>
    </row>
    <row r="7839" spans="25:25" x14ac:dyDescent="0.35">
      <c r="Y7839" s="67"/>
    </row>
    <row r="7840" spans="25:25" x14ac:dyDescent="0.35">
      <c r="Y7840" s="67"/>
    </row>
    <row r="7841" spans="25:25" x14ac:dyDescent="0.35">
      <c r="Y7841" s="67"/>
    </row>
    <row r="7842" spans="25:25" x14ac:dyDescent="0.35">
      <c r="Y7842" s="67"/>
    </row>
    <row r="7843" spans="25:25" x14ac:dyDescent="0.35">
      <c r="Y7843" s="67"/>
    </row>
    <row r="7844" spans="25:25" x14ac:dyDescent="0.35">
      <c r="Y7844" s="67"/>
    </row>
    <row r="7845" spans="25:25" x14ac:dyDescent="0.35">
      <c r="Y7845" s="67"/>
    </row>
    <row r="7846" spans="25:25" x14ac:dyDescent="0.35">
      <c r="Y7846" s="67"/>
    </row>
    <row r="7847" spans="25:25" x14ac:dyDescent="0.35">
      <c r="Y7847" s="67"/>
    </row>
    <row r="7848" spans="25:25" x14ac:dyDescent="0.35">
      <c r="Y7848" s="67"/>
    </row>
    <row r="7849" spans="25:25" x14ac:dyDescent="0.35">
      <c r="Y7849" s="67"/>
    </row>
    <row r="7850" spans="25:25" x14ac:dyDescent="0.35">
      <c r="Y7850" s="67"/>
    </row>
    <row r="7851" spans="25:25" x14ac:dyDescent="0.35">
      <c r="Y7851" s="67"/>
    </row>
    <row r="7852" spans="25:25" x14ac:dyDescent="0.35">
      <c r="Y7852" s="67"/>
    </row>
    <row r="7853" spans="25:25" x14ac:dyDescent="0.35">
      <c r="Y7853" s="67"/>
    </row>
    <row r="7854" spans="25:25" x14ac:dyDescent="0.35">
      <c r="Y7854" s="67"/>
    </row>
    <row r="7855" spans="25:25" x14ac:dyDescent="0.35">
      <c r="Y7855" s="67"/>
    </row>
    <row r="7856" spans="25:25" x14ac:dyDescent="0.35">
      <c r="Y7856" s="67"/>
    </row>
    <row r="7857" spans="25:25" x14ac:dyDescent="0.35">
      <c r="Y7857" s="67"/>
    </row>
    <row r="7858" spans="25:25" x14ac:dyDescent="0.35">
      <c r="Y7858" s="67"/>
    </row>
    <row r="7859" spans="25:25" x14ac:dyDescent="0.35">
      <c r="Y7859" s="67"/>
    </row>
    <row r="7860" spans="25:25" x14ac:dyDescent="0.35">
      <c r="Y7860" s="67"/>
    </row>
    <row r="7861" spans="25:25" x14ac:dyDescent="0.35">
      <c r="Y7861" s="67"/>
    </row>
    <row r="7862" spans="25:25" x14ac:dyDescent="0.35">
      <c r="Y7862" s="67"/>
    </row>
    <row r="7863" spans="25:25" x14ac:dyDescent="0.35">
      <c r="Y7863" s="67"/>
    </row>
    <row r="7864" spans="25:25" x14ac:dyDescent="0.35">
      <c r="Y7864" s="67"/>
    </row>
    <row r="7865" spans="25:25" x14ac:dyDescent="0.35">
      <c r="Y7865" s="67"/>
    </row>
    <row r="7866" spans="25:25" x14ac:dyDescent="0.35">
      <c r="Y7866" s="67"/>
    </row>
    <row r="7867" spans="25:25" x14ac:dyDescent="0.35">
      <c r="Y7867" s="67"/>
    </row>
    <row r="7868" spans="25:25" x14ac:dyDescent="0.35">
      <c r="Y7868" s="67"/>
    </row>
    <row r="7869" spans="25:25" x14ac:dyDescent="0.35">
      <c r="Y7869" s="67"/>
    </row>
    <row r="7870" spans="25:25" x14ac:dyDescent="0.35">
      <c r="Y7870" s="67"/>
    </row>
    <row r="7871" spans="25:25" x14ac:dyDescent="0.35">
      <c r="Y7871" s="67"/>
    </row>
    <row r="7872" spans="25:25" x14ac:dyDescent="0.35">
      <c r="Y7872" s="67"/>
    </row>
    <row r="7873" spans="25:25" x14ac:dyDescent="0.35">
      <c r="Y7873" s="67"/>
    </row>
    <row r="7874" spans="25:25" x14ac:dyDescent="0.35">
      <c r="Y7874" s="67"/>
    </row>
    <row r="7875" spans="25:25" x14ac:dyDescent="0.35">
      <c r="Y7875" s="67"/>
    </row>
    <row r="7876" spans="25:25" x14ac:dyDescent="0.35">
      <c r="Y7876" s="67"/>
    </row>
    <row r="7877" spans="25:25" x14ac:dyDescent="0.35">
      <c r="Y7877" s="67"/>
    </row>
    <row r="7878" spans="25:25" x14ac:dyDescent="0.35">
      <c r="Y7878" s="67"/>
    </row>
    <row r="7879" spans="25:25" x14ac:dyDescent="0.35">
      <c r="Y7879" s="67"/>
    </row>
    <row r="7880" spans="25:25" x14ac:dyDescent="0.35">
      <c r="Y7880" s="67"/>
    </row>
    <row r="7881" spans="25:25" x14ac:dyDescent="0.35">
      <c r="Y7881" s="67"/>
    </row>
    <row r="7882" spans="25:25" x14ac:dyDescent="0.35">
      <c r="Y7882" s="67"/>
    </row>
    <row r="7883" spans="25:25" x14ac:dyDescent="0.35">
      <c r="Y7883" s="67"/>
    </row>
    <row r="7884" spans="25:25" x14ac:dyDescent="0.35">
      <c r="Y7884" s="67"/>
    </row>
    <row r="7885" spans="25:25" x14ac:dyDescent="0.35">
      <c r="Y7885" s="67"/>
    </row>
    <row r="7886" spans="25:25" x14ac:dyDescent="0.35">
      <c r="Y7886" s="67"/>
    </row>
    <row r="7887" spans="25:25" x14ac:dyDescent="0.35">
      <c r="Y7887" s="67"/>
    </row>
    <row r="7888" spans="25:25" x14ac:dyDescent="0.35">
      <c r="Y7888" s="67"/>
    </row>
    <row r="7889" spans="25:25" x14ac:dyDescent="0.35">
      <c r="Y7889" s="67"/>
    </row>
    <row r="7890" spans="25:25" x14ac:dyDescent="0.35">
      <c r="Y7890" s="67"/>
    </row>
    <row r="7891" spans="25:25" x14ac:dyDescent="0.35">
      <c r="Y7891" s="67"/>
    </row>
    <row r="7892" spans="25:25" x14ac:dyDescent="0.35">
      <c r="Y7892" s="67"/>
    </row>
    <row r="7893" spans="25:25" x14ac:dyDescent="0.35">
      <c r="Y7893" s="67"/>
    </row>
    <row r="7894" spans="25:25" x14ac:dyDescent="0.35">
      <c r="Y7894" s="67"/>
    </row>
    <row r="7895" spans="25:25" x14ac:dyDescent="0.35">
      <c r="Y7895" s="67"/>
    </row>
    <row r="7896" spans="25:25" x14ac:dyDescent="0.35">
      <c r="Y7896" s="67"/>
    </row>
    <row r="7897" spans="25:25" x14ac:dyDescent="0.35">
      <c r="Y7897" s="67"/>
    </row>
    <row r="7898" spans="25:25" x14ac:dyDescent="0.35">
      <c r="Y7898" s="67"/>
    </row>
    <row r="7899" spans="25:25" x14ac:dyDescent="0.35">
      <c r="Y7899" s="67"/>
    </row>
    <row r="7900" spans="25:25" x14ac:dyDescent="0.35">
      <c r="Y7900" s="67"/>
    </row>
    <row r="7901" spans="25:25" x14ac:dyDescent="0.35">
      <c r="Y7901" s="67"/>
    </row>
    <row r="7902" spans="25:25" x14ac:dyDescent="0.35">
      <c r="Y7902" s="67"/>
    </row>
    <row r="7903" spans="25:25" x14ac:dyDescent="0.35">
      <c r="Y7903" s="67"/>
    </row>
    <row r="7904" spans="25:25" x14ac:dyDescent="0.35">
      <c r="Y7904" s="67"/>
    </row>
    <row r="7905" spans="25:25" x14ac:dyDescent="0.35">
      <c r="Y7905" s="67"/>
    </row>
    <row r="7906" spans="25:25" x14ac:dyDescent="0.35">
      <c r="Y7906" s="67"/>
    </row>
    <row r="7907" spans="25:25" x14ac:dyDescent="0.35">
      <c r="Y7907" s="67"/>
    </row>
    <row r="7908" spans="25:25" x14ac:dyDescent="0.35">
      <c r="Y7908" s="67"/>
    </row>
    <row r="7909" spans="25:25" x14ac:dyDescent="0.35">
      <c r="Y7909" s="67"/>
    </row>
    <row r="7910" spans="25:25" x14ac:dyDescent="0.35">
      <c r="Y7910" s="67"/>
    </row>
    <row r="7911" spans="25:25" x14ac:dyDescent="0.35">
      <c r="Y7911" s="67"/>
    </row>
    <row r="7912" spans="25:25" x14ac:dyDescent="0.35">
      <c r="Y7912" s="67"/>
    </row>
    <row r="7913" spans="25:25" x14ac:dyDescent="0.35">
      <c r="Y7913" s="67"/>
    </row>
    <row r="7914" spans="25:25" x14ac:dyDescent="0.35">
      <c r="Y7914" s="67"/>
    </row>
    <row r="7915" spans="25:25" x14ac:dyDescent="0.35">
      <c r="Y7915" s="67"/>
    </row>
    <row r="7916" spans="25:25" x14ac:dyDescent="0.35">
      <c r="Y7916" s="67"/>
    </row>
    <row r="7917" spans="25:25" x14ac:dyDescent="0.35">
      <c r="Y7917" s="67"/>
    </row>
    <row r="7918" spans="25:25" x14ac:dyDescent="0.35">
      <c r="Y7918" s="67"/>
    </row>
    <row r="7919" spans="25:25" x14ac:dyDescent="0.35">
      <c r="Y7919" s="67"/>
    </row>
    <row r="7920" spans="25:25" x14ac:dyDescent="0.35">
      <c r="Y7920" s="67"/>
    </row>
    <row r="7921" spans="25:25" x14ac:dyDescent="0.35">
      <c r="Y7921" s="67"/>
    </row>
    <row r="7922" spans="25:25" x14ac:dyDescent="0.35">
      <c r="Y7922" s="67"/>
    </row>
    <row r="7923" spans="25:25" x14ac:dyDescent="0.35">
      <c r="Y7923" s="67"/>
    </row>
    <row r="7924" spans="25:25" x14ac:dyDescent="0.35">
      <c r="Y7924" s="67"/>
    </row>
    <row r="7925" spans="25:25" x14ac:dyDescent="0.35">
      <c r="Y7925" s="67"/>
    </row>
    <row r="7926" spans="25:25" x14ac:dyDescent="0.35">
      <c r="Y7926" s="67"/>
    </row>
    <row r="7927" spans="25:25" x14ac:dyDescent="0.35">
      <c r="Y7927" s="67"/>
    </row>
    <row r="7928" spans="25:25" x14ac:dyDescent="0.35">
      <c r="Y7928" s="67"/>
    </row>
    <row r="7929" spans="25:25" x14ac:dyDescent="0.35">
      <c r="Y7929" s="67"/>
    </row>
    <row r="7930" spans="25:25" x14ac:dyDescent="0.35">
      <c r="Y7930" s="67"/>
    </row>
    <row r="7931" spans="25:25" x14ac:dyDescent="0.35">
      <c r="Y7931" s="67"/>
    </row>
    <row r="7932" spans="25:25" x14ac:dyDescent="0.35">
      <c r="Y7932" s="67"/>
    </row>
    <row r="7933" spans="25:25" x14ac:dyDescent="0.35">
      <c r="Y7933" s="67"/>
    </row>
    <row r="7934" spans="25:25" x14ac:dyDescent="0.35">
      <c r="Y7934" s="67"/>
    </row>
    <row r="7935" spans="25:25" x14ac:dyDescent="0.35">
      <c r="Y7935" s="67"/>
    </row>
    <row r="7936" spans="25:25" x14ac:dyDescent="0.35">
      <c r="Y7936" s="67"/>
    </row>
    <row r="7937" spans="25:25" x14ac:dyDescent="0.35">
      <c r="Y7937" s="67"/>
    </row>
    <row r="7938" spans="25:25" x14ac:dyDescent="0.35">
      <c r="Y7938" s="67"/>
    </row>
    <row r="7939" spans="25:25" x14ac:dyDescent="0.35">
      <c r="Y7939" s="67"/>
    </row>
    <row r="7940" spans="25:25" x14ac:dyDescent="0.35">
      <c r="Y7940" s="67"/>
    </row>
    <row r="7941" spans="25:25" x14ac:dyDescent="0.35">
      <c r="Y7941" s="67"/>
    </row>
    <row r="7942" spans="25:25" x14ac:dyDescent="0.35">
      <c r="Y7942" s="67"/>
    </row>
    <row r="7943" spans="25:25" x14ac:dyDescent="0.35">
      <c r="Y7943" s="67"/>
    </row>
    <row r="7944" spans="25:25" x14ac:dyDescent="0.35">
      <c r="Y7944" s="67"/>
    </row>
    <row r="7945" spans="25:25" x14ac:dyDescent="0.35">
      <c r="Y7945" s="67"/>
    </row>
    <row r="7946" spans="25:25" x14ac:dyDescent="0.35">
      <c r="Y7946" s="67"/>
    </row>
    <row r="7947" spans="25:25" x14ac:dyDescent="0.35">
      <c r="Y7947" s="67"/>
    </row>
    <row r="7948" spans="25:25" x14ac:dyDescent="0.35">
      <c r="Y7948" s="67"/>
    </row>
    <row r="7949" spans="25:25" x14ac:dyDescent="0.35">
      <c r="Y7949" s="67"/>
    </row>
    <row r="7950" spans="25:25" x14ac:dyDescent="0.35">
      <c r="Y7950" s="67"/>
    </row>
    <row r="7951" spans="25:25" x14ac:dyDescent="0.35">
      <c r="Y7951" s="67"/>
    </row>
    <row r="7952" spans="25:25" x14ac:dyDescent="0.35">
      <c r="Y7952" s="67"/>
    </row>
    <row r="7953" spans="25:25" x14ac:dyDescent="0.35">
      <c r="Y7953" s="67"/>
    </row>
    <row r="7954" spans="25:25" x14ac:dyDescent="0.35">
      <c r="Y7954" s="67"/>
    </row>
    <row r="7955" spans="25:25" x14ac:dyDescent="0.35">
      <c r="Y7955" s="67"/>
    </row>
    <row r="7956" spans="25:25" x14ac:dyDescent="0.35">
      <c r="Y7956" s="67"/>
    </row>
    <row r="7957" spans="25:25" x14ac:dyDescent="0.35">
      <c r="Y7957" s="67"/>
    </row>
    <row r="7958" spans="25:25" x14ac:dyDescent="0.35">
      <c r="Y7958" s="67"/>
    </row>
    <row r="7959" spans="25:25" x14ac:dyDescent="0.35">
      <c r="Y7959" s="67"/>
    </row>
    <row r="7960" spans="25:25" x14ac:dyDescent="0.35">
      <c r="Y7960" s="67"/>
    </row>
    <row r="7961" spans="25:25" x14ac:dyDescent="0.35">
      <c r="Y7961" s="67"/>
    </row>
    <row r="7962" spans="25:25" x14ac:dyDescent="0.35">
      <c r="Y7962" s="67"/>
    </row>
    <row r="7963" spans="25:25" x14ac:dyDescent="0.35">
      <c r="Y7963" s="67"/>
    </row>
    <row r="7964" spans="25:25" x14ac:dyDescent="0.35">
      <c r="Y7964" s="67"/>
    </row>
    <row r="7965" spans="25:25" x14ac:dyDescent="0.35">
      <c r="Y7965" s="67"/>
    </row>
    <row r="7966" spans="25:25" x14ac:dyDescent="0.35">
      <c r="Y7966" s="67"/>
    </row>
    <row r="7967" spans="25:25" x14ac:dyDescent="0.35">
      <c r="Y7967" s="67"/>
    </row>
    <row r="7968" spans="25:25" x14ac:dyDescent="0.35">
      <c r="Y7968" s="67"/>
    </row>
    <row r="7969" spans="25:25" x14ac:dyDescent="0.35">
      <c r="Y7969" s="67"/>
    </row>
    <row r="7970" spans="25:25" x14ac:dyDescent="0.35">
      <c r="Y7970" s="67"/>
    </row>
    <row r="7971" spans="25:25" x14ac:dyDescent="0.35">
      <c r="Y7971" s="67"/>
    </row>
    <row r="7972" spans="25:25" x14ac:dyDescent="0.35">
      <c r="Y7972" s="67"/>
    </row>
    <row r="7973" spans="25:25" x14ac:dyDescent="0.35">
      <c r="Y7973" s="67"/>
    </row>
    <row r="7974" spans="25:25" x14ac:dyDescent="0.35">
      <c r="Y7974" s="67"/>
    </row>
    <row r="7975" spans="25:25" x14ac:dyDescent="0.35">
      <c r="Y7975" s="67"/>
    </row>
    <row r="7976" spans="25:25" x14ac:dyDescent="0.35">
      <c r="Y7976" s="67"/>
    </row>
    <row r="7977" spans="25:25" x14ac:dyDescent="0.35">
      <c r="Y7977" s="67"/>
    </row>
    <row r="7978" spans="25:25" x14ac:dyDescent="0.35">
      <c r="Y7978" s="67"/>
    </row>
    <row r="7979" spans="25:25" x14ac:dyDescent="0.35">
      <c r="Y7979" s="67"/>
    </row>
    <row r="7980" spans="25:25" x14ac:dyDescent="0.35">
      <c r="Y7980" s="67"/>
    </row>
    <row r="7981" spans="25:25" x14ac:dyDescent="0.35">
      <c r="Y7981" s="67"/>
    </row>
    <row r="7982" spans="25:25" x14ac:dyDescent="0.35">
      <c r="Y7982" s="67"/>
    </row>
    <row r="7983" spans="25:25" x14ac:dyDescent="0.35">
      <c r="Y7983" s="67"/>
    </row>
    <row r="7984" spans="25:25" x14ac:dyDescent="0.35">
      <c r="Y7984" s="67"/>
    </row>
    <row r="7985" spans="25:25" x14ac:dyDescent="0.35">
      <c r="Y7985" s="67"/>
    </row>
    <row r="7986" spans="25:25" x14ac:dyDescent="0.35">
      <c r="Y7986" s="67"/>
    </row>
    <row r="7987" spans="25:25" x14ac:dyDescent="0.35">
      <c r="Y7987" s="67"/>
    </row>
    <row r="7988" spans="25:25" x14ac:dyDescent="0.35">
      <c r="Y7988" s="67"/>
    </row>
    <row r="7989" spans="25:25" x14ac:dyDescent="0.35">
      <c r="Y7989" s="67"/>
    </row>
    <row r="7990" spans="25:25" x14ac:dyDescent="0.35">
      <c r="Y7990" s="67"/>
    </row>
    <row r="7991" spans="25:25" x14ac:dyDescent="0.35">
      <c r="Y7991" s="67"/>
    </row>
    <row r="7992" spans="25:25" x14ac:dyDescent="0.35">
      <c r="Y7992" s="67"/>
    </row>
    <row r="7993" spans="25:25" x14ac:dyDescent="0.35">
      <c r="Y7993" s="67"/>
    </row>
    <row r="7994" spans="25:25" x14ac:dyDescent="0.35">
      <c r="Y7994" s="67"/>
    </row>
    <row r="7995" spans="25:25" x14ac:dyDescent="0.35">
      <c r="Y7995" s="67"/>
    </row>
    <row r="7996" spans="25:25" x14ac:dyDescent="0.35">
      <c r="Y7996" s="67"/>
    </row>
    <row r="7997" spans="25:25" x14ac:dyDescent="0.35">
      <c r="Y7997" s="67"/>
    </row>
    <row r="7998" spans="25:25" x14ac:dyDescent="0.35">
      <c r="Y7998" s="67"/>
    </row>
    <row r="7999" spans="25:25" x14ac:dyDescent="0.35">
      <c r="Y7999" s="67"/>
    </row>
    <row r="8000" spans="25:25" x14ac:dyDescent="0.35">
      <c r="Y8000" s="67"/>
    </row>
    <row r="8001" spans="25:25" x14ac:dyDescent="0.35">
      <c r="Y8001" s="67"/>
    </row>
    <row r="8002" spans="25:25" x14ac:dyDescent="0.35">
      <c r="Y8002" s="67"/>
    </row>
    <row r="8003" spans="25:25" x14ac:dyDescent="0.35">
      <c r="Y8003" s="67"/>
    </row>
    <row r="8004" spans="25:25" x14ac:dyDescent="0.35">
      <c r="Y8004" s="67"/>
    </row>
    <row r="8005" spans="25:25" x14ac:dyDescent="0.35">
      <c r="Y8005" s="67"/>
    </row>
    <row r="8006" spans="25:25" x14ac:dyDescent="0.35">
      <c r="Y8006" s="67"/>
    </row>
    <row r="8007" spans="25:25" x14ac:dyDescent="0.35">
      <c r="Y8007" s="67"/>
    </row>
    <row r="8008" spans="25:25" x14ac:dyDescent="0.35">
      <c r="Y8008" s="67"/>
    </row>
    <row r="8009" spans="25:25" x14ac:dyDescent="0.35">
      <c r="Y8009" s="67"/>
    </row>
    <row r="8010" spans="25:25" x14ac:dyDescent="0.35">
      <c r="Y8010" s="67"/>
    </row>
    <row r="8011" spans="25:25" x14ac:dyDescent="0.35">
      <c r="Y8011" s="67"/>
    </row>
    <row r="8012" spans="25:25" x14ac:dyDescent="0.35">
      <c r="Y8012" s="67"/>
    </row>
    <row r="8013" spans="25:25" x14ac:dyDescent="0.35">
      <c r="Y8013" s="67"/>
    </row>
    <row r="8014" spans="25:25" x14ac:dyDescent="0.35">
      <c r="Y8014" s="67"/>
    </row>
    <row r="8015" spans="25:25" x14ac:dyDescent="0.35">
      <c r="Y8015" s="67"/>
    </row>
    <row r="8016" spans="25:25" x14ac:dyDescent="0.35">
      <c r="Y8016" s="67"/>
    </row>
    <row r="8017" spans="25:25" x14ac:dyDescent="0.35">
      <c r="Y8017" s="67"/>
    </row>
    <row r="8018" spans="25:25" x14ac:dyDescent="0.35">
      <c r="Y8018" s="67"/>
    </row>
    <row r="8019" spans="25:25" x14ac:dyDescent="0.35">
      <c r="Y8019" s="67"/>
    </row>
    <row r="8020" spans="25:25" x14ac:dyDescent="0.35">
      <c r="Y8020" s="67"/>
    </row>
    <row r="8021" spans="25:25" x14ac:dyDescent="0.35">
      <c r="Y8021" s="67"/>
    </row>
    <row r="8022" spans="25:25" x14ac:dyDescent="0.35">
      <c r="Y8022" s="67"/>
    </row>
    <row r="8023" spans="25:25" x14ac:dyDescent="0.35">
      <c r="Y8023" s="67"/>
    </row>
    <row r="8024" spans="25:25" x14ac:dyDescent="0.35">
      <c r="Y8024" s="67"/>
    </row>
    <row r="8025" spans="25:25" x14ac:dyDescent="0.35">
      <c r="Y8025" s="67"/>
    </row>
    <row r="8026" spans="25:25" x14ac:dyDescent="0.35">
      <c r="Y8026" s="67"/>
    </row>
    <row r="8027" spans="25:25" x14ac:dyDescent="0.35">
      <c r="Y8027" s="67"/>
    </row>
    <row r="8028" spans="25:25" x14ac:dyDescent="0.35">
      <c r="Y8028" s="67"/>
    </row>
    <row r="8029" spans="25:25" x14ac:dyDescent="0.35">
      <c r="Y8029" s="67"/>
    </row>
    <row r="8030" spans="25:25" x14ac:dyDescent="0.35">
      <c r="Y8030" s="67"/>
    </row>
    <row r="8031" spans="25:25" x14ac:dyDescent="0.35">
      <c r="Y8031" s="67"/>
    </row>
    <row r="8032" spans="25:25" x14ac:dyDescent="0.35">
      <c r="Y8032" s="67"/>
    </row>
    <row r="8033" spans="25:25" x14ac:dyDescent="0.35">
      <c r="Y8033" s="67"/>
    </row>
    <row r="8034" spans="25:25" x14ac:dyDescent="0.35">
      <c r="Y8034" s="67"/>
    </row>
    <row r="8035" spans="25:25" x14ac:dyDescent="0.35">
      <c r="Y8035" s="67"/>
    </row>
    <row r="8036" spans="25:25" x14ac:dyDescent="0.35">
      <c r="Y8036" s="67"/>
    </row>
    <row r="8037" spans="25:25" x14ac:dyDescent="0.35">
      <c r="Y8037" s="67"/>
    </row>
    <row r="8038" spans="25:25" x14ac:dyDescent="0.35">
      <c r="Y8038" s="67"/>
    </row>
    <row r="8039" spans="25:25" x14ac:dyDescent="0.35">
      <c r="Y8039" s="67"/>
    </row>
    <row r="8040" spans="25:25" x14ac:dyDescent="0.35">
      <c r="Y8040" s="67"/>
    </row>
    <row r="8041" spans="25:25" x14ac:dyDescent="0.35">
      <c r="Y8041" s="67"/>
    </row>
    <row r="8042" spans="25:25" x14ac:dyDescent="0.35">
      <c r="Y8042" s="67"/>
    </row>
    <row r="8043" spans="25:25" x14ac:dyDescent="0.35">
      <c r="Y8043" s="67"/>
    </row>
    <row r="8044" spans="25:25" x14ac:dyDescent="0.35">
      <c r="Y8044" s="67"/>
    </row>
    <row r="8045" spans="25:25" x14ac:dyDescent="0.35">
      <c r="Y8045" s="67"/>
    </row>
    <row r="8046" spans="25:25" x14ac:dyDescent="0.35">
      <c r="Y8046" s="67"/>
    </row>
    <row r="8047" spans="25:25" x14ac:dyDescent="0.35">
      <c r="Y8047" s="67"/>
    </row>
    <row r="8048" spans="25:25" x14ac:dyDescent="0.35">
      <c r="Y8048" s="67"/>
    </row>
    <row r="8049" spans="25:25" x14ac:dyDescent="0.35">
      <c r="Y8049" s="67"/>
    </row>
    <row r="8050" spans="25:25" x14ac:dyDescent="0.35">
      <c r="Y8050" s="67"/>
    </row>
    <row r="8051" spans="25:25" x14ac:dyDescent="0.35">
      <c r="Y8051" s="67"/>
    </row>
    <row r="8052" spans="25:25" x14ac:dyDescent="0.35">
      <c r="Y8052" s="67"/>
    </row>
    <row r="8053" spans="25:25" x14ac:dyDescent="0.35">
      <c r="Y8053" s="67"/>
    </row>
    <row r="8054" spans="25:25" x14ac:dyDescent="0.35">
      <c r="Y8054" s="67"/>
    </row>
    <row r="8055" spans="25:25" x14ac:dyDescent="0.35">
      <c r="Y8055" s="67"/>
    </row>
    <row r="8056" spans="25:25" x14ac:dyDescent="0.35">
      <c r="Y8056" s="67"/>
    </row>
    <row r="8057" spans="25:25" x14ac:dyDescent="0.35">
      <c r="Y8057" s="67"/>
    </row>
    <row r="8058" spans="25:25" x14ac:dyDescent="0.35">
      <c r="Y8058" s="67"/>
    </row>
    <row r="8059" spans="25:25" x14ac:dyDescent="0.35">
      <c r="Y8059" s="67"/>
    </row>
    <row r="8060" spans="25:25" x14ac:dyDescent="0.35">
      <c r="Y8060" s="67"/>
    </row>
    <row r="8061" spans="25:25" x14ac:dyDescent="0.35">
      <c r="Y8061" s="67"/>
    </row>
    <row r="8062" spans="25:25" x14ac:dyDescent="0.35">
      <c r="Y8062" s="67"/>
    </row>
    <row r="8063" spans="25:25" x14ac:dyDescent="0.35">
      <c r="Y8063" s="67"/>
    </row>
    <row r="8064" spans="25:25" x14ac:dyDescent="0.35">
      <c r="Y8064" s="67"/>
    </row>
    <row r="8065" spans="25:25" x14ac:dyDescent="0.35">
      <c r="Y8065" s="67"/>
    </row>
    <row r="8066" spans="25:25" x14ac:dyDescent="0.35">
      <c r="Y8066" s="67"/>
    </row>
    <row r="8067" spans="25:25" x14ac:dyDescent="0.35">
      <c r="Y8067" s="67"/>
    </row>
    <row r="8068" spans="25:25" x14ac:dyDescent="0.35">
      <c r="Y8068" s="67"/>
    </row>
    <row r="8069" spans="25:25" x14ac:dyDescent="0.35">
      <c r="Y8069" s="67"/>
    </row>
    <row r="8070" spans="25:25" x14ac:dyDescent="0.35">
      <c r="Y8070" s="67"/>
    </row>
    <row r="8071" spans="25:25" x14ac:dyDescent="0.35">
      <c r="Y8071" s="67"/>
    </row>
    <row r="8072" spans="25:25" x14ac:dyDescent="0.35">
      <c r="Y8072" s="67"/>
    </row>
    <row r="8073" spans="25:25" x14ac:dyDescent="0.35">
      <c r="Y8073" s="67"/>
    </row>
    <row r="8074" spans="25:25" x14ac:dyDescent="0.35">
      <c r="Y8074" s="67"/>
    </row>
    <row r="8075" spans="25:25" x14ac:dyDescent="0.35">
      <c r="Y8075" s="67"/>
    </row>
    <row r="8076" spans="25:25" x14ac:dyDescent="0.35">
      <c r="Y8076" s="67"/>
    </row>
    <row r="8077" spans="25:25" x14ac:dyDescent="0.35">
      <c r="Y8077" s="67"/>
    </row>
    <row r="8078" spans="25:25" x14ac:dyDescent="0.35">
      <c r="Y8078" s="67"/>
    </row>
    <row r="8079" spans="25:25" x14ac:dyDescent="0.35">
      <c r="Y8079" s="67"/>
    </row>
    <row r="8080" spans="25:25" x14ac:dyDescent="0.35">
      <c r="Y8080" s="67"/>
    </row>
    <row r="8081" spans="25:25" x14ac:dyDescent="0.35">
      <c r="Y8081" s="67"/>
    </row>
    <row r="8082" spans="25:25" x14ac:dyDescent="0.35">
      <c r="Y8082" s="67"/>
    </row>
    <row r="8083" spans="25:25" x14ac:dyDescent="0.35">
      <c r="Y8083" s="67"/>
    </row>
    <row r="8084" spans="25:25" x14ac:dyDescent="0.35">
      <c r="Y8084" s="67"/>
    </row>
    <row r="8085" spans="25:25" x14ac:dyDescent="0.35">
      <c r="Y8085" s="67"/>
    </row>
    <row r="8086" spans="25:25" x14ac:dyDescent="0.35">
      <c r="Y8086" s="67"/>
    </row>
    <row r="8087" spans="25:25" x14ac:dyDescent="0.35">
      <c r="Y8087" s="67"/>
    </row>
    <row r="8088" spans="25:25" x14ac:dyDescent="0.35">
      <c r="Y8088" s="67"/>
    </row>
    <row r="8089" spans="25:25" x14ac:dyDescent="0.35">
      <c r="Y8089" s="67"/>
    </row>
    <row r="8090" spans="25:25" x14ac:dyDescent="0.35">
      <c r="Y8090" s="67"/>
    </row>
    <row r="8091" spans="25:25" x14ac:dyDescent="0.35">
      <c r="Y8091" s="67"/>
    </row>
    <row r="8092" spans="25:25" x14ac:dyDescent="0.35">
      <c r="Y8092" s="67"/>
    </row>
    <row r="8093" spans="25:25" x14ac:dyDescent="0.35">
      <c r="Y8093" s="67"/>
    </row>
    <row r="8094" spans="25:25" x14ac:dyDescent="0.35">
      <c r="Y8094" s="67"/>
    </row>
    <row r="8095" spans="25:25" x14ac:dyDescent="0.35">
      <c r="Y8095" s="67"/>
    </row>
    <row r="8096" spans="25:25" x14ac:dyDescent="0.35">
      <c r="Y8096" s="67"/>
    </row>
    <row r="8097" spans="25:25" x14ac:dyDescent="0.35">
      <c r="Y8097" s="67"/>
    </row>
    <row r="8098" spans="25:25" x14ac:dyDescent="0.35">
      <c r="Y8098" s="67"/>
    </row>
    <row r="8099" spans="25:25" x14ac:dyDescent="0.35">
      <c r="Y8099" s="67"/>
    </row>
    <row r="8100" spans="25:25" x14ac:dyDescent="0.35">
      <c r="Y8100" s="67"/>
    </row>
    <row r="8101" spans="25:25" x14ac:dyDescent="0.35">
      <c r="Y8101" s="67"/>
    </row>
    <row r="8102" spans="25:25" x14ac:dyDescent="0.35">
      <c r="Y8102" s="67"/>
    </row>
    <row r="8103" spans="25:25" x14ac:dyDescent="0.35">
      <c r="Y8103" s="67"/>
    </row>
    <row r="8104" spans="25:25" x14ac:dyDescent="0.35">
      <c r="Y8104" s="67"/>
    </row>
    <row r="8105" spans="25:25" x14ac:dyDescent="0.35">
      <c r="Y8105" s="67"/>
    </row>
    <row r="8106" spans="25:25" x14ac:dyDescent="0.35">
      <c r="Y8106" s="67"/>
    </row>
    <row r="8107" spans="25:25" x14ac:dyDescent="0.35">
      <c r="Y8107" s="67"/>
    </row>
    <row r="8108" spans="25:25" x14ac:dyDescent="0.35">
      <c r="Y8108" s="67"/>
    </row>
    <row r="8109" spans="25:25" x14ac:dyDescent="0.35">
      <c r="Y8109" s="67"/>
    </row>
    <row r="8110" spans="25:25" x14ac:dyDescent="0.35">
      <c r="Y8110" s="67"/>
    </row>
    <row r="8111" spans="25:25" x14ac:dyDescent="0.35">
      <c r="Y8111" s="67"/>
    </row>
    <row r="8112" spans="25:25" x14ac:dyDescent="0.35">
      <c r="Y8112" s="67"/>
    </row>
    <row r="8113" spans="25:25" x14ac:dyDescent="0.35">
      <c r="Y8113" s="67"/>
    </row>
    <row r="8114" spans="25:25" x14ac:dyDescent="0.35">
      <c r="Y8114" s="67"/>
    </row>
    <row r="8115" spans="25:25" x14ac:dyDescent="0.35">
      <c r="Y8115" s="67"/>
    </row>
    <row r="8116" spans="25:25" x14ac:dyDescent="0.35">
      <c r="Y8116" s="67"/>
    </row>
    <row r="8117" spans="25:25" x14ac:dyDescent="0.35">
      <c r="Y8117" s="67"/>
    </row>
    <row r="8118" spans="25:25" x14ac:dyDescent="0.35">
      <c r="Y8118" s="67"/>
    </row>
    <row r="8119" spans="25:25" x14ac:dyDescent="0.35">
      <c r="Y8119" s="67"/>
    </row>
    <row r="8120" spans="25:25" x14ac:dyDescent="0.35">
      <c r="Y8120" s="67"/>
    </row>
    <row r="8121" spans="25:25" x14ac:dyDescent="0.35">
      <c r="Y8121" s="67"/>
    </row>
    <row r="8122" spans="25:25" x14ac:dyDescent="0.35">
      <c r="Y8122" s="67"/>
    </row>
    <row r="8123" spans="25:25" x14ac:dyDescent="0.35">
      <c r="Y8123" s="67"/>
    </row>
    <row r="8124" spans="25:25" x14ac:dyDescent="0.35">
      <c r="Y8124" s="67"/>
    </row>
    <row r="8125" spans="25:25" x14ac:dyDescent="0.35">
      <c r="Y8125" s="67"/>
    </row>
    <row r="8126" spans="25:25" x14ac:dyDescent="0.35">
      <c r="Y8126" s="67"/>
    </row>
    <row r="8127" spans="25:25" x14ac:dyDescent="0.35">
      <c r="Y8127" s="67"/>
    </row>
    <row r="8128" spans="25:25" x14ac:dyDescent="0.35">
      <c r="Y8128" s="67"/>
    </row>
    <row r="8129" spans="25:25" x14ac:dyDescent="0.35">
      <c r="Y8129" s="67"/>
    </row>
    <row r="8130" spans="25:25" x14ac:dyDescent="0.35">
      <c r="Y8130" s="67"/>
    </row>
    <row r="8131" spans="25:25" x14ac:dyDescent="0.35">
      <c r="Y8131" s="67"/>
    </row>
    <row r="8132" spans="25:25" x14ac:dyDescent="0.35">
      <c r="Y8132" s="67"/>
    </row>
    <row r="8133" spans="25:25" x14ac:dyDescent="0.35">
      <c r="Y8133" s="67"/>
    </row>
    <row r="8134" spans="25:25" x14ac:dyDescent="0.35">
      <c r="Y8134" s="67"/>
    </row>
    <row r="8135" spans="25:25" x14ac:dyDescent="0.35">
      <c r="Y8135" s="67"/>
    </row>
    <row r="8136" spans="25:25" x14ac:dyDescent="0.35">
      <c r="Y8136" s="67"/>
    </row>
    <row r="8137" spans="25:25" x14ac:dyDescent="0.35">
      <c r="Y8137" s="67"/>
    </row>
    <row r="8138" spans="25:25" x14ac:dyDescent="0.35">
      <c r="Y8138" s="67"/>
    </row>
    <row r="8139" spans="25:25" x14ac:dyDescent="0.35">
      <c r="Y8139" s="67"/>
    </row>
    <row r="8140" spans="25:25" x14ac:dyDescent="0.35">
      <c r="Y8140" s="67"/>
    </row>
    <row r="8141" spans="25:25" x14ac:dyDescent="0.35">
      <c r="Y8141" s="67"/>
    </row>
    <row r="8142" spans="25:25" x14ac:dyDescent="0.35">
      <c r="Y8142" s="67"/>
    </row>
    <row r="8143" spans="25:25" x14ac:dyDescent="0.35">
      <c r="Y8143" s="67"/>
    </row>
    <row r="8144" spans="25:25" x14ac:dyDescent="0.35">
      <c r="Y8144" s="67"/>
    </row>
    <row r="8145" spans="25:25" x14ac:dyDescent="0.35">
      <c r="Y8145" s="67"/>
    </row>
    <row r="8146" spans="25:25" x14ac:dyDescent="0.35">
      <c r="Y8146" s="67"/>
    </row>
    <row r="8147" spans="25:25" x14ac:dyDescent="0.35">
      <c r="Y8147" s="67"/>
    </row>
    <row r="8148" spans="25:25" x14ac:dyDescent="0.35">
      <c r="Y8148" s="67"/>
    </row>
    <row r="8149" spans="25:25" x14ac:dyDescent="0.35">
      <c r="Y8149" s="67"/>
    </row>
    <row r="8150" spans="25:25" x14ac:dyDescent="0.35">
      <c r="Y8150" s="67"/>
    </row>
    <row r="8151" spans="25:25" x14ac:dyDescent="0.35">
      <c r="Y8151" s="67"/>
    </row>
    <row r="8152" spans="25:25" x14ac:dyDescent="0.35">
      <c r="Y8152" s="67"/>
    </row>
    <row r="8153" spans="25:25" x14ac:dyDescent="0.35">
      <c r="Y8153" s="67"/>
    </row>
    <row r="8154" spans="25:25" x14ac:dyDescent="0.35">
      <c r="Y8154" s="67"/>
    </row>
    <row r="8155" spans="25:25" x14ac:dyDescent="0.35">
      <c r="Y8155" s="67"/>
    </row>
    <row r="8156" spans="25:25" x14ac:dyDescent="0.35">
      <c r="Y8156" s="67"/>
    </row>
    <row r="8157" spans="25:25" x14ac:dyDescent="0.35">
      <c r="Y8157" s="67"/>
    </row>
    <row r="8158" spans="25:25" x14ac:dyDescent="0.35">
      <c r="Y8158" s="67"/>
    </row>
    <row r="8159" spans="25:25" x14ac:dyDescent="0.35">
      <c r="Y8159" s="67"/>
    </row>
    <row r="8160" spans="25:25" x14ac:dyDescent="0.35">
      <c r="Y8160" s="67"/>
    </row>
    <row r="8161" spans="25:25" x14ac:dyDescent="0.35">
      <c r="Y8161" s="67"/>
    </row>
    <row r="8162" spans="25:25" x14ac:dyDescent="0.35">
      <c r="Y8162" s="67"/>
    </row>
    <row r="8163" spans="25:25" x14ac:dyDescent="0.35">
      <c r="Y8163" s="67"/>
    </row>
    <row r="8164" spans="25:25" x14ac:dyDescent="0.35">
      <c r="Y8164" s="67"/>
    </row>
    <row r="8165" spans="25:25" x14ac:dyDescent="0.35">
      <c r="Y8165" s="67"/>
    </row>
    <row r="8166" spans="25:25" x14ac:dyDescent="0.35">
      <c r="Y8166" s="67"/>
    </row>
    <row r="8167" spans="25:25" x14ac:dyDescent="0.35">
      <c r="Y8167" s="67"/>
    </row>
    <row r="8168" spans="25:25" x14ac:dyDescent="0.35">
      <c r="Y8168" s="67"/>
    </row>
    <row r="8169" spans="25:25" x14ac:dyDescent="0.35">
      <c r="Y8169" s="67"/>
    </row>
    <row r="8170" spans="25:25" x14ac:dyDescent="0.35">
      <c r="Y8170" s="67"/>
    </row>
    <row r="8171" spans="25:25" x14ac:dyDescent="0.35">
      <c r="Y8171" s="67"/>
    </row>
    <row r="8172" spans="25:25" x14ac:dyDescent="0.35">
      <c r="Y8172" s="67"/>
    </row>
    <row r="8173" spans="25:25" x14ac:dyDescent="0.35">
      <c r="Y8173" s="67"/>
    </row>
    <row r="8174" spans="25:25" x14ac:dyDescent="0.35">
      <c r="Y8174" s="67"/>
    </row>
    <row r="8175" spans="25:25" x14ac:dyDescent="0.35">
      <c r="Y8175" s="67"/>
    </row>
    <row r="8176" spans="25:25" x14ac:dyDescent="0.35">
      <c r="Y8176" s="67"/>
    </row>
    <row r="8177" spans="25:25" x14ac:dyDescent="0.35">
      <c r="Y8177" s="67"/>
    </row>
    <row r="8178" spans="25:25" x14ac:dyDescent="0.35">
      <c r="Y8178" s="67"/>
    </row>
    <row r="8179" spans="25:25" x14ac:dyDescent="0.35">
      <c r="Y8179" s="67"/>
    </row>
    <row r="8180" spans="25:25" x14ac:dyDescent="0.35">
      <c r="Y8180" s="67"/>
    </row>
    <row r="8181" spans="25:25" x14ac:dyDescent="0.35">
      <c r="Y8181" s="67"/>
    </row>
    <row r="8182" spans="25:25" x14ac:dyDescent="0.35">
      <c r="Y8182" s="67"/>
    </row>
    <row r="8183" spans="25:25" x14ac:dyDescent="0.35">
      <c r="Y8183" s="67"/>
    </row>
    <row r="8184" spans="25:25" x14ac:dyDescent="0.35">
      <c r="Y8184" s="67"/>
    </row>
    <row r="8185" spans="25:25" x14ac:dyDescent="0.35">
      <c r="Y8185" s="67"/>
    </row>
    <row r="8186" spans="25:25" x14ac:dyDescent="0.35">
      <c r="Y8186" s="67"/>
    </row>
    <row r="8187" spans="25:25" x14ac:dyDescent="0.35">
      <c r="Y8187" s="67"/>
    </row>
    <row r="8188" spans="25:25" x14ac:dyDescent="0.35">
      <c r="Y8188" s="67"/>
    </row>
    <row r="8189" spans="25:25" x14ac:dyDescent="0.35">
      <c r="Y8189" s="67"/>
    </row>
    <row r="8190" spans="25:25" x14ac:dyDescent="0.35">
      <c r="Y8190" s="67"/>
    </row>
    <row r="8191" spans="25:25" x14ac:dyDescent="0.35">
      <c r="Y8191" s="67"/>
    </row>
    <row r="8192" spans="25:25" x14ac:dyDescent="0.35">
      <c r="Y8192" s="67"/>
    </row>
    <row r="8193" spans="25:25" x14ac:dyDescent="0.35">
      <c r="Y8193" s="67"/>
    </row>
    <row r="8194" spans="25:25" x14ac:dyDescent="0.35">
      <c r="Y8194" s="67"/>
    </row>
    <row r="8195" spans="25:25" x14ac:dyDescent="0.35">
      <c r="Y8195" s="67"/>
    </row>
    <row r="8196" spans="25:25" x14ac:dyDescent="0.35">
      <c r="Y8196" s="67"/>
    </row>
    <row r="8197" spans="25:25" x14ac:dyDescent="0.35">
      <c r="Y8197" s="67"/>
    </row>
    <row r="8198" spans="25:25" x14ac:dyDescent="0.35">
      <c r="Y8198" s="67"/>
    </row>
    <row r="8199" spans="25:25" x14ac:dyDescent="0.35">
      <c r="Y8199" s="67"/>
    </row>
    <row r="8200" spans="25:25" x14ac:dyDescent="0.35">
      <c r="Y8200" s="67"/>
    </row>
    <row r="8201" spans="25:25" x14ac:dyDescent="0.35">
      <c r="Y8201" s="67"/>
    </row>
    <row r="8202" spans="25:25" x14ac:dyDescent="0.35">
      <c r="Y8202" s="67"/>
    </row>
    <row r="8203" spans="25:25" x14ac:dyDescent="0.35">
      <c r="Y8203" s="67"/>
    </row>
    <row r="8204" spans="25:25" x14ac:dyDescent="0.35">
      <c r="Y8204" s="67"/>
    </row>
    <row r="8205" spans="25:25" x14ac:dyDescent="0.35">
      <c r="Y8205" s="67"/>
    </row>
    <row r="8206" spans="25:25" x14ac:dyDescent="0.35">
      <c r="Y8206" s="67"/>
    </row>
    <row r="8207" spans="25:25" x14ac:dyDescent="0.35">
      <c r="Y8207" s="67"/>
    </row>
    <row r="8208" spans="25:25" x14ac:dyDescent="0.35">
      <c r="Y8208" s="67"/>
    </row>
    <row r="8209" spans="25:25" x14ac:dyDescent="0.35">
      <c r="Y8209" s="67"/>
    </row>
    <row r="8210" spans="25:25" x14ac:dyDescent="0.35">
      <c r="Y8210" s="67"/>
    </row>
    <row r="8211" spans="25:25" x14ac:dyDescent="0.35">
      <c r="Y8211" s="67"/>
    </row>
    <row r="8212" spans="25:25" x14ac:dyDescent="0.35">
      <c r="Y8212" s="67"/>
    </row>
    <row r="8213" spans="25:25" x14ac:dyDescent="0.35">
      <c r="Y8213" s="67"/>
    </row>
    <row r="8214" spans="25:25" x14ac:dyDescent="0.35">
      <c r="Y8214" s="67"/>
    </row>
    <row r="8215" spans="25:25" x14ac:dyDescent="0.35">
      <c r="Y8215" s="67"/>
    </row>
    <row r="8216" spans="25:25" x14ac:dyDescent="0.35">
      <c r="Y8216" s="67"/>
    </row>
    <row r="8217" spans="25:25" x14ac:dyDescent="0.35">
      <c r="Y8217" s="67"/>
    </row>
    <row r="8218" spans="25:25" x14ac:dyDescent="0.35">
      <c r="Y8218" s="67"/>
    </row>
    <row r="8219" spans="25:25" x14ac:dyDescent="0.35">
      <c r="Y8219" s="67"/>
    </row>
    <row r="8220" spans="25:25" x14ac:dyDescent="0.35">
      <c r="Y8220" s="67"/>
    </row>
    <row r="8221" spans="25:25" x14ac:dyDescent="0.35">
      <c r="Y8221" s="67"/>
    </row>
    <row r="8222" spans="25:25" x14ac:dyDescent="0.35">
      <c r="Y8222" s="67"/>
    </row>
    <row r="8223" spans="25:25" x14ac:dyDescent="0.35">
      <c r="Y8223" s="67"/>
    </row>
    <row r="8224" spans="25:25" x14ac:dyDescent="0.35">
      <c r="Y8224" s="67"/>
    </row>
    <row r="8225" spans="25:25" x14ac:dyDescent="0.35">
      <c r="Y8225" s="67"/>
    </row>
    <row r="8226" spans="25:25" x14ac:dyDescent="0.35">
      <c r="Y8226" s="67"/>
    </row>
    <row r="8227" spans="25:25" x14ac:dyDescent="0.35">
      <c r="Y8227" s="67"/>
    </row>
    <row r="8228" spans="25:25" x14ac:dyDescent="0.35">
      <c r="Y8228" s="67"/>
    </row>
    <row r="8229" spans="25:25" x14ac:dyDescent="0.35">
      <c r="Y8229" s="67"/>
    </row>
    <row r="8230" spans="25:25" x14ac:dyDescent="0.35">
      <c r="Y8230" s="67"/>
    </row>
    <row r="8231" spans="25:25" x14ac:dyDescent="0.35">
      <c r="Y8231" s="67"/>
    </row>
    <row r="8232" spans="25:25" x14ac:dyDescent="0.35">
      <c r="Y8232" s="67"/>
    </row>
    <row r="8233" spans="25:25" x14ac:dyDescent="0.35">
      <c r="Y8233" s="67"/>
    </row>
    <row r="8234" spans="25:25" x14ac:dyDescent="0.35">
      <c r="Y8234" s="67"/>
    </row>
    <row r="8235" spans="25:25" x14ac:dyDescent="0.35">
      <c r="Y8235" s="67"/>
    </row>
    <row r="8236" spans="25:25" x14ac:dyDescent="0.35">
      <c r="Y8236" s="67"/>
    </row>
    <row r="8237" spans="25:25" x14ac:dyDescent="0.35">
      <c r="Y8237" s="67"/>
    </row>
    <row r="8238" spans="25:25" x14ac:dyDescent="0.35">
      <c r="Y8238" s="67"/>
    </row>
    <row r="8239" spans="25:25" x14ac:dyDescent="0.35">
      <c r="Y8239" s="67"/>
    </row>
    <row r="8240" spans="25:25" x14ac:dyDescent="0.35">
      <c r="Y8240" s="67"/>
    </row>
    <row r="8241" spans="25:25" x14ac:dyDescent="0.35">
      <c r="Y8241" s="67"/>
    </row>
    <row r="8242" spans="25:25" x14ac:dyDescent="0.35">
      <c r="Y8242" s="67"/>
    </row>
    <row r="8243" spans="25:25" x14ac:dyDescent="0.35">
      <c r="Y8243" s="67"/>
    </row>
    <row r="8244" spans="25:25" x14ac:dyDescent="0.35">
      <c r="Y8244" s="67"/>
    </row>
    <row r="8245" spans="25:25" x14ac:dyDescent="0.35">
      <c r="Y8245" s="67"/>
    </row>
    <row r="8246" spans="25:25" x14ac:dyDescent="0.35">
      <c r="Y8246" s="67"/>
    </row>
    <row r="8247" spans="25:25" x14ac:dyDescent="0.35">
      <c r="Y8247" s="67"/>
    </row>
    <row r="8248" spans="25:25" x14ac:dyDescent="0.35">
      <c r="Y8248" s="67"/>
    </row>
    <row r="8249" spans="25:25" x14ac:dyDescent="0.35">
      <c r="Y8249" s="67"/>
    </row>
    <row r="8250" spans="25:25" x14ac:dyDescent="0.35">
      <c r="Y8250" s="67"/>
    </row>
    <row r="8251" spans="25:25" x14ac:dyDescent="0.35">
      <c r="Y8251" s="67"/>
    </row>
    <row r="8252" spans="25:25" x14ac:dyDescent="0.35">
      <c r="Y8252" s="67"/>
    </row>
    <row r="8253" spans="25:25" x14ac:dyDescent="0.35">
      <c r="Y8253" s="67"/>
    </row>
    <row r="8254" spans="25:25" x14ac:dyDescent="0.35">
      <c r="Y8254" s="67"/>
    </row>
    <row r="8255" spans="25:25" x14ac:dyDescent="0.35">
      <c r="Y8255" s="67"/>
    </row>
    <row r="8256" spans="25:25" x14ac:dyDescent="0.35">
      <c r="Y8256" s="67"/>
    </row>
    <row r="8257" spans="25:25" x14ac:dyDescent="0.35">
      <c r="Y8257" s="67"/>
    </row>
    <row r="8258" spans="25:25" x14ac:dyDescent="0.35">
      <c r="Y8258" s="67"/>
    </row>
    <row r="8259" spans="25:25" x14ac:dyDescent="0.35">
      <c r="Y8259" s="67"/>
    </row>
    <row r="8260" spans="25:25" x14ac:dyDescent="0.35">
      <c r="Y8260" s="67"/>
    </row>
    <row r="8261" spans="25:25" x14ac:dyDescent="0.35">
      <c r="Y8261" s="67"/>
    </row>
    <row r="8262" spans="25:25" x14ac:dyDescent="0.35">
      <c r="Y8262" s="67"/>
    </row>
    <row r="8263" spans="25:25" x14ac:dyDescent="0.35">
      <c r="Y8263" s="67"/>
    </row>
    <row r="8264" spans="25:25" x14ac:dyDescent="0.35">
      <c r="Y8264" s="67"/>
    </row>
    <row r="8265" spans="25:25" x14ac:dyDescent="0.35">
      <c r="Y8265" s="67"/>
    </row>
    <row r="8266" spans="25:25" x14ac:dyDescent="0.35">
      <c r="Y8266" s="67"/>
    </row>
    <row r="8267" spans="25:25" x14ac:dyDescent="0.35">
      <c r="Y8267" s="67"/>
    </row>
    <row r="8268" spans="25:25" x14ac:dyDescent="0.35">
      <c r="Y8268" s="67"/>
    </row>
    <row r="8269" spans="25:25" x14ac:dyDescent="0.35">
      <c r="Y8269" s="67"/>
    </row>
    <row r="8270" spans="25:25" x14ac:dyDescent="0.35">
      <c r="Y8270" s="67"/>
    </row>
    <row r="8271" spans="25:25" x14ac:dyDescent="0.35">
      <c r="Y8271" s="67"/>
    </row>
    <row r="8272" spans="25:25" x14ac:dyDescent="0.35">
      <c r="Y8272" s="67"/>
    </row>
    <row r="8273" spans="25:25" x14ac:dyDescent="0.35">
      <c r="Y8273" s="67"/>
    </row>
    <row r="8274" spans="25:25" x14ac:dyDescent="0.35">
      <c r="Y8274" s="67"/>
    </row>
    <row r="8275" spans="25:25" x14ac:dyDescent="0.35">
      <c r="Y8275" s="67"/>
    </row>
    <row r="8276" spans="25:25" x14ac:dyDescent="0.35">
      <c r="Y8276" s="67"/>
    </row>
    <row r="8277" spans="25:25" x14ac:dyDescent="0.35">
      <c r="Y8277" s="67"/>
    </row>
    <row r="8278" spans="25:25" x14ac:dyDescent="0.35">
      <c r="Y8278" s="67"/>
    </row>
    <row r="8279" spans="25:25" x14ac:dyDescent="0.35">
      <c r="Y8279" s="67"/>
    </row>
    <row r="8280" spans="25:25" x14ac:dyDescent="0.35">
      <c r="Y8280" s="67"/>
    </row>
    <row r="8281" spans="25:25" x14ac:dyDescent="0.35">
      <c r="Y8281" s="67"/>
    </row>
    <row r="8282" spans="25:25" x14ac:dyDescent="0.35">
      <c r="Y8282" s="67"/>
    </row>
    <row r="8283" spans="25:25" x14ac:dyDescent="0.35">
      <c r="Y8283" s="67"/>
    </row>
    <row r="8284" spans="25:25" x14ac:dyDescent="0.35">
      <c r="Y8284" s="67"/>
    </row>
    <row r="8285" spans="25:25" x14ac:dyDescent="0.35">
      <c r="Y8285" s="67"/>
    </row>
    <row r="8286" spans="25:25" x14ac:dyDescent="0.35">
      <c r="Y8286" s="67"/>
    </row>
    <row r="8287" spans="25:25" x14ac:dyDescent="0.35">
      <c r="Y8287" s="67"/>
    </row>
    <row r="8288" spans="25:25" x14ac:dyDescent="0.35">
      <c r="Y8288" s="67"/>
    </row>
    <row r="8289" spans="25:25" x14ac:dyDescent="0.35">
      <c r="Y8289" s="67"/>
    </row>
    <row r="8290" spans="25:25" x14ac:dyDescent="0.35">
      <c r="Y8290" s="67"/>
    </row>
    <row r="8291" spans="25:25" x14ac:dyDescent="0.35">
      <c r="Y8291" s="67"/>
    </row>
    <row r="8292" spans="25:25" x14ac:dyDescent="0.35">
      <c r="Y8292" s="67"/>
    </row>
    <row r="8293" spans="25:25" x14ac:dyDescent="0.35">
      <c r="Y8293" s="67"/>
    </row>
    <row r="8294" spans="25:25" x14ac:dyDescent="0.35">
      <c r="Y8294" s="67"/>
    </row>
    <row r="8295" spans="25:25" x14ac:dyDescent="0.35">
      <c r="Y8295" s="67"/>
    </row>
    <row r="8296" spans="25:25" x14ac:dyDescent="0.35">
      <c r="Y8296" s="67"/>
    </row>
    <row r="8297" spans="25:25" x14ac:dyDescent="0.35">
      <c r="Y8297" s="67"/>
    </row>
    <row r="8298" spans="25:25" x14ac:dyDescent="0.35">
      <c r="Y8298" s="67"/>
    </row>
    <row r="8299" spans="25:25" x14ac:dyDescent="0.35">
      <c r="Y8299" s="67"/>
    </row>
    <row r="8300" spans="25:25" x14ac:dyDescent="0.35">
      <c r="Y8300" s="67"/>
    </row>
    <row r="8301" spans="25:25" x14ac:dyDescent="0.35">
      <c r="Y8301" s="67"/>
    </row>
    <row r="8302" spans="25:25" x14ac:dyDescent="0.35">
      <c r="Y8302" s="67"/>
    </row>
    <row r="8303" spans="25:25" x14ac:dyDescent="0.35">
      <c r="Y8303" s="67"/>
    </row>
    <row r="8304" spans="25:25" x14ac:dyDescent="0.35">
      <c r="Y8304" s="67"/>
    </row>
    <row r="8305" spans="25:25" x14ac:dyDescent="0.35">
      <c r="Y8305" s="67"/>
    </row>
    <row r="8306" spans="25:25" x14ac:dyDescent="0.35">
      <c r="Y8306" s="67"/>
    </row>
    <row r="8307" spans="25:25" x14ac:dyDescent="0.35">
      <c r="Y8307" s="67"/>
    </row>
    <row r="8308" spans="25:25" x14ac:dyDescent="0.35">
      <c r="Y8308" s="67"/>
    </row>
    <row r="8309" spans="25:25" x14ac:dyDescent="0.35">
      <c r="Y8309" s="67"/>
    </row>
    <row r="8310" spans="25:25" x14ac:dyDescent="0.35">
      <c r="Y8310" s="67"/>
    </row>
    <row r="8311" spans="25:25" x14ac:dyDescent="0.35">
      <c r="Y8311" s="67"/>
    </row>
    <row r="8312" spans="25:25" x14ac:dyDescent="0.35">
      <c r="Y8312" s="67"/>
    </row>
    <row r="8313" spans="25:25" x14ac:dyDescent="0.35">
      <c r="Y8313" s="67"/>
    </row>
    <row r="8314" spans="25:25" x14ac:dyDescent="0.35">
      <c r="Y8314" s="67"/>
    </row>
    <row r="8315" spans="25:25" x14ac:dyDescent="0.35">
      <c r="Y8315" s="67"/>
    </row>
    <row r="8316" spans="25:25" x14ac:dyDescent="0.35">
      <c r="Y8316" s="67"/>
    </row>
    <row r="8317" spans="25:25" x14ac:dyDescent="0.35">
      <c r="Y8317" s="67"/>
    </row>
    <row r="8318" spans="25:25" x14ac:dyDescent="0.35">
      <c r="Y8318" s="67"/>
    </row>
    <row r="8319" spans="25:25" x14ac:dyDescent="0.35">
      <c r="Y8319" s="67"/>
    </row>
    <row r="8320" spans="25:25" x14ac:dyDescent="0.35">
      <c r="Y8320" s="67"/>
    </row>
    <row r="8321" spans="25:25" x14ac:dyDescent="0.35">
      <c r="Y8321" s="67"/>
    </row>
    <row r="8322" spans="25:25" x14ac:dyDescent="0.35">
      <c r="Y8322" s="67"/>
    </row>
    <row r="8323" spans="25:25" x14ac:dyDescent="0.35">
      <c r="Y8323" s="67"/>
    </row>
    <row r="8324" spans="25:25" x14ac:dyDescent="0.35">
      <c r="Y8324" s="67"/>
    </row>
    <row r="8325" spans="25:25" x14ac:dyDescent="0.35">
      <c r="Y8325" s="67"/>
    </row>
    <row r="8326" spans="25:25" x14ac:dyDescent="0.35">
      <c r="Y8326" s="67"/>
    </row>
    <row r="8327" spans="25:25" x14ac:dyDescent="0.35">
      <c r="Y8327" s="67"/>
    </row>
    <row r="8328" spans="25:25" x14ac:dyDescent="0.35">
      <c r="Y8328" s="67"/>
    </row>
    <row r="8329" spans="25:25" x14ac:dyDescent="0.35">
      <c r="Y8329" s="67"/>
    </row>
    <row r="8330" spans="25:25" x14ac:dyDescent="0.35">
      <c r="Y8330" s="67"/>
    </row>
    <row r="8331" spans="25:25" x14ac:dyDescent="0.35">
      <c r="Y8331" s="67"/>
    </row>
    <row r="8332" spans="25:25" x14ac:dyDescent="0.35">
      <c r="Y8332" s="67"/>
    </row>
    <row r="8333" spans="25:25" x14ac:dyDescent="0.35">
      <c r="Y8333" s="67"/>
    </row>
    <row r="8334" spans="25:25" x14ac:dyDescent="0.35">
      <c r="Y8334" s="67"/>
    </row>
    <row r="8335" spans="25:25" x14ac:dyDescent="0.35">
      <c r="Y8335" s="67"/>
    </row>
    <row r="8336" spans="25:25" x14ac:dyDescent="0.35">
      <c r="Y8336" s="67"/>
    </row>
    <row r="8337" spans="25:25" x14ac:dyDescent="0.35">
      <c r="Y8337" s="67"/>
    </row>
    <row r="8338" spans="25:25" x14ac:dyDescent="0.35">
      <c r="Y8338" s="67"/>
    </row>
    <row r="8339" spans="25:25" x14ac:dyDescent="0.35">
      <c r="Y8339" s="67"/>
    </row>
    <row r="8340" spans="25:25" x14ac:dyDescent="0.35">
      <c r="Y8340" s="67"/>
    </row>
    <row r="8341" spans="25:25" x14ac:dyDescent="0.35">
      <c r="Y8341" s="67"/>
    </row>
    <row r="8342" spans="25:25" x14ac:dyDescent="0.35">
      <c r="Y8342" s="67"/>
    </row>
    <row r="8343" spans="25:25" x14ac:dyDescent="0.35">
      <c r="Y8343" s="67"/>
    </row>
    <row r="8344" spans="25:25" x14ac:dyDescent="0.35">
      <c r="Y8344" s="67"/>
    </row>
    <row r="8345" spans="25:25" x14ac:dyDescent="0.35">
      <c r="Y8345" s="67"/>
    </row>
    <row r="8346" spans="25:25" x14ac:dyDescent="0.35">
      <c r="Y8346" s="67"/>
    </row>
    <row r="8347" spans="25:25" x14ac:dyDescent="0.35">
      <c r="Y8347" s="67"/>
    </row>
    <row r="8348" spans="25:25" x14ac:dyDescent="0.35">
      <c r="Y8348" s="67"/>
    </row>
    <row r="8349" spans="25:25" x14ac:dyDescent="0.35">
      <c r="Y8349" s="67"/>
    </row>
    <row r="8350" spans="25:25" x14ac:dyDescent="0.35">
      <c r="Y8350" s="67"/>
    </row>
    <row r="8351" spans="25:25" x14ac:dyDescent="0.35">
      <c r="Y8351" s="67"/>
    </row>
    <row r="8352" spans="25:25" x14ac:dyDescent="0.35">
      <c r="Y8352" s="67"/>
    </row>
    <row r="8353" spans="25:25" x14ac:dyDescent="0.35">
      <c r="Y8353" s="67"/>
    </row>
    <row r="8354" spans="25:25" x14ac:dyDescent="0.35">
      <c r="Y8354" s="67"/>
    </row>
    <row r="8355" spans="25:25" x14ac:dyDescent="0.35">
      <c r="Y8355" s="67"/>
    </row>
    <row r="8356" spans="25:25" x14ac:dyDescent="0.35">
      <c r="Y8356" s="67"/>
    </row>
    <row r="8357" spans="25:25" x14ac:dyDescent="0.35">
      <c r="Y8357" s="67"/>
    </row>
    <row r="8358" spans="25:25" x14ac:dyDescent="0.35">
      <c r="Y8358" s="67"/>
    </row>
    <row r="8359" spans="25:25" x14ac:dyDescent="0.35">
      <c r="Y8359" s="67"/>
    </row>
    <row r="8360" spans="25:25" x14ac:dyDescent="0.35">
      <c r="Y8360" s="67"/>
    </row>
    <row r="8361" spans="25:25" x14ac:dyDescent="0.35">
      <c r="Y8361" s="67"/>
    </row>
    <row r="8362" spans="25:25" x14ac:dyDescent="0.35">
      <c r="Y8362" s="67"/>
    </row>
    <row r="8363" spans="25:25" x14ac:dyDescent="0.35">
      <c r="Y8363" s="67"/>
    </row>
    <row r="8364" spans="25:25" x14ac:dyDescent="0.35">
      <c r="Y8364" s="67"/>
    </row>
    <row r="8365" spans="25:25" x14ac:dyDescent="0.35">
      <c r="Y8365" s="67"/>
    </row>
    <row r="8366" spans="25:25" x14ac:dyDescent="0.35">
      <c r="Y8366" s="67"/>
    </row>
    <row r="8367" spans="25:25" x14ac:dyDescent="0.35">
      <c r="Y8367" s="67"/>
    </row>
    <row r="8368" spans="25:25" x14ac:dyDescent="0.35">
      <c r="Y8368" s="67"/>
    </row>
    <row r="8369" spans="25:25" x14ac:dyDescent="0.35">
      <c r="Y8369" s="67"/>
    </row>
    <row r="8370" spans="25:25" x14ac:dyDescent="0.35">
      <c r="Y8370" s="67"/>
    </row>
    <row r="8371" spans="25:25" x14ac:dyDescent="0.35">
      <c r="Y8371" s="67"/>
    </row>
    <row r="8372" spans="25:25" x14ac:dyDescent="0.35">
      <c r="Y8372" s="67"/>
    </row>
    <row r="8373" spans="25:25" x14ac:dyDescent="0.35">
      <c r="Y8373" s="67"/>
    </row>
    <row r="8374" spans="25:25" x14ac:dyDescent="0.35">
      <c r="Y8374" s="67"/>
    </row>
    <row r="8375" spans="25:25" x14ac:dyDescent="0.35">
      <c r="Y8375" s="67"/>
    </row>
    <row r="8376" spans="25:25" x14ac:dyDescent="0.35">
      <c r="Y8376" s="67"/>
    </row>
    <row r="8377" spans="25:25" x14ac:dyDescent="0.35">
      <c r="Y8377" s="67"/>
    </row>
    <row r="8378" spans="25:25" x14ac:dyDescent="0.35">
      <c r="Y8378" s="67"/>
    </row>
    <row r="8379" spans="25:25" x14ac:dyDescent="0.35">
      <c r="Y8379" s="67"/>
    </row>
    <row r="8380" spans="25:25" x14ac:dyDescent="0.35">
      <c r="Y8380" s="67"/>
    </row>
    <row r="8381" spans="25:25" x14ac:dyDescent="0.35">
      <c r="Y8381" s="67"/>
    </row>
    <row r="8382" spans="25:25" x14ac:dyDescent="0.35">
      <c r="Y8382" s="67"/>
    </row>
    <row r="8383" spans="25:25" x14ac:dyDescent="0.35">
      <c r="Y8383" s="67"/>
    </row>
    <row r="8384" spans="25:25" x14ac:dyDescent="0.35">
      <c r="Y8384" s="67"/>
    </row>
    <row r="8385" spans="25:25" x14ac:dyDescent="0.35">
      <c r="Y8385" s="67"/>
    </row>
    <row r="8386" spans="25:25" x14ac:dyDescent="0.35">
      <c r="Y8386" s="67"/>
    </row>
    <row r="8387" spans="25:25" x14ac:dyDescent="0.35">
      <c r="Y8387" s="67"/>
    </row>
    <row r="8388" spans="25:25" x14ac:dyDescent="0.35">
      <c r="Y8388" s="67"/>
    </row>
    <row r="8389" spans="25:25" x14ac:dyDescent="0.35">
      <c r="Y8389" s="67"/>
    </row>
    <row r="8390" spans="25:25" x14ac:dyDescent="0.35">
      <c r="Y8390" s="67"/>
    </row>
    <row r="8391" spans="25:25" x14ac:dyDescent="0.35">
      <c r="Y8391" s="67"/>
    </row>
    <row r="8392" spans="25:25" x14ac:dyDescent="0.35">
      <c r="Y8392" s="67"/>
    </row>
    <row r="8393" spans="25:25" x14ac:dyDescent="0.35">
      <c r="Y8393" s="67"/>
    </row>
    <row r="8394" spans="25:25" x14ac:dyDescent="0.35">
      <c r="Y8394" s="67"/>
    </row>
    <row r="8395" spans="25:25" x14ac:dyDescent="0.35">
      <c r="Y8395" s="67"/>
    </row>
    <row r="8396" spans="25:25" x14ac:dyDescent="0.35">
      <c r="Y8396" s="67"/>
    </row>
    <row r="8397" spans="25:25" x14ac:dyDescent="0.35">
      <c r="Y8397" s="67"/>
    </row>
    <row r="8398" spans="25:25" x14ac:dyDescent="0.35">
      <c r="Y8398" s="67"/>
    </row>
    <row r="8399" spans="25:25" x14ac:dyDescent="0.35">
      <c r="Y8399" s="67"/>
    </row>
    <row r="8400" spans="25:25" x14ac:dyDescent="0.35">
      <c r="Y8400" s="67"/>
    </row>
    <row r="8401" spans="25:25" x14ac:dyDescent="0.35">
      <c r="Y8401" s="67"/>
    </row>
    <row r="8402" spans="25:25" x14ac:dyDescent="0.35">
      <c r="Y8402" s="67"/>
    </row>
    <row r="8403" spans="25:25" x14ac:dyDescent="0.35">
      <c r="Y8403" s="67"/>
    </row>
    <row r="8404" spans="25:25" x14ac:dyDescent="0.35">
      <c r="Y8404" s="67"/>
    </row>
    <row r="8405" spans="25:25" x14ac:dyDescent="0.35">
      <c r="Y8405" s="67"/>
    </row>
    <row r="8406" spans="25:25" x14ac:dyDescent="0.35">
      <c r="Y8406" s="67"/>
    </row>
    <row r="8407" spans="25:25" x14ac:dyDescent="0.35">
      <c r="Y8407" s="67"/>
    </row>
    <row r="8408" spans="25:25" x14ac:dyDescent="0.35">
      <c r="Y8408" s="67"/>
    </row>
    <row r="8409" spans="25:25" x14ac:dyDescent="0.35">
      <c r="Y8409" s="67"/>
    </row>
    <row r="8410" spans="25:25" x14ac:dyDescent="0.35">
      <c r="Y8410" s="67"/>
    </row>
    <row r="8411" spans="25:25" x14ac:dyDescent="0.35">
      <c r="Y8411" s="67"/>
    </row>
    <row r="8412" spans="25:25" x14ac:dyDescent="0.35">
      <c r="Y8412" s="67"/>
    </row>
    <row r="8413" spans="25:25" x14ac:dyDescent="0.35">
      <c r="Y8413" s="67"/>
    </row>
    <row r="8414" spans="25:25" x14ac:dyDescent="0.35">
      <c r="Y8414" s="67"/>
    </row>
    <row r="8415" spans="25:25" x14ac:dyDescent="0.35">
      <c r="Y8415" s="67"/>
    </row>
    <row r="8416" spans="25:25" x14ac:dyDescent="0.35">
      <c r="Y8416" s="67"/>
    </row>
    <row r="8417" spans="25:25" x14ac:dyDescent="0.35">
      <c r="Y8417" s="67"/>
    </row>
    <row r="8418" spans="25:25" x14ac:dyDescent="0.35">
      <c r="Y8418" s="67"/>
    </row>
    <row r="8419" spans="25:25" x14ac:dyDescent="0.35">
      <c r="Y8419" s="67"/>
    </row>
    <row r="8420" spans="25:25" x14ac:dyDescent="0.35">
      <c r="Y8420" s="67"/>
    </row>
    <row r="8421" spans="25:25" x14ac:dyDescent="0.35">
      <c r="Y8421" s="67"/>
    </row>
    <row r="8422" spans="25:25" x14ac:dyDescent="0.35">
      <c r="Y8422" s="67"/>
    </row>
    <row r="8423" spans="25:25" x14ac:dyDescent="0.35">
      <c r="Y8423" s="67"/>
    </row>
    <row r="8424" spans="25:25" x14ac:dyDescent="0.35">
      <c r="Y8424" s="67"/>
    </row>
    <row r="8425" spans="25:25" x14ac:dyDescent="0.35">
      <c r="Y8425" s="67"/>
    </row>
    <row r="8426" spans="25:25" x14ac:dyDescent="0.35">
      <c r="Y8426" s="67"/>
    </row>
    <row r="8427" spans="25:25" x14ac:dyDescent="0.35">
      <c r="Y8427" s="67"/>
    </row>
    <row r="8428" spans="25:25" x14ac:dyDescent="0.35">
      <c r="Y8428" s="67"/>
    </row>
    <row r="8429" spans="25:25" x14ac:dyDescent="0.35">
      <c r="Y8429" s="67"/>
    </row>
    <row r="8430" spans="25:25" x14ac:dyDescent="0.35">
      <c r="Y8430" s="67"/>
    </row>
    <row r="8431" spans="25:25" x14ac:dyDescent="0.35">
      <c r="Y8431" s="67"/>
    </row>
    <row r="8432" spans="25:25" x14ac:dyDescent="0.35">
      <c r="Y8432" s="67"/>
    </row>
    <row r="8433" spans="25:25" x14ac:dyDescent="0.35">
      <c r="Y8433" s="67"/>
    </row>
    <row r="8434" spans="25:25" x14ac:dyDescent="0.35">
      <c r="Y8434" s="67"/>
    </row>
    <row r="8435" spans="25:25" x14ac:dyDescent="0.35">
      <c r="Y8435" s="67"/>
    </row>
    <row r="8436" spans="25:25" x14ac:dyDescent="0.35">
      <c r="Y8436" s="67"/>
    </row>
    <row r="8437" spans="25:25" x14ac:dyDescent="0.35">
      <c r="Y8437" s="67"/>
    </row>
    <row r="8438" spans="25:25" x14ac:dyDescent="0.35">
      <c r="Y8438" s="67"/>
    </row>
    <row r="8439" spans="25:25" x14ac:dyDescent="0.35">
      <c r="Y8439" s="67"/>
    </row>
    <row r="8440" spans="25:25" x14ac:dyDescent="0.35">
      <c r="Y8440" s="67"/>
    </row>
    <row r="8441" spans="25:25" x14ac:dyDescent="0.35">
      <c r="Y8441" s="67"/>
    </row>
    <row r="8442" spans="25:25" x14ac:dyDescent="0.35">
      <c r="Y8442" s="67"/>
    </row>
    <row r="8443" spans="25:25" x14ac:dyDescent="0.35">
      <c r="Y8443" s="67"/>
    </row>
    <row r="8444" spans="25:25" x14ac:dyDescent="0.35">
      <c r="Y8444" s="67"/>
    </row>
    <row r="8445" spans="25:25" x14ac:dyDescent="0.35">
      <c r="Y8445" s="67"/>
    </row>
    <row r="8446" spans="25:25" x14ac:dyDescent="0.35">
      <c r="Y8446" s="67"/>
    </row>
    <row r="8447" spans="25:25" x14ac:dyDescent="0.35">
      <c r="Y8447" s="67"/>
    </row>
    <row r="8448" spans="25:25" x14ac:dyDescent="0.35">
      <c r="Y8448" s="67"/>
    </row>
    <row r="8449" spans="25:25" x14ac:dyDescent="0.35">
      <c r="Y8449" s="67"/>
    </row>
    <row r="8450" spans="25:25" x14ac:dyDescent="0.35">
      <c r="Y8450" s="67"/>
    </row>
    <row r="8451" spans="25:25" x14ac:dyDescent="0.35">
      <c r="Y8451" s="67"/>
    </row>
    <row r="8452" spans="25:25" x14ac:dyDescent="0.35">
      <c r="Y8452" s="67"/>
    </row>
    <row r="8453" spans="25:25" x14ac:dyDescent="0.35">
      <c r="Y8453" s="67"/>
    </row>
    <row r="8454" spans="25:25" x14ac:dyDescent="0.35">
      <c r="Y8454" s="67"/>
    </row>
    <row r="8455" spans="25:25" x14ac:dyDescent="0.35">
      <c r="Y8455" s="67"/>
    </row>
    <row r="8456" spans="25:25" x14ac:dyDescent="0.35">
      <c r="Y8456" s="67"/>
    </row>
    <row r="8457" spans="25:25" x14ac:dyDescent="0.35">
      <c r="Y8457" s="67"/>
    </row>
    <row r="8458" spans="25:25" x14ac:dyDescent="0.35">
      <c r="Y8458" s="67"/>
    </row>
    <row r="8459" spans="25:25" x14ac:dyDescent="0.35">
      <c r="Y8459" s="67"/>
    </row>
    <row r="8460" spans="25:25" x14ac:dyDescent="0.35">
      <c r="Y8460" s="67"/>
    </row>
    <row r="8461" spans="25:25" x14ac:dyDescent="0.35">
      <c r="Y8461" s="67"/>
    </row>
    <row r="8462" spans="25:25" x14ac:dyDescent="0.35">
      <c r="Y8462" s="67"/>
    </row>
    <row r="8463" spans="25:25" x14ac:dyDescent="0.35">
      <c r="Y8463" s="67"/>
    </row>
    <row r="8464" spans="25:25" x14ac:dyDescent="0.35">
      <c r="Y8464" s="67"/>
    </row>
    <row r="8465" spans="25:25" x14ac:dyDescent="0.35">
      <c r="Y8465" s="67"/>
    </row>
    <row r="8466" spans="25:25" x14ac:dyDescent="0.35">
      <c r="Y8466" s="67"/>
    </row>
    <row r="8467" spans="25:25" x14ac:dyDescent="0.35">
      <c r="Y8467" s="67"/>
    </row>
    <row r="8468" spans="25:25" x14ac:dyDescent="0.35">
      <c r="Y8468" s="67"/>
    </row>
    <row r="8469" spans="25:25" x14ac:dyDescent="0.35">
      <c r="Y8469" s="67"/>
    </row>
    <row r="8470" spans="25:25" x14ac:dyDescent="0.35">
      <c r="Y8470" s="67"/>
    </row>
    <row r="8471" spans="25:25" x14ac:dyDescent="0.35">
      <c r="Y8471" s="67"/>
    </row>
    <row r="8472" spans="25:25" x14ac:dyDescent="0.35">
      <c r="Y8472" s="67"/>
    </row>
    <row r="8473" spans="25:25" x14ac:dyDescent="0.35">
      <c r="Y8473" s="67"/>
    </row>
    <row r="8474" spans="25:25" x14ac:dyDescent="0.35">
      <c r="Y8474" s="67"/>
    </row>
    <row r="8475" spans="25:25" x14ac:dyDescent="0.35">
      <c r="Y8475" s="67"/>
    </row>
    <row r="8476" spans="25:25" x14ac:dyDescent="0.35">
      <c r="Y8476" s="67"/>
    </row>
    <row r="8477" spans="25:25" x14ac:dyDescent="0.35">
      <c r="Y8477" s="67"/>
    </row>
    <row r="8478" spans="25:25" x14ac:dyDescent="0.35">
      <c r="Y8478" s="67"/>
    </row>
    <row r="8479" spans="25:25" x14ac:dyDescent="0.35">
      <c r="Y8479" s="67"/>
    </row>
    <row r="8480" spans="25:25" x14ac:dyDescent="0.35">
      <c r="Y8480" s="67"/>
    </row>
    <row r="8481" spans="25:25" x14ac:dyDescent="0.35">
      <c r="Y8481" s="67"/>
    </row>
    <row r="8482" spans="25:25" x14ac:dyDescent="0.35">
      <c r="Y8482" s="67"/>
    </row>
    <row r="8483" spans="25:25" x14ac:dyDescent="0.35">
      <c r="Y8483" s="67"/>
    </row>
    <row r="8484" spans="25:25" x14ac:dyDescent="0.35">
      <c r="Y8484" s="67"/>
    </row>
    <row r="8485" spans="25:25" x14ac:dyDescent="0.35">
      <c r="Y8485" s="67"/>
    </row>
    <row r="8486" spans="25:25" x14ac:dyDescent="0.35">
      <c r="Y8486" s="67"/>
    </row>
    <row r="8487" spans="25:25" x14ac:dyDescent="0.35">
      <c r="Y8487" s="67"/>
    </row>
    <row r="8488" spans="25:25" x14ac:dyDescent="0.35">
      <c r="Y8488" s="67"/>
    </row>
    <row r="8489" spans="25:25" x14ac:dyDescent="0.35">
      <c r="Y8489" s="67"/>
    </row>
    <row r="8490" spans="25:25" x14ac:dyDescent="0.35">
      <c r="Y8490" s="67"/>
    </row>
    <row r="8491" spans="25:25" x14ac:dyDescent="0.35">
      <c r="Y8491" s="67"/>
    </row>
    <row r="8492" spans="25:25" x14ac:dyDescent="0.35">
      <c r="Y8492" s="67"/>
    </row>
    <row r="8493" spans="25:25" x14ac:dyDescent="0.35">
      <c r="Y8493" s="67"/>
    </row>
    <row r="8494" spans="25:25" x14ac:dyDescent="0.35">
      <c r="Y8494" s="67"/>
    </row>
    <row r="8495" spans="25:25" x14ac:dyDescent="0.35">
      <c r="Y8495" s="67"/>
    </row>
    <row r="8496" spans="25:25" x14ac:dyDescent="0.35">
      <c r="Y8496" s="67"/>
    </row>
    <row r="8497" spans="25:25" x14ac:dyDescent="0.35">
      <c r="Y8497" s="67"/>
    </row>
    <row r="8498" spans="25:25" x14ac:dyDescent="0.35">
      <c r="Y8498" s="67"/>
    </row>
    <row r="8499" spans="25:25" x14ac:dyDescent="0.35">
      <c r="Y8499" s="67"/>
    </row>
    <row r="8500" spans="25:25" x14ac:dyDescent="0.35">
      <c r="Y8500" s="67"/>
    </row>
    <row r="8501" spans="25:25" x14ac:dyDescent="0.35">
      <c r="Y8501" s="67"/>
    </row>
    <row r="8502" spans="25:25" x14ac:dyDescent="0.35">
      <c r="Y8502" s="67"/>
    </row>
    <row r="8503" spans="25:25" x14ac:dyDescent="0.35">
      <c r="Y8503" s="67"/>
    </row>
    <row r="8504" spans="25:25" x14ac:dyDescent="0.35">
      <c r="Y8504" s="67"/>
    </row>
    <row r="8505" spans="25:25" x14ac:dyDescent="0.35">
      <c r="Y8505" s="67"/>
    </row>
    <row r="8506" spans="25:25" x14ac:dyDescent="0.35">
      <c r="Y8506" s="67"/>
    </row>
    <row r="8507" spans="25:25" x14ac:dyDescent="0.35">
      <c r="Y8507" s="67"/>
    </row>
    <row r="8508" spans="25:25" x14ac:dyDescent="0.35">
      <c r="Y8508" s="67"/>
    </row>
    <row r="8509" spans="25:25" x14ac:dyDescent="0.35">
      <c r="Y8509" s="67"/>
    </row>
    <row r="8510" spans="25:25" x14ac:dyDescent="0.35">
      <c r="Y8510" s="67"/>
    </row>
    <row r="8511" spans="25:25" x14ac:dyDescent="0.35">
      <c r="Y8511" s="67"/>
    </row>
    <row r="8512" spans="25:25" x14ac:dyDescent="0.35">
      <c r="Y8512" s="67"/>
    </row>
    <row r="8513" spans="25:25" x14ac:dyDescent="0.35">
      <c r="Y8513" s="67"/>
    </row>
    <row r="8514" spans="25:25" x14ac:dyDescent="0.35">
      <c r="Y8514" s="67"/>
    </row>
    <row r="8515" spans="25:25" x14ac:dyDescent="0.35">
      <c r="Y8515" s="67"/>
    </row>
    <row r="8516" spans="25:25" x14ac:dyDescent="0.35">
      <c r="Y8516" s="67"/>
    </row>
    <row r="8517" spans="25:25" x14ac:dyDescent="0.35">
      <c r="Y8517" s="67"/>
    </row>
    <row r="8518" spans="25:25" x14ac:dyDescent="0.35">
      <c r="Y8518" s="67"/>
    </row>
    <row r="8519" spans="25:25" x14ac:dyDescent="0.35">
      <c r="Y8519" s="67"/>
    </row>
    <row r="8520" spans="25:25" x14ac:dyDescent="0.35">
      <c r="Y8520" s="67"/>
    </row>
    <row r="8521" spans="25:25" x14ac:dyDescent="0.35">
      <c r="Y8521" s="67"/>
    </row>
    <row r="8522" spans="25:25" x14ac:dyDescent="0.35">
      <c r="Y8522" s="67"/>
    </row>
    <row r="8523" spans="25:25" x14ac:dyDescent="0.35">
      <c r="Y8523" s="67"/>
    </row>
    <row r="8524" spans="25:25" x14ac:dyDescent="0.35">
      <c r="Y8524" s="67"/>
    </row>
    <row r="8525" spans="25:25" x14ac:dyDescent="0.35">
      <c r="Y8525" s="67"/>
    </row>
    <row r="8526" spans="25:25" x14ac:dyDescent="0.35">
      <c r="Y8526" s="67"/>
    </row>
    <row r="8527" spans="25:25" x14ac:dyDescent="0.35">
      <c r="Y8527" s="67"/>
    </row>
    <row r="8528" spans="25:25" x14ac:dyDescent="0.35">
      <c r="Y8528" s="67"/>
    </row>
    <row r="8529" spans="25:25" x14ac:dyDescent="0.35">
      <c r="Y8529" s="67"/>
    </row>
    <row r="8530" spans="25:25" x14ac:dyDescent="0.35">
      <c r="Y8530" s="67"/>
    </row>
    <row r="8531" spans="25:25" x14ac:dyDescent="0.35">
      <c r="Y8531" s="67"/>
    </row>
    <row r="8532" spans="25:25" x14ac:dyDescent="0.35">
      <c r="Y8532" s="67"/>
    </row>
    <row r="8533" spans="25:25" x14ac:dyDescent="0.35">
      <c r="Y8533" s="67"/>
    </row>
    <row r="8534" spans="25:25" x14ac:dyDescent="0.35">
      <c r="Y8534" s="67"/>
    </row>
    <row r="8535" spans="25:25" x14ac:dyDescent="0.35">
      <c r="Y8535" s="67"/>
    </row>
    <row r="8536" spans="25:25" x14ac:dyDescent="0.35">
      <c r="Y8536" s="67"/>
    </row>
    <row r="8537" spans="25:25" x14ac:dyDescent="0.35">
      <c r="Y8537" s="67"/>
    </row>
    <row r="8538" spans="25:25" x14ac:dyDescent="0.35">
      <c r="Y8538" s="67"/>
    </row>
    <row r="8539" spans="25:25" x14ac:dyDescent="0.35">
      <c r="Y8539" s="67"/>
    </row>
    <row r="8540" spans="25:25" x14ac:dyDescent="0.35">
      <c r="Y8540" s="67"/>
    </row>
    <row r="8541" spans="25:25" x14ac:dyDescent="0.35">
      <c r="Y8541" s="67"/>
    </row>
    <row r="8542" spans="25:25" x14ac:dyDescent="0.35">
      <c r="Y8542" s="67"/>
    </row>
    <row r="8543" spans="25:25" x14ac:dyDescent="0.35">
      <c r="Y8543" s="67"/>
    </row>
    <row r="8544" spans="25:25" x14ac:dyDescent="0.35">
      <c r="Y8544" s="67"/>
    </row>
    <row r="8545" spans="25:25" x14ac:dyDescent="0.35">
      <c r="Y8545" s="67"/>
    </row>
    <row r="8546" spans="25:25" x14ac:dyDescent="0.35">
      <c r="Y8546" s="67"/>
    </row>
    <row r="8547" spans="25:25" x14ac:dyDescent="0.35">
      <c r="Y8547" s="67"/>
    </row>
    <row r="8548" spans="25:25" x14ac:dyDescent="0.35">
      <c r="Y8548" s="67"/>
    </row>
    <row r="8549" spans="25:25" x14ac:dyDescent="0.35">
      <c r="Y8549" s="67"/>
    </row>
    <row r="8550" spans="25:25" x14ac:dyDescent="0.35">
      <c r="Y8550" s="67"/>
    </row>
    <row r="8551" spans="25:25" x14ac:dyDescent="0.35">
      <c r="Y8551" s="67"/>
    </row>
    <row r="8552" spans="25:25" x14ac:dyDescent="0.35">
      <c r="Y8552" s="67"/>
    </row>
    <row r="8553" spans="25:25" x14ac:dyDescent="0.35">
      <c r="Y8553" s="67"/>
    </row>
    <row r="8554" spans="25:25" x14ac:dyDescent="0.35">
      <c r="Y8554" s="67"/>
    </row>
    <row r="8555" spans="25:25" x14ac:dyDescent="0.35">
      <c r="Y8555" s="67"/>
    </row>
    <row r="8556" spans="25:25" x14ac:dyDescent="0.35">
      <c r="Y8556" s="67"/>
    </row>
    <row r="8557" spans="25:25" x14ac:dyDescent="0.35">
      <c r="Y8557" s="67"/>
    </row>
    <row r="8558" spans="25:25" x14ac:dyDescent="0.35">
      <c r="Y8558" s="67"/>
    </row>
    <row r="8559" spans="25:25" x14ac:dyDescent="0.35">
      <c r="Y8559" s="67"/>
    </row>
    <row r="8560" spans="25:25" x14ac:dyDescent="0.35">
      <c r="Y8560" s="67"/>
    </row>
    <row r="8561" spans="25:25" x14ac:dyDescent="0.35">
      <c r="Y8561" s="67"/>
    </row>
    <row r="8562" spans="25:25" x14ac:dyDescent="0.35">
      <c r="Y8562" s="67"/>
    </row>
    <row r="8563" spans="25:25" x14ac:dyDescent="0.35">
      <c r="Y8563" s="67"/>
    </row>
    <row r="8564" spans="25:25" x14ac:dyDescent="0.35">
      <c r="Y8564" s="67"/>
    </row>
    <row r="8565" spans="25:25" x14ac:dyDescent="0.35">
      <c r="Y8565" s="67"/>
    </row>
    <row r="8566" spans="25:25" x14ac:dyDescent="0.35">
      <c r="Y8566" s="67"/>
    </row>
    <row r="8567" spans="25:25" x14ac:dyDescent="0.35">
      <c r="Y8567" s="67"/>
    </row>
    <row r="8568" spans="25:25" x14ac:dyDescent="0.35">
      <c r="Y8568" s="67"/>
    </row>
    <row r="8569" spans="25:25" x14ac:dyDescent="0.35">
      <c r="Y8569" s="67"/>
    </row>
    <row r="8570" spans="25:25" x14ac:dyDescent="0.35">
      <c r="Y8570" s="67"/>
    </row>
    <row r="8571" spans="25:25" x14ac:dyDescent="0.35">
      <c r="Y8571" s="67"/>
    </row>
    <row r="8572" spans="25:25" x14ac:dyDescent="0.35">
      <c r="Y8572" s="67"/>
    </row>
    <row r="8573" spans="25:25" x14ac:dyDescent="0.35">
      <c r="Y8573" s="67"/>
    </row>
    <row r="8574" spans="25:25" x14ac:dyDescent="0.35">
      <c r="Y8574" s="67"/>
    </row>
    <row r="8575" spans="25:25" x14ac:dyDescent="0.35">
      <c r="Y8575" s="67"/>
    </row>
    <row r="8576" spans="25:25" x14ac:dyDescent="0.35">
      <c r="Y8576" s="67"/>
    </row>
    <row r="8577" spans="25:25" x14ac:dyDescent="0.35">
      <c r="Y8577" s="67"/>
    </row>
    <row r="8578" spans="25:25" x14ac:dyDescent="0.35">
      <c r="Y8578" s="67"/>
    </row>
    <row r="8579" spans="25:25" x14ac:dyDescent="0.35">
      <c r="Y8579" s="67"/>
    </row>
    <row r="8580" spans="25:25" x14ac:dyDescent="0.35">
      <c r="Y8580" s="67"/>
    </row>
    <row r="8581" spans="25:25" x14ac:dyDescent="0.35">
      <c r="Y8581" s="67"/>
    </row>
    <row r="8711" spans="25:25" x14ac:dyDescent="0.35">
      <c r="Y8711" s="66"/>
    </row>
    <row r="8712" spans="25:25" x14ac:dyDescent="0.35">
      <c r="Y8712" s="66"/>
    </row>
    <row r="8713" spans="25:25" x14ac:dyDescent="0.35">
      <c r="Y8713" s="66"/>
    </row>
    <row r="8714" spans="25:25" x14ac:dyDescent="0.35">
      <c r="Y8714" s="66"/>
    </row>
    <row r="8715" spans="25:25" x14ac:dyDescent="0.35">
      <c r="Y8715" s="66"/>
    </row>
    <row r="8716" spans="25:25" x14ac:dyDescent="0.35">
      <c r="Y8716" s="66"/>
    </row>
    <row r="8717" spans="25:25" x14ac:dyDescent="0.35">
      <c r="Y8717" s="66"/>
    </row>
    <row r="8718" spans="25:25" x14ac:dyDescent="0.35">
      <c r="Y8718" s="66"/>
    </row>
    <row r="8719" spans="25:25" x14ac:dyDescent="0.35">
      <c r="Y8719" s="66"/>
    </row>
    <row r="8720" spans="25:25" x14ac:dyDescent="0.35">
      <c r="Y8720" s="66"/>
    </row>
    <row r="8721" spans="25:25" x14ac:dyDescent="0.35">
      <c r="Y8721" s="66"/>
    </row>
    <row r="8722" spans="25:25" x14ac:dyDescent="0.35">
      <c r="Y8722" s="66"/>
    </row>
    <row r="8723" spans="25:25" x14ac:dyDescent="0.35">
      <c r="Y8723" s="66"/>
    </row>
    <row r="8724" spans="25:25" x14ac:dyDescent="0.35">
      <c r="Y8724" s="66"/>
    </row>
    <row r="8725" spans="25:25" x14ac:dyDescent="0.35">
      <c r="Y8725" s="66"/>
    </row>
    <row r="8726" spans="25:25" x14ac:dyDescent="0.35">
      <c r="Y8726" s="66"/>
    </row>
    <row r="8727" spans="25:25" x14ac:dyDescent="0.35">
      <c r="Y8727" s="66"/>
    </row>
  </sheetData>
  <dataConsolidate/>
  <conditionalFormatting sqref="D2:D161">
    <cfRule type="cellIs" dxfId="15" priority="20" operator="equal">
      <formula>$N$10</formula>
    </cfRule>
    <cfRule type="cellIs" dxfId="14" priority="21" operator="equal">
      <formula>$N$8</formula>
    </cfRule>
    <cfRule type="cellIs" dxfId="13" priority="22" operator="equal">
      <formula>$N$9</formula>
    </cfRule>
    <cfRule type="cellIs" dxfId="12" priority="23" operator="equal">
      <formula>$N$7</formula>
    </cfRule>
    <cfRule type="cellIs" dxfId="11" priority="24" operator="equal">
      <formula>$N$6</formula>
    </cfRule>
    <cfRule type="cellIs" dxfId="10" priority="25" operator="equal">
      <formula>$N$3</formula>
    </cfRule>
  </conditionalFormatting>
  <conditionalFormatting sqref="B2:B161">
    <cfRule type="expression" dxfId="9" priority="26">
      <formula>$N$8</formula>
    </cfRule>
    <cfRule type="expression" dxfId="8" priority="27">
      <formula>$N$9</formula>
    </cfRule>
    <cfRule type="expression" dxfId="7" priority="28">
      <formula>$D2=$N$10</formula>
    </cfRule>
    <cfRule type="expression" dxfId="6" priority="29">
      <formula>$D2=$N$7</formula>
    </cfRule>
    <cfRule type="expression" dxfId="5" priority="30">
      <formula>$D2=$N$6</formula>
    </cfRule>
    <cfRule type="expression" dxfId="4" priority="31">
      <formula>$D2=$N$5</formula>
    </cfRule>
    <cfRule type="expression" dxfId="3" priority="32">
      <formula>$D2=$N$4</formula>
    </cfRule>
    <cfRule type="expression" dxfId="2" priority="33">
      <formula>$D2=$N$3</formula>
    </cfRule>
  </conditionalFormatting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22BE4968-F486-44FB-BE83-1EC1E5865B2B}">
            <xm:f>NOT(ISERROR(SEARCH($N$5,D2)))</xm:f>
            <xm:f>$N$5</xm:f>
            <x14:dxf>
              <font>
                <color rgb="FF00B0F0"/>
              </font>
            </x14:dxf>
          </x14:cfRule>
          <x14:cfRule type="containsText" priority="19" operator="containsText" id="{8F4D370F-6793-4905-86D3-CD87B8AF0F4B}">
            <xm:f>NOT(ISERROR(SEARCH($N$4,D2)))</xm:f>
            <xm:f>$N$4</xm:f>
            <x14:dxf>
              <font>
                <color rgb="FF00B050"/>
              </font>
            </x14:dxf>
          </x14:cfRule>
          <xm:sqref>D2:D161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K162"/>
  <sheetViews>
    <sheetView tabSelected="1" zoomScale="70" zoomScaleNormal="70" workbookViewId="0">
      <selection activeCell="L18" sqref="L18"/>
    </sheetView>
  </sheetViews>
  <sheetFormatPr baseColWidth="10" defaultRowHeight="14.5" x14ac:dyDescent="0.35"/>
  <cols>
    <col min="1" max="1" width="35.1796875" style="89" customWidth="1"/>
    <col min="2" max="2" width="76.81640625" style="89" bestFit="1" customWidth="1"/>
    <col min="3" max="6" width="14.81640625" style="89" customWidth="1"/>
    <col min="7" max="7" width="17.1796875" style="89" bestFit="1" customWidth="1"/>
    <col min="8" max="17" width="11.54296875" style="89" bestFit="1" customWidth="1"/>
    <col min="18" max="18" width="26.1796875" style="89" customWidth="1"/>
    <col min="19" max="23" width="11.54296875" style="89" bestFit="1" customWidth="1"/>
    <col min="24" max="24" width="15.81640625" style="89" bestFit="1" customWidth="1"/>
    <col min="25" max="28" width="11.54296875" style="89" bestFit="1" customWidth="1"/>
    <col min="29" max="29" width="15" style="89" bestFit="1" customWidth="1"/>
    <col min="30" max="31" width="11.54296875" style="89" bestFit="1" customWidth="1"/>
    <col min="32" max="32" width="25.81640625" style="89" customWidth="1"/>
    <col min="33" max="40" width="11.54296875" style="89" bestFit="1" customWidth="1"/>
    <col min="41" max="41" width="15.1796875" style="89" customWidth="1"/>
    <col min="42" max="70" width="11.54296875" style="89" bestFit="1" customWidth="1"/>
    <col min="71" max="16384" width="10.90625" style="89"/>
  </cols>
  <sheetData>
    <row r="1" spans="1:72" ht="29" thickBot="1" x14ac:dyDescent="0.7">
      <c r="A1" s="87" t="s">
        <v>768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</row>
    <row r="2" spans="1:72" ht="15" thickTop="1" x14ac:dyDescent="0.35"/>
    <row r="3" spans="1:72" s="91" customFormat="1" ht="24.5" thickBot="1" x14ac:dyDescent="0.7">
      <c r="A3" s="90" t="s">
        <v>794</v>
      </c>
      <c r="B3" s="90"/>
      <c r="C3" s="90"/>
      <c r="D3" s="90"/>
      <c r="E3" s="90"/>
      <c r="F3" s="90"/>
      <c r="G3" s="90"/>
      <c r="H3" s="90"/>
      <c r="I3" s="90"/>
    </row>
    <row r="4" spans="1:72" ht="15" thickTop="1" x14ac:dyDescent="0.35">
      <c r="B4" s="92"/>
      <c r="C4" s="93" t="s">
        <v>769</v>
      </c>
      <c r="D4" s="93"/>
      <c r="E4" s="93"/>
      <c r="F4" s="94" t="s">
        <v>770</v>
      </c>
    </row>
    <row r="5" spans="1:72" x14ac:dyDescent="0.35">
      <c r="B5" s="92" t="s">
        <v>771</v>
      </c>
      <c r="C5" s="96">
        <v>0</v>
      </c>
      <c r="D5" s="96"/>
      <c r="E5" s="96"/>
      <c r="F5" s="97">
        <v>13.053137317610979</v>
      </c>
    </row>
    <row r="6" spans="1:72" x14ac:dyDescent="0.35">
      <c r="B6" s="92" t="s">
        <v>772</v>
      </c>
      <c r="C6" s="96">
        <v>20.862550194808595</v>
      </c>
      <c r="D6" s="96"/>
      <c r="E6" s="96"/>
      <c r="F6" s="97">
        <v>20.884300824976584</v>
      </c>
      <c r="H6" s="98"/>
    </row>
    <row r="7" spans="1:72" x14ac:dyDescent="0.35">
      <c r="B7" s="92" t="s">
        <v>773</v>
      </c>
      <c r="C7" s="96">
        <v>13.182533372029004</v>
      </c>
      <c r="D7" s="96"/>
      <c r="E7" s="96"/>
      <c r="F7" s="97">
        <v>13.182533372029004</v>
      </c>
    </row>
    <row r="9" spans="1:72" s="91" customFormat="1" ht="24.5" thickBot="1" x14ac:dyDescent="0.7">
      <c r="A9" s="90" t="s">
        <v>795</v>
      </c>
      <c r="B9" s="90"/>
      <c r="C9" s="90"/>
      <c r="D9" s="90"/>
      <c r="E9" s="90"/>
      <c r="F9" s="90"/>
      <c r="G9" s="90"/>
      <c r="H9" s="90"/>
      <c r="I9" s="90"/>
    </row>
    <row r="10" spans="1:72" ht="15" thickTop="1" x14ac:dyDescent="0.35">
      <c r="B10" s="99"/>
      <c r="C10" s="94" t="s">
        <v>774</v>
      </c>
      <c r="D10" s="94" t="s">
        <v>170</v>
      </c>
      <c r="E10" s="94" t="s">
        <v>775</v>
      </c>
      <c r="F10" s="94" t="s">
        <v>770</v>
      </c>
    </row>
    <row r="11" spans="1:72" x14ac:dyDescent="0.35">
      <c r="B11" s="101" t="s">
        <v>776</v>
      </c>
      <c r="C11" s="102">
        <v>36.962725395911612</v>
      </c>
      <c r="D11" s="102">
        <v>36.962725395911612</v>
      </c>
      <c r="E11" s="102">
        <v>0</v>
      </c>
      <c r="F11" s="102">
        <v>0</v>
      </c>
    </row>
    <row r="12" spans="1:72" x14ac:dyDescent="0.35">
      <c r="B12" s="101" t="s">
        <v>777</v>
      </c>
      <c r="C12" s="102">
        <v>46.217055412831755</v>
      </c>
      <c r="D12" s="102">
        <v>46.217055412831755</v>
      </c>
      <c r="E12" s="102">
        <v>18.138773142335282</v>
      </c>
      <c r="F12" s="102">
        <v>18.329262046308585</v>
      </c>
    </row>
    <row r="13" spans="1:72" x14ac:dyDescent="0.35">
      <c r="B13" s="126" t="s">
        <v>778</v>
      </c>
      <c r="C13" s="100">
        <v>76.036135527909153</v>
      </c>
      <c r="D13" s="100"/>
      <c r="E13" s="100">
        <v>47.957853257412673</v>
      </c>
      <c r="F13" s="100">
        <v>48.148342161385976</v>
      </c>
    </row>
    <row r="14" spans="1:72" x14ac:dyDescent="0.35">
      <c r="B14" s="101" t="s">
        <v>779</v>
      </c>
      <c r="C14" s="102">
        <v>76.036135527909153</v>
      </c>
      <c r="D14" s="102">
        <v>76.036135527909153</v>
      </c>
      <c r="E14" s="102">
        <v>54.133761900892175</v>
      </c>
      <c r="F14" s="102">
        <v>53.405730127424775</v>
      </c>
    </row>
    <row r="15" spans="1:72" x14ac:dyDescent="0.35">
      <c r="B15" s="101"/>
    </row>
    <row r="16" spans="1:72" s="91" customFormat="1" ht="21.5" thickBot="1" x14ac:dyDescent="0.55000000000000004">
      <c r="A16" s="90" t="s">
        <v>780</v>
      </c>
      <c r="B16" s="90"/>
      <c r="C16" s="90"/>
      <c r="D16" s="90"/>
      <c r="E16" s="90"/>
      <c r="F16" s="90"/>
      <c r="G16" s="90"/>
      <c r="H16" s="90"/>
      <c r="I16" s="90"/>
    </row>
    <row r="17" spans="1:9" ht="15" thickTop="1" x14ac:dyDescent="0.35">
      <c r="C17" s="94" t="s">
        <v>774</v>
      </c>
      <c r="D17" s="94" t="s">
        <v>170</v>
      </c>
      <c r="E17" s="94" t="s">
        <v>775</v>
      </c>
      <c r="F17" s="94" t="s">
        <v>770</v>
      </c>
    </row>
    <row r="18" spans="1:9" x14ac:dyDescent="0.35">
      <c r="B18" s="89" t="s">
        <v>781</v>
      </c>
      <c r="C18" s="103">
        <v>0</v>
      </c>
      <c r="D18" s="103">
        <v>0</v>
      </c>
      <c r="E18" s="103">
        <v>0</v>
      </c>
      <c r="F18" s="103">
        <v>0.35363215996503988</v>
      </c>
    </row>
    <row r="19" spans="1:9" x14ac:dyDescent="0.35">
      <c r="B19" s="89" t="s">
        <v>782</v>
      </c>
      <c r="C19" s="103">
        <v>0</v>
      </c>
      <c r="D19" s="103">
        <v>0</v>
      </c>
      <c r="E19" s="103">
        <v>0</v>
      </c>
      <c r="F19" s="103">
        <v>0</v>
      </c>
    </row>
    <row r="20" spans="1:9" x14ac:dyDescent="0.35">
      <c r="B20" s="89" t="s">
        <v>783</v>
      </c>
      <c r="C20" s="103">
        <v>0</v>
      </c>
      <c r="D20" s="103">
        <v>0</v>
      </c>
      <c r="E20" s="103">
        <v>0</v>
      </c>
      <c r="F20" s="103">
        <v>0.35363215996503988</v>
      </c>
    </row>
    <row r="23" spans="1:9" s="91" customFormat="1" ht="21.5" thickBot="1" x14ac:dyDescent="0.55000000000000004">
      <c r="A23" s="90" t="s">
        <v>785</v>
      </c>
      <c r="B23" s="90"/>
      <c r="C23" s="90"/>
      <c r="D23" s="90"/>
      <c r="E23" s="90"/>
      <c r="F23" s="90"/>
      <c r="G23" s="90"/>
      <c r="H23" s="90"/>
      <c r="I23" s="90"/>
    </row>
    <row r="24" spans="1:9" ht="15" thickTop="1" x14ac:dyDescent="0.35">
      <c r="B24" s="105"/>
      <c r="C24" s="94" t="s">
        <v>774</v>
      </c>
      <c r="D24" s="94" t="s">
        <v>170</v>
      </c>
      <c r="E24" s="94" t="s">
        <v>775</v>
      </c>
      <c r="F24" s="94" t="s">
        <v>770</v>
      </c>
    </row>
    <row r="25" spans="1:9" ht="16.5" x14ac:dyDescent="0.45">
      <c r="B25" s="105" t="s">
        <v>786</v>
      </c>
      <c r="C25" s="106">
        <v>-118.83293891328921</v>
      </c>
      <c r="D25" s="106">
        <v>-90.371640358437261</v>
      </c>
      <c r="E25" s="106">
        <v>-95.349720142383617</v>
      </c>
      <c r="F25" s="106">
        <v>-62.340539315837077</v>
      </c>
      <c r="G25" s="89" t="s">
        <v>796</v>
      </c>
    </row>
    <row r="26" spans="1:9" ht="16.5" x14ac:dyDescent="0.45">
      <c r="B26" s="105" t="s">
        <v>787</v>
      </c>
      <c r="C26" s="106">
        <v>0</v>
      </c>
      <c r="D26" s="106">
        <v>0</v>
      </c>
      <c r="E26" s="106">
        <v>0</v>
      </c>
      <c r="F26" s="106">
        <v>0</v>
      </c>
      <c r="G26" s="89" t="s">
        <v>796</v>
      </c>
    </row>
    <row r="27" spans="1:9" ht="16.5" x14ac:dyDescent="0.45">
      <c r="B27" s="105" t="s">
        <v>201</v>
      </c>
      <c r="C27" s="106">
        <v>-118.83293891328921</v>
      </c>
      <c r="D27" s="106">
        <v>-90.371640358437261</v>
      </c>
      <c r="E27" s="106">
        <v>-95.349720142383617</v>
      </c>
      <c r="F27" s="106">
        <v>-62.340539315837077</v>
      </c>
      <c r="G27" s="89" t="s">
        <v>796</v>
      </c>
    </row>
    <row r="28" spans="1:9" ht="16.5" x14ac:dyDescent="0.45">
      <c r="B28" s="105" t="s">
        <v>788</v>
      </c>
      <c r="C28" s="106">
        <v>-114.27756915037406</v>
      </c>
      <c r="D28" s="106">
        <v>-85.816270595522113</v>
      </c>
      <c r="E28" s="106">
        <v>-90.794350379468469</v>
      </c>
      <c r="F28" s="106">
        <v>-57.785169552921921</v>
      </c>
      <c r="G28" s="89" t="s">
        <v>796</v>
      </c>
    </row>
    <row r="29" spans="1:9" x14ac:dyDescent="0.35">
      <c r="B29" s="107"/>
      <c r="C29" s="107"/>
    </row>
    <row r="30" spans="1:9" ht="15" thickBot="1" x14ac:dyDescent="0.4">
      <c r="A30" s="104" t="s">
        <v>789</v>
      </c>
    </row>
    <row r="31" spans="1:9" x14ac:dyDescent="0.35">
      <c r="B31" s="108" t="s">
        <v>20</v>
      </c>
      <c r="C31" s="109"/>
      <c r="D31" s="109"/>
      <c r="E31" s="109"/>
      <c r="F31" s="109"/>
      <c r="G31" s="108" t="s">
        <v>174</v>
      </c>
    </row>
    <row r="32" spans="1:9" ht="16.5" x14ac:dyDescent="0.45">
      <c r="B32" s="101" t="s">
        <v>202</v>
      </c>
      <c r="C32" s="111">
        <v>-5.3592585446060568</v>
      </c>
      <c r="D32" s="111"/>
      <c r="E32" s="111"/>
      <c r="F32" s="111"/>
      <c r="G32" s="92" t="s">
        <v>797</v>
      </c>
    </row>
    <row r="33" spans="1:22" x14ac:dyDescent="0.35">
      <c r="B33" s="99"/>
      <c r="C33" s="106"/>
    </row>
    <row r="34" spans="1:22" s="91" customFormat="1" ht="24.5" thickBot="1" x14ac:dyDescent="0.7">
      <c r="A34" s="90" t="s">
        <v>798</v>
      </c>
      <c r="B34" s="90"/>
      <c r="C34" s="90"/>
      <c r="D34" s="90"/>
      <c r="E34" s="90"/>
      <c r="F34" s="90"/>
      <c r="G34" s="90"/>
      <c r="H34" s="90"/>
      <c r="I34" s="90"/>
    </row>
    <row r="35" spans="1:22" ht="15" thickTop="1" x14ac:dyDescent="0.35">
      <c r="C35" s="94" t="s">
        <v>774</v>
      </c>
      <c r="D35" s="94" t="s">
        <v>170</v>
      </c>
      <c r="E35" s="94" t="s">
        <v>775</v>
      </c>
      <c r="F35" s="94" t="s">
        <v>770</v>
      </c>
    </row>
    <row r="36" spans="1:22" ht="16.5" x14ac:dyDescent="0.45">
      <c r="B36" s="105" t="s">
        <v>790</v>
      </c>
      <c r="C36" s="112">
        <v>0</v>
      </c>
      <c r="D36" s="112">
        <v>0</v>
      </c>
      <c r="E36" s="112">
        <v>0</v>
      </c>
      <c r="F36" s="112">
        <v>0</v>
      </c>
      <c r="G36" s="89" t="s">
        <v>799</v>
      </c>
    </row>
    <row r="37" spans="1:22" ht="16.5" x14ac:dyDescent="0.45">
      <c r="B37" s="105" t="s">
        <v>791</v>
      </c>
      <c r="C37" s="112">
        <v>0</v>
      </c>
      <c r="D37" s="112">
        <v>0</v>
      </c>
      <c r="E37" s="112">
        <v>0</v>
      </c>
      <c r="F37" s="112">
        <v>0</v>
      </c>
      <c r="G37" s="89" t="s">
        <v>799</v>
      </c>
    </row>
    <row r="38" spans="1:22" ht="16.5" x14ac:dyDescent="0.45">
      <c r="B38" s="105" t="s">
        <v>792</v>
      </c>
      <c r="C38" s="112">
        <v>26.443496013219139</v>
      </c>
      <c r="D38" s="112">
        <v>26.443496013219139</v>
      </c>
      <c r="E38" s="112">
        <v>26.443496013219139</v>
      </c>
      <c r="F38" s="112">
        <v>26.443496013219139</v>
      </c>
      <c r="G38" s="89" t="s">
        <v>799</v>
      </c>
    </row>
    <row r="39" spans="1:22" ht="16.5" x14ac:dyDescent="0.45">
      <c r="B39" s="113" t="s">
        <v>793</v>
      </c>
      <c r="C39" s="114">
        <v>18.426233830235109</v>
      </c>
      <c r="D39" s="114">
        <v>9.0746643050694722</v>
      </c>
      <c r="E39" s="114">
        <v>12.662237670092608</v>
      </c>
      <c r="F39" s="114">
        <v>8.7419997765062671</v>
      </c>
      <c r="G39" s="89" t="s">
        <v>799</v>
      </c>
    </row>
    <row r="40" spans="1:22" ht="16.5" x14ac:dyDescent="0.45">
      <c r="B40" s="110" t="s">
        <v>784</v>
      </c>
      <c r="C40" s="115">
        <f>SUM(C36:C39)</f>
        <v>44.869729843454252</v>
      </c>
      <c r="D40" s="115">
        <f>SUM(D36:D39)</f>
        <v>35.518160318288608</v>
      </c>
      <c r="E40" s="115">
        <f>SUM(E36:E39)</f>
        <v>39.105733683311747</v>
      </c>
      <c r="F40" s="115">
        <f>SUM(F36:F39)</f>
        <v>35.185495789725408</v>
      </c>
      <c r="G40" s="89" t="s">
        <v>799</v>
      </c>
    </row>
    <row r="42" spans="1:22" x14ac:dyDescent="0.35">
      <c r="C42" s="106"/>
      <c r="D42" s="106"/>
      <c r="E42" s="106"/>
      <c r="F42" s="106"/>
    </row>
    <row r="44" spans="1:22" x14ac:dyDescent="0.35">
      <c r="A44" s="92"/>
      <c r="B44" s="92"/>
      <c r="C44" s="92"/>
      <c r="D44" s="92"/>
      <c r="E44" s="92"/>
      <c r="F44" s="92"/>
      <c r="G44" s="92"/>
      <c r="H44" s="92"/>
      <c r="I44" s="92"/>
      <c r="J44" s="92"/>
      <c r="M44" s="118"/>
      <c r="N44" s="105"/>
      <c r="O44" s="105"/>
      <c r="P44" s="105"/>
      <c r="Q44" s="105"/>
      <c r="R44" s="105"/>
      <c r="S44" s="105"/>
      <c r="T44" s="105"/>
      <c r="U44" s="105"/>
      <c r="V44" s="105"/>
    </row>
    <row r="45" spans="1:22" x14ac:dyDescent="0.35">
      <c r="A45" s="92"/>
      <c r="B45" s="92"/>
      <c r="C45" s="92"/>
      <c r="D45" s="92"/>
      <c r="E45" s="92"/>
      <c r="F45" s="92"/>
      <c r="G45" s="92"/>
      <c r="H45" s="92"/>
      <c r="I45" s="92"/>
      <c r="J45" s="92"/>
      <c r="M45" s="118"/>
      <c r="N45" s="105"/>
      <c r="O45" s="105"/>
      <c r="P45" s="105"/>
      <c r="Q45" s="105"/>
      <c r="R45" s="105"/>
      <c r="S45" s="105"/>
      <c r="T45" s="105"/>
      <c r="U45" s="105"/>
      <c r="V45" s="105"/>
    </row>
    <row r="46" spans="1:22" x14ac:dyDescent="0.35">
      <c r="A46" s="92"/>
      <c r="B46" s="92"/>
      <c r="C46" s="92"/>
      <c r="D46" s="92"/>
      <c r="E46" s="92"/>
      <c r="F46" s="92"/>
      <c r="G46" s="92"/>
      <c r="H46" s="92"/>
      <c r="I46" s="92"/>
      <c r="J46" s="92"/>
      <c r="M46" s="118"/>
      <c r="N46" s="105"/>
      <c r="O46" s="105"/>
      <c r="P46" s="105"/>
      <c r="Q46" s="105"/>
      <c r="R46" s="105"/>
      <c r="S46" s="105"/>
      <c r="T46" s="105"/>
      <c r="U46" s="105"/>
      <c r="V46" s="105"/>
    </row>
    <row r="47" spans="1:22" x14ac:dyDescent="0.35">
      <c r="A47" s="92"/>
      <c r="B47" s="92"/>
      <c r="C47" s="92"/>
      <c r="D47" s="92"/>
      <c r="E47" s="92"/>
      <c r="F47" s="92"/>
      <c r="G47" s="92"/>
      <c r="H47" s="92"/>
      <c r="I47" s="92"/>
      <c r="J47" s="92"/>
      <c r="M47" s="118"/>
      <c r="N47" s="105"/>
      <c r="O47" s="105"/>
      <c r="P47" s="105"/>
      <c r="Q47" s="105"/>
      <c r="R47" s="105"/>
      <c r="S47" s="105"/>
      <c r="T47" s="105"/>
      <c r="U47" s="105"/>
      <c r="V47" s="105"/>
    </row>
    <row r="48" spans="1:22" x14ac:dyDescent="0.35">
      <c r="A48" s="92"/>
      <c r="B48" s="92"/>
      <c r="C48" s="92"/>
      <c r="D48" s="92"/>
      <c r="E48" s="92"/>
      <c r="F48" s="92"/>
      <c r="G48" s="92"/>
      <c r="H48" s="92"/>
      <c r="I48" s="92"/>
      <c r="J48" s="92"/>
      <c r="M48" s="118"/>
      <c r="N48" s="105"/>
      <c r="O48" s="105"/>
      <c r="P48" s="105"/>
      <c r="Q48" s="105"/>
      <c r="R48" s="105"/>
      <c r="S48" s="105"/>
      <c r="T48" s="105"/>
      <c r="U48" s="105"/>
      <c r="V48" s="105"/>
    </row>
    <row r="49" spans="1:72" x14ac:dyDescent="0.35">
      <c r="A49" s="92"/>
      <c r="B49" s="92"/>
      <c r="C49" s="92"/>
      <c r="D49" s="92"/>
      <c r="E49" s="92"/>
      <c r="F49" s="92"/>
      <c r="G49" s="92"/>
      <c r="H49" s="92"/>
      <c r="I49" s="92"/>
      <c r="J49" s="92"/>
      <c r="M49" s="118"/>
      <c r="N49" s="105"/>
      <c r="O49" s="105"/>
      <c r="P49" s="105"/>
      <c r="Q49" s="105"/>
      <c r="R49" s="105"/>
      <c r="S49" s="105"/>
      <c r="T49" s="105"/>
      <c r="U49" s="105"/>
      <c r="V49" s="105"/>
    </row>
    <row r="50" spans="1:72" x14ac:dyDescent="0.35">
      <c r="A50" s="92"/>
      <c r="B50" s="92"/>
      <c r="C50" s="92"/>
      <c r="D50" s="92"/>
      <c r="E50" s="92"/>
      <c r="F50" s="92"/>
      <c r="G50" s="92"/>
      <c r="H50" s="92"/>
      <c r="I50" s="92"/>
      <c r="J50" s="92"/>
      <c r="M50" s="118"/>
      <c r="N50" s="105"/>
      <c r="O50" s="105"/>
      <c r="P50" s="105"/>
      <c r="Q50" s="105"/>
      <c r="R50" s="105"/>
      <c r="S50" s="105"/>
      <c r="T50" s="105"/>
      <c r="U50" s="105"/>
      <c r="V50" s="105"/>
    </row>
    <row r="51" spans="1:72" x14ac:dyDescent="0.35">
      <c r="A51" s="92"/>
      <c r="B51" s="92"/>
      <c r="C51" s="92"/>
      <c r="D51" s="92"/>
      <c r="E51" s="92"/>
      <c r="F51" s="92"/>
      <c r="G51" s="92"/>
      <c r="H51" s="92"/>
      <c r="I51" s="92"/>
      <c r="J51" s="92"/>
      <c r="M51" s="118"/>
      <c r="N51" s="105"/>
      <c r="O51" s="105"/>
      <c r="P51" s="105"/>
      <c r="Q51" s="105"/>
      <c r="R51" s="105"/>
      <c r="S51" s="105"/>
      <c r="T51" s="105"/>
      <c r="U51" s="105"/>
      <c r="V51" s="105"/>
    </row>
    <row r="52" spans="1:72" x14ac:dyDescent="0.35">
      <c r="A52" s="92"/>
      <c r="B52" s="92"/>
      <c r="C52" s="92"/>
      <c r="D52" s="92"/>
      <c r="E52" s="92"/>
      <c r="F52" s="92"/>
      <c r="G52" s="92"/>
      <c r="H52" s="92"/>
      <c r="I52" s="92"/>
      <c r="J52" s="92"/>
      <c r="M52" s="118"/>
      <c r="N52" s="105"/>
      <c r="O52" s="105"/>
      <c r="P52" s="105"/>
      <c r="Q52" s="105"/>
      <c r="R52" s="105"/>
      <c r="S52" s="105"/>
      <c r="T52" s="105"/>
      <c r="U52" s="105"/>
      <c r="V52" s="105"/>
    </row>
    <row r="53" spans="1:72" x14ac:dyDescent="0.35">
      <c r="A53" s="92"/>
      <c r="B53" s="92"/>
      <c r="C53" s="92"/>
      <c r="D53" s="92"/>
      <c r="E53" s="92"/>
      <c r="F53" s="92"/>
      <c r="G53" s="92"/>
      <c r="H53" s="92"/>
      <c r="I53" s="92"/>
      <c r="J53" s="92"/>
      <c r="M53" s="118"/>
      <c r="N53" s="105"/>
      <c r="O53" s="105"/>
      <c r="P53" s="105"/>
      <c r="Q53" s="105"/>
      <c r="R53" s="105"/>
      <c r="S53" s="105"/>
      <c r="T53" s="105"/>
      <c r="U53" s="105"/>
      <c r="V53" s="105"/>
    </row>
    <row r="54" spans="1:72" x14ac:dyDescent="0.35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118"/>
      <c r="N54" s="105"/>
      <c r="O54" s="105"/>
      <c r="P54" s="105"/>
      <c r="Q54" s="105"/>
      <c r="R54" s="105"/>
      <c r="S54" s="105"/>
      <c r="T54" s="105"/>
      <c r="U54" s="105"/>
      <c r="V54" s="105"/>
      <c r="AF54" s="92"/>
      <c r="AG54" s="92"/>
      <c r="AO54" s="92"/>
      <c r="BA54" s="92"/>
      <c r="BB54" s="92"/>
      <c r="BC54" s="92"/>
      <c r="BD54" s="92"/>
      <c r="BE54" s="92"/>
      <c r="BF54" s="92"/>
      <c r="BG54" s="92"/>
      <c r="BH54" s="92"/>
      <c r="BI54" s="92"/>
      <c r="BJ54" s="92"/>
      <c r="BK54" s="92"/>
      <c r="BL54" s="92"/>
      <c r="BM54" s="92"/>
      <c r="BN54" s="92"/>
      <c r="BO54" s="92"/>
      <c r="BP54" s="92"/>
      <c r="BQ54" s="92"/>
      <c r="BR54" s="92"/>
      <c r="BS54" s="92"/>
      <c r="BT54" s="92"/>
    </row>
    <row r="55" spans="1:72" x14ac:dyDescent="0.35">
      <c r="A55" s="92"/>
      <c r="B55" s="92"/>
      <c r="C55" s="92"/>
      <c r="D55" s="92"/>
      <c r="E55" s="92"/>
      <c r="F55" s="92"/>
      <c r="G55" s="92"/>
      <c r="H55" s="92"/>
      <c r="I55" s="92"/>
      <c r="J55" s="92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AZ55" s="92"/>
    </row>
    <row r="56" spans="1:72" x14ac:dyDescent="0.35">
      <c r="O56" s="105"/>
      <c r="P56" s="105"/>
      <c r="Q56" s="105"/>
      <c r="R56" s="105"/>
      <c r="S56" s="105"/>
      <c r="T56" s="105"/>
      <c r="U56" s="105"/>
    </row>
    <row r="57" spans="1:72" x14ac:dyDescent="0.35">
      <c r="AF57" s="110"/>
    </row>
    <row r="58" spans="1:72" x14ac:dyDescent="0.35">
      <c r="O58" s="119"/>
      <c r="AF58" s="105"/>
    </row>
    <row r="59" spans="1:72" x14ac:dyDescent="0.35">
      <c r="O59" s="120"/>
      <c r="AF59" s="105"/>
    </row>
    <row r="60" spans="1:72" x14ac:dyDescent="0.35">
      <c r="O60" s="119"/>
      <c r="AF60" s="105"/>
    </row>
    <row r="61" spans="1:72" x14ac:dyDescent="0.35">
      <c r="O61" s="119"/>
      <c r="AF61" s="105"/>
      <c r="AG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  <c r="BG61" s="107"/>
      <c r="BH61" s="107"/>
      <c r="BI61" s="107"/>
      <c r="BJ61" s="107"/>
      <c r="BK61" s="107"/>
      <c r="BL61" s="107"/>
      <c r="BM61" s="107"/>
      <c r="BN61" s="107"/>
      <c r="BO61" s="107"/>
      <c r="BP61" s="107"/>
      <c r="BQ61" s="107"/>
      <c r="BR61" s="107"/>
      <c r="BS61" s="107"/>
      <c r="BT61" s="107"/>
    </row>
    <row r="62" spans="1:72" x14ac:dyDescent="0.35">
      <c r="O62" s="119"/>
      <c r="AF62" s="105"/>
    </row>
    <row r="63" spans="1:72" x14ac:dyDescent="0.35">
      <c r="O63" s="119"/>
      <c r="R63" s="105"/>
      <c r="S63" s="107"/>
      <c r="T63" s="107"/>
      <c r="U63" s="107"/>
      <c r="V63" s="107"/>
      <c r="W63" s="107"/>
      <c r="X63" s="107"/>
      <c r="Y63" s="107"/>
      <c r="Z63" s="107"/>
      <c r="AF63" s="105"/>
    </row>
    <row r="64" spans="1:72" x14ac:dyDescent="0.35">
      <c r="O64" s="119"/>
      <c r="Z64" s="105"/>
      <c r="AF64" s="105"/>
    </row>
    <row r="65" spans="15:27" x14ac:dyDescent="0.35">
      <c r="O65" s="119"/>
      <c r="R65" s="107"/>
      <c r="S65" s="107"/>
      <c r="T65" s="107"/>
      <c r="U65" s="107"/>
      <c r="V65" s="107"/>
      <c r="W65" s="107"/>
      <c r="X65" s="107"/>
      <c r="Y65" s="107"/>
      <c r="Z65" s="121"/>
    </row>
    <row r="66" spans="15:27" x14ac:dyDescent="0.35">
      <c r="O66" s="120"/>
      <c r="R66" s="105"/>
      <c r="S66" s="95"/>
      <c r="T66" s="95"/>
      <c r="U66" s="95"/>
      <c r="V66" s="95"/>
      <c r="W66" s="105"/>
      <c r="X66" s="105"/>
      <c r="Y66" s="95"/>
      <c r="Z66" s="95"/>
    </row>
    <row r="67" spans="15:27" x14ac:dyDescent="0.35">
      <c r="O67" s="119"/>
      <c r="P67" s="107"/>
      <c r="R67" s="105"/>
    </row>
    <row r="68" spans="15:27" x14ac:dyDescent="0.35">
      <c r="O68" s="119"/>
      <c r="R68" s="105"/>
    </row>
    <row r="69" spans="15:27" x14ac:dyDescent="0.35">
      <c r="O69" s="119"/>
      <c r="R69" s="105"/>
    </row>
    <row r="74" spans="15:27" x14ac:dyDescent="0.35">
      <c r="AA74" s="92"/>
    </row>
    <row r="75" spans="15:27" x14ac:dyDescent="0.35">
      <c r="R75" s="121"/>
      <c r="S75" s="121"/>
      <c r="T75" s="121"/>
      <c r="U75" s="121"/>
      <c r="V75" s="121"/>
      <c r="W75" s="121"/>
    </row>
    <row r="76" spans="15:27" x14ac:dyDescent="0.35">
      <c r="R76" s="121"/>
      <c r="S76" s="122"/>
      <c r="T76" s="122"/>
      <c r="U76" s="122"/>
      <c r="V76" s="122"/>
      <c r="W76" s="122"/>
      <c r="Z76" s="92"/>
    </row>
    <row r="77" spans="15:27" x14ac:dyDescent="0.35">
      <c r="R77" s="105"/>
      <c r="S77" s="119"/>
      <c r="T77" s="119"/>
      <c r="U77" s="119"/>
      <c r="V77" s="119"/>
      <c r="W77" s="119"/>
    </row>
    <row r="78" spans="15:27" x14ac:dyDescent="0.35">
      <c r="R78" s="105"/>
      <c r="S78" s="119"/>
      <c r="T78" s="119"/>
      <c r="U78" s="119"/>
      <c r="V78" s="119"/>
      <c r="W78" s="119"/>
    </row>
    <row r="79" spans="15:27" x14ac:dyDescent="0.35">
      <c r="R79" s="105"/>
      <c r="S79" s="105"/>
      <c r="T79" s="105"/>
      <c r="U79" s="105"/>
      <c r="V79" s="105"/>
      <c r="W79" s="105"/>
      <c r="Z79" s="123"/>
    </row>
    <row r="80" spans="15:27" x14ac:dyDescent="0.35">
      <c r="P80" s="105"/>
      <c r="Q80" s="105"/>
      <c r="R80" s="105"/>
    </row>
    <row r="81" spans="16:27" x14ac:dyDescent="0.35">
      <c r="P81" s="105"/>
      <c r="Q81" s="105"/>
      <c r="AA81" s="107"/>
    </row>
    <row r="82" spans="16:27" x14ac:dyDescent="0.35">
      <c r="P82" s="105"/>
      <c r="Q82" s="105"/>
    </row>
    <row r="83" spans="16:27" x14ac:dyDescent="0.35">
      <c r="P83" s="105"/>
      <c r="Q83" s="105"/>
      <c r="R83" s="105"/>
      <c r="S83" s="107"/>
      <c r="T83" s="107"/>
      <c r="U83" s="107"/>
      <c r="V83" s="107"/>
      <c r="W83" s="107"/>
      <c r="X83" s="107"/>
      <c r="Y83" s="107"/>
      <c r="Z83" s="107"/>
    </row>
    <row r="84" spans="16:27" x14ac:dyDescent="0.35">
      <c r="P84" s="105"/>
      <c r="Q84" s="105"/>
      <c r="R84" s="105"/>
    </row>
    <row r="85" spans="16:27" x14ac:dyDescent="0.35">
      <c r="P85" s="105"/>
      <c r="Q85" s="105"/>
    </row>
    <row r="97" spans="1:24" x14ac:dyDescent="0.35">
      <c r="R97" s="86"/>
      <c r="S97" s="86"/>
      <c r="T97" s="86"/>
      <c r="U97" s="86"/>
      <c r="V97" s="86"/>
      <c r="W97" s="116"/>
      <c r="X97" s="116"/>
    </row>
    <row r="98" spans="1:24" x14ac:dyDescent="0.35">
      <c r="R98" s="86"/>
      <c r="S98" s="86"/>
      <c r="T98" s="86"/>
      <c r="U98" s="86"/>
      <c r="V98" s="86"/>
      <c r="W98" s="116"/>
      <c r="X98" s="116"/>
    </row>
    <row r="99" spans="1:24" x14ac:dyDescent="0.35">
      <c r="R99" s="86"/>
      <c r="S99" s="86"/>
      <c r="T99" s="86"/>
      <c r="U99" s="86"/>
      <c r="V99" s="86"/>
      <c r="W99" s="116"/>
      <c r="X99" s="116"/>
    </row>
    <row r="100" spans="1:24" x14ac:dyDescent="0.35">
      <c r="R100" s="86"/>
      <c r="S100" s="86"/>
      <c r="T100" s="86"/>
      <c r="U100" s="86"/>
      <c r="V100" s="86"/>
      <c r="W100" s="116"/>
      <c r="X100" s="116"/>
    </row>
    <row r="101" spans="1:24" x14ac:dyDescent="0.35">
      <c r="R101" s="86"/>
      <c r="S101" s="86"/>
      <c r="T101" s="86"/>
      <c r="U101" s="86"/>
      <c r="V101" s="86"/>
      <c r="W101" s="116"/>
      <c r="X101" s="116"/>
    </row>
    <row r="102" spans="1:24" x14ac:dyDescent="0.35">
      <c r="R102" s="86"/>
      <c r="S102" s="86"/>
      <c r="T102" s="86"/>
      <c r="U102" s="86"/>
      <c r="V102" s="86"/>
      <c r="W102" s="116"/>
      <c r="X102" s="116"/>
    </row>
    <row r="103" spans="1:24" x14ac:dyDescent="0.35">
      <c r="R103" s="86"/>
      <c r="S103" s="86"/>
      <c r="T103" s="86"/>
      <c r="U103" s="86"/>
      <c r="V103" s="86"/>
      <c r="W103" s="116"/>
      <c r="X103" s="116"/>
    </row>
    <row r="104" spans="1:24" x14ac:dyDescent="0.35">
      <c r="R104" s="86"/>
      <c r="S104" s="86"/>
      <c r="T104" s="86"/>
      <c r="U104" s="86"/>
      <c r="V104" s="86"/>
      <c r="W104" s="116"/>
      <c r="X104" s="116"/>
    </row>
    <row r="105" spans="1:24" x14ac:dyDescent="0.35">
      <c r="R105" s="86"/>
      <c r="S105" s="86"/>
      <c r="T105" s="86"/>
      <c r="U105" s="86"/>
      <c r="V105" s="86"/>
      <c r="W105" s="116"/>
      <c r="X105" s="116"/>
    </row>
    <row r="106" spans="1:24" x14ac:dyDescent="0.35">
      <c r="R106" s="86"/>
      <c r="S106" s="86"/>
      <c r="T106" s="86"/>
      <c r="U106" s="86"/>
      <c r="V106" s="86"/>
      <c r="W106" s="116"/>
      <c r="X106" s="116"/>
    </row>
    <row r="107" spans="1:24" x14ac:dyDescent="0.35">
      <c r="R107" s="86"/>
      <c r="S107" s="86"/>
      <c r="T107" s="86"/>
      <c r="U107" s="86"/>
      <c r="V107" s="86"/>
      <c r="W107" s="116"/>
      <c r="X107" s="116"/>
    </row>
    <row r="108" spans="1:24" x14ac:dyDescent="0.35">
      <c r="R108" s="86"/>
      <c r="S108" s="86"/>
      <c r="T108" s="86"/>
      <c r="U108" s="86"/>
      <c r="V108" s="86"/>
      <c r="W108" s="116"/>
      <c r="X108" s="116"/>
    </row>
    <row r="109" spans="1:24" x14ac:dyDescent="0.35">
      <c r="R109" s="86"/>
      <c r="S109" s="86"/>
      <c r="T109" s="86"/>
      <c r="U109" s="86"/>
      <c r="V109" s="86"/>
      <c r="W109" s="116"/>
      <c r="X109" s="116"/>
    </row>
    <row r="110" spans="1:24" x14ac:dyDescent="0.35">
      <c r="R110" s="86"/>
      <c r="S110" s="86"/>
      <c r="T110" s="86"/>
      <c r="U110" s="86"/>
      <c r="V110" s="86"/>
      <c r="W110" s="116"/>
      <c r="X110" s="116"/>
    </row>
    <row r="111" spans="1:24" x14ac:dyDescent="0.35">
      <c r="A111" s="92"/>
      <c r="R111" s="86"/>
      <c r="S111" s="86"/>
      <c r="T111" s="86"/>
      <c r="U111" s="86"/>
      <c r="V111" s="86"/>
      <c r="W111" s="116"/>
      <c r="X111" s="116"/>
    </row>
    <row r="112" spans="1:24" x14ac:dyDescent="0.35">
      <c r="A112" s="92"/>
      <c r="R112" s="86"/>
      <c r="S112" s="86"/>
      <c r="T112" s="86"/>
      <c r="U112" s="86"/>
      <c r="V112" s="86"/>
      <c r="W112" s="116"/>
      <c r="X112" s="116"/>
    </row>
    <row r="113" spans="1:24" x14ac:dyDescent="0.35">
      <c r="A113" s="92"/>
      <c r="R113" s="86"/>
      <c r="S113" s="86"/>
      <c r="T113" s="86"/>
      <c r="U113" s="86"/>
      <c r="V113" s="86"/>
      <c r="W113" s="116"/>
      <c r="X113" s="116"/>
    </row>
    <row r="114" spans="1:24" x14ac:dyDescent="0.35">
      <c r="A114" s="92"/>
      <c r="R114" s="86"/>
      <c r="S114" s="86"/>
      <c r="T114" s="86"/>
      <c r="U114" s="86"/>
      <c r="V114" s="86"/>
      <c r="W114" s="116"/>
      <c r="X114" s="116"/>
    </row>
    <row r="115" spans="1:24" x14ac:dyDescent="0.35">
      <c r="A115" s="92"/>
      <c r="R115" s="86"/>
      <c r="S115" s="86"/>
      <c r="T115" s="86"/>
      <c r="U115" s="86"/>
      <c r="V115" s="86"/>
      <c r="W115" s="116"/>
      <c r="X115" s="116"/>
    </row>
    <row r="116" spans="1:24" x14ac:dyDescent="0.35">
      <c r="A116" s="92"/>
      <c r="R116" s="86"/>
      <c r="S116" s="86"/>
      <c r="T116" s="86"/>
      <c r="U116" s="86"/>
      <c r="V116" s="86"/>
      <c r="W116" s="116"/>
      <c r="X116" s="116"/>
    </row>
    <row r="117" spans="1:24" x14ac:dyDescent="0.35">
      <c r="A117" s="92"/>
      <c r="R117" s="86"/>
      <c r="S117" s="86"/>
      <c r="T117" s="86"/>
      <c r="U117" s="86"/>
      <c r="V117" s="86"/>
      <c r="W117" s="116"/>
      <c r="X117" s="116"/>
    </row>
    <row r="118" spans="1:24" x14ac:dyDescent="0.35">
      <c r="A118" s="92"/>
      <c r="R118" s="86"/>
      <c r="S118" s="86"/>
      <c r="T118" s="86"/>
      <c r="U118" s="86"/>
      <c r="V118" s="86"/>
      <c r="W118" s="116"/>
      <c r="X118" s="116"/>
    </row>
    <row r="119" spans="1:24" x14ac:dyDescent="0.35">
      <c r="A119" s="92"/>
      <c r="R119" s="86"/>
      <c r="S119" s="86"/>
      <c r="T119" s="86"/>
      <c r="U119" s="86"/>
      <c r="V119" s="86"/>
      <c r="W119" s="116"/>
      <c r="X119" s="116"/>
    </row>
    <row r="120" spans="1:24" x14ac:dyDescent="0.35">
      <c r="A120" s="92"/>
      <c r="R120" s="86"/>
      <c r="S120" s="86"/>
      <c r="T120" s="86"/>
      <c r="U120" s="86"/>
      <c r="V120" s="86"/>
      <c r="W120" s="116"/>
      <c r="X120" s="116"/>
    </row>
    <row r="121" spans="1:24" x14ac:dyDescent="0.35">
      <c r="A121" s="92"/>
      <c r="R121" s="86"/>
      <c r="S121" s="86"/>
      <c r="T121" s="86"/>
      <c r="U121" s="86"/>
      <c r="V121" s="86"/>
      <c r="W121" s="116"/>
      <c r="X121" s="116"/>
    </row>
    <row r="122" spans="1:24" x14ac:dyDescent="0.35">
      <c r="A122" s="92"/>
      <c r="R122" s="86"/>
      <c r="S122" s="86"/>
      <c r="T122" s="86"/>
      <c r="U122" s="86"/>
      <c r="V122" s="86"/>
      <c r="W122" s="116"/>
      <c r="X122" s="116"/>
    </row>
    <row r="123" spans="1:24" x14ac:dyDescent="0.35">
      <c r="A123" s="92"/>
      <c r="R123" s="86"/>
      <c r="S123" s="86"/>
      <c r="T123" s="86"/>
      <c r="U123" s="86"/>
      <c r="V123" s="86"/>
      <c r="W123" s="116"/>
      <c r="X123" s="116"/>
    </row>
    <row r="124" spans="1:24" x14ac:dyDescent="0.35">
      <c r="A124" s="92"/>
      <c r="R124" s="86"/>
      <c r="S124" s="86"/>
      <c r="T124" s="86"/>
      <c r="U124" s="86"/>
      <c r="V124" s="86"/>
      <c r="W124" s="116"/>
      <c r="X124" s="116"/>
    </row>
    <row r="125" spans="1:24" x14ac:dyDescent="0.35">
      <c r="A125" s="92"/>
      <c r="R125" s="86"/>
      <c r="S125" s="86"/>
      <c r="T125" s="86"/>
      <c r="U125" s="86"/>
      <c r="V125" s="86"/>
      <c r="W125" s="116"/>
      <c r="X125" s="116"/>
    </row>
    <row r="126" spans="1:24" x14ac:dyDescent="0.35">
      <c r="A126" s="92"/>
      <c r="R126" s="86"/>
      <c r="S126" s="86"/>
      <c r="T126" s="86"/>
      <c r="U126" s="86"/>
      <c r="V126" s="86"/>
      <c r="W126" s="116"/>
      <c r="X126" s="116"/>
    </row>
    <row r="127" spans="1:24" x14ac:dyDescent="0.35">
      <c r="A127" s="92"/>
      <c r="R127" s="86"/>
      <c r="S127" s="86"/>
      <c r="T127" s="86"/>
      <c r="U127" s="86"/>
      <c r="V127" s="86"/>
      <c r="W127" s="116"/>
      <c r="X127" s="116"/>
    </row>
    <row r="128" spans="1:24" x14ac:dyDescent="0.35">
      <c r="A128" s="92"/>
      <c r="R128" s="86"/>
      <c r="S128" s="86"/>
      <c r="T128" s="86"/>
      <c r="U128" s="86"/>
      <c r="V128" s="86"/>
      <c r="W128" s="116"/>
      <c r="X128" s="116"/>
    </row>
    <row r="129" spans="1:68" x14ac:dyDescent="0.35">
      <c r="A129" s="92"/>
      <c r="R129" s="86"/>
      <c r="S129" s="86"/>
      <c r="T129" s="86"/>
      <c r="U129" s="86"/>
      <c r="V129" s="86"/>
      <c r="W129" s="116"/>
      <c r="X129" s="116"/>
    </row>
    <row r="130" spans="1:68" x14ac:dyDescent="0.35">
      <c r="A130" s="92"/>
      <c r="R130" s="86"/>
      <c r="S130" s="86"/>
      <c r="T130" s="86"/>
      <c r="U130" s="86"/>
      <c r="V130" s="86"/>
      <c r="W130" s="116"/>
      <c r="X130" s="116"/>
    </row>
    <row r="131" spans="1:68" x14ac:dyDescent="0.35">
      <c r="A131" s="92"/>
      <c r="R131" s="86"/>
      <c r="S131" s="86"/>
      <c r="T131" s="86"/>
      <c r="U131" s="86"/>
      <c r="V131" s="86"/>
      <c r="W131" s="116"/>
      <c r="X131" s="116"/>
    </row>
    <row r="132" spans="1:68" x14ac:dyDescent="0.35">
      <c r="A132" s="92"/>
      <c r="R132" s="86"/>
      <c r="S132" s="86"/>
      <c r="T132" s="86"/>
      <c r="U132" s="86"/>
      <c r="V132" s="86"/>
      <c r="W132" s="116"/>
      <c r="X132" s="116"/>
    </row>
    <row r="133" spans="1:68" x14ac:dyDescent="0.35">
      <c r="A133" s="92"/>
      <c r="R133" s="86"/>
      <c r="S133" s="86"/>
      <c r="T133" s="86"/>
      <c r="U133" s="86"/>
      <c r="V133" s="86"/>
      <c r="W133" s="116"/>
      <c r="X133" s="116"/>
    </row>
    <row r="134" spans="1:68" x14ac:dyDescent="0.35">
      <c r="A134" s="92"/>
      <c r="R134" s="86"/>
      <c r="S134" s="86"/>
      <c r="T134" s="86"/>
      <c r="U134" s="86"/>
      <c r="V134" s="86"/>
      <c r="W134" s="116"/>
      <c r="X134" s="116"/>
    </row>
    <row r="135" spans="1:68" x14ac:dyDescent="0.35">
      <c r="A135" s="92"/>
      <c r="R135" s="86"/>
      <c r="S135" s="86"/>
      <c r="T135" s="86"/>
      <c r="U135" s="86"/>
      <c r="V135" s="86"/>
      <c r="W135" s="116"/>
      <c r="X135" s="116"/>
    </row>
    <row r="136" spans="1:68" x14ac:dyDescent="0.35">
      <c r="A136" s="92"/>
      <c r="R136" s="86"/>
      <c r="S136" s="86"/>
      <c r="T136" s="86"/>
      <c r="U136" s="86"/>
      <c r="V136" s="86"/>
      <c r="W136" s="116"/>
      <c r="X136" s="116"/>
    </row>
    <row r="137" spans="1:68" x14ac:dyDescent="0.35">
      <c r="A137" s="92"/>
      <c r="R137" s="86"/>
      <c r="S137" s="86"/>
      <c r="T137" s="86"/>
      <c r="U137" s="86"/>
      <c r="V137" s="86"/>
      <c r="W137" s="116"/>
      <c r="X137" s="116"/>
    </row>
    <row r="138" spans="1:68" x14ac:dyDescent="0.35">
      <c r="A138" s="92"/>
      <c r="R138" s="86"/>
      <c r="S138" s="86"/>
      <c r="T138" s="86"/>
      <c r="U138" s="86"/>
      <c r="V138" s="86"/>
      <c r="W138" s="116"/>
      <c r="X138" s="116"/>
    </row>
    <row r="139" spans="1:68" x14ac:dyDescent="0.35">
      <c r="A139" s="92"/>
      <c r="R139" s="86"/>
      <c r="S139" s="86"/>
      <c r="T139" s="86"/>
      <c r="U139" s="86"/>
      <c r="V139" s="86"/>
      <c r="W139" s="116"/>
      <c r="X139" s="116"/>
    </row>
    <row r="140" spans="1:68" x14ac:dyDescent="0.35">
      <c r="A140" s="92"/>
      <c r="R140" s="86"/>
      <c r="S140" s="86"/>
      <c r="T140" s="86"/>
      <c r="U140" s="86"/>
      <c r="V140" s="86"/>
      <c r="W140" s="116"/>
      <c r="X140" s="116"/>
    </row>
    <row r="141" spans="1:68" x14ac:dyDescent="0.35">
      <c r="A141" s="92"/>
      <c r="R141" s="86"/>
      <c r="S141" s="86"/>
      <c r="T141" s="86"/>
      <c r="U141" s="86"/>
      <c r="V141" s="86"/>
      <c r="W141" s="116"/>
      <c r="X141" s="116"/>
    </row>
    <row r="142" spans="1:68" x14ac:dyDescent="0.35">
      <c r="A142" s="92"/>
      <c r="R142" s="86"/>
      <c r="S142" s="86"/>
      <c r="T142" s="86"/>
      <c r="U142" s="86"/>
      <c r="V142" s="86"/>
      <c r="W142" s="116"/>
      <c r="X142" s="116"/>
    </row>
    <row r="143" spans="1:68" x14ac:dyDescent="0.35">
      <c r="A143" s="92"/>
      <c r="AV143" s="107"/>
      <c r="AW143" s="107"/>
      <c r="AX143" s="107"/>
      <c r="AY143" s="107"/>
      <c r="AZ143" s="107"/>
    </row>
    <row r="144" spans="1:68" x14ac:dyDescent="0.35">
      <c r="A144" s="92"/>
      <c r="B144" s="116"/>
      <c r="C144" s="116"/>
      <c r="D144" s="116"/>
      <c r="E144" s="116"/>
      <c r="F144" s="116"/>
      <c r="G144" s="116"/>
      <c r="H144" s="116"/>
      <c r="I144" s="116"/>
      <c r="J144" s="116"/>
      <c r="K144" s="116"/>
      <c r="L144" s="116"/>
      <c r="M144" s="116"/>
      <c r="N144" s="116"/>
      <c r="O144" s="116"/>
      <c r="P144" s="116"/>
      <c r="Q144" s="116"/>
      <c r="BB144" s="116"/>
      <c r="BN144" s="124"/>
      <c r="BO144" s="124"/>
      <c r="BP144" s="124"/>
    </row>
    <row r="145" spans="1:89" x14ac:dyDescent="0.35">
      <c r="A145" s="92"/>
      <c r="B145" s="116"/>
      <c r="C145" s="116"/>
      <c r="D145" s="116"/>
      <c r="E145" s="116"/>
      <c r="F145" s="116"/>
      <c r="G145" s="116"/>
      <c r="H145" s="116"/>
      <c r="I145" s="116"/>
      <c r="J145" s="116"/>
      <c r="K145" s="116"/>
      <c r="L145" s="116"/>
      <c r="M145" s="116"/>
      <c r="N145" s="116"/>
      <c r="O145" s="116"/>
      <c r="P145" s="116"/>
      <c r="Q145" s="116"/>
    </row>
    <row r="146" spans="1:89" x14ac:dyDescent="0.35">
      <c r="A146" s="92"/>
      <c r="B146" s="116"/>
      <c r="C146" s="116"/>
      <c r="D146" s="116"/>
      <c r="E146" s="116"/>
      <c r="F146" s="116"/>
      <c r="G146" s="116"/>
      <c r="H146" s="116"/>
      <c r="I146" s="116"/>
      <c r="J146" s="116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6"/>
      <c r="X146" s="116"/>
      <c r="Y146" s="116"/>
      <c r="Z146" s="116"/>
      <c r="AA146" s="116"/>
      <c r="AB146" s="116"/>
      <c r="AC146" s="116"/>
      <c r="AD146" s="116"/>
      <c r="AE146" s="116"/>
      <c r="AF146" s="116"/>
      <c r="AG146" s="116"/>
      <c r="AH146" s="116"/>
      <c r="AI146" s="116"/>
      <c r="AJ146" s="116"/>
      <c r="AK146" s="116"/>
      <c r="AL146" s="116"/>
      <c r="AM146" s="116"/>
      <c r="AN146" s="116"/>
      <c r="AO146" s="116"/>
      <c r="AP146" s="116"/>
      <c r="AQ146" s="116"/>
      <c r="AR146" s="116"/>
      <c r="AS146" s="116"/>
      <c r="AT146" s="116"/>
      <c r="AU146" s="116"/>
      <c r="AV146" s="116"/>
      <c r="AW146" s="116"/>
      <c r="AX146" s="116"/>
      <c r="AY146" s="116"/>
      <c r="AZ146" s="116"/>
      <c r="BA146" s="116"/>
      <c r="BB146" s="116"/>
      <c r="BN146" s="108"/>
      <c r="BO146" s="108"/>
      <c r="BP146" s="108"/>
      <c r="BQ146" s="108"/>
      <c r="BR146" s="108"/>
      <c r="BU146" s="108"/>
      <c r="BV146" s="108"/>
      <c r="BW146" s="108"/>
      <c r="BX146" s="108"/>
      <c r="BY146" s="108"/>
      <c r="BZ146" s="108"/>
      <c r="CA146" s="108"/>
      <c r="CB146" s="108"/>
      <c r="CC146" s="108"/>
      <c r="CD146" s="108"/>
      <c r="CE146" s="108"/>
      <c r="CF146" s="108"/>
      <c r="CG146" s="108"/>
      <c r="CH146" s="108"/>
      <c r="CI146" s="108"/>
      <c r="CJ146" s="108"/>
      <c r="CK146" s="108"/>
    </row>
    <row r="147" spans="1:89" x14ac:dyDescent="0.35">
      <c r="A147" s="92"/>
      <c r="B147" s="116"/>
      <c r="C147" s="116"/>
      <c r="D147" s="116"/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  <c r="AG147" s="116"/>
      <c r="AH147" s="116"/>
      <c r="AI147" s="116"/>
      <c r="AJ147" s="116"/>
      <c r="AK147" s="116"/>
      <c r="AL147" s="116"/>
      <c r="AM147" s="116"/>
      <c r="AN147" s="116"/>
      <c r="AO147" s="116"/>
      <c r="AP147" s="116"/>
      <c r="AQ147" s="116"/>
      <c r="AR147" s="116"/>
      <c r="AS147" s="116"/>
      <c r="AT147" s="116"/>
      <c r="AU147" s="116"/>
      <c r="AV147" s="116"/>
      <c r="AW147" s="116"/>
      <c r="AX147" s="116"/>
      <c r="AY147" s="116"/>
      <c r="AZ147" s="116"/>
      <c r="BA147" s="116"/>
      <c r="BB147" s="116"/>
      <c r="BN147" s="108"/>
      <c r="BO147" s="108"/>
      <c r="BP147" s="108"/>
      <c r="BQ147" s="108"/>
      <c r="BR147" s="108"/>
      <c r="BU147" s="108"/>
      <c r="BV147" s="108"/>
      <c r="BW147" s="108"/>
      <c r="BX147" s="108"/>
      <c r="BY147" s="108"/>
      <c r="BZ147" s="108"/>
      <c r="CA147" s="108"/>
      <c r="CB147" s="108"/>
      <c r="CC147" s="108"/>
      <c r="CD147" s="108"/>
      <c r="CE147" s="108"/>
      <c r="CF147" s="108"/>
      <c r="CG147" s="108"/>
      <c r="CH147" s="108"/>
      <c r="CI147" s="108"/>
      <c r="CJ147" s="108"/>
      <c r="CK147" s="108"/>
    </row>
    <row r="148" spans="1:89" x14ac:dyDescent="0.35">
      <c r="A148" s="92"/>
      <c r="B148" s="116"/>
      <c r="C148" s="116"/>
      <c r="D148" s="116"/>
      <c r="E148" s="116"/>
      <c r="F148" s="116"/>
      <c r="G148" s="116"/>
      <c r="H148" s="116"/>
      <c r="I148" s="116"/>
      <c r="J148" s="116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16"/>
      <c r="AF148" s="116"/>
      <c r="AG148" s="116"/>
      <c r="AH148" s="116"/>
      <c r="AI148" s="116"/>
      <c r="AJ148" s="116"/>
      <c r="AK148" s="116"/>
      <c r="AL148" s="116"/>
      <c r="AM148" s="116"/>
      <c r="AN148" s="116"/>
      <c r="AO148" s="116"/>
      <c r="AP148" s="116"/>
      <c r="AQ148" s="116"/>
      <c r="AR148" s="116"/>
      <c r="AS148" s="116"/>
      <c r="AT148" s="116"/>
      <c r="AU148" s="116"/>
      <c r="AV148" s="116"/>
      <c r="AW148" s="116"/>
      <c r="AX148" s="116"/>
      <c r="AY148" s="116"/>
      <c r="AZ148" s="116"/>
      <c r="BA148" s="116"/>
      <c r="BB148" s="116"/>
      <c r="BN148" s="108"/>
      <c r="BO148" s="108"/>
      <c r="BP148" s="108"/>
      <c r="BQ148" s="108"/>
      <c r="BR148" s="108"/>
      <c r="BU148" s="108"/>
      <c r="BV148" s="108"/>
      <c r="BW148" s="108"/>
      <c r="BX148" s="108"/>
      <c r="BY148" s="108"/>
      <c r="BZ148" s="108"/>
      <c r="CA148" s="108"/>
      <c r="CB148" s="108"/>
      <c r="CC148" s="108"/>
      <c r="CD148" s="108"/>
      <c r="CE148" s="108"/>
      <c r="CF148" s="108"/>
      <c r="CG148" s="108"/>
      <c r="CH148" s="108"/>
      <c r="CI148" s="108"/>
      <c r="CJ148" s="108"/>
      <c r="CK148" s="108"/>
    </row>
    <row r="149" spans="1:89" x14ac:dyDescent="0.35">
      <c r="A149" s="92"/>
      <c r="B149" s="116"/>
      <c r="C149" s="116"/>
      <c r="D149" s="116"/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  <c r="AG149" s="116"/>
      <c r="AH149" s="116"/>
      <c r="AI149" s="116"/>
      <c r="AJ149" s="116"/>
      <c r="AK149" s="116"/>
      <c r="AL149" s="116"/>
      <c r="AM149" s="116"/>
      <c r="AN149" s="116"/>
      <c r="AO149" s="116"/>
      <c r="AP149" s="116"/>
      <c r="AQ149" s="116"/>
      <c r="AR149" s="116"/>
      <c r="AS149" s="116"/>
      <c r="AT149" s="116"/>
      <c r="AU149" s="116"/>
      <c r="AV149" s="116"/>
      <c r="AW149" s="116"/>
      <c r="AX149" s="116"/>
      <c r="AY149" s="116"/>
      <c r="AZ149" s="116"/>
      <c r="BA149" s="116"/>
      <c r="BB149" s="116"/>
      <c r="BN149" s="108"/>
      <c r="BO149" s="108"/>
      <c r="BP149" s="108"/>
      <c r="BQ149" s="108"/>
      <c r="BR149" s="108"/>
      <c r="BU149" s="108"/>
      <c r="BV149" s="108"/>
      <c r="BW149" s="108"/>
      <c r="BX149" s="108"/>
      <c r="BY149" s="108"/>
      <c r="BZ149" s="108"/>
      <c r="CA149" s="108"/>
      <c r="CB149" s="108"/>
      <c r="CC149" s="108"/>
      <c r="CD149" s="108"/>
      <c r="CE149" s="108"/>
      <c r="CF149" s="108"/>
      <c r="CG149" s="108"/>
      <c r="CH149" s="108"/>
      <c r="CI149" s="108"/>
      <c r="CJ149" s="108"/>
      <c r="CK149" s="108"/>
    </row>
    <row r="150" spans="1:89" x14ac:dyDescent="0.35">
      <c r="A150" s="92"/>
      <c r="B150" s="116"/>
      <c r="C150" s="116"/>
      <c r="D150" s="116"/>
      <c r="E150" s="116"/>
      <c r="F150" s="116"/>
      <c r="G150" s="116"/>
      <c r="H150" s="116"/>
      <c r="I150" s="116"/>
      <c r="J150" s="116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16"/>
      <c r="AF150" s="116"/>
      <c r="AG150" s="116"/>
      <c r="AH150" s="116"/>
      <c r="AI150" s="116"/>
      <c r="AJ150" s="116"/>
      <c r="AK150" s="116"/>
      <c r="AL150" s="116"/>
      <c r="AM150" s="116"/>
      <c r="AN150" s="116"/>
      <c r="AO150" s="116"/>
      <c r="AP150" s="116"/>
      <c r="AQ150" s="116"/>
      <c r="AR150" s="116"/>
      <c r="AS150" s="116"/>
      <c r="AT150" s="116"/>
      <c r="AU150" s="116"/>
      <c r="AV150" s="116"/>
      <c r="AW150" s="116"/>
      <c r="AX150" s="116"/>
      <c r="AY150" s="116"/>
      <c r="AZ150" s="116"/>
      <c r="BA150" s="116"/>
      <c r="BB150" s="116"/>
      <c r="BN150" s="108"/>
      <c r="BO150" s="108"/>
      <c r="BP150" s="108"/>
      <c r="BQ150" s="108"/>
      <c r="BR150" s="108"/>
      <c r="BU150" s="108"/>
      <c r="BV150" s="108"/>
      <c r="BW150" s="108"/>
      <c r="BX150" s="108"/>
      <c r="BY150" s="108"/>
      <c r="BZ150" s="108"/>
      <c r="CA150" s="108"/>
      <c r="CB150" s="108"/>
      <c r="CC150" s="108"/>
      <c r="CD150" s="108"/>
      <c r="CE150" s="108"/>
      <c r="CF150" s="108"/>
      <c r="CG150" s="108"/>
      <c r="CH150" s="108"/>
      <c r="CI150" s="108"/>
      <c r="CJ150" s="108"/>
      <c r="CK150" s="108"/>
    </row>
    <row r="151" spans="1:89" x14ac:dyDescent="0.35">
      <c r="A151" s="92"/>
      <c r="B151" s="116"/>
      <c r="C151" s="116"/>
      <c r="D151" s="116"/>
      <c r="E151" s="116"/>
      <c r="F151" s="116"/>
      <c r="G151" s="116"/>
      <c r="H151" s="116"/>
      <c r="I151" s="116"/>
      <c r="J151" s="116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6"/>
      <c r="X151" s="116"/>
      <c r="Y151" s="116"/>
      <c r="Z151" s="116"/>
      <c r="AA151" s="116"/>
      <c r="AB151" s="116"/>
      <c r="AC151" s="116"/>
      <c r="AD151" s="116"/>
      <c r="AE151" s="116"/>
      <c r="AF151" s="116"/>
      <c r="AG151" s="116"/>
      <c r="AH151" s="116"/>
      <c r="AI151" s="116"/>
      <c r="AJ151" s="116"/>
      <c r="AK151" s="116"/>
      <c r="AL151" s="116"/>
      <c r="AM151" s="116"/>
      <c r="AN151" s="116"/>
      <c r="AO151" s="116"/>
      <c r="AP151" s="116"/>
      <c r="AQ151" s="116"/>
      <c r="AR151" s="116"/>
      <c r="AS151" s="116"/>
      <c r="AT151" s="116"/>
      <c r="AU151" s="116"/>
      <c r="AV151" s="116"/>
      <c r="AW151" s="116"/>
      <c r="AX151" s="116"/>
      <c r="AY151" s="116"/>
      <c r="AZ151" s="116"/>
      <c r="BA151" s="116"/>
      <c r="BB151" s="116"/>
      <c r="BN151" s="108"/>
      <c r="BO151" s="108"/>
      <c r="BP151" s="108"/>
      <c r="BQ151" s="108"/>
      <c r="BR151" s="108"/>
      <c r="BU151" s="108"/>
      <c r="BV151" s="108"/>
      <c r="BW151" s="108"/>
      <c r="BX151" s="108"/>
      <c r="BY151" s="108"/>
      <c r="BZ151" s="108"/>
      <c r="CA151" s="108"/>
      <c r="CB151" s="108"/>
      <c r="CC151" s="108"/>
      <c r="CD151" s="108"/>
      <c r="CE151" s="108"/>
      <c r="CF151" s="108"/>
      <c r="CG151" s="108"/>
      <c r="CH151" s="108"/>
      <c r="CI151" s="108"/>
      <c r="CJ151" s="108"/>
      <c r="CK151" s="108"/>
    </row>
    <row r="152" spans="1:89" x14ac:dyDescent="0.35">
      <c r="A152" s="92"/>
      <c r="B152" s="116"/>
      <c r="C152" s="116"/>
      <c r="D152" s="116"/>
      <c r="E152" s="116"/>
      <c r="F152" s="116"/>
      <c r="G152" s="116"/>
      <c r="H152" s="116"/>
      <c r="I152" s="116"/>
      <c r="J152" s="116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16"/>
      <c r="AF152" s="116"/>
      <c r="AG152" s="116"/>
      <c r="AH152" s="116"/>
      <c r="AI152" s="116"/>
      <c r="AJ152" s="116"/>
      <c r="AK152" s="116"/>
      <c r="AL152" s="116"/>
      <c r="AM152" s="116"/>
      <c r="AN152" s="116"/>
      <c r="AO152" s="116"/>
      <c r="AP152" s="116"/>
      <c r="AQ152" s="116"/>
      <c r="AR152" s="116"/>
      <c r="AS152" s="116"/>
      <c r="AT152" s="116"/>
      <c r="AU152" s="116"/>
      <c r="AV152" s="116"/>
      <c r="AW152" s="116"/>
      <c r="AX152" s="116"/>
      <c r="AY152" s="116"/>
      <c r="AZ152" s="116"/>
      <c r="BA152" s="116"/>
      <c r="BB152" s="116"/>
      <c r="BN152" s="108"/>
      <c r="BO152" s="108"/>
      <c r="BP152" s="108"/>
      <c r="BQ152" s="108"/>
      <c r="BR152" s="108"/>
      <c r="BU152" s="108"/>
      <c r="BV152" s="108"/>
      <c r="BW152" s="108"/>
      <c r="BX152" s="108"/>
      <c r="BY152" s="108"/>
      <c r="BZ152" s="108"/>
      <c r="CA152" s="108"/>
      <c r="CB152" s="108"/>
      <c r="CC152" s="108"/>
      <c r="CD152" s="108"/>
      <c r="CE152" s="108"/>
      <c r="CF152" s="108"/>
      <c r="CG152" s="108"/>
      <c r="CH152" s="108"/>
      <c r="CI152" s="108"/>
      <c r="CJ152" s="108"/>
      <c r="CK152" s="108"/>
    </row>
    <row r="153" spans="1:89" x14ac:dyDescent="0.35">
      <c r="A153" s="92"/>
      <c r="B153" s="116"/>
      <c r="C153" s="116"/>
      <c r="D153" s="116"/>
      <c r="E153" s="116"/>
      <c r="F153" s="116"/>
      <c r="G153" s="116"/>
      <c r="H153" s="116"/>
      <c r="I153" s="116"/>
      <c r="J153" s="116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16"/>
      <c r="AF153" s="116"/>
      <c r="AG153" s="116"/>
      <c r="AH153" s="116"/>
      <c r="AI153" s="116"/>
      <c r="AJ153" s="116"/>
      <c r="AK153" s="116"/>
      <c r="AL153" s="116"/>
      <c r="AM153" s="116"/>
      <c r="AN153" s="116"/>
      <c r="AO153" s="116"/>
      <c r="AP153" s="116"/>
      <c r="AQ153" s="116"/>
      <c r="AR153" s="116"/>
      <c r="AS153" s="116"/>
      <c r="AT153" s="116"/>
      <c r="AU153" s="116"/>
      <c r="AV153" s="116"/>
      <c r="AW153" s="116"/>
      <c r="AX153" s="116"/>
      <c r="AY153" s="116"/>
      <c r="AZ153" s="116"/>
      <c r="BA153" s="116"/>
      <c r="BB153" s="116"/>
      <c r="BN153" s="108"/>
      <c r="BO153" s="108"/>
      <c r="BP153" s="108"/>
      <c r="BQ153" s="108"/>
      <c r="BR153" s="108"/>
      <c r="BU153" s="108"/>
      <c r="BV153" s="108"/>
      <c r="BW153" s="108"/>
      <c r="BX153" s="108"/>
      <c r="BY153" s="108"/>
      <c r="BZ153" s="108"/>
      <c r="CA153" s="108"/>
      <c r="CB153" s="108"/>
      <c r="CC153" s="108"/>
      <c r="CD153" s="108"/>
      <c r="CE153" s="108"/>
      <c r="CF153" s="108"/>
      <c r="CG153" s="108"/>
      <c r="CH153" s="108"/>
      <c r="CI153" s="108"/>
      <c r="CJ153" s="108"/>
      <c r="CK153" s="108"/>
    </row>
    <row r="154" spans="1:89" x14ac:dyDescent="0.35">
      <c r="A154" s="92"/>
      <c r="B154" s="116"/>
      <c r="C154" s="116"/>
      <c r="D154" s="116"/>
      <c r="E154" s="116"/>
      <c r="F154" s="116"/>
      <c r="G154" s="116"/>
      <c r="H154" s="116"/>
      <c r="I154" s="116"/>
      <c r="J154" s="116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  <c r="AF154" s="116"/>
      <c r="AG154" s="116"/>
      <c r="AH154" s="116"/>
      <c r="AI154" s="116"/>
      <c r="AJ154" s="116"/>
      <c r="AK154" s="116"/>
      <c r="AL154" s="116"/>
      <c r="AM154" s="116"/>
      <c r="AN154" s="116"/>
      <c r="AO154" s="116"/>
      <c r="AP154" s="116"/>
      <c r="AQ154" s="116"/>
      <c r="AR154" s="116"/>
      <c r="AS154" s="116"/>
      <c r="AT154" s="116"/>
      <c r="AU154" s="116"/>
      <c r="AV154" s="116"/>
      <c r="AW154" s="116"/>
      <c r="AX154" s="116"/>
      <c r="AY154" s="116"/>
      <c r="AZ154" s="116"/>
      <c r="BA154" s="116"/>
      <c r="BB154" s="116"/>
      <c r="BN154" s="108"/>
      <c r="BO154" s="108"/>
      <c r="BP154" s="108"/>
      <c r="BQ154" s="108"/>
      <c r="BR154" s="108"/>
      <c r="BU154" s="108"/>
      <c r="BV154" s="108"/>
      <c r="BW154" s="108"/>
      <c r="BX154" s="108"/>
      <c r="BY154" s="108"/>
      <c r="BZ154" s="108"/>
      <c r="CA154" s="108"/>
      <c r="CB154" s="108"/>
      <c r="CC154" s="108"/>
      <c r="CD154" s="108"/>
      <c r="CE154" s="108"/>
      <c r="CF154" s="108"/>
      <c r="CG154" s="108"/>
      <c r="CH154" s="108"/>
      <c r="CI154" s="108"/>
      <c r="CJ154" s="108"/>
      <c r="CK154" s="108"/>
    </row>
    <row r="155" spans="1:89" x14ac:dyDescent="0.35">
      <c r="A155" s="92"/>
      <c r="B155" s="116"/>
      <c r="C155" s="116"/>
      <c r="D155" s="116"/>
      <c r="E155" s="116"/>
      <c r="F155" s="116"/>
      <c r="G155" s="116"/>
      <c r="H155" s="116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16"/>
      <c r="AF155" s="116"/>
      <c r="AG155" s="116"/>
      <c r="AH155" s="116"/>
      <c r="AI155" s="116"/>
      <c r="AJ155" s="116"/>
      <c r="AK155" s="116"/>
      <c r="AL155" s="116"/>
      <c r="AM155" s="116"/>
      <c r="AN155" s="116"/>
      <c r="AO155" s="116"/>
      <c r="AP155" s="116"/>
      <c r="AQ155" s="116"/>
      <c r="AR155" s="116"/>
      <c r="AS155" s="116"/>
      <c r="AT155" s="116"/>
      <c r="AU155" s="116"/>
      <c r="AV155" s="116"/>
      <c r="AW155" s="116"/>
      <c r="AX155" s="116"/>
      <c r="AY155" s="116"/>
      <c r="AZ155" s="116"/>
      <c r="BA155" s="116"/>
      <c r="BB155" s="116"/>
      <c r="BN155" s="108"/>
      <c r="BO155" s="108"/>
      <c r="BP155" s="108"/>
      <c r="BQ155" s="108"/>
      <c r="BR155" s="108"/>
      <c r="BU155" s="108"/>
      <c r="BV155" s="108"/>
      <c r="BW155" s="108"/>
      <c r="BX155" s="108"/>
      <c r="BY155" s="108"/>
      <c r="BZ155" s="108"/>
      <c r="CA155" s="108"/>
      <c r="CB155" s="108"/>
      <c r="CC155" s="108"/>
      <c r="CD155" s="108"/>
      <c r="CE155" s="108"/>
      <c r="CF155" s="108"/>
      <c r="CG155" s="108"/>
      <c r="CH155" s="108"/>
      <c r="CI155" s="108"/>
      <c r="CJ155" s="108"/>
      <c r="CK155" s="108"/>
    </row>
    <row r="156" spans="1:89" x14ac:dyDescent="0.35">
      <c r="A156" s="92"/>
      <c r="B156" s="116"/>
      <c r="C156" s="116"/>
      <c r="D156" s="116"/>
      <c r="E156" s="116"/>
      <c r="F156" s="116"/>
      <c r="G156" s="116"/>
      <c r="H156" s="116"/>
      <c r="I156" s="116"/>
      <c r="J156" s="116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6"/>
      <c r="X156" s="116"/>
      <c r="Y156" s="116"/>
      <c r="Z156" s="116"/>
      <c r="AA156" s="116"/>
      <c r="AB156" s="116"/>
      <c r="AC156" s="116"/>
      <c r="AD156" s="116"/>
      <c r="AE156" s="116"/>
      <c r="AF156" s="116"/>
      <c r="AG156" s="116"/>
      <c r="AH156" s="116"/>
      <c r="AI156" s="116"/>
      <c r="AJ156" s="116"/>
      <c r="AK156" s="116"/>
      <c r="AL156" s="116"/>
      <c r="AM156" s="116"/>
      <c r="AN156" s="116"/>
      <c r="AO156" s="116"/>
      <c r="AP156" s="116"/>
      <c r="AQ156" s="116"/>
      <c r="AR156" s="116"/>
      <c r="AS156" s="116"/>
      <c r="AT156" s="116"/>
      <c r="AU156" s="116"/>
      <c r="AV156" s="116"/>
      <c r="AW156" s="116"/>
      <c r="AX156" s="116"/>
      <c r="AY156" s="116"/>
      <c r="AZ156" s="116"/>
      <c r="BA156" s="116"/>
      <c r="BB156" s="116"/>
      <c r="BN156" s="108"/>
      <c r="BO156" s="108"/>
      <c r="BP156" s="108"/>
      <c r="BQ156" s="108"/>
      <c r="BR156" s="108"/>
      <c r="BU156" s="108"/>
      <c r="BV156" s="108"/>
      <c r="BW156" s="108"/>
      <c r="BX156" s="108"/>
      <c r="BY156" s="108"/>
      <c r="BZ156" s="108"/>
      <c r="CA156" s="108"/>
      <c r="CB156" s="108"/>
      <c r="CC156" s="108"/>
      <c r="CD156" s="108"/>
      <c r="CE156" s="108"/>
      <c r="CF156" s="108"/>
      <c r="CG156" s="108"/>
      <c r="CH156" s="108"/>
      <c r="CI156" s="108"/>
      <c r="CJ156" s="108"/>
      <c r="CK156" s="108"/>
    </row>
    <row r="157" spans="1:89" x14ac:dyDescent="0.35">
      <c r="A157" s="92"/>
      <c r="B157" s="116"/>
      <c r="C157" s="116"/>
      <c r="D157" s="116"/>
      <c r="E157" s="116"/>
      <c r="F157" s="116"/>
      <c r="G157" s="116"/>
      <c r="H157" s="116"/>
      <c r="I157" s="116"/>
      <c r="J157" s="116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6"/>
      <c r="X157" s="116"/>
      <c r="Y157" s="116"/>
      <c r="Z157" s="116"/>
      <c r="AA157" s="116"/>
      <c r="AB157" s="116"/>
      <c r="AC157" s="116"/>
      <c r="AD157" s="116"/>
      <c r="AE157" s="116"/>
      <c r="AF157" s="116"/>
      <c r="AG157" s="116"/>
      <c r="AH157" s="116"/>
      <c r="AI157" s="116"/>
      <c r="AJ157" s="116"/>
      <c r="AK157" s="116"/>
      <c r="AL157" s="116"/>
      <c r="AM157" s="116"/>
      <c r="AN157" s="116"/>
      <c r="AO157" s="116"/>
      <c r="AP157" s="116"/>
      <c r="AQ157" s="116"/>
      <c r="AR157" s="116"/>
      <c r="AS157" s="116"/>
      <c r="AT157" s="116"/>
      <c r="AU157" s="116"/>
      <c r="AV157" s="116"/>
      <c r="AW157" s="116"/>
      <c r="AX157" s="116"/>
      <c r="AY157" s="116"/>
      <c r="AZ157" s="116"/>
      <c r="BA157" s="116"/>
      <c r="BB157" s="116"/>
      <c r="BN157" s="108"/>
      <c r="BO157" s="108"/>
      <c r="BP157" s="108"/>
      <c r="BQ157" s="108"/>
      <c r="BR157" s="108"/>
      <c r="BU157" s="108"/>
      <c r="BV157" s="108"/>
      <c r="BW157" s="108"/>
      <c r="BX157" s="108"/>
      <c r="BY157" s="108"/>
      <c r="BZ157" s="108"/>
      <c r="CA157" s="108"/>
      <c r="CB157" s="108"/>
      <c r="CC157" s="108"/>
      <c r="CD157" s="108"/>
      <c r="CE157" s="108"/>
      <c r="CF157" s="108"/>
      <c r="CG157" s="108"/>
      <c r="CH157" s="108"/>
      <c r="CI157" s="108"/>
      <c r="CJ157" s="108"/>
      <c r="CK157" s="108"/>
    </row>
    <row r="158" spans="1:89" x14ac:dyDescent="0.35">
      <c r="A158" s="92"/>
      <c r="B158" s="116"/>
      <c r="C158" s="116"/>
      <c r="D158" s="116"/>
      <c r="E158" s="116"/>
      <c r="F158" s="116"/>
      <c r="G158" s="116"/>
      <c r="H158" s="116"/>
      <c r="I158" s="116"/>
      <c r="J158" s="116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6"/>
      <c r="X158" s="116"/>
      <c r="Y158" s="116"/>
      <c r="Z158" s="116"/>
      <c r="AA158" s="116"/>
      <c r="AB158" s="116"/>
      <c r="AC158" s="116"/>
      <c r="AD158" s="116"/>
      <c r="AE158" s="116"/>
      <c r="AF158" s="116"/>
      <c r="AG158" s="116"/>
      <c r="AH158" s="116"/>
      <c r="AI158" s="116"/>
      <c r="AJ158" s="116"/>
      <c r="AK158" s="116"/>
      <c r="AL158" s="116"/>
      <c r="AM158" s="116"/>
      <c r="AN158" s="116"/>
      <c r="AO158" s="116"/>
      <c r="AP158" s="116"/>
      <c r="AQ158" s="116"/>
      <c r="AR158" s="116"/>
      <c r="AS158" s="116"/>
      <c r="AT158" s="116"/>
      <c r="AU158" s="116"/>
      <c r="AV158" s="116"/>
      <c r="AW158" s="116"/>
      <c r="AX158" s="116"/>
      <c r="AY158" s="116"/>
      <c r="AZ158" s="116"/>
      <c r="BA158" s="116"/>
      <c r="BB158" s="116"/>
      <c r="BN158" s="108"/>
      <c r="BO158" s="125"/>
      <c r="BP158" s="108"/>
      <c r="BQ158" s="108"/>
      <c r="BR158" s="125"/>
      <c r="BU158" s="125"/>
      <c r="BV158" s="125"/>
      <c r="BW158" s="125"/>
      <c r="BX158" s="125"/>
      <c r="BY158" s="125"/>
      <c r="BZ158" s="125"/>
      <c r="CA158" s="125"/>
      <c r="CB158" s="125"/>
      <c r="CC158" s="125"/>
      <c r="CD158" s="125"/>
      <c r="CE158" s="125"/>
      <c r="CF158" s="125"/>
      <c r="CG158" s="125"/>
      <c r="CH158" s="125"/>
      <c r="CI158" s="125"/>
      <c r="CJ158" s="125"/>
      <c r="CK158" s="125"/>
    </row>
    <row r="159" spans="1:89" x14ac:dyDescent="0.35">
      <c r="A159" s="92"/>
      <c r="B159" s="117"/>
      <c r="C159" s="117"/>
      <c r="D159" s="117"/>
      <c r="E159" s="117"/>
      <c r="F159" s="117"/>
      <c r="G159" s="117"/>
      <c r="H159" s="117"/>
      <c r="I159" s="117"/>
      <c r="J159" s="117"/>
      <c r="K159" s="117"/>
      <c r="L159" s="117"/>
      <c r="M159" s="117"/>
      <c r="N159" s="117"/>
      <c r="O159" s="117"/>
      <c r="P159" s="117"/>
      <c r="Q159" s="117"/>
      <c r="R159" s="116"/>
      <c r="S159" s="116"/>
      <c r="T159" s="116"/>
      <c r="U159" s="116"/>
      <c r="V159" s="116"/>
      <c r="W159" s="116"/>
      <c r="X159" s="116"/>
      <c r="Y159" s="116"/>
      <c r="Z159" s="116"/>
      <c r="AA159" s="116"/>
      <c r="AB159" s="116"/>
      <c r="AC159" s="116"/>
      <c r="AD159" s="116"/>
      <c r="AE159" s="116"/>
      <c r="AF159" s="116"/>
      <c r="AG159" s="116"/>
      <c r="AH159" s="116"/>
      <c r="AI159" s="116"/>
      <c r="AJ159" s="116"/>
      <c r="AK159" s="116"/>
      <c r="AL159" s="116"/>
      <c r="AM159" s="116"/>
      <c r="AN159" s="116"/>
      <c r="AO159" s="116"/>
      <c r="AP159" s="116"/>
      <c r="AQ159" s="116"/>
      <c r="AR159" s="116"/>
      <c r="AS159" s="116"/>
      <c r="AT159" s="116"/>
      <c r="AU159" s="116"/>
      <c r="AV159" s="116"/>
      <c r="AW159" s="116"/>
      <c r="AX159" s="116"/>
      <c r="AY159" s="116"/>
      <c r="AZ159" s="116"/>
      <c r="BA159" s="108"/>
      <c r="BB159" s="108"/>
      <c r="BN159" s="108"/>
      <c r="BO159" s="108"/>
      <c r="BP159" s="108"/>
      <c r="BQ159" s="108"/>
      <c r="BR159" s="108"/>
      <c r="BS159" s="92"/>
      <c r="BT159" s="92"/>
    </row>
    <row r="160" spans="1:89" x14ac:dyDescent="0.35">
      <c r="A160" s="92"/>
      <c r="R160" s="116"/>
      <c r="S160" s="116"/>
      <c r="T160" s="116"/>
      <c r="U160" s="116"/>
      <c r="V160" s="116"/>
      <c r="W160" s="116"/>
      <c r="X160" s="116"/>
      <c r="Y160" s="116"/>
      <c r="Z160" s="116"/>
      <c r="AA160" s="116"/>
      <c r="AB160" s="116"/>
      <c r="AC160" s="116"/>
      <c r="AD160" s="116"/>
      <c r="AE160" s="116"/>
      <c r="AF160" s="116"/>
      <c r="AG160" s="116"/>
      <c r="AH160" s="116"/>
      <c r="AI160" s="116"/>
      <c r="AJ160" s="116"/>
      <c r="AK160" s="116"/>
      <c r="AL160" s="116"/>
      <c r="AM160" s="116"/>
      <c r="AN160" s="116"/>
      <c r="AO160" s="116"/>
      <c r="AP160" s="116"/>
      <c r="AQ160" s="116"/>
      <c r="AR160" s="116"/>
      <c r="AS160" s="116"/>
      <c r="AT160" s="116"/>
      <c r="AU160" s="116"/>
      <c r="AV160" s="116"/>
      <c r="AW160" s="116"/>
      <c r="AX160" s="116"/>
      <c r="AY160" s="116"/>
      <c r="AZ160" s="116"/>
      <c r="BA160" s="108"/>
      <c r="BB160" s="108"/>
      <c r="BN160" s="108"/>
      <c r="BO160" s="108"/>
      <c r="BP160" s="108"/>
      <c r="BQ160" s="108"/>
      <c r="BR160" s="108"/>
    </row>
    <row r="161" spans="1:70" x14ac:dyDescent="0.35">
      <c r="A161" s="92"/>
      <c r="R161" s="117"/>
      <c r="S161" s="117"/>
      <c r="T161" s="117"/>
      <c r="U161" s="117"/>
      <c r="V161" s="117"/>
      <c r="W161" s="117"/>
      <c r="X161" s="117"/>
      <c r="Y161" s="117"/>
      <c r="Z161" s="117"/>
      <c r="AA161" s="117"/>
      <c r="AB161" s="117"/>
      <c r="AC161" s="117"/>
      <c r="AD161" s="117"/>
      <c r="AE161" s="117"/>
      <c r="AF161" s="117"/>
      <c r="AG161" s="117"/>
      <c r="AH161" s="117"/>
      <c r="AI161" s="117"/>
      <c r="AJ161" s="117"/>
      <c r="AK161" s="117"/>
      <c r="AL161" s="117"/>
      <c r="AM161" s="117"/>
      <c r="AN161" s="117"/>
      <c r="AO161" s="117"/>
      <c r="AP161" s="117"/>
      <c r="AQ161" s="117"/>
      <c r="AR161" s="117"/>
      <c r="AS161" s="117"/>
      <c r="AT161" s="117"/>
      <c r="AU161" s="117"/>
      <c r="AV161" s="117"/>
      <c r="AW161" s="117"/>
      <c r="AX161" s="117"/>
      <c r="AY161" s="117"/>
      <c r="AZ161" s="117"/>
      <c r="BA161" s="117"/>
      <c r="BB161" s="117"/>
      <c r="BN161" s="117"/>
      <c r="BO161" s="117"/>
      <c r="BP161" s="117"/>
      <c r="BQ161" s="117"/>
      <c r="BR161" s="117"/>
    </row>
    <row r="162" spans="1:70" x14ac:dyDescent="0.35">
      <c r="A162" s="92"/>
    </row>
  </sheetData>
  <mergeCells count="6">
    <mergeCell ref="C31:F31"/>
    <mergeCell ref="C32:F32"/>
    <mergeCell ref="C7:E7"/>
    <mergeCell ref="C6:E6"/>
    <mergeCell ref="C4:E4"/>
    <mergeCell ref="C5:E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B100"/>
  <sheetViews>
    <sheetView topLeftCell="A82" zoomScale="85" zoomScaleNormal="85" workbookViewId="0">
      <selection activeCell="D6" sqref="D6"/>
    </sheetView>
  </sheetViews>
  <sheetFormatPr baseColWidth="10" defaultRowHeight="14.5" x14ac:dyDescent="0.35"/>
  <cols>
    <col min="2" max="2" width="54.81640625" bestFit="1" customWidth="1"/>
    <col min="3" max="3" width="40.81640625" customWidth="1"/>
    <col min="4" max="4" width="37.7265625" customWidth="1"/>
    <col min="5" max="5" width="42.26953125" customWidth="1"/>
    <col min="6" max="6" width="19.7265625" bestFit="1" customWidth="1"/>
    <col min="7" max="7" width="16.81640625" customWidth="1"/>
    <col min="8" max="8" width="13.7265625" customWidth="1"/>
    <col min="9" max="9" width="23.26953125" customWidth="1"/>
    <col min="10" max="10" width="23" customWidth="1"/>
    <col min="11" max="11" width="35.81640625" bestFit="1" customWidth="1"/>
    <col min="17" max="17" width="35.81640625" bestFit="1" customWidth="1"/>
  </cols>
  <sheetData>
    <row r="2" spans="2:12" ht="21" x14ac:dyDescent="0.5">
      <c r="B2" s="84" t="s">
        <v>110</v>
      </c>
      <c r="C2" s="84"/>
      <c r="D2" s="84"/>
    </row>
    <row r="3" spans="2:12" ht="15" thickBot="1" x14ac:dyDescent="0.4">
      <c r="H3" s="2" t="s">
        <v>15</v>
      </c>
    </row>
    <row r="4" spans="2:12" ht="15" thickBot="1" x14ac:dyDescent="0.4">
      <c r="B4" t="s">
        <v>108</v>
      </c>
      <c r="E4" s="56" t="s">
        <v>15</v>
      </c>
      <c r="H4" s="3" t="s">
        <v>16</v>
      </c>
    </row>
    <row r="5" spans="2:12" x14ac:dyDescent="0.35">
      <c r="B5" t="s">
        <v>109</v>
      </c>
      <c r="E5" s="57" t="s">
        <v>16</v>
      </c>
      <c r="H5" s="4" t="s">
        <v>17</v>
      </c>
    </row>
    <row r="6" spans="2:12" x14ac:dyDescent="0.35">
      <c r="B6" s="27"/>
      <c r="E6" s="4" t="s">
        <v>17</v>
      </c>
      <c r="H6" s="10" t="s">
        <v>78</v>
      </c>
    </row>
    <row r="7" spans="2:12" x14ac:dyDescent="0.35">
      <c r="E7" s="8" t="s">
        <v>78</v>
      </c>
      <c r="H7" s="11" t="s">
        <v>79</v>
      </c>
    </row>
    <row r="8" spans="2:12" x14ac:dyDescent="0.35">
      <c r="E8" s="2" t="s">
        <v>79</v>
      </c>
      <c r="H8" s="28" t="s">
        <v>118</v>
      </c>
    </row>
    <row r="9" spans="2:12" x14ac:dyDescent="0.35">
      <c r="H9" t="s">
        <v>80</v>
      </c>
    </row>
    <row r="10" spans="2:12" x14ac:dyDescent="0.35">
      <c r="B10" s="1" t="s">
        <v>19</v>
      </c>
    </row>
    <row r="11" spans="2:12" x14ac:dyDescent="0.35">
      <c r="B11" t="s">
        <v>40</v>
      </c>
      <c r="C11" s="57" t="s">
        <v>74</v>
      </c>
    </row>
    <row r="12" spans="2:12" ht="15" thickBot="1" x14ac:dyDescent="0.4">
      <c r="B12" t="s">
        <v>4</v>
      </c>
      <c r="C12" s="57" t="s">
        <v>16</v>
      </c>
      <c r="D12" t="s">
        <v>10</v>
      </c>
      <c r="L12" t="s">
        <v>150</v>
      </c>
    </row>
    <row r="13" spans="2:12" ht="15" thickBot="1" x14ac:dyDescent="0.4">
      <c r="B13" t="s">
        <v>111</v>
      </c>
      <c r="C13" s="56" t="s">
        <v>15</v>
      </c>
      <c r="D13" t="s">
        <v>38</v>
      </c>
      <c r="L13" t="s">
        <v>140</v>
      </c>
    </row>
    <row r="14" spans="2:12" x14ac:dyDescent="0.35">
      <c r="L14" t="s">
        <v>141</v>
      </c>
    </row>
    <row r="15" spans="2:12" ht="15" thickBot="1" x14ac:dyDescent="0.4">
      <c r="B15" t="s">
        <v>32</v>
      </c>
      <c r="E15" t="s">
        <v>14</v>
      </c>
      <c r="L15" t="s">
        <v>142</v>
      </c>
    </row>
    <row r="16" spans="2:12" ht="15" thickBot="1" x14ac:dyDescent="0.4">
      <c r="B16" s="5" t="s">
        <v>7</v>
      </c>
      <c r="C16" s="56">
        <v>100</v>
      </c>
      <c r="D16" t="s">
        <v>11</v>
      </c>
      <c r="E16" s="57">
        <v>1</v>
      </c>
      <c r="F16" s="28" t="s">
        <v>117</v>
      </c>
      <c r="L16" t="s">
        <v>143</v>
      </c>
    </row>
    <row r="17" spans="2:28" x14ac:dyDescent="0.35">
      <c r="B17" s="5" t="s">
        <v>8</v>
      </c>
      <c r="C17" s="57" t="s">
        <v>16</v>
      </c>
      <c r="D17" t="s">
        <v>12</v>
      </c>
      <c r="E17" s="57">
        <v>0.8</v>
      </c>
      <c r="F17" s="28" t="s">
        <v>117</v>
      </c>
      <c r="L17" t="s">
        <v>144</v>
      </c>
    </row>
    <row r="18" spans="2:28" x14ac:dyDescent="0.35">
      <c r="B18" s="5" t="s">
        <v>9</v>
      </c>
      <c r="C18" s="57" t="s">
        <v>16</v>
      </c>
      <c r="D18" t="s">
        <v>13</v>
      </c>
      <c r="E18" s="57">
        <v>0.72</v>
      </c>
      <c r="F18" s="28" t="s">
        <v>117</v>
      </c>
      <c r="L18" t="s">
        <v>145</v>
      </c>
    </row>
    <row r="19" spans="2:28" x14ac:dyDescent="0.35">
      <c r="B19" s="5" t="s">
        <v>173</v>
      </c>
      <c r="C19" s="2"/>
      <c r="D19" t="s">
        <v>174</v>
      </c>
      <c r="E19" s="57"/>
      <c r="F19" s="28"/>
    </row>
    <row r="20" spans="2:28" x14ac:dyDescent="0.35">
      <c r="B20" s="5"/>
      <c r="E20" s="12"/>
      <c r="L20" t="s">
        <v>146</v>
      </c>
    </row>
    <row r="21" spans="2:28" x14ac:dyDescent="0.35">
      <c r="B21" t="s">
        <v>172</v>
      </c>
      <c r="D21" t="s">
        <v>30</v>
      </c>
      <c r="E21" s="7"/>
      <c r="L21" t="s">
        <v>147</v>
      </c>
    </row>
    <row r="22" spans="2:28" x14ac:dyDescent="0.35">
      <c r="B22" s="5"/>
      <c r="C22" t="s">
        <v>112</v>
      </c>
      <c r="D22" s="12" t="s">
        <v>31</v>
      </c>
      <c r="E22" s="7"/>
      <c r="L22" t="s">
        <v>148</v>
      </c>
    </row>
    <row r="23" spans="2:28" x14ac:dyDescent="0.35">
      <c r="B23" s="5"/>
      <c r="C23" t="s">
        <v>113</v>
      </c>
      <c r="D23" s="12" t="s">
        <v>31</v>
      </c>
      <c r="E23" s="7"/>
      <c r="L23" t="s">
        <v>149</v>
      </c>
    </row>
    <row r="24" spans="2:28" x14ac:dyDescent="0.35">
      <c r="B24" s="5"/>
      <c r="C24" t="s">
        <v>114</v>
      </c>
      <c r="D24" s="12" t="s">
        <v>31</v>
      </c>
      <c r="E24" s="7"/>
      <c r="L24" t="s">
        <v>151</v>
      </c>
    </row>
    <row r="25" spans="2:28" x14ac:dyDescent="0.35">
      <c r="B25" s="5"/>
      <c r="D25" s="12"/>
      <c r="E25" s="7"/>
    </row>
    <row r="26" spans="2:28" x14ac:dyDescent="0.35">
      <c r="B26" s="1" t="s">
        <v>164</v>
      </c>
      <c r="D26" t="s">
        <v>30</v>
      </c>
      <c r="E26" t="s">
        <v>81</v>
      </c>
    </row>
    <row r="27" spans="2:28" x14ac:dyDescent="0.35">
      <c r="B27" s="45"/>
      <c r="C27" t="s">
        <v>27</v>
      </c>
      <c r="D27" s="12" t="s">
        <v>31</v>
      </c>
      <c r="E27" s="2">
        <v>20</v>
      </c>
      <c r="F27" t="s">
        <v>60</v>
      </c>
    </row>
    <row r="28" spans="2:28" x14ac:dyDescent="0.35">
      <c r="B28" s="45"/>
      <c r="C28" t="s">
        <v>28</v>
      </c>
      <c r="D28" s="12" t="s">
        <v>31</v>
      </c>
      <c r="E28" s="2">
        <v>30</v>
      </c>
      <c r="F28" t="s">
        <v>60</v>
      </c>
    </row>
    <row r="29" spans="2:28" x14ac:dyDescent="0.35">
      <c r="C29" t="s">
        <v>121</v>
      </c>
      <c r="D29" s="12" t="s">
        <v>31</v>
      </c>
      <c r="E29" s="2" t="s">
        <v>131</v>
      </c>
      <c r="F29" t="s">
        <v>60</v>
      </c>
    </row>
    <row r="30" spans="2:28" ht="15" thickBot="1" x14ac:dyDescent="0.4">
      <c r="B30" s="5"/>
      <c r="L30" t="s">
        <v>133</v>
      </c>
      <c r="R30" t="s">
        <v>133</v>
      </c>
    </row>
    <row r="31" spans="2:28" ht="15" thickBot="1" x14ac:dyDescent="0.4">
      <c r="B31" s="41" t="s">
        <v>154</v>
      </c>
      <c r="C31" s="32" t="s">
        <v>122</v>
      </c>
      <c r="D31" s="42" t="s">
        <v>130</v>
      </c>
      <c r="E31" s="43" t="s">
        <v>125</v>
      </c>
      <c r="F31" s="32"/>
      <c r="G31" s="32"/>
      <c r="H31" s="32"/>
      <c r="I31" s="32"/>
      <c r="J31" s="33"/>
      <c r="L31" s="34" t="s">
        <v>124</v>
      </c>
      <c r="M31" s="39" t="s">
        <v>134</v>
      </c>
      <c r="N31" s="39" t="s">
        <v>31</v>
      </c>
      <c r="O31" s="17"/>
      <c r="P31" s="18"/>
      <c r="R31" s="34" t="s">
        <v>132</v>
      </c>
      <c r="S31" s="39" t="s">
        <v>31</v>
      </c>
      <c r="T31" s="39" t="s">
        <v>134</v>
      </c>
      <c r="U31" s="17"/>
      <c r="V31" s="18"/>
      <c r="X31" t="s">
        <v>129</v>
      </c>
    </row>
    <row r="32" spans="2:28" ht="15" thickBot="1" x14ac:dyDescent="0.4">
      <c r="B32" s="31" t="s">
        <v>123</v>
      </c>
      <c r="C32" s="32" t="s">
        <v>137</v>
      </c>
      <c r="D32" s="32" t="s">
        <v>136</v>
      </c>
      <c r="E32" s="32" t="s">
        <v>116</v>
      </c>
      <c r="F32" s="32" t="s">
        <v>152</v>
      </c>
      <c r="G32" s="32" t="s">
        <v>171</v>
      </c>
      <c r="H32" s="32" t="s">
        <v>115</v>
      </c>
      <c r="I32" s="33" t="s">
        <v>153</v>
      </c>
      <c r="J32" s="33" t="s">
        <v>163</v>
      </c>
      <c r="L32" s="35" t="s">
        <v>123</v>
      </c>
      <c r="M32" s="32" t="s">
        <v>127</v>
      </c>
      <c r="N32" s="32" t="s">
        <v>38</v>
      </c>
      <c r="O32" s="32" t="s">
        <v>21</v>
      </c>
      <c r="P32" s="33" t="s">
        <v>128</v>
      </c>
      <c r="R32" s="35" t="s">
        <v>123</v>
      </c>
      <c r="S32" s="32" t="s">
        <v>127</v>
      </c>
      <c r="T32" s="32" t="s">
        <v>38</v>
      </c>
      <c r="U32" s="32" t="s">
        <v>21</v>
      </c>
      <c r="V32" s="33" t="s">
        <v>128</v>
      </c>
      <c r="X32" t="s">
        <v>123</v>
      </c>
      <c r="Y32" t="s">
        <v>127</v>
      </c>
      <c r="Z32" t="s">
        <v>38</v>
      </c>
      <c r="AA32" t="s">
        <v>21</v>
      </c>
      <c r="AB32" t="s">
        <v>128</v>
      </c>
    </row>
    <row r="33" spans="2:22" ht="15" thickBot="1" x14ac:dyDescent="0.4">
      <c r="B33" s="30" t="s">
        <v>135</v>
      </c>
      <c r="C33" s="57" t="s">
        <v>138</v>
      </c>
      <c r="D33" s="40" t="s">
        <v>102</v>
      </c>
      <c r="E33" s="57" t="s">
        <v>119</v>
      </c>
      <c r="F33" s="57"/>
      <c r="G33" s="56"/>
      <c r="H33" s="56" t="s">
        <v>120</v>
      </c>
      <c r="I33" s="57"/>
      <c r="J33" s="56"/>
      <c r="L33" s="36" t="s">
        <v>69</v>
      </c>
      <c r="M33" s="56" t="s">
        <v>139</v>
      </c>
      <c r="N33" s="57" t="s">
        <v>102</v>
      </c>
      <c r="O33" s="56"/>
      <c r="P33" s="56"/>
      <c r="R33" s="36" t="s">
        <v>69</v>
      </c>
      <c r="S33" s="4"/>
      <c r="T33" s="56"/>
      <c r="U33" s="56"/>
      <c r="V33" s="56"/>
    </row>
    <row r="34" spans="2:22" ht="15" thickBot="1" x14ac:dyDescent="0.4">
      <c r="B34" s="30"/>
      <c r="C34" s="57" t="s">
        <v>138</v>
      </c>
      <c r="D34" s="40" t="s">
        <v>102</v>
      </c>
      <c r="E34" s="57" t="s">
        <v>119</v>
      </c>
      <c r="F34" s="57"/>
      <c r="G34" s="56"/>
      <c r="H34" s="56" t="s">
        <v>120</v>
      </c>
      <c r="I34" s="57"/>
      <c r="J34" s="56"/>
      <c r="L34" s="36" t="s">
        <v>71</v>
      </c>
      <c r="M34" s="56" t="s">
        <v>139</v>
      </c>
      <c r="N34" s="57" t="s">
        <v>102</v>
      </c>
      <c r="O34" s="56"/>
      <c r="P34" s="56"/>
      <c r="R34" s="36" t="s">
        <v>71</v>
      </c>
      <c r="S34" s="4"/>
      <c r="T34" s="56"/>
      <c r="U34" s="56"/>
      <c r="V34" s="56"/>
    </row>
    <row r="35" spans="2:22" ht="15" thickBot="1" x14ac:dyDescent="0.4">
      <c r="B35" s="30"/>
      <c r="C35" s="57" t="s">
        <v>138</v>
      </c>
      <c r="D35" s="40" t="s">
        <v>102</v>
      </c>
      <c r="E35" s="57" t="s">
        <v>119</v>
      </c>
      <c r="F35" s="57"/>
      <c r="G35" s="56"/>
      <c r="H35" s="56" t="s">
        <v>120</v>
      </c>
      <c r="I35" s="57"/>
      <c r="J35" s="56"/>
      <c r="L35" s="36" t="s">
        <v>29</v>
      </c>
      <c r="M35" s="56" t="s">
        <v>139</v>
      </c>
      <c r="N35" s="57" t="s">
        <v>102</v>
      </c>
      <c r="O35" s="56"/>
      <c r="P35" s="56"/>
      <c r="R35" s="36" t="s">
        <v>29</v>
      </c>
      <c r="S35" s="4"/>
      <c r="T35" s="56"/>
      <c r="U35" s="56"/>
      <c r="V35" s="56"/>
    </row>
    <row r="36" spans="2:22" ht="15" thickBot="1" x14ac:dyDescent="0.4">
      <c r="B36" s="30" t="s">
        <v>160</v>
      </c>
      <c r="C36" s="57" t="s">
        <v>138</v>
      </c>
      <c r="D36" s="46">
        <v>70</v>
      </c>
      <c r="E36" s="57" t="s">
        <v>119</v>
      </c>
      <c r="F36" s="57"/>
      <c r="G36" s="56"/>
      <c r="H36" s="56" t="s">
        <v>120</v>
      </c>
      <c r="I36" s="57"/>
      <c r="J36" s="56"/>
      <c r="L36" s="36" t="s">
        <v>67</v>
      </c>
      <c r="M36" s="56" t="s">
        <v>139</v>
      </c>
      <c r="N36" s="57" t="s">
        <v>102</v>
      </c>
      <c r="O36" s="56"/>
      <c r="P36" s="56"/>
      <c r="R36" s="36" t="s">
        <v>67</v>
      </c>
      <c r="S36" s="4"/>
      <c r="T36" s="56"/>
      <c r="U36" s="56"/>
      <c r="V36" s="56"/>
    </row>
    <row r="37" spans="2:22" ht="15" thickBot="1" x14ac:dyDescent="0.4">
      <c r="B37" s="30" t="s">
        <v>29</v>
      </c>
      <c r="C37" s="57" t="s">
        <v>138</v>
      </c>
      <c r="D37" s="46">
        <v>30</v>
      </c>
      <c r="E37" s="57" t="s">
        <v>119</v>
      </c>
      <c r="F37" s="57">
        <v>30</v>
      </c>
      <c r="G37" s="56"/>
      <c r="H37" s="56" t="s">
        <v>120</v>
      </c>
      <c r="I37" s="57">
        <v>70</v>
      </c>
      <c r="J37" s="56">
        <v>5</v>
      </c>
      <c r="L37" s="36" t="s">
        <v>70</v>
      </c>
      <c r="M37" s="56" t="s">
        <v>139</v>
      </c>
      <c r="N37" s="57" t="s">
        <v>102</v>
      </c>
      <c r="O37" s="56"/>
      <c r="P37" s="56"/>
      <c r="R37" s="36" t="s">
        <v>70</v>
      </c>
      <c r="S37" s="4"/>
      <c r="T37" s="56"/>
      <c r="U37" s="56"/>
      <c r="V37" s="56"/>
    </row>
    <row r="38" spans="2:22" ht="15" thickBot="1" x14ac:dyDescent="0.4">
      <c r="B38" s="30"/>
      <c r="C38" s="57" t="s">
        <v>138</v>
      </c>
      <c r="D38" s="40" t="s">
        <v>102</v>
      </c>
      <c r="E38" s="57" t="s">
        <v>119</v>
      </c>
      <c r="F38" s="57">
        <v>90</v>
      </c>
      <c r="G38" s="56"/>
      <c r="H38" s="56" t="s">
        <v>120</v>
      </c>
      <c r="I38" s="57">
        <v>20</v>
      </c>
      <c r="J38" s="56">
        <v>10</v>
      </c>
      <c r="L38" s="36" t="s">
        <v>66</v>
      </c>
      <c r="M38" s="56" t="s">
        <v>139</v>
      </c>
      <c r="N38" s="57" t="s">
        <v>102</v>
      </c>
      <c r="O38" s="56"/>
      <c r="P38" s="56"/>
      <c r="R38" s="36" t="s">
        <v>66</v>
      </c>
      <c r="S38" s="4"/>
      <c r="T38" s="56"/>
      <c r="U38" s="56"/>
      <c r="V38" s="56"/>
    </row>
    <row r="39" spans="2:22" ht="15" thickBot="1" x14ac:dyDescent="0.4">
      <c r="B39" s="30"/>
      <c r="C39" s="57" t="s">
        <v>138</v>
      </c>
      <c r="D39" s="40" t="s">
        <v>102</v>
      </c>
      <c r="E39" s="57" t="s">
        <v>119</v>
      </c>
      <c r="F39" s="57"/>
      <c r="G39" s="56"/>
      <c r="H39" s="56" t="s">
        <v>120</v>
      </c>
      <c r="I39" s="57"/>
      <c r="J39" s="56"/>
      <c r="L39" s="36" t="s">
        <v>72</v>
      </c>
      <c r="M39" s="56" t="s">
        <v>139</v>
      </c>
      <c r="N39" s="57" t="s">
        <v>102</v>
      </c>
      <c r="O39" s="56"/>
      <c r="P39" s="56"/>
      <c r="R39" s="36" t="s">
        <v>72</v>
      </c>
      <c r="S39" s="37"/>
      <c r="T39" s="56"/>
      <c r="U39" s="56"/>
      <c r="V39" s="56"/>
    </row>
    <row r="40" spans="2:22" ht="15" customHeight="1" thickBot="1" x14ac:dyDescent="0.4">
      <c r="B40" s="44" t="s">
        <v>157</v>
      </c>
      <c r="C40" s="32"/>
      <c r="D40" s="32"/>
      <c r="E40" s="2" t="s">
        <v>158</v>
      </c>
      <c r="F40" s="2" t="s">
        <v>156</v>
      </c>
      <c r="G40" s="2" t="s">
        <v>156</v>
      </c>
      <c r="H40" s="2" t="s">
        <v>155</v>
      </c>
      <c r="I40" s="2" t="s">
        <v>156</v>
      </c>
      <c r="J40" s="2" t="s">
        <v>156</v>
      </c>
      <c r="L40" s="38" t="s">
        <v>126</v>
      </c>
      <c r="M40" s="2"/>
      <c r="N40" s="32"/>
      <c r="O40" s="32"/>
      <c r="P40" s="33"/>
      <c r="R40" s="38" t="s">
        <v>126</v>
      </c>
      <c r="S40" s="56"/>
      <c r="T40" s="32"/>
      <c r="U40" s="32"/>
      <c r="V40" s="33"/>
    </row>
    <row r="41" spans="2:22" ht="15" customHeight="1" x14ac:dyDescent="0.35">
      <c r="B41" s="5"/>
    </row>
    <row r="42" spans="2:22" ht="15" customHeight="1" x14ac:dyDescent="0.35">
      <c r="B42" s="5" t="s">
        <v>161</v>
      </c>
    </row>
    <row r="43" spans="2:22" ht="15" customHeight="1" x14ac:dyDescent="0.35">
      <c r="B43" s="85" t="s">
        <v>162</v>
      </c>
      <c r="C43" s="85"/>
    </row>
    <row r="44" spans="2:22" ht="15" customHeight="1" x14ac:dyDescent="0.35">
      <c r="B44" s="5"/>
    </row>
    <row r="45" spans="2:22" ht="15" customHeight="1" x14ac:dyDescent="0.35">
      <c r="B45" s="5"/>
    </row>
    <row r="46" spans="2:22" ht="15" customHeight="1" x14ac:dyDescent="0.35">
      <c r="B46" s="5"/>
    </row>
    <row r="47" spans="2:22" ht="15" customHeight="1" x14ac:dyDescent="0.35">
      <c r="B47" s="5"/>
    </row>
    <row r="48" spans="2:22" ht="15" customHeight="1" x14ac:dyDescent="0.35">
      <c r="B48" s="5"/>
    </row>
    <row r="49" spans="2:6" ht="15" customHeight="1" x14ac:dyDescent="0.35">
      <c r="B49" s="5"/>
    </row>
    <row r="50" spans="2:6" ht="15" customHeight="1" x14ac:dyDescent="0.35">
      <c r="B50" s="5"/>
    </row>
    <row r="51" spans="2:6" ht="15" customHeight="1" x14ac:dyDescent="0.35">
      <c r="B51" s="5"/>
    </row>
    <row r="52" spans="2:6" ht="15" customHeight="1" x14ac:dyDescent="0.35">
      <c r="B52" s="5"/>
    </row>
    <row r="53" spans="2:6" x14ac:dyDescent="0.35">
      <c r="B53" s="1" t="s">
        <v>59</v>
      </c>
      <c r="E53" s="6"/>
    </row>
    <row r="54" spans="2:6" x14ac:dyDescent="0.35">
      <c r="C54" t="s">
        <v>166</v>
      </c>
      <c r="D54" s="6" t="s">
        <v>165</v>
      </c>
    </row>
    <row r="55" spans="2:6" x14ac:dyDescent="0.35">
      <c r="C55" t="s">
        <v>167</v>
      </c>
      <c r="D55" t="s">
        <v>169</v>
      </c>
      <c r="E55" s="57">
        <v>35</v>
      </c>
      <c r="F55" t="s">
        <v>61</v>
      </c>
    </row>
    <row r="56" spans="2:6" x14ac:dyDescent="0.35">
      <c r="C56" t="s">
        <v>168</v>
      </c>
      <c r="D56" t="s">
        <v>170</v>
      </c>
      <c r="E56" s="57">
        <v>25</v>
      </c>
      <c r="F56" t="s">
        <v>61</v>
      </c>
    </row>
    <row r="57" spans="2:6" s="29" customFormat="1" x14ac:dyDescent="0.35"/>
    <row r="58" spans="2:6" s="47" customFormat="1" x14ac:dyDescent="0.35"/>
    <row r="59" spans="2:6" x14ac:dyDescent="0.35">
      <c r="B59" s="1" t="s">
        <v>177</v>
      </c>
    </row>
    <row r="61" spans="2:6" x14ac:dyDescent="0.35">
      <c r="B61" t="s">
        <v>175</v>
      </c>
    </row>
    <row r="63" spans="2:6" x14ac:dyDescent="0.35">
      <c r="B63" t="s">
        <v>176</v>
      </c>
    </row>
    <row r="65" spans="2:5" x14ac:dyDescent="0.35">
      <c r="B65" t="s">
        <v>178</v>
      </c>
      <c r="C65" t="s">
        <v>179</v>
      </c>
    </row>
    <row r="66" spans="2:5" x14ac:dyDescent="0.35">
      <c r="C66" t="s">
        <v>180</v>
      </c>
    </row>
    <row r="67" spans="2:5" x14ac:dyDescent="0.35">
      <c r="C67" t="s">
        <v>181</v>
      </c>
    </row>
    <row r="68" spans="2:5" x14ac:dyDescent="0.35">
      <c r="C68" t="s">
        <v>182</v>
      </c>
    </row>
    <row r="69" spans="2:5" x14ac:dyDescent="0.35">
      <c r="C69" t="s">
        <v>183</v>
      </c>
    </row>
    <row r="70" spans="2:5" x14ac:dyDescent="0.35">
      <c r="C70" t="s">
        <v>184</v>
      </c>
    </row>
    <row r="71" spans="2:5" x14ac:dyDescent="0.35">
      <c r="C71" t="s">
        <v>185</v>
      </c>
    </row>
    <row r="72" spans="2:5" x14ac:dyDescent="0.35">
      <c r="C72" t="s">
        <v>170</v>
      </c>
    </row>
    <row r="73" spans="2:5" x14ac:dyDescent="0.35">
      <c r="C73" t="s">
        <v>186</v>
      </c>
    </row>
    <row r="74" spans="2:5" x14ac:dyDescent="0.35">
      <c r="C74" t="s">
        <v>187</v>
      </c>
    </row>
    <row r="75" spans="2:5" x14ac:dyDescent="0.35">
      <c r="C75" t="s">
        <v>188</v>
      </c>
    </row>
    <row r="80" spans="2:5" x14ac:dyDescent="0.35">
      <c r="B80" t="s">
        <v>48</v>
      </c>
      <c r="D80" t="s">
        <v>49</v>
      </c>
      <c r="E80" t="s">
        <v>88</v>
      </c>
    </row>
    <row r="81" spans="1:8" x14ac:dyDescent="0.35">
      <c r="A81" s="13" t="s">
        <v>94</v>
      </c>
      <c r="B81" t="s">
        <v>33</v>
      </c>
    </row>
    <row r="82" spans="1:8" x14ac:dyDescent="0.35">
      <c r="A82" s="13"/>
      <c r="B82" s="5" t="s">
        <v>34</v>
      </c>
      <c r="C82" s="9"/>
      <c r="D82" t="s">
        <v>89</v>
      </c>
    </row>
    <row r="83" spans="1:8" x14ac:dyDescent="0.35">
      <c r="A83" s="13"/>
      <c r="B83" s="5" t="s">
        <v>35</v>
      </c>
      <c r="C83" s="9"/>
      <c r="D83" t="s">
        <v>90</v>
      </c>
    </row>
    <row r="84" spans="1:8" x14ac:dyDescent="0.35">
      <c r="A84" s="13" t="s">
        <v>93</v>
      </c>
      <c r="B84" t="s">
        <v>91</v>
      </c>
      <c r="C84" s="9"/>
      <c r="D84" t="s">
        <v>26</v>
      </c>
    </row>
    <row r="85" spans="1:8" ht="16.5" x14ac:dyDescent="0.45">
      <c r="A85" s="13"/>
      <c r="B85" t="s">
        <v>43</v>
      </c>
      <c r="C85" s="9"/>
      <c r="D85" t="s">
        <v>92</v>
      </c>
    </row>
    <row r="86" spans="1:8" ht="16.5" x14ac:dyDescent="0.45">
      <c r="A86" s="13"/>
      <c r="B86" t="s">
        <v>44</v>
      </c>
      <c r="C86" s="9"/>
      <c r="D86" t="s">
        <v>92</v>
      </c>
    </row>
    <row r="87" spans="1:8" ht="15" thickBot="1" x14ac:dyDescent="0.4"/>
    <row r="88" spans="1:8" x14ac:dyDescent="0.35">
      <c r="A88" s="15"/>
      <c r="B88" s="16" t="s">
        <v>95</v>
      </c>
      <c r="C88" s="17"/>
      <c r="D88" s="17"/>
      <c r="E88" s="17"/>
      <c r="F88" s="17"/>
      <c r="G88" s="17"/>
      <c r="H88" s="18"/>
    </row>
    <row r="89" spans="1:8" x14ac:dyDescent="0.35">
      <c r="A89" s="25"/>
      <c r="B89" s="14" t="s">
        <v>63</v>
      </c>
      <c r="C89" s="14" t="s">
        <v>65</v>
      </c>
      <c r="D89" s="24" t="s">
        <v>96</v>
      </c>
      <c r="E89" s="24" t="s">
        <v>97</v>
      </c>
      <c r="F89" s="14"/>
      <c r="G89" s="14"/>
      <c r="H89" s="20"/>
    </row>
    <row r="90" spans="1:8" x14ac:dyDescent="0.35">
      <c r="A90" s="19"/>
      <c r="B90" s="14"/>
      <c r="C90" s="14"/>
      <c r="D90" s="14"/>
      <c r="E90" s="14"/>
      <c r="F90" s="14"/>
      <c r="G90" s="14"/>
      <c r="H90" s="20"/>
    </row>
    <row r="91" spans="1:8" x14ac:dyDescent="0.35">
      <c r="A91" s="19"/>
      <c r="B91" s="14" t="s">
        <v>47</v>
      </c>
      <c r="C91" s="14"/>
      <c r="D91" s="14" t="s">
        <v>36</v>
      </c>
      <c r="E91" s="14" t="s">
        <v>62</v>
      </c>
      <c r="F91" s="14"/>
      <c r="G91" s="14"/>
      <c r="H91" s="20"/>
    </row>
    <row r="92" spans="1:8" x14ac:dyDescent="0.35">
      <c r="A92" s="19"/>
      <c r="B92" s="14" t="s">
        <v>37</v>
      </c>
      <c r="C92" s="14"/>
      <c r="D92" s="14" t="s">
        <v>36</v>
      </c>
      <c r="E92" s="14" t="s">
        <v>50</v>
      </c>
      <c r="F92" s="14"/>
      <c r="G92" s="14"/>
      <c r="H92" s="20"/>
    </row>
    <row r="93" spans="1:8" x14ac:dyDescent="0.35">
      <c r="A93" s="19"/>
      <c r="B93" s="14" t="s">
        <v>41</v>
      </c>
      <c r="C93" s="14" t="s">
        <v>42</v>
      </c>
      <c r="D93" s="14" t="s">
        <v>38</v>
      </c>
      <c r="E93" s="14"/>
      <c r="F93" s="14"/>
      <c r="G93" s="14"/>
      <c r="H93" s="20"/>
    </row>
    <row r="94" spans="1:8" x14ac:dyDescent="0.35">
      <c r="A94" s="19"/>
      <c r="B94" s="14" t="s">
        <v>45</v>
      </c>
      <c r="C94" s="14" t="s">
        <v>46</v>
      </c>
      <c r="D94" s="14"/>
      <c r="E94" s="14"/>
      <c r="F94" s="14"/>
      <c r="G94" s="14"/>
      <c r="H94" s="20"/>
    </row>
    <row r="95" spans="1:8" x14ac:dyDescent="0.35">
      <c r="A95" s="19"/>
      <c r="B95" s="14" t="s">
        <v>68</v>
      </c>
      <c r="C95" s="14"/>
      <c r="D95" s="14" t="s">
        <v>73</v>
      </c>
      <c r="E95" s="14"/>
      <c r="F95" s="14"/>
      <c r="G95" s="14"/>
      <c r="H95" s="20"/>
    </row>
    <row r="96" spans="1:8" x14ac:dyDescent="0.35">
      <c r="A96" s="19"/>
      <c r="B96" s="14"/>
      <c r="C96" s="14"/>
      <c r="D96" s="14"/>
      <c r="E96" s="14"/>
      <c r="F96" s="14"/>
      <c r="G96" s="14"/>
      <c r="H96" s="20"/>
    </row>
    <row r="97" spans="1:8" x14ac:dyDescent="0.35">
      <c r="A97" s="19"/>
      <c r="B97" s="26" t="s">
        <v>103</v>
      </c>
      <c r="C97" s="14"/>
      <c r="D97" s="14"/>
      <c r="E97" s="14"/>
      <c r="F97" s="14"/>
      <c r="G97" s="14"/>
      <c r="H97" s="20"/>
    </row>
    <row r="98" spans="1:8" x14ac:dyDescent="0.35">
      <c r="A98" s="19"/>
      <c r="B98" s="24" t="s">
        <v>104</v>
      </c>
      <c r="C98" s="14"/>
      <c r="D98" s="14" t="s">
        <v>10</v>
      </c>
      <c r="E98" s="14" t="s">
        <v>106</v>
      </c>
      <c r="F98" s="14"/>
      <c r="G98" s="14"/>
      <c r="H98" s="20"/>
    </row>
    <row r="99" spans="1:8" x14ac:dyDescent="0.35">
      <c r="A99" s="19"/>
      <c r="B99" s="24" t="s">
        <v>105</v>
      </c>
      <c r="C99" s="14"/>
      <c r="D99" s="14" t="s">
        <v>10</v>
      </c>
      <c r="E99" s="14" t="s">
        <v>107</v>
      </c>
      <c r="F99" s="14"/>
      <c r="G99" s="14"/>
      <c r="H99" s="20"/>
    </row>
    <row r="100" spans="1:8" ht="15" thickBot="1" x14ac:dyDescent="0.4">
      <c r="A100" s="21"/>
      <c r="B100" s="22"/>
      <c r="C100" s="22"/>
      <c r="D100" s="22"/>
      <c r="E100" s="22"/>
      <c r="F100" s="22"/>
      <c r="G100" s="22"/>
      <c r="H100" s="23"/>
    </row>
  </sheetData>
  <mergeCells count="2">
    <mergeCell ref="B2:D2"/>
    <mergeCell ref="B43:C4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85</vt:i4>
      </vt:variant>
    </vt:vector>
  </HeadingPairs>
  <TitlesOfParts>
    <vt:vector size="90" baseType="lpstr">
      <vt:lpstr>Widmung</vt:lpstr>
      <vt:lpstr>Calculation</vt:lpstr>
      <vt:lpstr>Exchange</vt:lpstr>
      <vt:lpstr>Results</vt:lpstr>
      <vt:lpstr>Planungsbegleitung</vt:lpstr>
      <vt:lpstr>Ergebnis_EEB_Elekrisch_mitEcars_Erdgas_kWh_m2NGFa</vt:lpstr>
      <vt:lpstr>Ergebnis_EEB_Elekrisch_mitEcars_Fernwaerme_kWh_m2NGFa</vt:lpstr>
      <vt:lpstr>Ergebnis_EEB_Elekrisch_mitEcars_WPmitDSM_kWh_m2NGFa</vt:lpstr>
      <vt:lpstr>Ergebnis_EEB_Elekrisch_mitEcars_WPohneDSM_kWh_m2NGFa</vt:lpstr>
      <vt:lpstr>Ergebnis_EEB_Elekrisch_ohneEcars_Erdgas_kWh_m2NGFa</vt:lpstr>
      <vt:lpstr>Ergebnis_EEB_Elekrisch_ohneEcars_Fernwaerme_kWh_m2NGFa</vt:lpstr>
      <vt:lpstr>Ergebnis_EEB_Elekrisch_ohneEcars_WPmitDSM_kWh_m2NGFa</vt:lpstr>
      <vt:lpstr>Ergebnis_EEB_Elekrisch_ohneEcars_WPohneDSM_kWh_m2NGFa</vt:lpstr>
      <vt:lpstr>Ergebnis_EEB_Haustechnik_EL_Erdgas_kWh_m2NGFa</vt:lpstr>
      <vt:lpstr>Ergebnis_EEB_Haustechnik_EL_Fernwaerme_kWh_m2NGFa</vt:lpstr>
      <vt:lpstr>Ergebnis_EEB_Haustechnik_EL_WPmitDSM_kWh_m2NGFa</vt:lpstr>
      <vt:lpstr>Ergebnis_EEB_Haustechnik_EL_WPohneDSM_kWh_m2NGFa</vt:lpstr>
      <vt:lpstr>Ergebnis_EEB_Haustechnik_TH_Erdgas_kWh_m2NGFa</vt:lpstr>
      <vt:lpstr>Ergebnis_EEB_Haustechnik_TH_Fernwaerme_kWh_m2NGFa</vt:lpstr>
      <vt:lpstr>Ergebnis_EEB_Haustechnik_TH_WPmitDSM_kWh_m2NGFa</vt:lpstr>
      <vt:lpstr>Ergebnis_EEB_Haustechnik_TH_WPohneDSM_kWh_m2NGFa</vt:lpstr>
      <vt:lpstr>Ergebnis_EKZ_Eigenverbrauchsanteil_Erdgas_</vt:lpstr>
      <vt:lpstr>Ergebnis_EKZ_Eigenverbrauchsanteil_Fernwaerme_</vt:lpstr>
      <vt:lpstr>Ergebnis_EKZ_Eigenverbrauchsanteil_WPmitDSM_</vt:lpstr>
      <vt:lpstr>Ergebnis_EKZ_Eigenverbrauchsanteil_WPohneDSM_</vt:lpstr>
      <vt:lpstr>Ergebnis_EKZ_Energieautarkie_Erdgas_</vt:lpstr>
      <vt:lpstr>Ergebnis_EKZ_Energieautarkie_Fernwaerme_</vt:lpstr>
      <vt:lpstr>Ergebnis_EKZ_Energieautarkie_WPmitDSM_</vt:lpstr>
      <vt:lpstr>Ergebnis_EKZ_Energieautarkie_WPohneDSM_</vt:lpstr>
      <vt:lpstr>Ergebnis_EKZ_Energieautonomie_Erdgas_</vt:lpstr>
      <vt:lpstr>Ergebnis_EKZ_Energieautonomie_Fernwaerme_</vt:lpstr>
      <vt:lpstr>Ergebnis_EKZ_Energieautonomie_Fernwärme_</vt:lpstr>
      <vt:lpstr>Ergebnis_EKZ_Energieautonomie_WPmitDSM_</vt:lpstr>
      <vt:lpstr>Ergebnis_EKZ_Energieautonomie_WPohneDSM_</vt:lpstr>
      <vt:lpstr>Ergebnis_NEB_Heizwaermebedarf_Konventionell_kWh_m2NGFa</vt:lpstr>
      <vt:lpstr>Ergebnis_NEB_Heizwaermebedarf_WPmitDSM_kWh_m2NGFa</vt:lpstr>
      <vt:lpstr>Ergebnis_NEB_Kuehlbedarf_Konventionell_kWh_m2NGFa</vt:lpstr>
      <vt:lpstr>Ergebnis_NEB_Kuehlbedarf_WPmitDSM_kWh_m2NGFa</vt:lpstr>
      <vt:lpstr>Ergebnis_NEB_Warmwasserwaermebedarf_Konventionell_kWh_m2NGFa</vt:lpstr>
      <vt:lpstr>Ergebnis_NEB_Warmwasserwaermebedarf_WPmitDSM_kWh_m2NGFa</vt:lpstr>
      <vt:lpstr>Ergebnis_PEB_GFZ_</vt:lpstr>
      <vt:lpstr>Ergebnis_PEB_GFZ__kWh_m2NGFa</vt:lpstr>
      <vt:lpstr>Ergebnis_PEB_PESaldoZiel__kWh_m2NGFa</vt:lpstr>
      <vt:lpstr>Ergebnis_PEB_Primaerenergiebedarf_Erdgas_kWh_m2NGFa</vt:lpstr>
      <vt:lpstr>Ergebnis_PEB_Primaerenergiebedarf_Fernwaerme_kWh_m2NGFa</vt:lpstr>
      <vt:lpstr>Ergebnis_PEB_Primaerenergiebedarf_WPmitDSM_kWh_m2NGFa</vt:lpstr>
      <vt:lpstr>Ergebnis_PEB_Primaerenergiebedarf_WPohneDSM_kWh_m2NGFa</vt:lpstr>
      <vt:lpstr>Ergebnis_PEB_Primaerenergieexport_Erdgas_kWh_m2NGFa</vt:lpstr>
      <vt:lpstr>Ergebnis_PEB_Primaerenergieexport_Fernwaerme_kWh_m2NGFa</vt:lpstr>
      <vt:lpstr>Ergebnis_PEB_Primaerenergieexport_WPmitDSM_kWh_m2NGFa</vt:lpstr>
      <vt:lpstr>Ergebnis_PEB_Primaerenergieexport_WPohneDSM_kWh_m2NGFa</vt:lpstr>
      <vt:lpstr>Ergebnis_PEB_PrimaerenergiesaldomitDA_Erdgas_kWh_m2NGFa</vt:lpstr>
      <vt:lpstr>Ergebnis_PEB_PrimaerenergiesaldomitDA_Fernwaerme_kWh_m2NGFa</vt:lpstr>
      <vt:lpstr>Ergebnis_PEB_PrimaerenergiesaldomitDA_WPmitDSM_kWh_m2NGFa</vt:lpstr>
      <vt:lpstr>Ergebnis_PEB_PrimaerenergiesaldomitDA_WPohneDSM_kWh_m2NGFa</vt:lpstr>
      <vt:lpstr>Ergebnis_PEB_PrimaerenergiesaldoohneDA_Erdgas_kWh_m2NGFa</vt:lpstr>
      <vt:lpstr>Ergebnis_PEB_PrimaerenergiesaldoohneDA_Fernwaerme_kWh_m2NGFa</vt:lpstr>
      <vt:lpstr>Ergebnis_PEB_PrimaerenergiesaldoohneDA_WPmitDSM_kWh_m2NGFa</vt:lpstr>
      <vt:lpstr>Ergebnis_PEB_PrimaerenergiesaldoohneDA_WPohneDSM_kWh_m2NGFa</vt:lpstr>
      <vt:lpstr>Ergebnis_THP_Baulich_Erdgas_kgCO2eq_m2NGF</vt:lpstr>
      <vt:lpstr>Ergebnis_THP_Baulich_Fernwaerme_kgCO2eq_m2NGF</vt:lpstr>
      <vt:lpstr>Ergebnis_THP_Baulich_WPmitDSM_kgCO2eq_m2NGF</vt:lpstr>
      <vt:lpstr>Ergebnis_THP_Baulich_WpohneDSM_kgCO2eq_m2NGF</vt:lpstr>
      <vt:lpstr>Ergebnis_THP_Betrieb_Erdgas_kgCO2eq_m2NGF</vt:lpstr>
      <vt:lpstr>Ergebnis_THP_Betrieb_Fernwaerme_kgCO2eq_m2NGF</vt:lpstr>
      <vt:lpstr>Ergebnis_THP_Betrieb_WPmitDSM_kgCO2eq_m2NGF</vt:lpstr>
      <vt:lpstr>Ergebnis_THP_Betrieb_WPohneDSM_kgCO2eq_m2NGF</vt:lpstr>
      <vt:lpstr>Ergebnis_THP_Haustechnik_Erdgas_kgCO2eq_m2NGF</vt:lpstr>
      <vt:lpstr>Ergebnis_THP_Haustechnik_Fernwaerme_kgCO2eq_m2NGF</vt:lpstr>
      <vt:lpstr>Ergebnis_THP_Haustechnik_WPmitDSM_kgCO2eq_m2NGF</vt:lpstr>
      <vt:lpstr>Ergebnis_THP_Haustechnik_WPohneDSM_kgCO2eq_m2NGF</vt:lpstr>
      <vt:lpstr>Ergebnis_THP_Mobilitaet_Erdgas_kgCO2eq_m2NGF</vt:lpstr>
      <vt:lpstr>Ergebnis_THP_Mobilitaet_Fernwaerme_kgCO2eq_m2NGF</vt:lpstr>
      <vt:lpstr>Ergebnis_THP_Mobilitaet_WPmitDSM_kgCO2eq_m2NGF</vt:lpstr>
      <vt:lpstr>Ergebnis_THP_Mobilitaet_WPohneDSM_kgCO2eq_m2NGF</vt:lpstr>
      <vt:lpstr>Results</vt:lpstr>
      <vt:lpstr>test</vt:lpstr>
      <vt:lpstr>Userinput_Bauphysik_Gebaeude_Raumhoehe_m</vt:lpstr>
      <vt:lpstr>Userinput_Bezugsgroessen_Gebaeude_AnteilNonFoodanHandel_</vt:lpstr>
      <vt:lpstr>Userinput_Bezugsgroessen_Gebaeude_BueroNGF_m2</vt:lpstr>
      <vt:lpstr>Userinput_Bezugsgroessen_Gebaeude_FlaecheAussenwand_m2</vt:lpstr>
      <vt:lpstr>Userinput_Bezugsgroessen_Gebaeude_FlaecheDach_m2</vt:lpstr>
      <vt:lpstr>Userinput_Bezugsgroessen_Gebaeude_FlaecheFenster_m2</vt:lpstr>
      <vt:lpstr>Userinput_Bezugsgroessen_Gebaeude_FlaecheGrundplatteKellerdecke_m2</vt:lpstr>
      <vt:lpstr>Userinput_Bezugsgroessen_Gebaeude_Grundstuecksgroesse_m2</vt:lpstr>
      <vt:lpstr>Userinput_Bezugsgroessen_Gebaeude_HandelNGF_m2</vt:lpstr>
      <vt:lpstr>Userinput_Bezugsgroessen_Gebaeude_KigaNGF_m2</vt:lpstr>
      <vt:lpstr>Userinput_Bezugsgroessen_Gebaeude_SchuleNGF_m2</vt:lpstr>
      <vt:lpstr>Userinput_Bezugsgroessen_Gebaeude_Stockwerke_</vt:lpstr>
      <vt:lpstr>Userinput_Bezugsgroessen_Gebaeude_WohnbauNGF_m2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David Sengl</cp:lastModifiedBy>
  <dcterms:created xsi:type="dcterms:W3CDTF">2020-12-22T12:02:18Z</dcterms:created>
  <dcterms:modified xsi:type="dcterms:W3CDTF">2021-06-09T10:22:24Z</dcterms:modified>
</cp:coreProperties>
</file>