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840" yWindow="0" windowWidth="28040" windowHeight="18480" tabRatio="378"/>
  </bookViews>
  <sheets>
    <sheet name="chart5" sheetId="4" r:id="rId1"/>
    <sheet name="chart6" sheetId="5" r:id="rId2"/>
    <sheet name="chart7" sheetId="6" r:id="rId3"/>
    <sheet name="chart8" sheetId="7" r:id="rId4"/>
    <sheet name="chart9" sheetId="8" r:id="rId5"/>
    <sheet name="chart10" sheetId="9" r:id="rId6"/>
    <sheet name="Sheet1" sheetId="1" r:id="rId7"/>
    <sheet name="Sheet2" sheetId="2" r:id="rId8"/>
    <sheet name="Sheet3" sheetId="3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5" i="1" l="1"/>
  <c r="J75" i="1"/>
  <c r="L75" i="1"/>
  <c r="G63" i="1"/>
  <c r="J80" i="1"/>
  <c r="L80" i="1"/>
  <c r="G64" i="1"/>
  <c r="J120" i="1"/>
  <c r="L120" i="1"/>
  <c r="G65" i="1"/>
  <c r="J170" i="1"/>
  <c r="L170" i="1"/>
  <c r="G66" i="1"/>
  <c r="K80" i="1"/>
  <c r="F64" i="1"/>
  <c r="K120" i="1"/>
  <c r="F65" i="1"/>
  <c r="K170" i="1"/>
  <c r="F66" i="1"/>
  <c r="K75" i="1"/>
  <c r="F63" i="1"/>
  <c r="J71" i="1"/>
  <c r="L71" i="1"/>
  <c r="G62" i="1"/>
  <c r="K71" i="1"/>
  <c r="F62" i="1"/>
  <c r="J72" i="1"/>
  <c r="K72" i="1"/>
  <c r="L72" i="1"/>
  <c r="J73" i="1"/>
  <c r="K73" i="1"/>
  <c r="L73" i="1"/>
  <c r="J74" i="1"/>
  <c r="K74" i="1"/>
  <c r="L74" i="1"/>
  <c r="J76" i="1"/>
  <c r="K76" i="1"/>
  <c r="L76" i="1"/>
  <c r="J77" i="1"/>
  <c r="K77" i="1"/>
  <c r="L77" i="1"/>
  <c r="J78" i="1"/>
  <c r="K78" i="1"/>
  <c r="L78" i="1"/>
  <c r="J79" i="1"/>
  <c r="K79" i="1"/>
  <c r="L79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B42" i="1"/>
  <c r="D311" i="1"/>
  <c r="E311" i="1"/>
  <c r="D54" i="1"/>
  <c r="D183" i="1"/>
  <c r="E183" i="1"/>
  <c r="D53" i="1"/>
  <c r="D119" i="1"/>
  <c r="E119" i="1"/>
  <c r="D52" i="1"/>
  <c r="D87" i="1"/>
  <c r="E87" i="1"/>
  <c r="D51" i="1"/>
  <c r="D71" i="1"/>
  <c r="E71" i="1"/>
  <c r="D50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E12" i="1"/>
  <c r="F12" i="1"/>
  <c r="E13" i="1"/>
  <c r="F13" i="1"/>
  <c r="E14" i="1"/>
  <c r="F14" i="1"/>
  <c r="E15" i="1"/>
  <c r="F15" i="1"/>
  <c r="E16" i="1"/>
  <c r="F16" i="1"/>
  <c r="F11" i="1"/>
  <c r="C11" i="1"/>
  <c r="C12" i="1"/>
  <c r="C13" i="1"/>
  <c r="C14" i="1"/>
  <c r="C15" i="1"/>
  <c r="C16" i="1"/>
  <c r="D25" i="1"/>
  <c r="D26" i="1"/>
  <c r="D27" i="1"/>
  <c r="D28" i="1"/>
  <c r="D29" i="1"/>
  <c r="D38" i="1"/>
  <c r="D39" i="1"/>
  <c r="D40" i="1"/>
  <c r="D41" i="1"/>
  <c r="D42" i="1"/>
  <c r="B50" i="1"/>
  <c r="C50" i="1"/>
  <c r="B51" i="1"/>
  <c r="C51" i="1"/>
  <c r="B52" i="1"/>
  <c r="C52" i="1"/>
  <c r="B53" i="1"/>
  <c r="C53" i="1"/>
  <c r="B54" i="1"/>
  <c r="C54" i="1"/>
  <c r="B62" i="1"/>
  <c r="D62" i="1"/>
  <c r="E62" i="1"/>
  <c r="B63" i="1"/>
  <c r="D63" i="1"/>
  <c r="E63" i="1"/>
  <c r="B64" i="1"/>
  <c r="D64" i="1"/>
  <c r="E64" i="1"/>
  <c r="D65" i="1"/>
  <c r="E65" i="1"/>
  <c r="B66" i="1"/>
  <c r="D66" i="1"/>
  <c r="E66" i="1"/>
</calcChain>
</file>

<file path=xl/sharedStrings.xml><?xml version="1.0" encoding="utf-8"?>
<sst xmlns="http://schemas.openxmlformats.org/spreadsheetml/2006/main" count="58" uniqueCount="40">
  <si>
    <t>Results of Network Simulations</t>
  </si>
  <si>
    <t>All results were obtained using delay ACKs</t>
  </si>
  <si>
    <t>Total time for Different Communication Strategies</t>
  </si>
  <si>
    <t>Fixed parameters: BW=1Gbps, Nx=Ny=128, Nf=256, no random processing</t>
  </si>
  <si>
    <t>Strategy</t>
  </si>
  <si>
    <t>Total Time</t>
  </si>
  <si>
    <t>Communication Time</t>
  </si>
  <si>
    <t>Computation Time</t>
  </si>
  <si>
    <t>Memory Requirements</t>
  </si>
  <si>
    <t>Fully Distributed</t>
  </si>
  <si>
    <t>Speedup vs Bandwidth</t>
  </si>
  <si>
    <t>Fixed parameters: Scheme=all-to-all, Nx=Ny=128, Nf=256, no random processing</t>
  </si>
  <si>
    <t>Note: sequential time was obtained from MATLAB script for 1node CPU model</t>
  </si>
  <si>
    <t>Bandwidth</t>
  </si>
  <si>
    <t>Parallel Time</t>
  </si>
  <si>
    <t>Sequential Time</t>
  </si>
  <si>
    <t>Speedup</t>
  </si>
  <si>
    <t>Speedup vs Array Size</t>
  </si>
  <si>
    <t>Fixed parameters: Scheme=all-to-all, BW=1Gbps, Nf=2*Nx, no random processing</t>
  </si>
  <si>
    <t>Nx</t>
  </si>
  <si>
    <t>(projected)</t>
  </si>
  <si>
    <t>Framerate at Different Resolutions</t>
  </si>
  <si>
    <t>Frame Rate</t>
  </si>
  <si>
    <t>Framerate and CPU Load at Different Bandwidths</t>
  </si>
  <si>
    <t>Parallel Total Time</t>
  </si>
  <si>
    <t>Parallel Computation Time</t>
  </si>
  <si>
    <t>Framerate</t>
  </si>
  <si>
    <t>CPU Load</t>
  </si>
  <si>
    <t>Single Column</t>
  </si>
  <si>
    <t>Single Node</t>
  </si>
  <si>
    <t>4x4 Cluster</t>
  </si>
  <si>
    <t>8x8 Cluster</t>
  </si>
  <si>
    <t>16x16 Cluster</t>
  </si>
  <si>
    <t>Time vs. Resolution</t>
  </si>
  <si>
    <t>Comp Time</t>
  </si>
  <si>
    <t>Comm Time</t>
  </si>
  <si>
    <t>Modeled Framerate</t>
  </si>
  <si>
    <t>Time vs. Bandwidth</t>
  </si>
  <si>
    <t>Bandwidth (Gbps)</t>
  </si>
  <si>
    <t>Modeled CPU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</si>
</sst>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8" x14ac:knownFonts="1"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Fill="1"/>
    <xf numFmtId="0" fontId="3" fillId="0" borderId="0" xfId="0" applyFon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worksheet" Target="worksheets/sheet1.xml"/><Relationship Id="rId8" Type="http://schemas.openxmlformats.org/officeDocument/2006/relationships/worksheet" Target="worksheets/sheet2.xml"/><Relationship Id="rId9" Type="http://schemas.openxmlformats.org/officeDocument/2006/relationships/worksheet" Target="worksheets/sheet3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0">
            <a:noAutofit/>
          </a:bodyPr>
          <a:lstStyle/>
          <a:p>
            <a:pPr>
              <a:defRPr sz="1400"/>
            </a:pPr>
            <a:r>
              <a:rPr lang="en-US" sz="1400"/>
              <a:t>Time per Frame for Communication</a:t>
            </a:r>
            <a:r>
              <a:rPr lang="en-US" sz="1400" baseline="0"/>
              <a:t> Patterns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Communication Time</c:v>
          </c:tx>
          <c:invertIfNegative val="0"/>
          <c:cat>
            <c:strRef>
              <c:f>Sheet1!$A$11:$A$16</c:f>
              <c:strCache>
                <c:ptCount val="6"/>
                <c:pt idx="0">
                  <c:v>Fully Distributed</c:v>
                </c:pt>
                <c:pt idx="1">
                  <c:v>Single Column</c:v>
                </c:pt>
                <c:pt idx="2">
                  <c:v>Single Node</c:v>
                </c:pt>
                <c:pt idx="3">
                  <c:v>4x4 Cluster</c:v>
                </c:pt>
                <c:pt idx="4">
                  <c:v>8x8 Cluster</c:v>
                </c:pt>
                <c:pt idx="5">
                  <c:v>16x16 Cluster</c:v>
                </c:pt>
              </c:strCache>
            </c: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0.012502646</c:v>
                </c:pt>
                <c:pt idx="1">
                  <c:v>0.5228507</c:v>
                </c:pt>
                <c:pt idx="2">
                  <c:v>0.264999999999999</c:v>
                </c:pt>
                <c:pt idx="3">
                  <c:v>0.236557</c:v>
                </c:pt>
                <c:pt idx="4">
                  <c:v>0.1363726</c:v>
                </c:pt>
                <c:pt idx="5">
                  <c:v>0.07357849</c:v>
                </c:pt>
              </c:numCache>
            </c:numRef>
          </c:val>
        </c:ser>
        <c:ser>
          <c:idx val="1"/>
          <c:order val="1"/>
          <c:tx>
            <c:v>Computation Time</c:v>
          </c:tx>
          <c:invertIfNegative val="0"/>
          <c:cat>
            <c:strRef>
              <c:f>Sheet1!$A$11:$A$16</c:f>
              <c:strCache>
                <c:ptCount val="6"/>
                <c:pt idx="0">
                  <c:v>Fully Distributed</c:v>
                </c:pt>
                <c:pt idx="1">
                  <c:v>Single Column</c:v>
                </c:pt>
                <c:pt idx="2">
                  <c:v>Single Node</c:v>
                </c:pt>
                <c:pt idx="3">
                  <c:v>4x4 Cluster</c:v>
                </c:pt>
                <c:pt idx="4">
                  <c:v>8x8 Cluster</c:v>
                </c:pt>
                <c:pt idx="5">
                  <c:v>16x16 Cluster</c:v>
                </c:pt>
              </c:strCache>
            </c:strRef>
          </c:cat>
          <c:val>
            <c:numRef>
              <c:f>Sheet1!$D$11:$D$16</c:f>
              <c:numCache>
                <c:formatCode>General</c:formatCode>
                <c:ptCount val="6"/>
                <c:pt idx="0">
                  <c:v>0.0005</c:v>
                </c:pt>
                <c:pt idx="1">
                  <c:v>0.0648</c:v>
                </c:pt>
                <c:pt idx="2">
                  <c:v>8.3</c:v>
                </c:pt>
                <c:pt idx="3">
                  <c:v>0.426</c:v>
                </c:pt>
                <c:pt idx="4">
                  <c:v>0.107</c:v>
                </c:pt>
                <c:pt idx="5">
                  <c:v>0.027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15544"/>
        <c:axId val="653118520"/>
      </c:barChart>
      <c:catAx>
        <c:axId val="65311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653118520"/>
        <c:crosses val="autoZero"/>
        <c:auto val="1"/>
        <c:lblAlgn val="ctr"/>
        <c:lblOffset val="100"/>
        <c:noMultiLvlLbl val="0"/>
      </c:catAx>
      <c:valAx>
        <c:axId val="65311852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3115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98689087768"/>
          <c:y val="0.133660923547133"/>
          <c:w val="0.156782337290563"/>
          <c:h val="0.087489912879869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0">
            <a:noAutofit/>
          </a:bodyPr>
          <a:lstStyle/>
          <a:p>
            <a:pPr>
              <a:defRPr sz="1400"/>
            </a:pPr>
            <a:r>
              <a:rPr lang="en-US" sz="1400"/>
              <a:t>Memory per Node for Communication</a:t>
            </a:r>
            <a:r>
              <a:rPr lang="en-US" sz="1400" baseline="0"/>
              <a:t> Patterns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Sheet1!$A$11:$A$16</c:f>
              <c:strCache>
                <c:ptCount val="6"/>
                <c:pt idx="0">
                  <c:v>Fully Distributed</c:v>
                </c:pt>
                <c:pt idx="1">
                  <c:v>Single Column</c:v>
                </c:pt>
                <c:pt idx="2">
                  <c:v>Single Node</c:v>
                </c:pt>
                <c:pt idx="3">
                  <c:v>4x4 Cluster</c:v>
                </c:pt>
                <c:pt idx="4">
                  <c:v>8x8 Cluster</c:v>
                </c:pt>
                <c:pt idx="5">
                  <c:v>16x16 Cluster</c:v>
                </c:pt>
              </c:strCache>
            </c:strRef>
          </c:cat>
          <c:val>
            <c:numRef>
              <c:f>Sheet1!$F$11:$F$16</c:f>
              <c:numCache>
                <c:formatCode>General</c:formatCode>
                <c:ptCount val="6"/>
                <c:pt idx="0">
                  <c:v>0.0224609375</c:v>
                </c:pt>
                <c:pt idx="1">
                  <c:v>0.642578125</c:v>
                </c:pt>
                <c:pt idx="2">
                  <c:v>80.017578125</c:v>
                </c:pt>
                <c:pt idx="3">
                  <c:v>5.017578125</c:v>
                </c:pt>
                <c:pt idx="4">
                  <c:v>1.267578125</c:v>
                </c:pt>
                <c:pt idx="5">
                  <c:v>0.330078125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206344"/>
        <c:axId val="653209320"/>
      </c:barChart>
      <c:catAx>
        <c:axId val="65320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653209320"/>
        <c:crosses val="autoZero"/>
        <c:auto val="1"/>
        <c:lblAlgn val="ctr"/>
        <c:lblOffset val="100"/>
        <c:noMultiLvlLbl val="0"/>
      </c:catAx>
      <c:valAx>
        <c:axId val="653209320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32063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Framerate versus</a:t>
            </a:r>
            <a:r>
              <a:rPr lang="en-US" sz="1400" baseline="0"/>
              <a:t> Resolution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Modeled</c:v>
          </c:tx>
          <c:spPr>
            <a:ln w="47625">
              <a:solidFill>
                <a:schemeClr val="accent2"/>
              </a:solidFill>
              <a:prstDash val="sysDot"/>
            </a:ln>
          </c:spPr>
          <c:xVal>
            <c:numRef>
              <c:f>Sheet1!$A$50:$A$54</c:f>
              <c:numCache>
                <c:formatCode>General</c:formatCode>
                <c:ptCount val="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</c:numCache>
            </c:numRef>
          </c:xVal>
          <c:yVal>
            <c:numRef>
              <c:f>Sheet1!$D$50:$D$54</c:f>
              <c:numCache>
                <c:formatCode>0.00E+00</c:formatCode>
                <c:ptCount val="5"/>
                <c:pt idx="0">
                  <c:v>4441.79910631002</c:v>
                </c:pt>
                <c:pt idx="1">
                  <c:v>1162.988135195045</c:v>
                </c:pt>
                <c:pt idx="2">
                  <c:v>300.6992460267105</c:v>
                </c:pt>
                <c:pt idx="3">
                  <c:v>76.87039113961123</c:v>
                </c:pt>
                <c:pt idx="4">
                  <c:v>19.48691194686839</c:v>
                </c:pt>
              </c:numCache>
            </c:numRef>
          </c:yVal>
          <c:smooth val="0"/>
        </c:ser>
        <c:ser>
          <c:idx val="0"/>
          <c:order val="1"/>
          <c:tx>
            <c:v>Simulated</c:v>
          </c:tx>
          <c:spPr>
            <a:ln w="47625">
              <a:solidFill>
                <a:schemeClr val="accent1">
                  <a:lumMod val="60000"/>
                  <a:lumOff val="40000"/>
                </a:schemeClr>
              </a:solidFill>
              <a:prstDash val="sysDot"/>
            </a:ln>
          </c:spPr>
          <c:xVal>
            <c:numRef>
              <c:f>Sheet1!$A$50:$A$54</c:f>
              <c:numCache>
                <c:formatCode>General</c:formatCode>
                <c:ptCount val="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</c:numCache>
            </c:numRef>
          </c:xVal>
          <c:yVal>
            <c:numRef>
              <c:f>Sheet1!$C$50:$C$54</c:f>
              <c:numCache>
                <c:formatCode>General</c:formatCode>
                <c:ptCount val="5"/>
                <c:pt idx="0">
                  <c:v>4450.378282153983</c:v>
                </c:pt>
                <c:pt idx="1">
                  <c:v>1165.270284442476</c:v>
                </c:pt>
                <c:pt idx="2">
                  <c:v>300.8423586040915</c:v>
                </c:pt>
                <c:pt idx="3">
                  <c:v>76.90742330445664</c:v>
                </c:pt>
                <c:pt idx="4">
                  <c:v>19.66568338249754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71256"/>
        <c:axId val="661676888"/>
      </c:scatterChart>
      <c:valAx>
        <c:axId val="66167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Antenna</a:t>
                </a:r>
                <a:r>
                  <a:rPr lang="en-US" baseline="0"/>
                  <a:t> Array Width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1676888"/>
        <c:crosses val="autoZero"/>
        <c:crossBetween val="midCat"/>
      </c:valAx>
      <c:valAx>
        <c:axId val="66167688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Frames per Second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661671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8927323726366"/>
          <c:y val="0.170690623630574"/>
          <c:w val="0.118899594863853"/>
          <c:h val="0.087489912879869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Parallel Speedup</a:t>
            </a:r>
            <a:r>
              <a:rPr lang="en-US" sz="1400" baseline="0"/>
              <a:t> versus Bandwidth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Sheet1!$A$25:$A$29</c:f>
              <c:numCache>
                <c:formatCode>General</c:formatCode>
                <c:ptCount val="5"/>
                <c:pt idx="0" formatCode="0.00E+000">
                  <c:v>0.1</c:v>
                </c:pt>
                <c:pt idx="1">
                  <c:v>0.5</c:v>
                </c:pt>
                <c:pt idx="2">
                  <c:v>1.0</c:v>
                </c:pt>
                <c:pt idx="3">
                  <c:v>5.0</c:v>
                </c:pt>
                <c:pt idx="4">
                  <c:v>10.0</c:v>
                </c:pt>
              </c:numCache>
            </c:numRef>
          </c:xVal>
          <c:yVal>
            <c:numRef>
              <c:f>Sheet1!$D$25:$D$29</c:f>
              <c:numCache>
                <c:formatCode>General</c:formatCode>
                <c:ptCount val="5"/>
                <c:pt idx="0">
                  <c:v>87.58495261797645</c:v>
                </c:pt>
                <c:pt idx="1">
                  <c:v>346.3967674865639</c:v>
                </c:pt>
                <c:pt idx="2">
                  <c:v>658.3275434861489</c:v>
                </c:pt>
                <c:pt idx="3">
                  <c:v>2766.36628677445</c:v>
                </c:pt>
                <c:pt idx="4">
                  <c:v>4696.081142863593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12872"/>
        <c:axId val="661718344"/>
      </c:scatterChart>
      <c:valAx>
        <c:axId val="661712872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Link Bandwidth (Gbps)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661718344"/>
        <c:crosses val="autoZero"/>
        <c:crossBetween val="midCat"/>
        <c:majorUnit val="1.0"/>
      </c:valAx>
      <c:valAx>
        <c:axId val="661718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17128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Parallel Speedup</a:t>
            </a:r>
            <a:r>
              <a:rPr lang="en-US" sz="1400" baseline="0"/>
              <a:t> versus Resolution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Sheet1!$A$38:$A$42</c:f>
              <c:numCache>
                <c:formatCode>General</c:formatCode>
                <c:ptCount val="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</c:numCache>
            </c:numRef>
          </c:xVal>
          <c:yVal>
            <c:numRef>
              <c:f>Sheet1!$D$38:$D$42</c:f>
              <c:numCache>
                <c:formatCode>General</c:formatCode>
                <c:ptCount val="5"/>
                <c:pt idx="0">
                  <c:v>191.3662661326213</c:v>
                </c:pt>
                <c:pt idx="1">
                  <c:v>189.9390563641237</c:v>
                </c:pt>
                <c:pt idx="2">
                  <c:v>311.3718411552347</c:v>
                </c:pt>
                <c:pt idx="3">
                  <c:v>658.712080602671</c:v>
                </c:pt>
                <c:pt idx="4">
                  <c:v>1487.354965585054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55880"/>
        <c:axId val="661761352"/>
      </c:scatterChart>
      <c:valAx>
        <c:axId val="661755880"/>
        <c:scaling>
          <c:orientation val="minMax"/>
          <c:max val="256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Antenna Array Width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661761352"/>
        <c:crosses val="autoZero"/>
        <c:crossBetween val="midCat"/>
      </c:valAx>
      <c:valAx>
        <c:axId val="661761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17558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Framerate</a:t>
            </a:r>
            <a:r>
              <a:rPr lang="en-US" sz="1400" baseline="0"/>
              <a:t> and CPU Load versus Bandwidth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Modeled Framerate</c:v>
          </c:tx>
          <c:spPr>
            <a:ln>
              <a:prstDash val="sysDot"/>
            </a:ln>
          </c:spPr>
          <c:xVal>
            <c:numRef>
              <c:f>Sheet1!$A$62:$A$66</c:f>
              <c:numCache>
                <c:formatCode>General</c:formatCode>
                <c:ptCount val="5"/>
                <c:pt idx="0" formatCode="0.00E+000">
                  <c:v>0.1</c:v>
                </c:pt>
                <c:pt idx="1">
                  <c:v>0.5</c:v>
                </c:pt>
                <c:pt idx="2">
                  <c:v>1.0</c:v>
                </c:pt>
                <c:pt idx="3">
                  <c:v>5.0</c:v>
                </c:pt>
                <c:pt idx="4">
                  <c:v>10.0</c:v>
                </c:pt>
              </c:numCache>
            </c:numRef>
          </c:xVal>
          <c:yVal>
            <c:numRef>
              <c:f>Sheet1!$F$62:$F$66</c:f>
              <c:numCache>
                <c:formatCode>General</c:formatCode>
                <c:ptCount val="5"/>
                <c:pt idx="0">
                  <c:v>7.976365582103753</c:v>
                </c:pt>
                <c:pt idx="1">
                  <c:v>39.22565728276497</c:v>
                </c:pt>
                <c:pt idx="2">
                  <c:v>76.87039113961123</c:v>
                </c:pt>
                <c:pt idx="3">
                  <c:v>330.9917213674618</c:v>
                </c:pt>
                <c:pt idx="4">
                  <c:v>564.0912591351758</c:v>
                </c:pt>
              </c:numCache>
            </c:numRef>
          </c:yVal>
          <c:smooth val="0"/>
        </c:ser>
        <c:ser>
          <c:idx val="0"/>
          <c:order val="3"/>
          <c:tx>
            <c:v>Simulated Framerate</c:v>
          </c:tx>
          <c:spPr>
            <a:ln>
              <a:prstDash val="sysDot"/>
            </a:ln>
          </c:spPr>
          <c:xVal>
            <c:numRef>
              <c:f>Sheet1!$A$62:$A$66</c:f>
              <c:numCache>
                <c:formatCode>General</c:formatCode>
                <c:ptCount val="5"/>
                <c:pt idx="0" formatCode="0.00E+000">
                  <c:v>0.1</c:v>
                </c:pt>
                <c:pt idx="1">
                  <c:v>0.5</c:v>
                </c:pt>
                <c:pt idx="2">
                  <c:v>1.0</c:v>
                </c:pt>
                <c:pt idx="3">
                  <c:v>5.0</c:v>
                </c:pt>
                <c:pt idx="4">
                  <c:v>10.0</c:v>
                </c:pt>
              </c:numCache>
            </c:numRef>
          </c:xVal>
          <c:yVal>
            <c:numRef>
              <c:f>Sheet1!$D$62:$D$66</c:f>
              <c:numCache>
                <c:formatCode>General</c:formatCode>
                <c:ptCount val="5"/>
                <c:pt idx="0">
                  <c:v>7.976771640981461</c:v>
                </c:pt>
                <c:pt idx="1">
                  <c:v>39.22953199168334</c:v>
                </c:pt>
                <c:pt idx="2">
                  <c:v>76.90742330445664</c:v>
                </c:pt>
                <c:pt idx="3">
                  <c:v>331.301351709515</c:v>
                </c:pt>
                <c:pt idx="4">
                  <c:v>564.432829671105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17864"/>
        <c:axId val="661823848"/>
      </c:scatterChart>
      <c:scatterChart>
        <c:scatterStyle val="lineMarker"/>
        <c:varyColors val="0"/>
        <c:ser>
          <c:idx val="3"/>
          <c:order val="0"/>
          <c:tx>
            <c:v>Modeled CPU Load</c:v>
          </c:tx>
          <c:spPr>
            <a:ln>
              <a:prstDash val="dash"/>
            </a:ln>
          </c:spPr>
          <c:marker>
            <c:symbol val="circle"/>
            <c:size val="9"/>
          </c:marker>
          <c:xVal>
            <c:numRef>
              <c:f>Sheet1!$A$62:$A$66</c:f>
              <c:numCache>
                <c:formatCode>General</c:formatCode>
                <c:ptCount val="5"/>
                <c:pt idx="0" formatCode="0.00E+000">
                  <c:v>0.1</c:v>
                </c:pt>
                <c:pt idx="1">
                  <c:v>0.5</c:v>
                </c:pt>
                <c:pt idx="2">
                  <c:v>1.0</c:v>
                </c:pt>
                <c:pt idx="3">
                  <c:v>5.0</c:v>
                </c:pt>
                <c:pt idx="4">
                  <c:v>10.0</c:v>
                </c:pt>
              </c:numCache>
            </c:numRef>
          </c:xVal>
          <c:yVal>
            <c:numRef>
              <c:f>Sheet1!$G$62:$G$66</c:f>
              <c:numCache>
                <c:formatCode>General</c:formatCode>
                <c:ptCount val="5"/>
                <c:pt idx="0">
                  <c:v>0.00403897628707871</c:v>
                </c:pt>
                <c:pt idx="1">
                  <c:v>0.0198626176269591</c:v>
                </c:pt>
                <c:pt idx="2">
                  <c:v>0.0389247062205827</c:v>
                </c:pt>
                <c:pt idx="3">
                  <c:v>0.167603615965399</c:v>
                </c:pt>
                <c:pt idx="4">
                  <c:v>0.285637762705761</c:v>
                </c:pt>
              </c:numCache>
            </c:numRef>
          </c:yVal>
          <c:smooth val="0"/>
        </c:ser>
        <c:ser>
          <c:idx val="2"/>
          <c:order val="2"/>
          <c:tx>
            <c:v>Simulated CPU Load</c:v>
          </c:tx>
          <c:spPr>
            <a:ln>
              <a:prstDash val="dash"/>
            </a:ln>
          </c:spPr>
          <c:xVal>
            <c:numRef>
              <c:f>Sheet1!$A$62:$A$66</c:f>
              <c:numCache>
                <c:formatCode>General</c:formatCode>
                <c:ptCount val="5"/>
                <c:pt idx="0" formatCode="0.00E+000">
                  <c:v>0.1</c:v>
                </c:pt>
                <c:pt idx="1">
                  <c:v>0.5</c:v>
                </c:pt>
                <c:pt idx="2">
                  <c:v>1.0</c:v>
                </c:pt>
                <c:pt idx="3">
                  <c:v>5.0</c:v>
                </c:pt>
                <c:pt idx="4">
                  <c:v>10.0</c:v>
                </c:pt>
              </c:numCache>
            </c:numRef>
          </c:xVal>
          <c:yVal>
            <c:numRef>
              <c:f>Sheet1!$E$62:$E$66</c:f>
              <c:numCache>
                <c:formatCode>General</c:formatCode>
                <c:ptCount val="5"/>
                <c:pt idx="0">
                  <c:v>0.00398838582049073</c:v>
                </c:pt>
                <c:pt idx="1">
                  <c:v>0.0196147659958417</c:v>
                </c:pt>
                <c:pt idx="2">
                  <c:v>0.0384537116522283</c:v>
                </c:pt>
                <c:pt idx="3">
                  <c:v>0.165650675854757</c:v>
                </c:pt>
                <c:pt idx="4">
                  <c:v>0.282216414835552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34744"/>
        <c:axId val="661829272"/>
      </c:scatterChart>
      <c:valAx>
        <c:axId val="661817864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Link</a:t>
                </a:r>
                <a:r>
                  <a:rPr lang="en-US" baseline="0"/>
                  <a:t> Bandwidth (Gbps)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661823848"/>
        <c:crosses val="autoZero"/>
        <c:crossBetween val="midCat"/>
        <c:majorUnit val="1.0"/>
        <c:minorUnit val="1.0"/>
      </c:valAx>
      <c:valAx>
        <c:axId val="661823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Frames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1817864"/>
        <c:crosses val="autoZero"/>
        <c:crossBetween val="midCat"/>
      </c:valAx>
      <c:valAx>
        <c:axId val="661829272"/>
        <c:scaling>
          <c:orientation val="minMax"/>
          <c:max val="0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Load (Fraction)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1834744"/>
        <c:crosses val="max"/>
        <c:crossBetween val="midCat"/>
        <c:majorUnit val="0.1"/>
      </c:valAx>
      <c:valAx>
        <c:axId val="661834744"/>
        <c:scaling>
          <c:orientation val="minMax"/>
        </c:scaling>
        <c:delete val="1"/>
        <c:axPos val="b"/>
        <c:numFmt formatCode="0.00E+000" sourceLinked="1"/>
        <c:majorTickMark val="out"/>
        <c:minorTickMark val="none"/>
        <c:tickLblPos val="nextTo"/>
        <c:crossAx val="661829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433182151063"/>
          <c:y val="0.144371408406377"/>
          <c:w val="0.185086018121585"/>
          <c:h val="0.17497982575973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4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4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4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54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5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6623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0.42607</cdr:x>
      <cdr:y>0.05086</cdr:y>
    </cdr:from>
    <cdr:to>
      <cdr:x>0.4819</cdr:x>
      <cdr:y>0.09849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4263" y="296563"/>
          <a:ext cx="478832" cy="2777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8.565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6623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0.42397</cdr:x>
      <cdr:y>0.05178</cdr:y>
    </cdr:from>
    <cdr:to>
      <cdr:x>0.48002</cdr:x>
      <cdr:y>0.09999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36611" y="302084"/>
          <a:ext cx="480785" cy="281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80.02</a:t>
          </a:r>
        </a:p>
      </cdr:txBody>
    </cdr:sp>
  </cdr:relSizeAnchor>
  <cdr:relSizeAnchor xmlns:cdr="http://schemas.openxmlformats.org/drawingml/2006/chartDrawing">
    <cdr:from>
      <cdr:x>0.12865</cdr:x>
      <cdr:y>0.90383</cdr:y>
    </cdr:from>
    <cdr:to>
      <cdr:x>0.1847</cdr:x>
      <cdr:y>0.95203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3474" y="5272808"/>
          <a:ext cx="480785" cy="281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0.02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6623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6623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6623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76623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1"/>
  <sheetViews>
    <sheetView topLeftCell="A45" workbookViewId="0">
      <selection activeCell="K57" sqref="K57"/>
    </sheetView>
  </sheetViews>
  <sheetFormatPr baseColWidth="10" defaultColWidth="11.5" defaultRowHeight="12" x14ac:dyDescent="0"/>
  <cols>
    <col min="1" max="1" width="21.33203125" customWidth="1"/>
    <col min="2" max="2" width="18.6640625" customWidth="1"/>
    <col min="3" max="3" width="25.1640625" customWidth="1"/>
    <col min="4" max="4" width="20" customWidth="1"/>
    <col min="5" max="5" width="21.6640625" customWidth="1"/>
  </cols>
  <sheetData>
    <row r="1" spans="1:6" ht="15">
      <c r="A1" s="1" t="s">
        <v>0</v>
      </c>
    </row>
    <row r="3" spans="1:6">
      <c r="A3" t="s">
        <v>1</v>
      </c>
    </row>
    <row r="4" spans="1:6">
      <c r="A4" s="2"/>
    </row>
    <row r="5" spans="1:6">
      <c r="A5" s="3" t="s">
        <v>2</v>
      </c>
    </row>
    <row r="6" spans="1:6">
      <c r="A6" s="4"/>
    </row>
    <row r="7" spans="1:6">
      <c r="A7" s="4" t="s">
        <v>3</v>
      </c>
      <c r="B7" s="5"/>
      <c r="C7" s="5"/>
      <c r="D7" s="5"/>
      <c r="E7" s="5"/>
      <c r="F7" s="5"/>
    </row>
    <row r="9" spans="1:6">
      <c r="A9" s="5" t="s">
        <v>4</v>
      </c>
      <c r="B9" s="5" t="s">
        <v>5</v>
      </c>
      <c r="C9" s="5" t="s">
        <v>6</v>
      </c>
      <c r="D9" s="5" t="s">
        <v>7</v>
      </c>
      <c r="E9" s="5" t="s">
        <v>8</v>
      </c>
    </row>
    <row r="10" spans="1:6">
      <c r="A10" s="6"/>
    </row>
    <row r="11" spans="1:6">
      <c r="A11" t="s">
        <v>9</v>
      </c>
      <c r="B11" s="4">
        <v>1.3002646000000001E-2</v>
      </c>
      <c r="C11" s="4">
        <f t="shared" ref="C11:C16" si="0">B11-D11</f>
        <v>1.2502646000000001E-2</v>
      </c>
      <c r="D11" s="4">
        <v>5.0000000000000001E-4</v>
      </c>
      <c r="E11">
        <v>23552</v>
      </c>
      <c r="F11">
        <f>E11/(1024*1024)</f>
        <v>2.24609375E-2</v>
      </c>
    </row>
    <row r="12" spans="1:6">
      <c r="A12" s="4" t="s">
        <v>28</v>
      </c>
      <c r="B12" s="4">
        <v>0.58765069999999997</v>
      </c>
      <c r="C12" s="4">
        <f t="shared" si="0"/>
        <v>0.5228507</v>
      </c>
      <c r="D12" s="4">
        <v>6.4799999999999996E-2</v>
      </c>
      <c r="E12" s="4">
        <f>12288+128*2048+128*(2048+1024)+(4096+2048)</f>
        <v>673792</v>
      </c>
      <c r="F12">
        <f t="shared" ref="F12:F16" si="1">E12/(1024*1024)</f>
        <v>0.642578125</v>
      </c>
    </row>
    <row r="13" spans="1:6">
      <c r="A13" t="s">
        <v>29</v>
      </c>
      <c r="B13" s="4">
        <v>8.5649999999999995</v>
      </c>
      <c r="C13" s="4">
        <f t="shared" si="0"/>
        <v>0.26499999999999879</v>
      </c>
      <c r="D13" s="4">
        <v>8.3000000000000007</v>
      </c>
      <c r="E13" s="4">
        <f>12288+128*128*2048+128*128*(2048+1024)+(4096+2048)</f>
        <v>83904512</v>
      </c>
      <c r="F13">
        <f t="shared" si="1"/>
        <v>80.017578125</v>
      </c>
    </row>
    <row r="14" spans="1:6">
      <c r="A14" t="s">
        <v>30</v>
      </c>
      <c r="B14" s="4">
        <v>0.66255699999999995</v>
      </c>
      <c r="C14" s="4">
        <f t="shared" si="0"/>
        <v>0.23655699999999996</v>
      </c>
      <c r="D14" s="4">
        <v>0.42599999999999999</v>
      </c>
      <c r="E14" s="4">
        <f>12288+32*32*2048+32*32*(2048+1024)+(4096+2048)</f>
        <v>5261312</v>
      </c>
      <c r="F14">
        <f t="shared" si="1"/>
        <v>5.017578125</v>
      </c>
    </row>
    <row r="15" spans="1:6">
      <c r="A15" s="4" t="s">
        <v>31</v>
      </c>
      <c r="B15" s="4">
        <v>0.24337259999999999</v>
      </c>
      <c r="C15" s="4">
        <f t="shared" si="0"/>
        <v>0.13637260000000001</v>
      </c>
      <c r="D15" s="4">
        <v>0.107</v>
      </c>
      <c r="E15" s="4">
        <f>12288+16*16*2048+16*16*(2048+1024)+(4096+2048)</f>
        <v>1329152</v>
      </c>
      <c r="F15">
        <f t="shared" si="1"/>
        <v>1.267578125</v>
      </c>
    </row>
    <row r="16" spans="1:6">
      <c r="A16" t="s">
        <v>32</v>
      </c>
      <c r="B16" s="4">
        <v>0.10057849000000001</v>
      </c>
      <c r="C16" s="4">
        <f t="shared" si="0"/>
        <v>7.357849000000001E-2</v>
      </c>
      <c r="D16" s="4">
        <v>2.7E-2</v>
      </c>
      <c r="E16" s="4">
        <f>12288+8*8*2048+8*8*(2048+1024)+(4096+2048)</f>
        <v>346112</v>
      </c>
      <c r="F16">
        <f t="shared" si="1"/>
        <v>0.330078125</v>
      </c>
    </row>
    <row r="17" spans="1:6">
      <c r="A17" s="5"/>
      <c r="B17" s="5"/>
      <c r="C17" s="5"/>
      <c r="D17" s="5"/>
      <c r="E17" s="5"/>
      <c r="F17" s="5"/>
    </row>
    <row r="18" spans="1:6">
      <c r="A18" s="3" t="s">
        <v>10</v>
      </c>
    </row>
    <row r="19" spans="1:6">
      <c r="A19" s="3"/>
    </row>
    <row r="20" spans="1:6">
      <c r="A20" s="4" t="s">
        <v>11</v>
      </c>
    </row>
    <row r="21" spans="1:6">
      <c r="A21" s="4" t="s">
        <v>12</v>
      </c>
    </row>
    <row r="22" spans="1:6">
      <c r="A22" s="3"/>
    </row>
    <row r="23" spans="1:6">
      <c r="A23" s="5" t="s">
        <v>13</v>
      </c>
      <c r="B23" s="5" t="s">
        <v>14</v>
      </c>
      <c r="C23" s="5" t="s">
        <v>15</v>
      </c>
      <c r="D23" s="5" t="s">
        <v>16</v>
      </c>
    </row>
    <row r="25" spans="1:6">
      <c r="A25" s="7">
        <v>0.1</v>
      </c>
      <c r="B25">
        <v>0.125364</v>
      </c>
      <c r="C25">
        <v>10.98</v>
      </c>
      <c r="D25">
        <f>C25/B25</f>
        <v>87.584952617976455</v>
      </c>
    </row>
    <row r="26" spans="1:6">
      <c r="A26">
        <v>0.5</v>
      </c>
      <c r="B26">
        <v>2.5491E-2</v>
      </c>
      <c r="C26">
        <v>8.83</v>
      </c>
      <c r="D26">
        <f>C26/B26</f>
        <v>346.39676748656387</v>
      </c>
    </row>
    <row r="27" spans="1:6">
      <c r="A27">
        <v>1</v>
      </c>
      <c r="B27" s="4">
        <v>1.3002646000000001E-2</v>
      </c>
      <c r="C27">
        <v>8.56</v>
      </c>
      <c r="D27">
        <f>C27/B27</f>
        <v>658.3275434861489</v>
      </c>
    </row>
    <row r="28" spans="1:6">
      <c r="A28">
        <v>5</v>
      </c>
      <c r="B28" s="4">
        <v>3.0184000000000001E-3</v>
      </c>
      <c r="C28">
        <v>8.35</v>
      </c>
      <c r="D28">
        <f>C28/B28</f>
        <v>2766.3662867744497</v>
      </c>
    </row>
    <row r="29" spans="1:6">
      <c r="A29">
        <v>10</v>
      </c>
      <c r="B29">
        <v>1.77169E-3</v>
      </c>
      <c r="C29">
        <v>8.32</v>
      </c>
      <c r="D29">
        <f>C29/B29</f>
        <v>4696.0811428635934</v>
      </c>
    </row>
    <row r="31" spans="1:6">
      <c r="A31" s="3" t="s">
        <v>17</v>
      </c>
    </row>
    <row r="33" spans="1:5">
      <c r="A33" s="4" t="s">
        <v>18</v>
      </c>
    </row>
    <row r="34" spans="1:5">
      <c r="A34" s="4" t="s">
        <v>12</v>
      </c>
    </row>
    <row r="36" spans="1:5">
      <c r="A36" s="5" t="s">
        <v>19</v>
      </c>
      <c r="B36" s="5" t="s">
        <v>14</v>
      </c>
      <c r="C36" s="5" t="s">
        <v>15</v>
      </c>
      <c r="D36" s="5" t="s">
        <v>16</v>
      </c>
    </row>
    <row r="38" spans="1:5">
      <c r="A38">
        <v>16</v>
      </c>
      <c r="B38">
        <v>2.2469999999999999E-4</v>
      </c>
      <c r="C38">
        <v>4.3000000000000003E-2</v>
      </c>
      <c r="D38">
        <f>C38/B38</f>
        <v>191.36626613262129</v>
      </c>
    </row>
    <row r="39" spans="1:5">
      <c r="A39">
        <v>32</v>
      </c>
      <c r="B39">
        <v>8.5817E-4</v>
      </c>
      <c r="C39">
        <v>0.16300000000000001</v>
      </c>
      <c r="D39">
        <f>C39/B39</f>
        <v>189.93905636412367</v>
      </c>
    </row>
    <row r="40" spans="1:5">
      <c r="A40">
        <v>64</v>
      </c>
      <c r="B40">
        <v>3.3239999999999997E-3</v>
      </c>
      <c r="C40">
        <v>1.0349999999999999</v>
      </c>
      <c r="D40">
        <f>C40/B40</f>
        <v>311.37184115523468</v>
      </c>
    </row>
    <row r="41" spans="1:5">
      <c r="A41">
        <v>128</v>
      </c>
      <c r="B41" s="4">
        <v>1.3002646000000001E-2</v>
      </c>
      <c r="C41">
        <v>8.5649999999999995</v>
      </c>
      <c r="D41">
        <f>C41/B41</f>
        <v>658.71208060267111</v>
      </c>
    </row>
    <row r="42" spans="1:5">
      <c r="A42">
        <v>256</v>
      </c>
      <c r="B42">
        <f>0.01695*3</f>
        <v>5.0849999999999999E-2</v>
      </c>
      <c r="C42">
        <v>75.632000000000005</v>
      </c>
      <c r="D42">
        <f>C42/B42</f>
        <v>1487.3549655850543</v>
      </c>
      <c r="E42" t="s">
        <v>20</v>
      </c>
    </row>
    <row r="44" spans="1:5">
      <c r="A44" s="3" t="s">
        <v>21</v>
      </c>
    </row>
    <row r="46" spans="1:5">
      <c r="A46" s="4" t="s">
        <v>18</v>
      </c>
    </row>
    <row r="48" spans="1:5">
      <c r="A48" s="5" t="s">
        <v>19</v>
      </c>
      <c r="B48" s="5" t="s">
        <v>14</v>
      </c>
      <c r="C48" s="5" t="s">
        <v>22</v>
      </c>
      <c r="D48" s="5" t="s">
        <v>36</v>
      </c>
      <c r="E48" s="5"/>
    </row>
    <row r="50" spans="1:7">
      <c r="A50">
        <v>16</v>
      </c>
      <c r="B50">
        <f>B38</f>
        <v>2.2469999999999999E-4</v>
      </c>
      <c r="C50">
        <f>1/B50</f>
        <v>4450.3782821539835</v>
      </c>
      <c r="D50" s="9">
        <f>E71</f>
        <v>4441.7991063100199</v>
      </c>
      <c r="E50" s="9"/>
    </row>
    <row r="51" spans="1:7">
      <c r="A51">
        <v>32</v>
      </c>
      <c r="B51">
        <f>B39</f>
        <v>8.5817E-4</v>
      </c>
      <c r="C51">
        <f>1/B51</f>
        <v>1165.2702844424764</v>
      </c>
      <c r="D51" s="9">
        <f>E87</f>
        <v>1162.9881351950446</v>
      </c>
      <c r="E51" s="9"/>
    </row>
    <row r="52" spans="1:7">
      <c r="A52">
        <v>64</v>
      </c>
      <c r="B52">
        <f>B40</f>
        <v>3.3239999999999997E-3</v>
      </c>
      <c r="C52">
        <f>1/B52</f>
        <v>300.84235860409149</v>
      </c>
      <c r="D52" s="9">
        <f>E119</f>
        <v>300.69924602671051</v>
      </c>
      <c r="E52" s="9"/>
    </row>
    <row r="53" spans="1:7">
      <c r="A53">
        <v>128</v>
      </c>
      <c r="B53">
        <f>B41</f>
        <v>1.3002646000000001E-2</v>
      </c>
      <c r="C53">
        <f>1/B53</f>
        <v>76.907423304456643</v>
      </c>
      <c r="D53" s="9">
        <f>E183</f>
        <v>76.870391139611229</v>
      </c>
      <c r="E53" s="9"/>
    </row>
    <row r="54" spans="1:7">
      <c r="A54">
        <v>256</v>
      </c>
      <c r="B54">
        <f>B42</f>
        <v>5.0849999999999999E-2</v>
      </c>
      <c r="C54">
        <f>1/B54</f>
        <v>19.665683382497541</v>
      </c>
      <c r="D54" s="9">
        <f>E311</f>
        <v>19.486911946868389</v>
      </c>
      <c r="E54" s="9"/>
    </row>
    <row r="56" spans="1:7">
      <c r="A56" s="3" t="s">
        <v>23</v>
      </c>
    </row>
    <row r="58" spans="1:7">
      <c r="A58" s="4" t="s">
        <v>11</v>
      </c>
    </row>
    <row r="59" spans="1:7">
      <c r="A59" s="3"/>
    </row>
    <row r="60" spans="1:7">
      <c r="A60" s="5" t="s">
        <v>13</v>
      </c>
      <c r="B60" s="5" t="s">
        <v>24</v>
      </c>
      <c r="C60" s="5" t="s">
        <v>25</v>
      </c>
      <c r="D60" s="5" t="s">
        <v>26</v>
      </c>
      <c r="E60" s="5" t="s">
        <v>27</v>
      </c>
      <c r="F60" s="5" t="s">
        <v>36</v>
      </c>
      <c r="G60" s="5" t="s">
        <v>39</v>
      </c>
    </row>
    <row r="62" spans="1:7">
      <c r="A62" s="7">
        <v>0.1</v>
      </c>
      <c r="B62">
        <f>B25</f>
        <v>0.125364</v>
      </c>
      <c r="C62">
        <v>5.0000000000000001E-4</v>
      </c>
      <c r="D62">
        <f>1/B62</f>
        <v>7.976771640981462</v>
      </c>
      <c r="E62">
        <f>C62/B62</f>
        <v>3.9883858204907306E-3</v>
      </c>
      <c r="F62">
        <f>K71</f>
        <v>7.976365582103754</v>
      </c>
      <c r="G62">
        <f>L71</f>
        <v>4.0389762870787138E-3</v>
      </c>
    </row>
    <row r="63" spans="1:7">
      <c r="A63">
        <v>0.5</v>
      </c>
      <c r="B63">
        <f>B26</f>
        <v>2.5491E-2</v>
      </c>
      <c r="C63">
        <v>5.0000000000000001E-4</v>
      </c>
      <c r="D63">
        <f>1/B63</f>
        <v>39.229531991683338</v>
      </c>
      <c r="E63">
        <f>C63/B63</f>
        <v>1.9614765995841669E-2</v>
      </c>
      <c r="F63">
        <f>K75</f>
        <v>39.225657282764978</v>
      </c>
      <c r="G63">
        <f>L75</f>
        <v>1.9862617626959136E-2</v>
      </c>
    </row>
    <row r="64" spans="1:7">
      <c r="A64">
        <v>1</v>
      </c>
      <c r="B64">
        <f>B27</f>
        <v>1.3002646000000001E-2</v>
      </c>
      <c r="C64">
        <v>5.0000000000000001E-4</v>
      </c>
      <c r="D64">
        <f>1/B64</f>
        <v>76.907423304456643</v>
      </c>
      <c r="E64">
        <f>C64/B64</f>
        <v>3.8453711652228321E-2</v>
      </c>
      <c r="F64">
        <f>K80</f>
        <v>76.870391139611229</v>
      </c>
      <c r="G64">
        <f>L80</f>
        <v>3.892470622058266E-2</v>
      </c>
    </row>
    <row r="65" spans="1:12">
      <c r="A65">
        <v>5</v>
      </c>
      <c r="B65" s="10">
        <f>B28</f>
        <v>3.0184000000000001E-3</v>
      </c>
      <c r="C65">
        <v>5.0000000000000001E-4</v>
      </c>
      <c r="D65">
        <f>1/B65</f>
        <v>331.30135170951496</v>
      </c>
      <c r="E65">
        <f>C65/B65</f>
        <v>0.16565067585475748</v>
      </c>
      <c r="F65">
        <f>K120</f>
        <v>330.99172136746182</v>
      </c>
      <c r="G65">
        <f>L120</f>
        <v>0.16760361596539891</v>
      </c>
    </row>
    <row r="66" spans="1:12">
      <c r="A66">
        <v>10</v>
      </c>
      <c r="B66">
        <f>B29</f>
        <v>1.77169E-3</v>
      </c>
      <c r="C66">
        <v>5.0000000000000001E-4</v>
      </c>
      <c r="D66">
        <f>1/B66</f>
        <v>564.43282967110497</v>
      </c>
      <c r="E66">
        <f>C66/B66</f>
        <v>0.28221641483555249</v>
      </c>
      <c r="F66">
        <f>K170</f>
        <v>564.09125913517585</v>
      </c>
      <c r="G66">
        <f>L170</f>
        <v>0.28563776270576074</v>
      </c>
    </row>
    <row r="69" spans="1:12">
      <c r="A69" s="11" t="s">
        <v>33</v>
      </c>
      <c r="B69" s="11"/>
      <c r="C69" s="11"/>
      <c r="G69" s="11" t="s">
        <v>37</v>
      </c>
      <c r="H69" s="11"/>
      <c r="I69" s="11"/>
      <c r="J69" s="11"/>
      <c r="K69" s="11"/>
      <c r="L69" s="11"/>
    </row>
    <row r="70" spans="1:12">
      <c r="A70" s="8" t="s">
        <v>19</v>
      </c>
      <c r="B70" s="8" t="s">
        <v>34</v>
      </c>
      <c r="C70" t="s">
        <v>35</v>
      </c>
      <c r="D70" t="s">
        <v>5</v>
      </c>
      <c r="E70" t="s">
        <v>26</v>
      </c>
      <c r="G70" t="s">
        <v>38</v>
      </c>
      <c r="H70" t="s">
        <v>34</v>
      </c>
      <c r="I70" t="s">
        <v>35</v>
      </c>
      <c r="J70" t="s">
        <v>5</v>
      </c>
      <c r="K70" t="s">
        <v>26</v>
      </c>
      <c r="L70" t="s">
        <v>27</v>
      </c>
    </row>
    <row r="71" spans="1:12">
      <c r="A71">
        <v>16</v>
      </c>
      <c r="B71" s="9">
        <v>3.8336E-5</v>
      </c>
      <c r="C71" s="9">
        <v>1.8679800000000001E-4</v>
      </c>
      <c r="D71" s="9">
        <f>B71+C71</f>
        <v>2.2513400000000002E-4</v>
      </c>
      <c r="E71" s="9">
        <f>1/D71</f>
        <v>4441.7991063100199</v>
      </c>
      <c r="G71">
        <v>0.1</v>
      </c>
      <c r="H71">
        <v>5.0636799999999999E-4</v>
      </c>
      <c r="I71">
        <v>0.124864014</v>
      </c>
      <c r="J71">
        <f>I71+H71</f>
        <v>0.125370382</v>
      </c>
      <c r="K71">
        <f>1/J71</f>
        <v>7.976365582103754</v>
      </c>
      <c r="L71">
        <f>H71/J71</f>
        <v>4.0389762870787138E-3</v>
      </c>
    </row>
    <row r="72" spans="1:12">
      <c r="A72">
        <f>A71+1</f>
        <v>17</v>
      </c>
      <c r="B72" s="9">
        <v>4.1505171516653002E-5</v>
      </c>
      <c r="C72" s="9">
        <v>2.1151199999999999E-4</v>
      </c>
      <c r="D72" s="9">
        <f t="shared" ref="D72:D135" si="2">B72+C72</f>
        <v>2.5301717151665301E-4</v>
      </c>
      <c r="E72" s="9">
        <f t="shared" ref="E72:E135" si="3">1/D72</f>
        <v>3952.3009209443412</v>
      </c>
      <c r="G72">
        <f>G71+0.1</f>
        <v>0.2</v>
      </c>
      <c r="H72">
        <v>5.0636799999999999E-4</v>
      </c>
      <c r="I72">
        <v>6.2440974000000003E-2</v>
      </c>
      <c r="J72">
        <f t="shared" ref="J72:J135" si="4">I72+H72</f>
        <v>6.2947342000000003E-2</v>
      </c>
      <c r="K72">
        <f t="shared" ref="K72:K135" si="5">1/J72</f>
        <v>15.886294293411149</v>
      </c>
      <c r="L72">
        <f t="shared" ref="L72:L135" si="6">H72/J72</f>
        <v>8.0443110687660174E-3</v>
      </c>
    </row>
    <row r="73" spans="1:12">
      <c r="A73">
        <f t="shared" ref="A73:A136" si="7">A72+1</f>
        <v>18</v>
      </c>
      <c r="B73" s="9">
        <v>4.4718498013500001E-5</v>
      </c>
      <c r="C73" s="9">
        <v>2.37762E-4</v>
      </c>
      <c r="D73" s="9">
        <f t="shared" si="2"/>
        <v>2.8248049801350001E-4</v>
      </c>
      <c r="E73" s="9">
        <f t="shared" si="3"/>
        <v>3540.0673923769741</v>
      </c>
      <c r="G73">
        <f t="shared" ref="G73:G136" si="8">G72+0.1</f>
        <v>0.30000000000000004</v>
      </c>
      <c r="H73">
        <v>5.0636799999999999E-4</v>
      </c>
      <c r="I73">
        <v>4.1633294000000001E-2</v>
      </c>
      <c r="J73">
        <f t="shared" si="4"/>
        <v>4.2139662000000001E-2</v>
      </c>
      <c r="K73">
        <f t="shared" si="5"/>
        <v>23.730612741981652</v>
      </c>
      <c r="L73">
        <f t="shared" si="6"/>
        <v>1.2016422912931764E-2</v>
      </c>
    </row>
    <row r="74" spans="1:12">
      <c r="A74">
        <f t="shared" si="7"/>
        <v>19</v>
      </c>
      <c r="B74" s="9">
        <v>4.7973523832822601E-5</v>
      </c>
      <c r="C74" s="9">
        <v>2.65548E-4</v>
      </c>
      <c r="D74" s="9">
        <f t="shared" si="2"/>
        <v>3.1352152383282259E-4</v>
      </c>
      <c r="E74" s="9">
        <f t="shared" si="3"/>
        <v>3189.5736783074094</v>
      </c>
      <c r="G74">
        <f t="shared" si="8"/>
        <v>0.4</v>
      </c>
      <c r="H74">
        <v>5.0636799999999999E-4</v>
      </c>
      <c r="I74">
        <v>3.1229454E-2</v>
      </c>
      <c r="J74">
        <f t="shared" si="4"/>
        <v>3.1735821999999997E-2</v>
      </c>
      <c r="K74">
        <f t="shared" si="5"/>
        <v>31.510133879626629</v>
      </c>
      <c r="L74">
        <f t="shared" si="6"/>
        <v>1.5955723472358775E-2</v>
      </c>
    </row>
    <row r="75" spans="1:12">
      <c r="A75">
        <f t="shared" si="7"/>
        <v>20</v>
      </c>
      <c r="B75" s="9">
        <v>5.12680521868286E-5</v>
      </c>
      <c r="C75" s="9">
        <v>2.9486999999999997E-4</v>
      </c>
      <c r="D75" s="9">
        <f t="shared" si="2"/>
        <v>3.461380521868286E-4</v>
      </c>
      <c r="E75" s="9">
        <f t="shared" si="3"/>
        <v>2889.0207062823833</v>
      </c>
      <c r="G75">
        <f t="shared" si="8"/>
        <v>0.5</v>
      </c>
      <c r="H75">
        <v>5.0636799999999999E-4</v>
      </c>
      <c r="I75">
        <v>2.498715E-2</v>
      </c>
      <c r="J75">
        <f t="shared" si="4"/>
        <v>2.5493518E-2</v>
      </c>
      <c r="K75">
        <f t="shared" si="5"/>
        <v>39.225657282764978</v>
      </c>
      <c r="L75">
        <f t="shared" si="6"/>
        <v>1.9862617626959136E-2</v>
      </c>
    </row>
    <row r="76" spans="1:12">
      <c r="A76">
        <f t="shared" si="7"/>
        <v>21</v>
      </c>
      <c r="B76" s="9">
        <v>5.4600106256744098E-5</v>
      </c>
      <c r="C76" s="9">
        <v>3.2572800000000001E-4</v>
      </c>
      <c r="D76" s="9">
        <f t="shared" si="2"/>
        <v>3.8032810625674411E-4</v>
      </c>
      <c r="E76" s="9">
        <f t="shared" si="3"/>
        <v>2629.3087035880026</v>
      </c>
      <c r="G76">
        <f t="shared" si="8"/>
        <v>0.6</v>
      </c>
      <c r="H76">
        <v>5.0636799999999999E-4</v>
      </c>
      <c r="I76">
        <v>2.0825613999999999E-2</v>
      </c>
      <c r="J76">
        <f t="shared" si="4"/>
        <v>2.1331981999999999E-2</v>
      </c>
      <c r="K76">
        <f t="shared" si="5"/>
        <v>46.877969426375856</v>
      </c>
      <c r="L76">
        <f t="shared" si="6"/>
        <v>2.3737503622495087E-2</v>
      </c>
    </row>
    <row r="77" spans="1:12">
      <c r="A77">
        <f t="shared" si="7"/>
        <v>22</v>
      </c>
      <c r="B77" s="9">
        <v>5.7967897717210697E-5</v>
      </c>
      <c r="C77" s="9">
        <v>3.58122E-4</v>
      </c>
      <c r="D77" s="9">
        <f t="shared" si="2"/>
        <v>4.160898977172107E-4</v>
      </c>
      <c r="E77" s="9">
        <f t="shared" si="3"/>
        <v>2403.3267942487637</v>
      </c>
      <c r="G77">
        <f t="shared" si="8"/>
        <v>0.7</v>
      </c>
      <c r="H77">
        <v>5.0636799999999999E-4</v>
      </c>
      <c r="I77">
        <v>1.7853088285714299E-2</v>
      </c>
      <c r="J77">
        <f t="shared" si="4"/>
        <v>1.8359456285714299E-2</v>
      </c>
      <c r="K77">
        <f t="shared" si="5"/>
        <v>54.467843951245513</v>
      </c>
      <c r="L77">
        <f t="shared" si="6"/>
        <v>2.7580773205904286E-2</v>
      </c>
    </row>
    <row r="78" spans="1:12">
      <c r="A78">
        <f t="shared" si="7"/>
        <v>23</v>
      </c>
      <c r="B78" s="9">
        <v>6.1369800994441905E-5</v>
      </c>
      <c r="C78" s="9">
        <v>3.9205199999999999E-4</v>
      </c>
      <c r="D78" s="9">
        <f t="shared" si="2"/>
        <v>4.5342180099444191E-4</v>
      </c>
      <c r="E78" s="9">
        <f t="shared" si="3"/>
        <v>2205.4519606397535</v>
      </c>
      <c r="G78">
        <f t="shared" si="8"/>
        <v>0.79999999999999993</v>
      </c>
      <c r="H78">
        <v>5.0636799999999999E-4</v>
      </c>
      <c r="I78">
        <v>1.5623694E-2</v>
      </c>
      <c r="J78">
        <f t="shared" si="4"/>
        <v>1.6130062000000001E-2</v>
      </c>
      <c r="K78">
        <f t="shared" si="5"/>
        <v>61.996041924699355</v>
      </c>
      <c r="L78">
        <f t="shared" si="6"/>
        <v>3.1392811757326167E-2</v>
      </c>
    </row>
    <row r="79" spans="1:12">
      <c r="A79">
        <f t="shared" si="7"/>
        <v>24</v>
      </c>
      <c r="B79" s="9">
        <v>6.4804332009000003E-5</v>
      </c>
      <c r="C79" s="9">
        <v>4.27518E-4</v>
      </c>
      <c r="D79" s="9">
        <f t="shared" si="2"/>
        <v>4.9232233200900005E-4</v>
      </c>
      <c r="E79" s="9">
        <f t="shared" si="3"/>
        <v>2031.1895987316684</v>
      </c>
      <c r="G79">
        <f t="shared" si="8"/>
        <v>0.89999999999999991</v>
      </c>
      <c r="H79">
        <v>5.0636799999999999E-4</v>
      </c>
      <c r="I79">
        <v>1.3889720666666701E-2</v>
      </c>
      <c r="J79">
        <f t="shared" si="4"/>
        <v>1.4396088666666701E-2</v>
      </c>
      <c r="K79">
        <f t="shared" si="5"/>
        <v>69.463312095002678</v>
      </c>
      <c r="L79">
        <f t="shared" si="6"/>
        <v>3.5173998418922318E-2</v>
      </c>
    </row>
    <row r="80" spans="1:12">
      <c r="A80">
        <f t="shared" si="7"/>
        <v>25</v>
      </c>
      <c r="B80" s="9">
        <v>6.82701304670714E-5</v>
      </c>
      <c r="C80" s="9">
        <v>4.6452E-4</v>
      </c>
      <c r="D80" s="9">
        <f t="shared" si="2"/>
        <v>5.3279013046707139E-4</v>
      </c>
      <c r="E80" s="9">
        <f t="shared" si="3"/>
        <v>1876.9116445969978</v>
      </c>
      <c r="G80">
        <f t="shared" si="8"/>
        <v>0.99999999999999989</v>
      </c>
      <c r="H80">
        <v>5.0636799999999999E-4</v>
      </c>
      <c r="I80">
        <v>1.2502542E-2</v>
      </c>
      <c r="J80">
        <f t="shared" si="4"/>
        <v>1.300891E-2</v>
      </c>
      <c r="K80">
        <f t="shared" si="5"/>
        <v>76.870391139611229</v>
      </c>
      <c r="L80">
        <f t="shared" si="6"/>
        <v>3.892470622058266E-2</v>
      </c>
    </row>
    <row r="81" spans="1:12">
      <c r="A81">
        <f t="shared" si="7"/>
        <v>26</v>
      </c>
      <c r="B81" s="9">
        <v>7.1765944989267598E-5</v>
      </c>
      <c r="C81" s="9">
        <v>5.0305800000000002E-4</v>
      </c>
      <c r="D81" s="9">
        <f t="shared" si="2"/>
        <v>5.7482394498926763E-4</v>
      </c>
      <c r="E81" s="9">
        <f t="shared" si="3"/>
        <v>1739.663089398043</v>
      </c>
      <c r="G81">
        <f t="shared" si="8"/>
        <v>1.0999999999999999</v>
      </c>
      <c r="H81">
        <v>5.0636799999999999E-4</v>
      </c>
      <c r="I81">
        <v>1.1367577636363599E-2</v>
      </c>
      <c r="J81">
        <f t="shared" si="4"/>
        <v>1.1873945636363599E-2</v>
      </c>
      <c r="K81">
        <f t="shared" si="5"/>
        <v>84.218003907440021</v>
      </c>
      <c r="L81">
        <f t="shared" si="6"/>
        <v>4.264530220260259E-2</v>
      </c>
    </row>
    <row r="82" spans="1:12">
      <c r="A82">
        <f t="shared" si="7"/>
        <v>27</v>
      </c>
      <c r="B82" s="9">
        <v>7.5290620530375096E-5</v>
      </c>
      <c r="C82" s="9">
        <v>5.4313199999999999E-4</v>
      </c>
      <c r="D82" s="9">
        <f t="shared" si="2"/>
        <v>6.1842262053037511E-4</v>
      </c>
      <c r="E82" s="9">
        <f t="shared" si="3"/>
        <v>1617.0171769305177</v>
      </c>
      <c r="G82">
        <f t="shared" si="8"/>
        <v>1.2</v>
      </c>
      <c r="H82">
        <v>5.0636799999999999E-4</v>
      </c>
      <c r="I82">
        <v>1.0421774E-2</v>
      </c>
      <c r="J82">
        <f t="shared" si="4"/>
        <v>1.0928142E-2</v>
      </c>
      <c r="K82">
        <f t="shared" si="5"/>
        <v>91.506863655322192</v>
      </c>
      <c r="L82">
        <f t="shared" si="6"/>
        <v>4.633614753541819E-2</v>
      </c>
    </row>
    <row r="83" spans="1:12">
      <c r="A83">
        <f t="shared" si="7"/>
        <v>28</v>
      </c>
      <c r="B83" s="9">
        <v>7.8843087665158706E-5</v>
      </c>
      <c r="C83" s="9">
        <v>5.8474199999999997E-4</v>
      </c>
      <c r="D83" s="9">
        <f t="shared" si="2"/>
        <v>6.6358508766515873E-4</v>
      </c>
      <c r="E83" s="9">
        <f t="shared" si="3"/>
        <v>1506.9657510215093</v>
      </c>
      <c r="G83">
        <f t="shared" si="8"/>
        <v>1.3</v>
      </c>
      <c r="H83">
        <v>5.0636799999999999E-4</v>
      </c>
      <c r="I83">
        <v>9.6214786153846193E-3</v>
      </c>
      <c r="J83">
        <f t="shared" si="4"/>
        <v>1.0127846615384619E-2</v>
      </c>
      <c r="K83">
        <f t="shared" si="5"/>
        <v>98.737672278819716</v>
      </c>
      <c r="L83">
        <f t="shared" si="6"/>
        <v>4.9997597636481379E-2</v>
      </c>
    </row>
    <row r="84" spans="1:12">
      <c r="A84">
        <f t="shared" si="7"/>
        <v>29</v>
      </c>
      <c r="B84" s="9">
        <v>8.2422353406523804E-5</v>
      </c>
      <c r="C84" s="9">
        <v>6.2788799999999995E-4</v>
      </c>
      <c r="D84" s="9">
        <f t="shared" si="2"/>
        <v>7.1031035340652379E-4</v>
      </c>
      <c r="E84" s="9">
        <f t="shared" si="3"/>
        <v>1407.835314808767</v>
      </c>
      <c r="G84">
        <f t="shared" si="8"/>
        <v>1.4000000000000001</v>
      </c>
      <c r="H84">
        <v>5.0636799999999999E-4</v>
      </c>
      <c r="I84">
        <v>8.9355111428571395E-3</v>
      </c>
      <c r="J84">
        <f t="shared" si="4"/>
        <v>9.4418791428571396E-3</v>
      </c>
      <c r="K84">
        <f t="shared" si="5"/>
        <v>105.9111205375371</v>
      </c>
      <c r="L84">
        <f t="shared" si="6"/>
        <v>5.3630002284351587E-2</v>
      </c>
    </row>
    <row r="85" spans="1:12">
      <c r="A85">
        <f t="shared" si="7"/>
        <v>30</v>
      </c>
      <c r="B85" s="9">
        <v>8.6027493291492894E-5</v>
      </c>
      <c r="C85" s="9">
        <v>6.7257000000000005E-4</v>
      </c>
      <c r="D85" s="9">
        <f t="shared" si="2"/>
        <v>7.585974932914929E-4</v>
      </c>
      <c r="E85" s="9">
        <f t="shared" si="3"/>
        <v>1318.2221254925075</v>
      </c>
      <c r="G85">
        <f t="shared" si="8"/>
        <v>1.5000000000000002</v>
      </c>
      <c r="H85">
        <v>5.0636799999999999E-4</v>
      </c>
      <c r="I85">
        <v>8.3410059999999998E-3</v>
      </c>
      <c r="J85">
        <f t="shared" si="4"/>
        <v>8.8473739999999999E-3</v>
      </c>
      <c r="K85">
        <f t="shared" si="5"/>
        <v>113.02788827509723</v>
      </c>
      <c r="L85">
        <f t="shared" si="6"/>
        <v>5.7233705730084426E-2</v>
      </c>
    </row>
    <row r="86" spans="1:12">
      <c r="A86">
        <f t="shared" si="7"/>
        <v>31</v>
      </c>
      <c r="B86" s="9">
        <v>8.9657644523436397E-5</v>
      </c>
      <c r="C86" s="9">
        <v>7.1878800000000004E-4</v>
      </c>
      <c r="D86" s="9">
        <f t="shared" si="2"/>
        <v>8.0844564452343644E-4</v>
      </c>
      <c r="E86" s="9">
        <f t="shared" si="3"/>
        <v>1236.9415393282022</v>
      </c>
      <c r="G86">
        <f t="shared" si="8"/>
        <v>1.6000000000000003</v>
      </c>
      <c r="H86">
        <v>5.0636799999999999E-4</v>
      </c>
      <c r="I86">
        <v>7.8208140000000006E-3</v>
      </c>
      <c r="J86">
        <f t="shared" si="4"/>
        <v>8.3271820000000007E-3</v>
      </c>
      <c r="K86">
        <f t="shared" si="5"/>
        <v>120.08864463392297</v>
      </c>
      <c r="L86">
        <f t="shared" si="6"/>
        <v>6.0809046805990301E-2</v>
      </c>
    </row>
    <row r="87" spans="1:12">
      <c r="A87">
        <f t="shared" si="7"/>
        <v>32</v>
      </c>
      <c r="B87" s="9">
        <v>9.3312000000000004E-5</v>
      </c>
      <c r="C87" s="9">
        <v>7.6654200000000005E-4</v>
      </c>
      <c r="D87" s="9">
        <f t="shared" si="2"/>
        <v>8.5985400000000007E-4</v>
      </c>
      <c r="E87" s="9">
        <f t="shared" si="3"/>
        <v>1162.9881351950446</v>
      </c>
      <c r="G87">
        <f t="shared" si="8"/>
        <v>1.7000000000000004</v>
      </c>
      <c r="H87">
        <v>5.0636799999999999E-4</v>
      </c>
      <c r="I87">
        <v>7.3618210588235304E-3</v>
      </c>
      <c r="J87">
        <f t="shared" si="4"/>
        <v>7.8681890588235305E-3</v>
      </c>
      <c r="K87">
        <f t="shared" si="5"/>
        <v>127.09404826496662</v>
      </c>
      <c r="L87">
        <f t="shared" si="6"/>
        <v>6.4356359031834606E-2</v>
      </c>
    </row>
    <row r="88" spans="1:12">
      <c r="A88">
        <f t="shared" si="7"/>
        <v>33</v>
      </c>
      <c r="B88" s="9">
        <v>9.6989803088191098E-5</v>
      </c>
      <c r="C88" s="9">
        <v>8.1583199999999995E-4</v>
      </c>
      <c r="D88" s="9">
        <f t="shared" si="2"/>
        <v>9.1282180308819108E-4</v>
      </c>
      <c r="E88" s="9">
        <f t="shared" si="3"/>
        <v>1095.5040694874663</v>
      </c>
      <c r="G88">
        <f t="shared" si="8"/>
        <v>1.8000000000000005</v>
      </c>
      <c r="H88">
        <v>5.0636799999999999E-4</v>
      </c>
      <c r="I88">
        <v>6.9538273333333298E-3</v>
      </c>
      <c r="J88">
        <f t="shared" si="4"/>
        <v>7.4601953333333299E-3</v>
      </c>
      <c r="K88">
        <f t="shared" si="5"/>
        <v>134.04474753252669</v>
      </c>
      <c r="L88">
        <f t="shared" si="6"/>
        <v>6.7875970718550477E-2</v>
      </c>
    </row>
    <row r="89" spans="1:12">
      <c r="A89">
        <f t="shared" si="7"/>
        <v>34</v>
      </c>
      <c r="B89" s="9">
        <v>1.00690343033306E-4</v>
      </c>
      <c r="C89">
        <v>8.6665799999999997E-4</v>
      </c>
      <c r="D89" s="9">
        <f t="shared" si="2"/>
        <v>9.6734834303330601E-4</v>
      </c>
      <c r="E89" s="9">
        <f t="shared" si="3"/>
        <v>1033.7537736037345</v>
      </c>
      <c r="G89">
        <f t="shared" si="8"/>
        <v>1.9000000000000006</v>
      </c>
      <c r="H89">
        <v>5.0636799999999999E-4</v>
      </c>
      <c r="I89">
        <v>6.5887803157894699E-3</v>
      </c>
      <c r="J89">
        <f t="shared" si="4"/>
        <v>7.09514831578947E-3</v>
      </c>
      <c r="K89">
        <f t="shared" si="5"/>
        <v>140.94138071428475</v>
      </c>
      <c r="L89">
        <f t="shared" si="6"/>
        <v>7.1368205069530941E-2</v>
      </c>
    </row>
    <row r="90" spans="1:12">
      <c r="A90">
        <f t="shared" si="7"/>
        <v>35</v>
      </c>
      <c r="B90" s="9">
        <v>1.0441295090839801E-4</v>
      </c>
      <c r="C90">
        <v>9.1901999999999999E-4</v>
      </c>
      <c r="D90" s="9">
        <f t="shared" si="2"/>
        <v>1.0234329509083979E-3</v>
      </c>
      <c r="E90" s="9">
        <f t="shared" si="3"/>
        <v>977.10357978253592</v>
      </c>
      <c r="G90">
        <f t="shared" si="8"/>
        <v>2.0000000000000004</v>
      </c>
      <c r="H90">
        <v>5.0636799999999999E-4</v>
      </c>
      <c r="I90">
        <v>6.2602379999999996E-3</v>
      </c>
      <c r="J90">
        <f t="shared" si="4"/>
        <v>6.7666059999999997E-3</v>
      </c>
      <c r="K90">
        <f t="shared" si="5"/>
        <v>147.784576196693</v>
      </c>
      <c r="L90">
        <f t="shared" si="6"/>
        <v>7.4833380279567041E-2</v>
      </c>
    </row>
    <row r="91" spans="1:12">
      <c r="A91">
        <f t="shared" si="7"/>
        <v>36</v>
      </c>
      <c r="B91" s="9">
        <v>1.08156996027E-4</v>
      </c>
      <c r="C91">
        <v>9.7291800000000002E-4</v>
      </c>
      <c r="D91" s="9">
        <f t="shared" si="2"/>
        <v>1.081074996027E-3</v>
      </c>
      <c r="E91" s="9">
        <f t="shared" si="3"/>
        <v>925.00520655370406</v>
      </c>
      <c r="G91">
        <f t="shared" si="8"/>
        <v>2.1000000000000005</v>
      </c>
      <c r="H91">
        <v>5.0636799999999999E-4</v>
      </c>
      <c r="I91">
        <v>5.9629854285714297E-3</v>
      </c>
      <c r="J91">
        <f t="shared" si="4"/>
        <v>6.4693534285714298E-3</v>
      </c>
      <c r="K91">
        <f t="shared" si="5"/>
        <v>154.57495266583715</v>
      </c>
      <c r="L91">
        <f t="shared" si="6"/>
        <v>7.8271809631494618E-2</v>
      </c>
    </row>
    <row r="92" spans="1:12">
      <c r="A92">
        <f t="shared" si="7"/>
        <v>37</v>
      </c>
      <c r="B92" s="9">
        <v>1.11921882754701E-4</v>
      </c>
      <c r="C92">
        <v>1.028352E-3</v>
      </c>
      <c r="D92" s="9">
        <f t="shared" si="2"/>
        <v>1.140273882754701E-3</v>
      </c>
      <c r="E92" s="9">
        <f t="shared" si="3"/>
        <v>876.98228918843256</v>
      </c>
      <c r="G92">
        <f t="shared" si="8"/>
        <v>2.2000000000000006</v>
      </c>
      <c r="H92">
        <v>5.0636799999999999E-4</v>
      </c>
      <c r="I92">
        <v>5.6927558181818199E-3</v>
      </c>
      <c r="J92">
        <f t="shared" si="4"/>
        <v>6.19912381818182E-3</v>
      </c>
      <c r="K92">
        <f t="shared" si="5"/>
        <v>161.31311929389665</v>
      </c>
      <c r="L92">
        <f t="shared" si="6"/>
        <v>8.1683801590611851E-2</v>
      </c>
    </row>
    <row r="93" spans="1:12">
      <c r="A93">
        <f t="shared" si="7"/>
        <v>38</v>
      </c>
      <c r="B93" s="9">
        <v>1.15707047665645E-4</v>
      </c>
      <c r="C93">
        <v>1.0853219999999999E-3</v>
      </c>
      <c r="D93" s="9">
        <f t="shared" si="2"/>
        <v>1.2010290476656448E-3</v>
      </c>
      <c r="E93" s="9">
        <f t="shared" si="3"/>
        <v>832.61932918577554</v>
      </c>
      <c r="G93">
        <f t="shared" si="8"/>
        <v>2.3000000000000007</v>
      </c>
      <c r="H93">
        <v>5.0636799999999999E-4</v>
      </c>
      <c r="I93">
        <v>5.4460244347826099E-3</v>
      </c>
      <c r="J93">
        <f t="shared" si="4"/>
        <v>5.95239243478261E-3</v>
      </c>
      <c r="K93">
        <f t="shared" si="5"/>
        <v>167.99967592132077</v>
      </c>
      <c r="L93">
        <f t="shared" si="6"/>
        <v>8.5069659896927358E-2</v>
      </c>
    </row>
    <row r="94" spans="1:12">
      <c r="A94">
        <f t="shared" si="7"/>
        <v>39</v>
      </c>
      <c r="B94" s="9">
        <v>1.19511956998526E-4</v>
      </c>
      <c r="C94">
        <v>1.1438279999999999E-3</v>
      </c>
      <c r="D94" s="9">
        <f t="shared" si="2"/>
        <v>1.263339956998526E-3</v>
      </c>
      <c r="E94" s="9">
        <f t="shared" si="3"/>
        <v>791.55257811668082</v>
      </c>
      <c r="G94">
        <f t="shared" si="8"/>
        <v>2.4000000000000008</v>
      </c>
      <c r="H94">
        <v>5.0636799999999999E-4</v>
      </c>
      <c r="I94">
        <v>5.2198540000000003E-3</v>
      </c>
      <c r="J94">
        <f t="shared" si="4"/>
        <v>5.7262220000000004E-3</v>
      </c>
      <c r="K94">
        <f t="shared" si="5"/>
        <v>174.6352132348344</v>
      </c>
      <c r="L94">
        <f t="shared" si="6"/>
        <v>8.8429683655296631E-2</v>
      </c>
    </row>
    <row r="95" spans="1:12">
      <c r="A95">
        <f t="shared" si="7"/>
        <v>40</v>
      </c>
      <c r="B95">
        <v>1.23336104373657E-4</v>
      </c>
      <c r="C95">
        <v>1.2038699999999999E-3</v>
      </c>
      <c r="D95" s="9">
        <f t="shared" si="2"/>
        <v>1.3272061043736569E-3</v>
      </c>
      <c r="E95" s="9">
        <f t="shared" si="3"/>
        <v>753.46247783566821</v>
      </c>
      <c r="G95">
        <f t="shared" si="8"/>
        <v>2.5000000000000009</v>
      </c>
      <c r="H95">
        <v>5.0636799999999999E-4</v>
      </c>
      <c r="I95">
        <v>5.0117772000000003E-3</v>
      </c>
      <c r="J95">
        <f t="shared" si="4"/>
        <v>5.5181452000000004E-3</v>
      </c>
      <c r="K95">
        <f t="shared" si="5"/>
        <v>181.22031294138472</v>
      </c>
      <c r="L95">
        <f t="shared" si="6"/>
        <v>9.1764167423503087E-2</v>
      </c>
    </row>
    <row r="96" spans="1:12">
      <c r="A96">
        <f t="shared" si="7"/>
        <v>41</v>
      </c>
      <c r="B96">
        <v>1.2717900873845801E-4</v>
      </c>
      <c r="C96">
        <v>1.265448E-3</v>
      </c>
      <c r="D96" s="9">
        <f t="shared" si="2"/>
        <v>1.3926270087384579E-3</v>
      </c>
      <c r="E96" s="9">
        <f t="shared" si="3"/>
        <v>718.06736026602857</v>
      </c>
      <c r="G96">
        <f t="shared" si="8"/>
        <v>2.600000000000001</v>
      </c>
      <c r="H96">
        <v>5.0636799999999999E-4</v>
      </c>
      <c r="I96">
        <v>4.81970630769231E-3</v>
      </c>
      <c r="J96">
        <f t="shared" si="4"/>
        <v>5.3260743076923101E-3</v>
      </c>
      <c r="K96">
        <f t="shared" si="5"/>
        <v>187.75554793813637</v>
      </c>
      <c r="L96">
        <f t="shared" si="6"/>
        <v>9.5073401298338231E-2</v>
      </c>
    </row>
    <row r="97" spans="1:12">
      <c r="A97">
        <f t="shared" si="7"/>
        <v>42</v>
      </c>
      <c r="B97">
        <v>1.31040212513488E-4</v>
      </c>
      <c r="C97">
        <v>1.3285619999999999E-3</v>
      </c>
      <c r="D97" s="9">
        <f t="shared" si="2"/>
        <v>1.4596022125134879E-3</v>
      </c>
      <c r="E97" s="9">
        <f t="shared" si="3"/>
        <v>685.11817221622584</v>
      </c>
      <c r="G97">
        <f t="shared" si="8"/>
        <v>2.7000000000000011</v>
      </c>
      <c r="H97">
        <v>5.0636799999999999E-4</v>
      </c>
      <c r="I97">
        <v>4.6418628888888896E-3</v>
      </c>
      <c r="J97">
        <f t="shared" si="4"/>
        <v>5.1482308888888897E-3</v>
      </c>
      <c r="K97">
        <f t="shared" si="5"/>
        <v>194.2414824786197</v>
      </c>
      <c r="L97">
        <f t="shared" si="6"/>
        <v>9.8357670999733693E-2</v>
      </c>
    </row>
    <row r="98" spans="1:12">
      <c r="A98">
        <f t="shared" si="7"/>
        <v>43</v>
      </c>
      <c r="B98">
        <v>1.34919279915139E-4</v>
      </c>
      <c r="C98">
        <v>1.393212E-3</v>
      </c>
      <c r="D98" s="9">
        <f t="shared" si="2"/>
        <v>1.5281312799151391E-3</v>
      </c>
      <c r="E98" s="9">
        <f t="shared" si="3"/>
        <v>654.39403874746449</v>
      </c>
      <c r="G98">
        <f t="shared" si="8"/>
        <v>2.8000000000000012</v>
      </c>
      <c r="H98">
        <v>5.0636799999999999E-4</v>
      </c>
      <c r="I98">
        <v>4.4767225714285701E-3</v>
      </c>
      <c r="J98">
        <f t="shared" si="4"/>
        <v>4.9830905714285702E-3</v>
      </c>
      <c r="K98">
        <f t="shared" si="5"/>
        <v>200.67867233513206</v>
      </c>
      <c r="L98">
        <f t="shared" si="6"/>
        <v>0.10161725795299614</v>
      </c>
    </row>
    <row r="99" spans="1:12">
      <c r="A99">
        <f t="shared" si="7"/>
        <v>44</v>
      </c>
      <c r="B99">
        <v>1.38815795434421E-4</v>
      </c>
      <c r="C99">
        <v>1.459398E-3</v>
      </c>
      <c r="D99" s="9">
        <f t="shared" si="2"/>
        <v>1.598213795434421E-3</v>
      </c>
      <c r="E99" s="9">
        <f t="shared" si="3"/>
        <v>625.69851596618423</v>
      </c>
      <c r="G99">
        <f t="shared" si="8"/>
        <v>2.9000000000000012</v>
      </c>
      <c r="H99">
        <v>5.0636799999999999E-4</v>
      </c>
      <c r="I99">
        <v>4.3229712413793099E-3</v>
      </c>
      <c r="J99">
        <f t="shared" si="4"/>
        <v>4.82933924137931E-3</v>
      </c>
      <c r="K99">
        <f t="shared" si="5"/>
        <v>207.0676649574921</v>
      </c>
      <c r="L99">
        <f t="shared" si="6"/>
        <v>0.10485243936919536</v>
      </c>
    </row>
    <row r="100" spans="1:12">
      <c r="A100">
        <f t="shared" si="7"/>
        <v>45</v>
      </c>
      <c r="B100">
        <v>1.42729362454114E-4</v>
      </c>
      <c r="C100">
        <v>1.5271200000000001E-3</v>
      </c>
      <c r="D100" s="9">
        <f t="shared" si="2"/>
        <v>1.6698493624541142E-3</v>
      </c>
      <c r="E100" s="9">
        <f t="shared" si="3"/>
        <v>598.85641332960597</v>
      </c>
      <c r="G100">
        <f t="shared" si="8"/>
        <v>3.0000000000000013</v>
      </c>
      <c r="H100">
        <v>5.0636799999999999E-4</v>
      </c>
      <c r="I100">
        <v>4.1794700000000002E-3</v>
      </c>
      <c r="J100">
        <f t="shared" si="4"/>
        <v>4.6858380000000003E-3</v>
      </c>
      <c r="K100">
        <f t="shared" si="5"/>
        <v>213.4089996282415</v>
      </c>
      <c r="L100">
        <f t="shared" si="6"/>
        <v>0.1080634883237534</v>
      </c>
    </row>
    <row r="101" spans="1:12">
      <c r="A101">
        <f t="shared" si="7"/>
        <v>46</v>
      </c>
      <c r="B101">
        <v>1.46659601988884E-4</v>
      </c>
      <c r="C101">
        <v>1.5963780000000001E-3</v>
      </c>
      <c r="D101" s="9">
        <f t="shared" si="2"/>
        <v>1.7430376019888841E-3</v>
      </c>
      <c r="E101" s="9">
        <f t="shared" si="3"/>
        <v>573.71108853816759</v>
      </c>
      <c r="G101">
        <f t="shared" si="8"/>
        <v>3.1000000000000014</v>
      </c>
      <c r="H101">
        <v>5.0636799999999999E-4</v>
      </c>
      <c r="I101">
        <v>4.04522690322581E-3</v>
      </c>
      <c r="J101">
        <f t="shared" si="4"/>
        <v>4.5515949032258101E-3</v>
      </c>
      <c r="K101">
        <f t="shared" si="5"/>
        <v>219.70320761438572</v>
      </c>
      <c r="L101">
        <f t="shared" si="6"/>
        <v>0.11125067383328126</v>
      </c>
    </row>
    <row r="102" spans="1:12">
      <c r="A102">
        <f t="shared" si="7"/>
        <v>47</v>
      </c>
      <c r="B102">
        <v>1.5060615153500201E-4</v>
      </c>
      <c r="C102">
        <v>1.667172E-3</v>
      </c>
      <c r="D102" s="9">
        <f t="shared" si="2"/>
        <v>1.8177781515350019E-3</v>
      </c>
      <c r="E102" s="9">
        <f t="shared" si="3"/>
        <v>550.12213627694962</v>
      </c>
      <c r="G102">
        <f t="shared" si="8"/>
        <v>3.2000000000000015</v>
      </c>
      <c r="H102">
        <v>5.0636799999999999E-4</v>
      </c>
      <c r="I102">
        <v>3.9193739999999998E-3</v>
      </c>
      <c r="J102">
        <f t="shared" si="4"/>
        <v>4.4257419999999999E-3</v>
      </c>
      <c r="K102">
        <f t="shared" si="5"/>
        <v>225.95081231576538</v>
      </c>
      <c r="L102">
        <f t="shared" si="6"/>
        <v>0.11441426093070947</v>
      </c>
    </row>
    <row r="103" spans="1:12">
      <c r="A103">
        <f t="shared" si="7"/>
        <v>48</v>
      </c>
      <c r="B103">
        <v>1.5456866401800001E-4</v>
      </c>
      <c r="C103">
        <v>1.739502E-3</v>
      </c>
      <c r="D103" s="9">
        <f t="shared" si="2"/>
        <v>1.894070664018E-3</v>
      </c>
      <c r="E103" s="9">
        <f t="shared" si="3"/>
        <v>527.96340653872073</v>
      </c>
      <c r="G103">
        <f t="shared" si="8"/>
        <v>3.3000000000000016</v>
      </c>
      <c r="H103">
        <v>5.0636799999999999E-4</v>
      </c>
      <c r="I103">
        <v>3.8011485454545499E-3</v>
      </c>
      <c r="J103">
        <f t="shared" si="4"/>
        <v>4.3075165454545495E-3</v>
      </c>
      <c r="K103">
        <f t="shared" si="5"/>
        <v>232.15232941014165</v>
      </c>
      <c r="L103">
        <f t="shared" si="6"/>
        <v>0.1175545107387546</v>
      </c>
    </row>
    <row r="104" spans="1:12">
      <c r="A104">
        <f t="shared" si="7"/>
        <v>49</v>
      </c>
      <c r="B104">
        <v>1.58546806828056E-4</v>
      </c>
      <c r="C104">
        <v>1.8133680000000001E-3</v>
      </c>
      <c r="D104" s="9">
        <f t="shared" si="2"/>
        <v>1.9719148068280561E-3</v>
      </c>
      <c r="E104" s="9">
        <f t="shared" si="3"/>
        <v>507.12129983371864</v>
      </c>
      <c r="G104">
        <f t="shared" si="8"/>
        <v>3.4000000000000017</v>
      </c>
      <c r="H104">
        <v>5.0636799999999999E-4</v>
      </c>
      <c r="I104">
        <v>3.6898775294117599E-3</v>
      </c>
      <c r="J104">
        <f t="shared" si="4"/>
        <v>4.1962455294117596E-3</v>
      </c>
      <c r="K104">
        <f t="shared" si="5"/>
        <v>238.30826699508754</v>
      </c>
      <c r="L104">
        <f t="shared" si="6"/>
        <v>0.12067168054176848</v>
      </c>
    </row>
    <row r="105" spans="1:12">
      <c r="A105">
        <f t="shared" si="7"/>
        <v>50</v>
      </c>
      <c r="B105">
        <v>1.62540260934143E-4</v>
      </c>
      <c r="C105">
        <v>1.8887699999999999E-3</v>
      </c>
      <c r="D105" s="9">
        <f t="shared" si="2"/>
        <v>2.051310260934143E-3</v>
      </c>
      <c r="E105" s="9">
        <f t="shared" si="3"/>
        <v>487.49329589206633</v>
      </c>
      <c r="G105">
        <f t="shared" si="8"/>
        <v>3.5000000000000018</v>
      </c>
      <c r="H105">
        <v>5.0636799999999999E-4</v>
      </c>
      <c r="I105">
        <v>3.5849648571428601E-3</v>
      </c>
      <c r="J105">
        <f t="shared" si="4"/>
        <v>4.0913328571428598E-3</v>
      </c>
      <c r="K105">
        <f t="shared" si="5"/>
        <v>244.41912572675392</v>
      </c>
      <c r="L105">
        <f t="shared" si="6"/>
        <v>0.12376602385600492</v>
      </c>
    </row>
    <row r="106" spans="1:12">
      <c r="A106">
        <f t="shared" si="7"/>
        <v>51</v>
      </c>
      <c r="B106">
        <v>1.6654872006908401E-4</v>
      </c>
      <c r="C106">
        <v>1.965708E-3</v>
      </c>
      <c r="D106" s="9">
        <f t="shared" si="2"/>
        <v>2.1322567200690841E-3</v>
      </c>
      <c r="E106" s="9">
        <f t="shared" si="3"/>
        <v>468.98667997519573</v>
      </c>
      <c r="G106">
        <f t="shared" si="8"/>
        <v>3.6000000000000019</v>
      </c>
      <c r="H106">
        <v>5.0636799999999999E-4</v>
      </c>
      <c r="I106">
        <v>3.48588066666667E-3</v>
      </c>
      <c r="J106">
        <f t="shared" si="4"/>
        <v>3.9922486666666701E-3</v>
      </c>
      <c r="K106">
        <f t="shared" si="5"/>
        <v>250.48539895560927</v>
      </c>
      <c r="L106">
        <f t="shared" si="6"/>
        <v>0.12683779049835395</v>
      </c>
    </row>
    <row r="107" spans="1:12">
      <c r="A107">
        <f t="shared" si="7"/>
        <v>52</v>
      </c>
      <c r="B107">
        <v>1.7057188997853499E-4</v>
      </c>
      <c r="C107">
        <v>2.0441819999999999E-3</v>
      </c>
      <c r="D107" s="9">
        <f t="shared" si="2"/>
        <v>2.2147538899785347E-3</v>
      </c>
      <c r="E107" s="9">
        <f t="shared" si="3"/>
        <v>451.51743700501726</v>
      </c>
      <c r="G107">
        <f t="shared" si="8"/>
        <v>3.700000000000002</v>
      </c>
      <c r="H107">
        <v>5.0636799999999999E-4</v>
      </c>
      <c r="I107">
        <v>3.3921523783783801E-3</v>
      </c>
      <c r="J107">
        <f t="shared" si="4"/>
        <v>3.8985203783783802E-3</v>
      </c>
      <c r="K107">
        <f t="shared" si="5"/>
        <v>256.50757285920815</v>
      </c>
      <c r="L107">
        <f t="shared" si="6"/>
        <v>0.1298872266535715</v>
      </c>
    </row>
    <row r="108" spans="1:12">
      <c r="A108">
        <f t="shared" si="7"/>
        <v>53</v>
      </c>
      <c r="B108">
        <v>1.7460948772776201E-4</v>
      </c>
      <c r="C108">
        <v>2.124192E-3</v>
      </c>
      <c r="D108" s="9">
        <f t="shared" si="2"/>
        <v>2.2988014877277619E-3</v>
      </c>
      <c r="E108" s="9">
        <f t="shared" si="3"/>
        <v>435.00928868305402</v>
      </c>
      <c r="G108">
        <f t="shared" si="8"/>
        <v>3.800000000000002</v>
      </c>
      <c r="H108">
        <v>5.0636799999999999E-4</v>
      </c>
      <c r="I108">
        <v>3.3033571578947401E-3</v>
      </c>
      <c r="J108">
        <f t="shared" si="4"/>
        <v>3.8097251578947402E-3</v>
      </c>
      <c r="K108">
        <f t="shared" si="5"/>
        <v>262.48612657208099</v>
      </c>
      <c r="L108">
        <f t="shared" si="6"/>
        <v>0.13291457494005152</v>
      </c>
    </row>
    <row r="109" spans="1:12">
      <c r="A109">
        <f t="shared" si="7"/>
        <v>54</v>
      </c>
      <c r="B109">
        <v>1.7866124106074999E-4</v>
      </c>
      <c r="C109">
        <v>2.2057380000000001E-3</v>
      </c>
      <c r="D109" s="9">
        <f t="shared" si="2"/>
        <v>2.3843992410607501E-3</v>
      </c>
      <c r="E109" s="9">
        <f t="shared" si="3"/>
        <v>419.39285283245141</v>
      </c>
      <c r="G109">
        <f t="shared" si="8"/>
        <v>3.9000000000000021</v>
      </c>
      <c r="H109">
        <v>5.0636799999999999E-4</v>
      </c>
      <c r="I109">
        <v>3.2191155384615399E-3</v>
      </c>
      <c r="J109">
        <f t="shared" si="4"/>
        <v>3.72548353846154E-3</v>
      </c>
      <c r="K109">
        <f t="shared" si="5"/>
        <v>268.42153231281105</v>
      </c>
      <c r="L109">
        <f t="shared" si="6"/>
        <v>0.13592007447417351</v>
      </c>
    </row>
    <row r="110" spans="1:12">
      <c r="A110">
        <f t="shared" si="7"/>
        <v>55</v>
      </c>
      <c r="B110">
        <v>1.8272688780680501E-4</v>
      </c>
      <c r="C110">
        <v>2.28882E-3</v>
      </c>
      <c r="D110" s="9">
        <f t="shared" si="2"/>
        <v>2.4715468878068049E-3</v>
      </c>
      <c r="E110" s="9">
        <f t="shared" si="3"/>
        <v>404.60490753116056</v>
      </c>
      <c r="G110">
        <f t="shared" si="8"/>
        <v>4.0000000000000018</v>
      </c>
      <c r="H110">
        <v>5.0636799999999999E-4</v>
      </c>
      <c r="I110">
        <v>3.1390860000000001E-3</v>
      </c>
      <c r="J110">
        <f t="shared" si="4"/>
        <v>3.6454540000000002E-3</v>
      </c>
      <c r="K110">
        <f t="shared" si="5"/>
        <v>274.31425550836741</v>
      </c>
      <c r="L110">
        <f t="shared" si="6"/>
        <v>0.13890396093326096</v>
      </c>
    </row>
    <row r="111" spans="1:12">
      <c r="A111">
        <f t="shared" si="7"/>
        <v>56</v>
      </c>
      <c r="B111">
        <v>1.86806175330317E-4</v>
      </c>
      <c r="C111">
        <v>2.3734379999999998E-3</v>
      </c>
      <c r="D111" s="9">
        <f t="shared" si="2"/>
        <v>2.5602441753303168E-3</v>
      </c>
      <c r="E111" s="9">
        <f t="shared" si="3"/>
        <v>390.58774535478915</v>
      </c>
      <c r="G111">
        <f t="shared" si="8"/>
        <v>4.1000000000000014</v>
      </c>
      <c r="H111">
        <v>5.0636799999999999E-4</v>
      </c>
      <c r="I111">
        <v>3.0629603414634101E-3</v>
      </c>
      <c r="J111">
        <f t="shared" si="4"/>
        <v>3.5693283414634101E-3</v>
      </c>
      <c r="K111">
        <f t="shared" si="5"/>
        <v>280.16475491576773</v>
      </c>
      <c r="L111">
        <f t="shared" si="6"/>
        <v>0.14186646661718746</v>
      </c>
    </row>
    <row r="112" spans="1:12">
      <c r="A112">
        <f t="shared" si="7"/>
        <v>57</v>
      </c>
      <c r="B112">
        <v>1.9089886001984299E-4</v>
      </c>
      <c r="C112">
        <v>2.459592E-3</v>
      </c>
      <c r="D112" s="9">
        <f t="shared" si="2"/>
        <v>2.6504908600198428E-3</v>
      </c>
      <c r="E112" s="9">
        <f t="shared" si="3"/>
        <v>377.28860532366201</v>
      </c>
      <c r="G112">
        <f t="shared" si="8"/>
        <v>4.2000000000000011</v>
      </c>
      <c r="H112">
        <v>5.0636799999999999E-4</v>
      </c>
      <c r="I112">
        <v>2.99045971428571E-3</v>
      </c>
      <c r="J112">
        <f t="shared" si="4"/>
        <v>3.4968277142857101E-3</v>
      </c>
      <c r="K112">
        <f t="shared" si="5"/>
        <v>285.97348274113295</v>
      </c>
      <c r="L112">
        <f t="shared" si="6"/>
        <v>0.14480782050866203</v>
      </c>
    </row>
    <row r="113" spans="1:12">
      <c r="A113">
        <f t="shared" si="7"/>
        <v>58</v>
      </c>
      <c r="B113">
        <v>1.9500470681304801E-4</v>
      </c>
      <c r="C113">
        <v>2.5472820000000001E-3</v>
      </c>
      <c r="D113" s="9">
        <f t="shared" si="2"/>
        <v>2.7422867068130482E-3</v>
      </c>
      <c r="E113" s="9">
        <f t="shared" si="3"/>
        <v>364.65917203899926</v>
      </c>
      <c r="G113">
        <f t="shared" si="8"/>
        <v>4.3000000000000007</v>
      </c>
      <c r="H113">
        <v>5.0636799999999999E-4</v>
      </c>
      <c r="I113">
        <v>2.9213312093023299E-3</v>
      </c>
      <c r="J113">
        <f t="shared" si="4"/>
        <v>3.42769920930233E-3</v>
      </c>
      <c r="K113">
        <f t="shared" si="5"/>
        <v>291.74088475620323</v>
      </c>
      <c r="L113">
        <f t="shared" si="6"/>
        <v>0.14772824833222911</v>
      </c>
    </row>
    <row r="114" spans="1:12">
      <c r="A114">
        <f t="shared" si="7"/>
        <v>59</v>
      </c>
      <c r="B114">
        <v>1.9912348875442099E-4</v>
      </c>
      <c r="C114">
        <v>2.6365080000000001E-3</v>
      </c>
      <c r="D114" s="9">
        <f t="shared" si="2"/>
        <v>2.835631488754421E-3</v>
      </c>
      <c r="E114" s="9">
        <f t="shared" si="3"/>
        <v>352.65513306852853</v>
      </c>
      <c r="G114">
        <f t="shared" si="8"/>
        <v>4.4000000000000004</v>
      </c>
      <c r="H114">
        <v>5.0636799999999999E-4</v>
      </c>
      <c r="I114">
        <v>2.8553449090909099E-3</v>
      </c>
      <c r="J114">
        <f t="shared" si="4"/>
        <v>3.36171290909091E-3</v>
      </c>
      <c r="K114">
        <f t="shared" si="5"/>
        <v>297.46740041237626</v>
      </c>
      <c r="L114">
        <f t="shared" si="6"/>
        <v>0.15062797261201413</v>
      </c>
    </row>
    <row r="115" spans="1:12">
      <c r="A115">
        <f t="shared" si="7"/>
        <v>60</v>
      </c>
      <c r="B115">
        <v>2.03254986582986E-4</v>
      </c>
      <c r="C115">
        <v>2.72727E-3</v>
      </c>
      <c r="D115" s="9">
        <f t="shared" si="2"/>
        <v>2.9305249865829858E-3</v>
      </c>
      <c r="E115" s="9">
        <f t="shared" si="3"/>
        <v>341.23578695911669</v>
      </c>
      <c r="G115">
        <f t="shared" si="8"/>
        <v>4.5</v>
      </c>
      <c r="H115">
        <v>5.0636799999999999E-4</v>
      </c>
      <c r="I115">
        <v>2.7922913333333298E-3</v>
      </c>
      <c r="J115">
        <f t="shared" si="4"/>
        <v>3.2986593333333299E-3</v>
      </c>
      <c r="K115">
        <f t="shared" si="5"/>
        <v>303.15346295232297</v>
      </c>
      <c r="L115">
        <f t="shared" si="6"/>
        <v>0.15350721272824186</v>
      </c>
    </row>
    <row r="116" spans="1:12">
      <c r="A116">
        <f t="shared" si="7"/>
        <v>61</v>
      </c>
      <c r="B116">
        <v>2.0739898834749499E-4</v>
      </c>
      <c r="C116">
        <v>2.8195680000000002E-3</v>
      </c>
      <c r="D116" s="9">
        <f t="shared" si="2"/>
        <v>3.0269669883474953E-3</v>
      </c>
      <c r="E116" s="9">
        <f t="shared" si="3"/>
        <v>330.36369535893999</v>
      </c>
      <c r="G116">
        <f t="shared" si="8"/>
        <v>4.5999999999999996</v>
      </c>
      <c r="H116">
        <v>5.0636799999999999E-4</v>
      </c>
      <c r="I116">
        <v>2.7319792173913001E-3</v>
      </c>
      <c r="J116">
        <f t="shared" si="4"/>
        <v>3.2383472173913002E-3</v>
      </c>
      <c r="K116">
        <f t="shared" si="5"/>
        <v>308.79949951925329</v>
      </c>
      <c r="L116">
        <f t="shared" si="6"/>
        <v>0.15636618497256524</v>
      </c>
    </row>
    <row r="117" spans="1:12">
      <c r="A117">
        <f t="shared" si="7"/>
        <v>62</v>
      </c>
      <c r="B117">
        <v>2.1155528904687299E-4</v>
      </c>
      <c r="C117">
        <v>2.9134019999999998E-3</v>
      </c>
      <c r="D117" s="9">
        <f t="shared" si="2"/>
        <v>3.1249572890468726E-3</v>
      </c>
      <c r="E117" s="9">
        <f t="shared" si="3"/>
        <v>320.00437366137726</v>
      </c>
      <c r="G117">
        <f t="shared" si="8"/>
        <v>4.6999999999999993</v>
      </c>
      <c r="H117">
        <v>5.0636799999999999E-4</v>
      </c>
      <c r="I117">
        <v>2.6742335744680901E-3</v>
      </c>
      <c r="J117">
        <f t="shared" si="4"/>
        <v>3.1806015744680902E-3</v>
      </c>
      <c r="K117">
        <f t="shared" si="5"/>
        <v>314.4059312638791</v>
      </c>
      <c r="L117">
        <f t="shared" si="6"/>
        <v>0.15920510260222792</v>
      </c>
    </row>
    <row r="118" spans="1:12">
      <c r="A118">
        <f t="shared" si="7"/>
        <v>63</v>
      </c>
      <c r="B118">
        <v>2.1572369029385701E-4</v>
      </c>
      <c r="C118">
        <v>3.0087719999999998E-3</v>
      </c>
      <c r="D118" s="9">
        <f t="shared" si="2"/>
        <v>3.2244956902938568E-3</v>
      </c>
      <c r="E118" s="9">
        <f t="shared" si="3"/>
        <v>310.12601536734178</v>
      </c>
      <c r="G118">
        <f t="shared" si="8"/>
        <v>4.7999999999999989</v>
      </c>
      <c r="H118">
        <v>5.0636799999999999E-4</v>
      </c>
      <c r="I118">
        <v>2.6188940000000001E-3</v>
      </c>
      <c r="J118">
        <f t="shared" si="4"/>
        <v>3.1252620000000002E-3</v>
      </c>
      <c r="K118">
        <f t="shared" si="5"/>
        <v>319.97317344913802</v>
      </c>
      <c r="L118">
        <f t="shared" si="6"/>
        <v>0.16202417589309312</v>
      </c>
    </row>
    <row r="119" spans="1:12">
      <c r="A119">
        <f t="shared" si="7"/>
        <v>64</v>
      </c>
      <c r="B119">
        <v>2.1990399999999999E-4</v>
      </c>
      <c r="C119">
        <v>3.1056780000000002E-3</v>
      </c>
      <c r="D119" s="9">
        <f t="shared" si="2"/>
        <v>3.3255820000000001E-3</v>
      </c>
      <c r="E119" s="9">
        <f t="shared" si="3"/>
        <v>300.69924602671051</v>
      </c>
      <c r="G119">
        <f t="shared" si="8"/>
        <v>4.8999999999999986</v>
      </c>
      <c r="H119">
        <v>5.0636799999999999E-4</v>
      </c>
      <c r="I119">
        <v>2.5658131836734698E-3</v>
      </c>
      <c r="J119">
        <f t="shared" si="4"/>
        <v>3.0721811836734699E-3</v>
      </c>
      <c r="K119">
        <f t="shared" si="5"/>
        <v>325.50163555271814</v>
      </c>
      <c r="L119">
        <f t="shared" si="6"/>
        <v>0.16482361219155878</v>
      </c>
    </row>
    <row r="120" spans="1:12">
      <c r="A120">
        <f t="shared" si="7"/>
        <v>65</v>
      </c>
      <c r="B120">
        <v>2.2409603208036201E-4</v>
      </c>
      <c r="C120">
        <v>3.20412E-3</v>
      </c>
      <c r="D120" s="9">
        <f t="shared" si="2"/>
        <v>3.4282160320803618E-3</v>
      </c>
      <c r="E120" s="9">
        <f t="shared" si="3"/>
        <v>291.69690318295517</v>
      </c>
      <c r="G120">
        <f t="shared" si="8"/>
        <v>4.9999999999999982</v>
      </c>
      <c r="H120">
        <v>5.0636799999999999E-4</v>
      </c>
      <c r="I120">
        <v>2.5148556000000001E-3</v>
      </c>
      <c r="J120">
        <f t="shared" si="4"/>
        <v>3.0212236000000002E-3</v>
      </c>
      <c r="K120">
        <f t="shared" si="5"/>
        <v>330.99172136746182</v>
      </c>
      <c r="L120">
        <f t="shared" si="6"/>
        <v>0.16760361596539891</v>
      </c>
    </row>
    <row r="121" spans="1:12">
      <c r="A121">
        <f t="shared" si="7"/>
        <v>66</v>
      </c>
      <c r="B121">
        <v>2.2829960617638199E-4</v>
      </c>
      <c r="C121">
        <v>3.3040980000000001E-3</v>
      </c>
      <c r="D121" s="9">
        <f t="shared" si="2"/>
        <v>3.5323976061763821E-3</v>
      </c>
      <c r="E121" s="9">
        <f t="shared" si="3"/>
        <v>283.09383922452679</v>
      </c>
      <c r="G121">
        <f t="shared" si="8"/>
        <v>5.0999999999999979</v>
      </c>
      <c r="H121">
        <v>5.0636799999999999E-4</v>
      </c>
      <c r="I121">
        <v>2.4658963529411802E-3</v>
      </c>
      <c r="J121">
        <f t="shared" si="4"/>
        <v>2.9722643529411803E-3</v>
      </c>
      <c r="K121">
        <f t="shared" si="5"/>
        <v>336.4438290996755</v>
      </c>
      <c r="L121">
        <f t="shared" si="6"/>
        <v>0.17036438885354446</v>
      </c>
    </row>
    <row r="122" spans="1:12">
      <c r="A122">
        <f t="shared" si="7"/>
        <v>67</v>
      </c>
      <c r="B122">
        <v>2.3251454739554899E-4</v>
      </c>
      <c r="C122">
        <v>3.4056120000000001E-3</v>
      </c>
      <c r="D122" s="9">
        <f t="shared" si="2"/>
        <v>3.6381265473955492E-3</v>
      </c>
      <c r="E122" s="9">
        <f t="shared" si="3"/>
        <v>274.86674445557065</v>
      </c>
      <c r="G122">
        <f t="shared" si="8"/>
        <v>5.1999999999999975</v>
      </c>
      <c r="H122">
        <v>5.0636799999999999E-4</v>
      </c>
      <c r="I122">
        <v>2.4188201538461501E-3</v>
      </c>
      <c r="J122">
        <f t="shared" si="4"/>
        <v>2.9251881538461502E-3</v>
      </c>
      <c r="K122">
        <f t="shared" si="5"/>
        <v>341.85835146541308</v>
      </c>
      <c r="L122">
        <f t="shared" si="6"/>
        <v>0.17310612971483827</v>
      </c>
    </row>
    <row r="123" spans="1:12">
      <c r="A123">
        <f t="shared" si="7"/>
        <v>68</v>
      </c>
      <c r="B123">
        <v>2.3674068606661201E-4</v>
      </c>
      <c r="C123">
        <v>3.5086620000000001E-3</v>
      </c>
      <c r="D123" s="9">
        <f t="shared" si="2"/>
        <v>3.745402686066612E-3</v>
      </c>
      <c r="E123" s="9">
        <f t="shared" si="3"/>
        <v>266.99398804836949</v>
      </c>
      <c r="G123">
        <f t="shared" si="8"/>
        <v>5.2999999999999972</v>
      </c>
      <c r="H123">
        <v>5.0636799999999999E-4</v>
      </c>
      <c r="I123">
        <v>2.37352041509434E-3</v>
      </c>
      <c r="J123">
        <f t="shared" si="4"/>
        <v>2.8798884150943401E-3</v>
      </c>
      <c r="K123">
        <f t="shared" si="5"/>
        <v>347.23567578476536</v>
      </c>
      <c r="L123">
        <f t="shared" si="6"/>
        <v>0.17582903467578007</v>
      </c>
    </row>
    <row r="124" spans="1:12">
      <c r="A124">
        <f t="shared" si="7"/>
        <v>69</v>
      </c>
      <c r="B124">
        <v>2.4097785750920101E-4</v>
      </c>
      <c r="C124">
        <v>3.6132479999999999E-3</v>
      </c>
      <c r="D124" s="9">
        <f t="shared" si="2"/>
        <v>3.854225857509201E-3</v>
      </c>
      <c r="E124" s="9">
        <f t="shared" si="3"/>
        <v>259.45547483982983</v>
      </c>
      <c r="G124">
        <f t="shared" si="8"/>
        <v>5.3999999999999968</v>
      </c>
      <c r="H124">
        <v>5.0636799999999999E-4</v>
      </c>
      <c r="I124">
        <v>2.32989844444444E-3</v>
      </c>
      <c r="J124">
        <f t="shared" si="4"/>
        <v>2.8362664444444401E-3</v>
      </c>
      <c r="K124">
        <f t="shared" si="5"/>
        <v>352.57618407422831</v>
      </c>
      <c r="L124">
        <f t="shared" si="6"/>
        <v>0.17853329717729885</v>
      </c>
    </row>
    <row r="125" spans="1:12">
      <c r="A125">
        <f t="shared" si="7"/>
        <v>70</v>
      </c>
      <c r="B125">
        <v>2.4522590181679698E-4</v>
      </c>
      <c r="C125">
        <v>3.7193700000000001E-3</v>
      </c>
      <c r="D125" s="9">
        <f t="shared" si="2"/>
        <v>3.964595901816797E-3</v>
      </c>
      <c r="E125" s="9">
        <f t="shared" si="3"/>
        <v>252.23251619206505</v>
      </c>
      <c r="G125">
        <f t="shared" si="8"/>
        <v>5.4999999999999964</v>
      </c>
      <c r="H125">
        <v>5.0636799999999999E-4</v>
      </c>
      <c r="I125">
        <v>2.2878627272727302E-3</v>
      </c>
      <c r="J125">
        <f t="shared" si="4"/>
        <v>2.7942307272727303E-3</v>
      </c>
      <c r="K125">
        <f t="shared" si="5"/>
        <v>357.88025313716162</v>
      </c>
      <c r="L125">
        <f t="shared" si="6"/>
        <v>0.18121910802055827</v>
      </c>
    </row>
    <row r="126" spans="1:12">
      <c r="A126">
        <f t="shared" si="7"/>
        <v>71</v>
      </c>
      <c r="B126">
        <v>2.4948466365211299E-4</v>
      </c>
      <c r="C126">
        <v>3.8270280000000001E-3</v>
      </c>
      <c r="D126" s="9">
        <f t="shared" si="2"/>
        <v>4.0765126636521133E-3</v>
      </c>
      <c r="E126" s="9">
        <f t="shared" si="3"/>
        <v>245.30771335912112</v>
      </c>
      <c r="G126">
        <f t="shared" si="8"/>
        <v>5.5999999999999961</v>
      </c>
      <c r="H126">
        <v>5.0636799999999999E-4</v>
      </c>
      <c r="I126">
        <v>2.2473282857142902E-3</v>
      </c>
      <c r="J126">
        <f t="shared" si="4"/>
        <v>2.7536962857142903E-3</v>
      </c>
      <c r="K126">
        <f t="shared" si="5"/>
        <v>363.14825465242137</v>
      </c>
      <c r="L126">
        <f t="shared" si="6"/>
        <v>0.1838866554118373</v>
      </c>
    </row>
    <row r="127" spans="1:12">
      <c r="A127">
        <f t="shared" si="7"/>
        <v>72</v>
      </c>
      <c r="B127">
        <v>2.5375399205399999E-4</v>
      </c>
      <c r="C127">
        <v>3.9362219999999996E-3</v>
      </c>
      <c r="D127" s="9">
        <f t="shared" si="2"/>
        <v>4.189975992054E-3</v>
      </c>
      <c r="E127" s="9">
        <f t="shared" si="3"/>
        <v>238.66485199352715</v>
      </c>
      <c r="G127">
        <f t="shared" si="8"/>
        <v>5.6999999999999957</v>
      </c>
      <c r="H127">
        <v>5.0636799999999999E-4</v>
      </c>
      <c r="I127">
        <v>2.20821610526316E-3</v>
      </c>
      <c r="J127">
        <f t="shared" si="4"/>
        <v>2.7145841052631601E-3</v>
      </c>
      <c r="K127">
        <f t="shared" si="5"/>
        <v>368.38055526117398</v>
      </c>
      <c r="L127">
        <f t="shared" si="6"/>
        <v>0.18653612500649014</v>
      </c>
    </row>
    <row r="128" spans="1:12">
      <c r="A128">
        <f t="shared" si="7"/>
        <v>73</v>
      </c>
      <c r="B128">
        <v>2.5803374025508598E-4</v>
      </c>
      <c r="C128">
        <v>4.0469520000000004E-3</v>
      </c>
      <c r="D128" s="9">
        <f t="shared" si="2"/>
        <v>4.3049857402550863E-3</v>
      </c>
      <c r="E128" s="9">
        <f t="shared" si="3"/>
        <v>232.288806592132</v>
      </c>
      <c r="G128">
        <f t="shared" si="8"/>
        <v>5.7999999999999954</v>
      </c>
      <c r="H128">
        <v>5.0636799999999999E-4</v>
      </c>
      <c r="I128">
        <v>2.1704526206896601E-3</v>
      </c>
      <c r="J128">
        <f t="shared" si="4"/>
        <v>2.6768206206896602E-3</v>
      </c>
      <c r="K128">
        <f t="shared" si="5"/>
        <v>373.57751665195946</v>
      </c>
      <c r="L128">
        <f t="shared" si="6"/>
        <v>0.1891676999520194</v>
      </c>
    </row>
    <row r="129" spans="1:12">
      <c r="A129">
        <f t="shared" si="7"/>
        <v>74</v>
      </c>
      <c r="B129">
        <v>2.6232376550940198E-4</v>
      </c>
      <c r="C129">
        <v>4.1592180000000001E-3</v>
      </c>
      <c r="D129" s="9">
        <f t="shared" si="2"/>
        <v>4.4215417655094017E-3</v>
      </c>
      <c r="E129" s="9">
        <f t="shared" si="3"/>
        <v>226.1654538244062</v>
      </c>
      <c r="G129">
        <f t="shared" si="8"/>
        <v>5.899999999999995</v>
      </c>
      <c r="H129">
        <v>5.0636799999999999E-4</v>
      </c>
      <c r="I129">
        <v>2.13396925423729E-3</v>
      </c>
      <c r="J129">
        <f t="shared" si="4"/>
        <v>2.6403372542372901E-3</v>
      </c>
      <c r="K129">
        <f t="shared" si="5"/>
        <v>378.73949564403978</v>
      </c>
      <c r="L129">
        <f t="shared" si="6"/>
        <v>0.19178156093028112</v>
      </c>
    </row>
    <row r="130" spans="1:12">
      <c r="A130">
        <f t="shared" si="7"/>
        <v>75</v>
      </c>
      <c r="B130">
        <v>2.6662392892933901E-4</v>
      </c>
      <c r="C130">
        <v>4.2730199999999998E-3</v>
      </c>
      <c r="D130" s="9">
        <f t="shared" si="2"/>
        <v>4.5396439289293392E-3</v>
      </c>
      <c r="E130" s="9">
        <f t="shared" si="3"/>
        <v>220.28159381122362</v>
      </c>
      <c r="G130">
        <f t="shared" si="8"/>
        <v>5.9999999999999947</v>
      </c>
      <c r="H130">
        <v>5.0636799999999999E-4</v>
      </c>
      <c r="I130">
        <v>2.098702E-3</v>
      </c>
      <c r="J130">
        <f t="shared" si="4"/>
        <v>2.6050700000000001E-3</v>
      </c>
      <c r="K130">
        <f t="shared" si="5"/>
        <v>383.86684426905992</v>
      </c>
      <c r="L130">
        <f t="shared" si="6"/>
        <v>0.19437788619883534</v>
      </c>
    </row>
    <row r="131" spans="1:12">
      <c r="A131">
        <f t="shared" si="7"/>
        <v>76</v>
      </c>
      <c r="B131">
        <v>2.70934095331291E-4</v>
      </c>
      <c r="C131">
        <v>4.3883580000000002E-3</v>
      </c>
      <c r="D131" s="9">
        <f t="shared" si="2"/>
        <v>4.6592920953312912E-3</v>
      </c>
      <c r="E131" s="9">
        <f t="shared" si="3"/>
        <v>214.62487853080108</v>
      </c>
      <c r="G131">
        <f t="shared" si="8"/>
        <v>6.0999999999999943</v>
      </c>
      <c r="H131">
        <v>5.0636799999999999E-4</v>
      </c>
      <c r="I131">
        <v>2.0645910491803301E-3</v>
      </c>
      <c r="J131">
        <f t="shared" si="4"/>
        <v>2.5709590491803302E-3</v>
      </c>
      <c r="K131">
        <f t="shared" si="5"/>
        <v>388.95990985108017</v>
      </c>
      <c r="L131">
        <f t="shared" si="6"/>
        <v>0.19695685163147175</v>
      </c>
    </row>
    <row r="132" spans="1:12">
      <c r="A132">
        <f t="shared" si="7"/>
        <v>77</v>
      </c>
      <c r="B132">
        <v>2.7525413308942398E-4</v>
      </c>
      <c r="C132">
        <v>4.5052319999999996E-3</v>
      </c>
      <c r="D132" s="9">
        <f t="shared" si="2"/>
        <v>4.7804861330894236E-3</v>
      </c>
      <c r="E132" s="9">
        <f t="shared" si="3"/>
        <v>209.18374662322111</v>
      </c>
      <c r="G132">
        <f t="shared" si="8"/>
        <v>6.199999999999994</v>
      </c>
      <c r="H132">
        <v>5.0636799999999999E-4</v>
      </c>
      <c r="I132">
        <v>2.0315804516129001E-3</v>
      </c>
      <c r="J132">
        <f t="shared" si="4"/>
        <v>2.5379484516129002E-3</v>
      </c>
      <c r="K132">
        <f t="shared" si="5"/>
        <v>394.01903508500601</v>
      </c>
      <c r="L132">
        <f t="shared" si="6"/>
        <v>0.19951863075792431</v>
      </c>
    </row>
    <row r="133" spans="1:12">
      <c r="A133">
        <f t="shared" si="7"/>
        <v>78</v>
      </c>
      <c r="B133">
        <v>2.7958391399705298E-4</v>
      </c>
      <c r="C133">
        <v>4.6236419999999999E-3</v>
      </c>
      <c r="D133" s="9">
        <f t="shared" si="2"/>
        <v>4.9032259139970532E-3</v>
      </c>
      <c r="E133" s="9">
        <f t="shared" si="3"/>
        <v>203.94736394775077</v>
      </c>
      <c r="G133">
        <f t="shared" si="8"/>
        <v>6.2999999999999936</v>
      </c>
      <c r="H133">
        <v>5.0636799999999999E-4</v>
      </c>
      <c r="I133">
        <v>1.9996178095238099E-3</v>
      </c>
      <c r="J133">
        <f t="shared" si="4"/>
        <v>2.50598580952381E-3</v>
      </c>
      <c r="K133">
        <f t="shared" si="5"/>
        <v>399.04455811344798</v>
      </c>
      <c r="L133">
        <f t="shared" si="6"/>
        <v>0.20206339480279042</v>
      </c>
    </row>
    <row r="134" spans="1:12">
      <c r="A134">
        <f t="shared" si="7"/>
        <v>79</v>
      </c>
      <c r="B134">
        <v>2.83923313135115E-4</v>
      </c>
      <c r="C134">
        <v>4.743588E-3</v>
      </c>
      <c r="D134" s="9">
        <f t="shared" si="2"/>
        <v>5.0275113131351152E-3</v>
      </c>
      <c r="E134" s="9">
        <f t="shared" si="3"/>
        <v>198.90556931962587</v>
      </c>
      <c r="G134">
        <f t="shared" si="8"/>
        <v>6.3999999999999932</v>
      </c>
      <c r="H134">
        <v>5.0636799999999999E-4</v>
      </c>
      <c r="I134">
        <v>1.9686539999999998E-3</v>
      </c>
      <c r="J134">
        <f t="shared" si="4"/>
        <v>2.4750219999999999E-3</v>
      </c>
      <c r="K134">
        <f t="shared" si="5"/>
        <v>404.0368126020698</v>
      </c>
      <c r="L134">
        <f t="shared" si="6"/>
        <v>0.20459131272368489</v>
      </c>
    </row>
    <row r="135" spans="1:12">
      <c r="A135">
        <f t="shared" si="7"/>
        <v>80</v>
      </c>
      <c r="B135">
        <v>2.8827220874731398E-4</v>
      </c>
      <c r="C135">
        <v>4.86507E-3</v>
      </c>
      <c r="D135" s="9">
        <f t="shared" si="2"/>
        <v>5.1533422087473137E-3</v>
      </c>
      <c r="E135" s="9">
        <f t="shared" si="3"/>
        <v>194.04882491649673</v>
      </c>
      <c r="G135">
        <f t="shared" si="8"/>
        <v>6.4999999999999929</v>
      </c>
      <c r="H135">
        <v>5.0636799999999999E-4</v>
      </c>
      <c r="I135">
        <v>1.93864292307692E-3</v>
      </c>
      <c r="J135">
        <f t="shared" si="4"/>
        <v>2.4450109230769201E-3</v>
      </c>
      <c r="K135">
        <f t="shared" si="5"/>
        <v>408.99612781342978</v>
      </c>
      <c r="L135">
        <f t="shared" si="6"/>
        <v>0.20710255124863081</v>
      </c>
    </row>
    <row r="136" spans="1:12">
      <c r="A136">
        <f t="shared" si="7"/>
        <v>81</v>
      </c>
      <c r="B136">
        <v>2.926304821215E-4</v>
      </c>
      <c r="C136">
        <v>4.9880879999999999E-3</v>
      </c>
      <c r="D136" s="9">
        <f t="shared" ref="D136:D199" si="9">B136+C136</f>
        <v>5.2807184821215001E-3</v>
      </c>
      <c r="E136" s="9">
        <f t="shared" ref="E136:E199" si="10">1/D136</f>
        <v>189.36817090053538</v>
      </c>
      <c r="G136">
        <f t="shared" si="8"/>
        <v>6.5999999999999925</v>
      </c>
      <c r="H136">
        <v>5.0636799999999999E-4</v>
      </c>
      <c r="I136">
        <v>1.9095412727272701E-3</v>
      </c>
      <c r="J136">
        <f t="shared" ref="J136:J170" si="11">I136+H136</f>
        <v>2.41590927272727E-3</v>
      </c>
      <c r="K136">
        <f t="shared" ref="K136:K170" si="12">1/J136</f>
        <v>413.92282867937365</v>
      </c>
      <c r="L136">
        <f t="shared" ref="L136:L170" si="13">H136/J136</f>
        <v>0.20959727491271707</v>
      </c>
    </row>
    <row r="137" spans="1:12">
      <c r="A137">
        <f t="shared" ref="A137:A200" si="14">A136+1</f>
        <v>82</v>
      </c>
      <c r="B137">
        <v>2.9699801747691502E-4</v>
      </c>
      <c r="C137">
        <v>5.1126419999999997E-3</v>
      </c>
      <c r="D137" s="9">
        <f t="shared" si="9"/>
        <v>5.4096400174769143E-3</v>
      </c>
      <c r="E137" s="9">
        <f t="shared" si="10"/>
        <v>184.85518385129174</v>
      </c>
      <c r="G137">
        <f t="shared" ref="G137:G170" si="15">G136+0.1</f>
        <v>6.6999999999999922</v>
      </c>
      <c r="H137">
        <v>5.0636799999999999E-4</v>
      </c>
      <c r="I137">
        <v>1.8813083283582099E-3</v>
      </c>
      <c r="J137">
        <f t="shared" si="11"/>
        <v>2.38767632835821E-3</v>
      </c>
      <c r="K137">
        <f t="shared" si="12"/>
        <v>418.81723587200361</v>
      </c>
      <c r="L137">
        <f t="shared" si="13"/>
        <v>0.21207564609403473</v>
      </c>
    </row>
    <row r="138" spans="1:12">
      <c r="A138">
        <f t="shared" si="14"/>
        <v>83</v>
      </c>
      <c r="B138">
        <v>3.0137470185693301E-4</v>
      </c>
      <c r="C138">
        <v>5.2387320000000003E-3</v>
      </c>
      <c r="D138" s="9">
        <f t="shared" si="9"/>
        <v>5.5401067018569332E-3</v>
      </c>
      <c r="E138" s="9">
        <f t="shared" si="10"/>
        <v>180.50193864764734</v>
      </c>
      <c r="G138">
        <f t="shared" si="15"/>
        <v>6.7999999999999918</v>
      </c>
      <c r="H138">
        <v>5.0636799999999999E-4</v>
      </c>
      <c r="I138">
        <v>1.8539057647058801E-3</v>
      </c>
      <c r="J138">
        <f t="shared" si="11"/>
        <v>2.3602737647058802E-3</v>
      </c>
      <c r="K138">
        <f t="shared" si="12"/>
        <v>423.67966587325628</v>
      </c>
      <c r="L138">
        <f t="shared" si="13"/>
        <v>0.21453782504890903</v>
      </c>
    </row>
    <row r="139" spans="1:12">
      <c r="A139">
        <f t="shared" si="14"/>
        <v>84</v>
      </c>
      <c r="B139">
        <v>3.0576042502697599E-4</v>
      </c>
      <c r="C139">
        <v>5.3663579999999999E-3</v>
      </c>
      <c r="D139" s="9">
        <f t="shared" si="9"/>
        <v>5.6721184250269757E-3</v>
      </c>
      <c r="E139" s="9">
        <f t="shared" si="10"/>
        <v>176.30097347539851</v>
      </c>
      <c r="G139">
        <f t="shared" si="15"/>
        <v>6.8999999999999915</v>
      </c>
      <c r="H139">
        <v>5.0636799999999999E-4</v>
      </c>
      <c r="I139">
        <v>1.82729747826087E-3</v>
      </c>
      <c r="J139">
        <f t="shared" si="11"/>
        <v>2.3336654782608701E-3</v>
      </c>
      <c r="K139">
        <f t="shared" si="12"/>
        <v>428.5104310431139</v>
      </c>
      <c r="L139">
        <f t="shared" si="13"/>
        <v>0.21698396994643948</v>
      </c>
    </row>
    <row r="140" spans="1:12">
      <c r="A140">
        <f t="shared" si="14"/>
        <v>85</v>
      </c>
      <c r="B140">
        <v>3.10155079377286E-4</v>
      </c>
      <c r="C140">
        <v>5.4955200000000003E-3</v>
      </c>
      <c r="D140" s="9">
        <f t="shared" si="9"/>
        <v>5.8056750793772866E-3</v>
      </c>
      <c r="E140" s="9">
        <f t="shared" si="10"/>
        <v>172.24525767075127</v>
      </c>
      <c r="G140">
        <f t="shared" si="15"/>
        <v>6.9999999999999911</v>
      </c>
      <c r="H140">
        <v>5.0636799999999999E-4</v>
      </c>
      <c r="I140">
        <v>1.80144942857143E-3</v>
      </c>
      <c r="J140">
        <f t="shared" si="11"/>
        <v>2.3078174285714298E-3</v>
      </c>
      <c r="K140">
        <f t="shared" si="12"/>
        <v>433.30983968650133</v>
      </c>
      <c r="L140">
        <f t="shared" si="13"/>
        <v>0.2194142369023743</v>
      </c>
    </row>
    <row r="141" spans="1:12">
      <c r="A141">
        <f t="shared" si="14"/>
        <v>86</v>
      </c>
      <c r="B141">
        <v>3.1455855983027799E-4</v>
      </c>
      <c r="C141">
        <v>5.6262179999999997E-3</v>
      </c>
      <c r="D141" s="9">
        <f t="shared" si="9"/>
        <v>5.9407765598302777E-3</v>
      </c>
      <c r="E141" s="9">
        <f t="shared" si="10"/>
        <v>168.32816213989523</v>
      </c>
      <c r="G141">
        <f t="shared" si="15"/>
        <v>7.0999999999999908</v>
      </c>
      <c r="H141">
        <v>5.0636799999999999E-4</v>
      </c>
      <c r="I141">
        <v>1.77632949295775E-3</v>
      </c>
      <c r="J141">
        <f t="shared" si="11"/>
        <v>2.2826974929577499E-3</v>
      </c>
      <c r="K141">
        <f t="shared" si="12"/>
        <v>438.07819611887084</v>
      </c>
      <c r="L141">
        <f t="shared" si="13"/>
        <v>0.2218287800123204</v>
      </c>
    </row>
    <row r="142" spans="1:12">
      <c r="A142">
        <f t="shared" si="14"/>
        <v>87</v>
      </c>
      <c r="B142">
        <v>3.18970763752196E-4</v>
      </c>
      <c r="C142">
        <v>5.7584519999999998E-3</v>
      </c>
      <c r="D142" s="9">
        <f t="shared" si="9"/>
        <v>6.0774227637521959E-3</v>
      </c>
      <c r="E142" s="9">
        <f t="shared" si="10"/>
        <v>164.54343212131599</v>
      </c>
      <c r="G142">
        <f t="shared" si="15"/>
        <v>7.1999999999999904</v>
      </c>
      <c r="H142">
        <v>5.0636799999999999E-4</v>
      </c>
      <c r="I142">
        <v>1.7519073333333299E-3</v>
      </c>
      <c r="J142">
        <f t="shared" si="11"/>
        <v>2.2582753333333298E-3</v>
      </c>
      <c r="K142">
        <f t="shared" si="12"/>
        <v>442.81580073052868</v>
      </c>
      <c r="L142">
        <f t="shared" si="13"/>
        <v>0.22422775138431633</v>
      </c>
    </row>
    <row r="143" spans="1:12">
      <c r="A143">
        <f t="shared" si="14"/>
        <v>88</v>
      </c>
      <c r="B143">
        <v>3.2339159086884302E-4</v>
      </c>
      <c r="C143">
        <v>5.8922219999999999E-3</v>
      </c>
      <c r="D143" s="9">
        <f t="shared" si="9"/>
        <v>6.2156135908688426E-3</v>
      </c>
      <c r="E143" s="9">
        <f t="shared" si="10"/>
        <v>160.88516208103215</v>
      </c>
      <c r="G143">
        <f t="shared" si="15"/>
        <v>7.2999999999999901</v>
      </c>
      <c r="H143">
        <v>5.0636799999999999E-4</v>
      </c>
      <c r="I143">
        <v>1.7281542739726E-3</v>
      </c>
      <c r="J143">
        <f t="shared" si="11"/>
        <v>2.2345222739725999E-3</v>
      </c>
      <c r="K143">
        <f t="shared" si="12"/>
        <v>447.52295004970813</v>
      </c>
      <c r="L143">
        <f t="shared" si="13"/>
        <v>0.22661130117077058</v>
      </c>
    </row>
    <row r="144" spans="1:12">
      <c r="A144">
        <f t="shared" si="14"/>
        <v>89</v>
      </c>
      <c r="B144">
        <v>3.2782094318512499E-4</v>
      </c>
      <c r="C144">
        <v>6.0275279999999999E-3</v>
      </c>
      <c r="D144" s="9">
        <f t="shared" si="9"/>
        <v>6.3553489431851249E-3</v>
      </c>
      <c r="E144" s="9">
        <f t="shared" si="10"/>
        <v>157.34777255186049</v>
      </c>
      <c r="G144">
        <f t="shared" si="15"/>
        <v>7.3999999999999897</v>
      </c>
      <c r="H144">
        <v>5.0636799999999999E-4</v>
      </c>
      <c r="I144">
        <v>1.70504318918919E-3</v>
      </c>
      <c r="J144">
        <f t="shared" si="11"/>
        <v>2.2114111891891899E-3</v>
      </c>
      <c r="K144">
        <f t="shared" si="12"/>
        <v>452.19993680444759</v>
      </c>
      <c r="L144">
        <f t="shared" si="13"/>
        <v>0.22897957759979454</v>
      </c>
    </row>
    <row r="145" spans="1:12">
      <c r="A145">
        <f t="shared" si="14"/>
        <v>90</v>
      </c>
      <c r="B145">
        <v>3.3225872490822897E-4</v>
      </c>
      <c r="C145">
        <v>6.1643699999999997E-3</v>
      </c>
      <c r="D145" s="9">
        <f t="shared" si="9"/>
        <v>6.4966287249082289E-3</v>
      </c>
      <c r="E145" s="9">
        <f t="shared" si="10"/>
        <v>153.92598874643647</v>
      </c>
      <c r="G145">
        <f t="shared" si="15"/>
        <v>7.4999999999999893</v>
      </c>
      <c r="H145">
        <v>5.0636799999999999E-4</v>
      </c>
      <c r="I145">
        <v>1.6825484E-3</v>
      </c>
      <c r="J145">
        <f t="shared" si="11"/>
        <v>2.1889164000000001E-3</v>
      </c>
      <c r="K145">
        <f t="shared" si="12"/>
        <v>456.84704998327027</v>
      </c>
      <c r="L145">
        <f t="shared" si="13"/>
        <v>0.23133272700592858</v>
      </c>
    </row>
    <row r="146" spans="1:12">
      <c r="A146">
        <f t="shared" si="14"/>
        <v>91</v>
      </c>
      <c r="B146">
        <v>3.3670484237420198E-4</v>
      </c>
      <c r="C146">
        <v>6.3027480000000004E-3</v>
      </c>
      <c r="D146" s="9">
        <f t="shared" si="9"/>
        <v>6.6394528423742022E-3</v>
      </c>
      <c r="E146" s="9">
        <f t="shared" si="10"/>
        <v>150.61482079032433</v>
      </c>
      <c r="G146">
        <f t="shared" si="15"/>
        <v>7.599999999999989</v>
      </c>
      <c r="H146">
        <v>5.0636799999999999E-4</v>
      </c>
      <c r="I146">
        <v>1.66064557894737E-3</v>
      </c>
      <c r="J146">
        <f t="shared" si="11"/>
        <v>2.1670135789473698E-3</v>
      </c>
      <c r="K146">
        <f t="shared" si="12"/>
        <v>461.46457489470441</v>
      </c>
      <c r="L146">
        <f t="shared" si="13"/>
        <v>0.23367089386028167</v>
      </c>
    </row>
    <row r="147" spans="1:12">
      <c r="A147">
        <f t="shared" si="14"/>
        <v>92</v>
      </c>
      <c r="B147">
        <v>3.4115920397776697E-4</v>
      </c>
      <c r="C147">
        <v>6.442662E-3</v>
      </c>
      <c r="D147" s="9">
        <f t="shared" si="9"/>
        <v>6.7838212039777667E-3</v>
      </c>
      <c r="E147" s="9">
        <f t="shared" si="10"/>
        <v>147.40954543637429</v>
      </c>
      <c r="G147">
        <f t="shared" si="15"/>
        <v>7.6999999999999886</v>
      </c>
      <c r="H147">
        <v>5.0636799999999999E-4</v>
      </c>
      <c r="I147">
        <v>1.63931166233766E-3</v>
      </c>
      <c r="J147">
        <f t="shared" si="11"/>
        <v>2.1456796623376601E-3</v>
      </c>
      <c r="K147">
        <f t="shared" si="12"/>
        <v>466.05279322567981</v>
      </c>
      <c r="L147">
        <f t="shared" si="13"/>
        <v>0.23599422080010102</v>
      </c>
    </row>
    <row r="148" spans="1:12">
      <c r="A148">
        <f t="shared" si="14"/>
        <v>93</v>
      </c>
      <c r="B148">
        <v>3.4562172010518398E-4</v>
      </c>
      <c r="C148">
        <v>6.5841119999999996E-3</v>
      </c>
      <c r="D148" s="9">
        <f t="shared" si="9"/>
        <v>6.9297337201051834E-3</v>
      </c>
      <c r="E148" s="9">
        <f t="shared" si="10"/>
        <v>144.30568913473655</v>
      </c>
      <c r="G148">
        <f t="shared" si="15"/>
        <v>7.7999999999999883</v>
      </c>
      <c r="H148">
        <v>5.0636799999999999E-4</v>
      </c>
      <c r="I148">
        <v>1.6185247692307701E-3</v>
      </c>
      <c r="J148">
        <f t="shared" si="11"/>
        <v>2.12489276923077E-3</v>
      </c>
      <c r="K148">
        <f t="shared" si="12"/>
        <v>470.61198309880308</v>
      </c>
      <c r="L148">
        <f t="shared" si="13"/>
        <v>0.23830284865777471</v>
      </c>
    </row>
    <row r="149" spans="1:12">
      <c r="A149">
        <f t="shared" si="14"/>
        <v>94</v>
      </c>
      <c r="B149">
        <v>3.5009230307000299E-4</v>
      </c>
      <c r="C149">
        <v>6.7270979999999999E-3</v>
      </c>
      <c r="D149" s="9">
        <f t="shared" si="9"/>
        <v>7.0771903030700028E-3</v>
      </c>
      <c r="E149" s="9">
        <f t="shared" si="10"/>
        <v>141.29901234480181</v>
      </c>
      <c r="G149">
        <f t="shared" si="15"/>
        <v>7.8999999999999879</v>
      </c>
      <c r="H149">
        <v>5.0636799999999999E-4</v>
      </c>
      <c r="I149">
        <v>1.5982641265822801E-3</v>
      </c>
      <c r="J149">
        <f t="shared" si="11"/>
        <v>2.1046321265822802E-3</v>
      </c>
      <c r="K149">
        <f t="shared" si="12"/>
        <v>475.1424191285646</v>
      </c>
      <c r="L149">
        <f t="shared" si="13"/>
        <v>0.24059691648929299</v>
      </c>
    </row>
    <row r="150" spans="1:12">
      <c r="A150">
        <f t="shared" si="14"/>
        <v>95</v>
      </c>
      <c r="B150">
        <v>3.5457086705154901E-4</v>
      </c>
      <c r="C150">
        <v>6.8716200000000002E-3</v>
      </c>
      <c r="D150" s="9">
        <f t="shared" si="9"/>
        <v>7.226190867051549E-3</v>
      </c>
      <c r="E150" s="9">
        <f t="shared" si="10"/>
        <v>138.38549498596663</v>
      </c>
      <c r="G150">
        <f t="shared" si="15"/>
        <v>7.9999999999999876</v>
      </c>
      <c r="H150">
        <v>5.0636799999999999E-4</v>
      </c>
      <c r="I150">
        <v>1.57851E-3</v>
      </c>
      <c r="J150">
        <f t="shared" si="11"/>
        <v>2.0848780000000001E-3</v>
      </c>
      <c r="K150">
        <f t="shared" si="12"/>
        <v>479.64437247647101</v>
      </c>
      <c r="L150">
        <f t="shared" si="13"/>
        <v>0.24287656160216567</v>
      </c>
    </row>
    <row r="151" spans="1:12">
      <c r="A151">
        <f t="shared" si="14"/>
        <v>96</v>
      </c>
      <c r="B151">
        <v>3.5905732803599998E-4</v>
      </c>
      <c r="C151">
        <v>7.0176780000000003E-3</v>
      </c>
      <c r="D151" s="9">
        <f t="shared" si="9"/>
        <v>7.376735328036E-3</v>
      </c>
      <c r="E151" s="9">
        <f t="shared" si="10"/>
        <v>135.56132293365641</v>
      </c>
      <c r="G151">
        <f t="shared" si="15"/>
        <v>8.0999999999999872</v>
      </c>
      <c r="H151">
        <v>5.0636799999999999E-4</v>
      </c>
      <c r="I151">
        <v>1.55924362962963E-3</v>
      </c>
      <c r="J151">
        <f t="shared" si="11"/>
        <v>2.0656116296296299E-3</v>
      </c>
      <c r="K151">
        <f t="shared" si="12"/>
        <v>484.11811090514766</v>
      </c>
      <c r="L151">
        <f t="shared" si="13"/>
        <v>0.24514191958281781</v>
      </c>
    </row>
    <row r="152" spans="1:12">
      <c r="A152">
        <f t="shared" si="14"/>
        <v>97</v>
      </c>
      <c r="B152">
        <v>3.63551603759919E-4</v>
      </c>
      <c r="C152">
        <v>7.1652720000000003E-3</v>
      </c>
      <c r="D152" s="9">
        <f t="shared" si="9"/>
        <v>7.5288236037599193E-3</v>
      </c>
      <c r="E152" s="9">
        <f t="shared" si="10"/>
        <v>132.82287547560509</v>
      </c>
      <c r="G152">
        <f t="shared" si="15"/>
        <v>8.1999999999999869</v>
      </c>
      <c r="H152">
        <v>5.0636799999999999E-4</v>
      </c>
      <c r="I152">
        <v>1.5404471707317099E-3</v>
      </c>
      <c r="J152">
        <f t="shared" si="11"/>
        <v>2.04681517073171E-3</v>
      </c>
      <c r="K152">
        <f t="shared" si="12"/>
        <v>488.56389883142839</v>
      </c>
      <c r="L152">
        <f t="shared" si="13"/>
        <v>0.24739312432347271</v>
      </c>
    </row>
    <row r="153" spans="1:12">
      <c r="A153">
        <f t="shared" si="14"/>
        <v>98</v>
      </c>
      <c r="B153">
        <v>3.6805361365611097E-4</v>
      </c>
      <c r="C153">
        <v>7.3144020000000002E-3</v>
      </c>
      <c r="D153" s="9">
        <f t="shared" si="9"/>
        <v>7.6824556136561115E-3</v>
      </c>
      <c r="E153" s="9">
        <f t="shared" si="10"/>
        <v>130.1667136510921</v>
      </c>
      <c r="G153">
        <f t="shared" si="15"/>
        <v>8.2999999999999865</v>
      </c>
      <c r="H153">
        <v>5.0636799999999999E-4</v>
      </c>
      <c r="I153">
        <v>1.52210363855422E-3</v>
      </c>
      <c r="J153">
        <f t="shared" si="11"/>
        <v>2.0284716385542199E-3</v>
      </c>
      <c r="K153">
        <f t="shared" si="12"/>
        <v>492.98199737845164</v>
      </c>
      <c r="L153">
        <f t="shared" si="13"/>
        <v>0.24963030804853181</v>
      </c>
    </row>
    <row r="154" spans="1:12">
      <c r="A154">
        <f t="shared" si="14"/>
        <v>99</v>
      </c>
      <c r="B154">
        <v>3.72563278801698E-4</v>
      </c>
      <c r="C154">
        <v>7.4650680000000001E-3</v>
      </c>
      <c r="D154" s="9">
        <f t="shared" si="9"/>
        <v>7.8376312788016982E-3</v>
      </c>
      <c r="E154" s="9">
        <f t="shared" si="10"/>
        <v>127.58956940277125</v>
      </c>
      <c r="G154">
        <f t="shared" si="15"/>
        <v>8.3999999999999861</v>
      </c>
      <c r="H154">
        <v>5.0636799999999999E-4</v>
      </c>
      <c r="I154">
        <v>1.5041968571428599E-3</v>
      </c>
      <c r="J154">
        <f t="shared" si="11"/>
        <v>2.01056485714286E-3</v>
      </c>
      <c r="K154">
        <f t="shared" si="12"/>
        <v>497.37266442678367</v>
      </c>
      <c r="L154">
        <f t="shared" si="13"/>
        <v>0.25185360134046159</v>
      </c>
    </row>
    <row r="155" spans="1:12">
      <c r="A155">
        <f t="shared" si="14"/>
        <v>100</v>
      </c>
      <c r="B155">
        <v>3.7708052186828601E-4</v>
      </c>
      <c r="C155">
        <v>7.6172699999999998E-3</v>
      </c>
      <c r="D155" s="9">
        <f t="shared" si="9"/>
        <v>7.9943505218682855E-3</v>
      </c>
      <c r="E155" s="9">
        <f t="shared" si="10"/>
        <v>125.08833547697621</v>
      </c>
      <c r="G155">
        <f t="shared" si="15"/>
        <v>8.4999999999999858</v>
      </c>
      <c r="H155">
        <v>5.0636799999999999E-4</v>
      </c>
      <c r="I155">
        <v>1.4867114117647099E-3</v>
      </c>
      <c r="J155">
        <f t="shared" si="11"/>
        <v>1.99307941176471E-3</v>
      </c>
      <c r="K155">
        <f t="shared" si="12"/>
        <v>501.73615466459569</v>
      </c>
      <c r="L155">
        <f t="shared" si="13"/>
        <v>0.25406313316520202</v>
      </c>
    </row>
    <row r="156" spans="1:12">
      <c r="A156">
        <f t="shared" si="14"/>
        <v>101</v>
      </c>
      <c r="B156">
        <v>3.8160526707412402E-4</v>
      </c>
      <c r="C156">
        <v>7.7710080000000003E-3</v>
      </c>
      <c r="D156" s="9">
        <f t="shared" si="9"/>
        <v>8.1526132670741245E-3</v>
      </c>
      <c r="E156" s="9">
        <f t="shared" si="10"/>
        <v>122.66005601402556</v>
      </c>
      <c r="G156">
        <f t="shared" si="15"/>
        <v>8.5999999999999854</v>
      </c>
      <c r="H156">
        <v>5.0636799999999999E-4</v>
      </c>
      <c r="I156">
        <v>1.4696326046511601E-3</v>
      </c>
      <c r="J156">
        <f t="shared" si="11"/>
        <v>1.9760006046511602E-3</v>
      </c>
      <c r="K156">
        <f t="shared" si="12"/>
        <v>506.07271963691443</v>
      </c>
      <c r="L156">
        <f t="shared" si="13"/>
        <v>0.25625903089710506</v>
      </c>
    </row>
    <row r="157" spans="1:12">
      <c r="A157">
        <f t="shared" si="14"/>
        <v>102</v>
      </c>
      <c r="B157">
        <v>3.8613744013816798E-4</v>
      </c>
      <c r="C157">
        <v>7.9262819999999998E-3</v>
      </c>
      <c r="D157" s="9">
        <f t="shared" si="9"/>
        <v>8.3124194401381669E-3</v>
      </c>
      <c r="E157" s="9">
        <f t="shared" si="10"/>
        <v>120.30191777514277</v>
      </c>
      <c r="G157">
        <f t="shared" si="15"/>
        <v>8.6999999999999851</v>
      </c>
      <c r="H157">
        <v>5.0636799999999999E-4</v>
      </c>
      <c r="I157">
        <v>1.4529464137930999E-3</v>
      </c>
      <c r="J157">
        <f t="shared" si="11"/>
        <v>1.9593144137930998E-3</v>
      </c>
      <c r="K157">
        <f t="shared" si="12"/>
        <v>510.38260779395165</v>
      </c>
      <c r="L157">
        <f t="shared" si="13"/>
        <v>0.25844142034340772</v>
      </c>
    </row>
    <row r="158" spans="1:12">
      <c r="A158">
        <f t="shared" si="14"/>
        <v>103</v>
      </c>
      <c r="B158">
        <v>3.9067696823593301E-4</v>
      </c>
      <c r="C158">
        <v>8.0830920000000001E-3</v>
      </c>
      <c r="D158" s="9">
        <f t="shared" si="9"/>
        <v>8.4737689682359337E-3</v>
      </c>
      <c r="E158" s="9">
        <f t="shared" si="10"/>
        <v>118.01124195721135</v>
      </c>
      <c r="G158">
        <f t="shared" si="15"/>
        <v>8.7999999999999847</v>
      </c>
      <c r="H158">
        <v>5.0636799999999999E-4</v>
      </c>
      <c r="I158">
        <v>1.4366394545454501E-3</v>
      </c>
      <c r="J158">
        <f t="shared" si="11"/>
        <v>1.94300745454545E-3</v>
      </c>
      <c r="K158">
        <f t="shared" si="12"/>
        <v>514.66606453856423</v>
      </c>
      <c r="L158">
        <f t="shared" si="13"/>
        <v>0.26061042576826371</v>
      </c>
    </row>
    <row r="159" spans="1:12">
      <c r="A159">
        <f t="shared" si="14"/>
        <v>104</v>
      </c>
      <c r="B159">
        <v>3.9522377995707001E-4</v>
      </c>
      <c r="C159">
        <v>8.2414380000000002E-3</v>
      </c>
      <c r="D159" s="9">
        <f t="shared" si="9"/>
        <v>8.6366617799570698E-3</v>
      </c>
      <c r="E159" s="9">
        <f t="shared" si="10"/>
        <v>115.78547655075253</v>
      </c>
      <c r="G159">
        <f t="shared" si="15"/>
        <v>8.8999999999999844</v>
      </c>
      <c r="H159">
        <v>5.0636799999999999E-4</v>
      </c>
      <c r="I159">
        <v>1.4206989438202201E-3</v>
      </c>
      <c r="J159">
        <f t="shared" si="11"/>
        <v>1.9270669438202202E-3</v>
      </c>
      <c r="K159">
        <f t="shared" si="12"/>
        <v>518.92333227282631</v>
      </c>
      <c r="L159">
        <f t="shared" si="13"/>
        <v>0.26276616991632651</v>
      </c>
    </row>
    <row r="160" spans="1:12">
      <c r="A160">
        <f t="shared" si="14"/>
        <v>105</v>
      </c>
      <c r="B160">
        <v>3.9977780526457001E-4</v>
      </c>
      <c r="C160">
        <v>8.4013200000000003E-3</v>
      </c>
      <c r="D160" s="9">
        <f t="shared" si="9"/>
        <v>8.8010978052645711E-3</v>
      </c>
      <c r="E160" s="9">
        <f t="shared" si="10"/>
        <v>113.6221892002868</v>
      </c>
      <c r="G160">
        <f t="shared" si="15"/>
        <v>8.999999999999984</v>
      </c>
      <c r="H160">
        <v>5.0636799999999999E-4</v>
      </c>
      <c r="I160">
        <v>1.40511266666667E-3</v>
      </c>
      <c r="J160">
        <f t="shared" si="11"/>
        <v>1.9114806666666699E-3</v>
      </c>
      <c r="K160">
        <f t="shared" si="12"/>
        <v>523.15465044375628</v>
      </c>
      <c r="L160">
        <f t="shared" si="13"/>
        <v>0.26490877403590402</v>
      </c>
    </row>
    <row r="161" spans="1:12">
      <c r="A161">
        <f t="shared" si="14"/>
        <v>106</v>
      </c>
      <c r="B161">
        <v>4.0433897545552399E-4</v>
      </c>
      <c r="C161">
        <v>8.5627380000000003E-3</v>
      </c>
      <c r="D161" s="9">
        <f t="shared" si="9"/>
        <v>8.9670769754555246E-3</v>
      </c>
      <c r="E161" s="9">
        <f t="shared" si="10"/>
        <v>111.51906052966612</v>
      </c>
      <c r="G161">
        <f t="shared" si="15"/>
        <v>9.0999999999999837</v>
      </c>
      <c r="H161">
        <v>5.0636799999999999E-4</v>
      </c>
      <c r="I161">
        <v>1.3898689450549499E-3</v>
      </c>
      <c r="J161">
        <f t="shared" si="11"/>
        <v>1.89623694505495E-3</v>
      </c>
      <c r="K161">
        <f t="shared" si="12"/>
        <v>527.36025558821791</v>
      </c>
      <c r="L161">
        <f t="shared" si="13"/>
        <v>0.26703835790169472</v>
      </c>
    </row>
    <row r="162" spans="1:12">
      <c r="A162">
        <f t="shared" si="14"/>
        <v>107</v>
      </c>
      <c r="B162">
        <v>4.0890722312335998E-4</v>
      </c>
      <c r="C162">
        <v>8.7256920000000002E-3</v>
      </c>
      <c r="D162" s="9">
        <f t="shared" si="9"/>
        <v>9.1345992231233603E-3</v>
      </c>
      <c r="E162" s="9">
        <f t="shared" si="10"/>
        <v>109.47387789806871</v>
      </c>
      <c r="G162">
        <f t="shared" si="15"/>
        <v>9.1999999999999833</v>
      </c>
      <c r="H162">
        <v>5.0636799999999999E-4</v>
      </c>
      <c r="I162">
        <v>1.37495660869565E-3</v>
      </c>
      <c r="J162">
        <f t="shared" si="11"/>
        <v>1.8813246086956501E-3</v>
      </c>
      <c r="K162">
        <f t="shared" si="12"/>
        <v>531.54038137698876</v>
      </c>
      <c r="L162">
        <f t="shared" si="13"/>
        <v>0.26915503983710304</v>
      </c>
    </row>
    <row r="163" spans="1:12">
      <c r="A163">
        <f t="shared" si="14"/>
        <v>108</v>
      </c>
      <c r="B163">
        <v>4.1348248212150001E-4</v>
      </c>
      <c r="C163">
        <v>8.8901819999999999E-3</v>
      </c>
      <c r="D163" s="9">
        <f t="shared" si="9"/>
        <v>9.3036644821215004E-3</v>
      </c>
      <c r="E163" s="9">
        <f t="shared" si="10"/>
        <v>107.48452955517281</v>
      </c>
      <c r="G163">
        <f t="shared" si="15"/>
        <v>9.2999999999999829</v>
      </c>
      <c r="H163">
        <v>5.0636799999999999E-4</v>
      </c>
      <c r="I163">
        <v>1.3603649677419399E-3</v>
      </c>
      <c r="J163">
        <f t="shared" si="11"/>
        <v>1.8667329677419398E-3</v>
      </c>
      <c r="K163">
        <f t="shared" si="12"/>
        <v>535.69525865803507</v>
      </c>
      <c r="L163">
        <f t="shared" si="13"/>
        <v>0.27125893673615192</v>
      </c>
    </row>
    <row r="164" spans="1:12">
      <c r="A164">
        <f t="shared" si="14"/>
        <v>109</v>
      </c>
      <c r="B164">
        <v>4.1806468752835603E-4</v>
      </c>
      <c r="C164">
        <v>9.0562079999999996E-3</v>
      </c>
      <c r="D164" s="9">
        <f t="shared" si="9"/>
        <v>9.474272687528356E-3</v>
      </c>
      <c r="E164" s="9">
        <f t="shared" si="10"/>
        <v>105.54899916659244</v>
      </c>
      <c r="G164">
        <f t="shared" si="15"/>
        <v>9.3999999999999826</v>
      </c>
      <c r="H164">
        <v>5.0636799999999999E-4</v>
      </c>
      <c r="I164">
        <v>1.34608378723404E-3</v>
      </c>
      <c r="J164">
        <f t="shared" si="11"/>
        <v>1.8524517872340399E-3</v>
      </c>
      <c r="K164">
        <f t="shared" si="12"/>
        <v>539.82511549902995</v>
      </c>
      <c r="L164">
        <f t="shared" si="13"/>
        <v>0.27335016408501278</v>
      </c>
    </row>
    <row r="165" spans="1:12">
      <c r="A165">
        <f t="shared" si="14"/>
        <v>110</v>
      </c>
      <c r="B165">
        <v>4.2265377561361098E-4</v>
      </c>
      <c r="C165">
        <v>9.2237699999999992E-3</v>
      </c>
      <c r="D165" s="9">
        <f t="shared" si="9"/>
        <v>9.646423775613611E-3</v>
      </c>
      <c r="E165" s="9">
        <f t="shared" si="10"/>
        <v>103.66536068299465</v>
      </c>
      <c r="G165">
        <f t="shared" si="15"/>
        <v>9.4999999999999822</v>
      </c>
      <c r="H165">
        <v>5.0636799999999999E-4</v>
      </c>
      <c r="I165">
        <v>1.3321032631578901E-3</v>
      </c>
      <c r="J165">
        <f t="shared" si="11"/>
        <v>1.83847126315789E-3</v>
      </c>
      <c r="K165">
        <f t="shared" si="12"/>
        <v>543.93017722905734</v>
      </c>
      <c r="L165">
        <f t="shared" si="13"/>
        <v>0.27542883598312329</v>
      </c>
    </row>
    <row r="166" spans="1:12">
      <c r="A166">
        <f t="shared" si="14"/>
        <v>111</v>
      </c>
      <c r="B166">
        <v>4.2724968380572801E-4</v>
      </c>
      <c r="C166">
        <v>9.3928680000000004E-3</v>
      </c>
      <c r="D166" s="9">
        <f t="shared" si="9"/>
        <v>9.8201176838057288E-3</v>
      </c>
      <c r="E166" s="9">
        <f t="shared" si="10"/>
        <v>101.83177352844675</v>
      </c>
      <c r="G166">
        <f t="shared" si="15"/>
        <v>9.5999999999999819</v>
      </c>
      <c r="H166">
        <v>5.0636799999999999E-4</v>
      </c>
      <c r="I166">
        <v>1.318414E-3</v>
      </c>
      <c r="J166">
        <f t="shared" si="11"/>
        <v>1.8247820000000001E-3</v>
      </c>
      <c r="K166">
        <f t="shared" si="12"/>
        <v>548.01066647961238</v>
      </c>
      <c r="L166">
        <f t="shared" si="13"/>
        <v>0.27749506516394834</v>
      </c>
    </row>
    <row r="167" spans="1:12">
      <c r="A167">
        <f t="shared" si="14"/>
        <v>112</v>
      </c>
      <c r="B167">
        <v>4.3185235066063501E-4</v>
      </c>
      <c r="C167">
        <v>9.5635019999999998E-3</v>
      </c>
      <c r="D167" s="9">
        <f t="shared" si="9"/>
        <v>9.9953543506606339E-3</v>
      </c>
      <c r="E167" s="9">
        <f t="shared" si="10"/>
        <v>100.04647808548238</v>
      </c>
      <c r="G167">
        <f t="shared" si="15"/>
        <v>9.6999999999999815</v>
      </c>
      <c r="H167">
        <v>5.0636799999999999E-4</v>
      </c>
      <c r="I167">
        <v>1.30500698969072E-3</v>
      </c>
      <c r="J167">
        <f t="shared" si="11"/>
        <v>1.8113749896907201E-3</v>
      </c>
      <c r="K167">
        <f t="shared" si="12"/>
        <v>552.0668032248492</v>
      </c>
      <c r="L167">
        <f t="shared" si="13"/>
        <v>0.27954896301536042</v>
      </c>
    </row>
    <row r="168" spans="1:12">
      <c r="A168">
        <f t="shared" si="14"/>
        <v>113</v>
      </c>
      <c r="B168">
        <v>4.3646171583151702E-4</v>
      </c>
      <c r="C168">
        <v>9.7356720000000008E-3</v>
      </c>
      <c r="D168" s="9">
        <f t="shared" si="9"/>
        <v>1.0172133715831517E-2</v>
      </c>
      <c r="E168" s="9">
        <f t="shared" si="10"/>
        <v>98.307791456146361</v>
      </c>
      <c r="G168">
        <f t="shared" si="15"/>
        <v>9.7999999999999812</v>
      </c>
      <c r="H168">
        <v>5.0636799999999999E-4</v>
      </c>
      <c r="I168">
        <v>1.29187359183673E-3</v>
      </c>
      <c r="J168">
        <f t="shared" si="11"/>
        <v>1.7982415918367301E-3</v>
      </c>
      <c r="K168">
        <f t="shared" si="12"/>
        <v>556.09880482110111</v>
      </c>
      <c r="L168">
        <f t="shared" si="13"/>
        <v>0.2815906395996513</v>
      </c>
    </row>
    <row r="169" spans="1:12">
      <c r="A169">
        <f t="shared" si="14"/>
        <v>114</v>
      </c>
      <c r="B169">
        <v>4.4107772003968598E-4</v>
      </c>
      <c r="C169">
        <v>9.9093779999999999E-3</v>
      </c>
      <c r="D169" s="9">
        <f t="shared" si="9"/>
        <v>1.0350455720039686E-2</v>
      </c>
      <c r="E169" s="9">
        <f t="shared" si="10"/>
        <v>96.614103479896414</v>
      </c>
      <c r="G169">
        <f t="shared" si="15"/>
        <v>9.8999999999999808</v>
      </c>
      <c r="H169">
        <v>5.0636799999999999E-4</v>
      </c>
      <c r="I169">
        <v>1.2790055151515199E-3</v>
      </c>
      <c r="J169">
        <f t="shared" si="11"/>
        <v>1.7853735151515198E-3</v>
      </c>
      <c r="K169">
        <f t="shared" si="12"/>
        <v>560.10688604570942</v>
      </c>
      <c r="L169">
        <f t="shared" si="13"/>
        <v>0.28362020367319379</v>
      </c>
    </row>
    <row r="170" spans="1:12">
      <c r="A170">
        <f t="shared" si="14"/>
        <v>115</v>
      </c>
      <c r="B170">
        <v>4.4570030504647402E-4</v>
      </c>
      <c r="C170">
        <v>1.0084620000000001E-2</v>
      </c>
      <c r="D170" s="9">
        <f t="shared" si="9"/>
        <v>1.0530320305046475E-2</v>
      </c>
      <c r="E170" s="9">
        <f t="shared" si="10"/>
        <v>94.963872990716837</v>
      </c>
      <c r="G170">
        <f t="shared" si="15"/>
        <v>9.9999999999999805</v>
      </c>
      <c r="H170">
        <v>5.0636799999999999E-4</v>
      </c>
      <c r="I170">
        <v>1.2663948E-3</v>
      </c>
      <c r="J170">
        <f t="shared" si="11"/>
        <v>1.7727628E-3</v>
      </c>
      <c r="K170">
        <f t="shared" si="12"/>
        <v>564.09125913517585</v>
      </c>
      <c r="L170">
        <f t="shared" si="13"/>
        <v>0.28563776270576074</v>
      </c>
    </row>
    <row r="171" spans="1:12">
      <c r="A171">
        <f t="shared" si="14"/>
        <v>116</v>
      </c>
      <c r="B171">
        <v>4.5032941362609498E-4</v>
      </c>
      <c r="C171">
        <v>1.0261398E-2</v>
      </c>
      <c r="D171" s="9">
        <f t="shared" si="9"/>
        <v>1.0711727413626094E-2</v>
      </c>
      <c r="E171" s="9">
        <f t="shared" si="10"/>
        <v>93.355624297153739</v>
      </c>
    </row>
    <row r="172" spans="1:12">
      <c r="A172">
        <f t="shared" si="14"/>
        <v>117</v>
      </c>
      <c r="B172">
        <v>4.5496498953945399E-4</v>
      </c>
      <c r="C172">
        <v>1.0439712E-2</v>
      </c>
      <c r="D172" s="9">
        <f t="shared" si="9"/>
        <v>1.0894676989539455E-2</v>
      </c>
      <c r="E172" s="9">
        <f t="shared" si="10"/>
        <v>91.787943870217717</v>
      </c>
    </row>
    <row r="173" spans="1:12">
      <c r="A173">
        <f t="shared" si="14"/>
        <v>118</v>
      </c>
      <c r="B173">
        <v>4.5960697750884301E-4</v>
      </c>
      <c r="C173">
        <v>1.0619562000000001E-2</v>
      </c>
      <c r="D173" s="9">
        <f t="shared" si="9"/>
        <v>1.1079168977508843E-2</v>
      </c>
      <c r="E173" s="9">
        <f t="shared" si="10"/>
        <v>90.259477225235941</v>
      </c>
    </row>
    <row r="174" spans="1:12">
      <c r="A174">
        <f t="shared" si="14"/>
        <v>119</v>
      </c>
      <c r="B174">
        <v>4.6425532319349601E-4</v>
      </c>
      <c r="C174">
        <v>1.0800947999999999E-2</v>
      </c>
      <c r="D174" s="9">
        <f t="shared" si="9"/>
        <v>1.1265203323193496E-2</v>
      </c>
      <c r="E174" s="9">
        <f t="shared" si="10"/>
        <v>88.768925984774569</v>
      </c>
    </row>
    <row r="175" spans="1:12">
      <c r="A175">
        <f t="shared" si="14"/>
        <v>120</v>
      </c>
      <c r="B175">
        <v>4.6890997316597201E-4</v>
      </c>
      <c r="C175">
        <v>1.098387E-2</v>
      </c>
      <c r="D175" s="9">
        <f t="shared" si="9"/>
        <v>1.1452779973165971E-2</v>
      </c>
      <c r="E175" s="9">
        <f t="shared" si="10"/>
        <v>87.315045110708013</v>
      </c>
    </row>
    <row r="176" spans="1:12">
      <c r="A176">
        <f t="shared" si="14"/>
        <v>121</v>
      </c>
      <c r="B176">
        <v>4.7357087488931798E-4</v>
      </c>
      <c r="C176">
        <v>1.1168328E-2</v>
      </c>
      <c r="D176" s="9">
        <f t="shared" si="9"/>
        <v>1.1641898874889318E-2</v>
      </c>
      <c r="E176" s="9">
        <f t="shared" si="10"/>
        <v>85.896640294387296</v>
      </c>
    </row>
    <row r="177" spans="1:5">
      <c r="A177">
        <f t="shared" si="14"/>
        <v>122</v>
      </c>
      <c r="B177">
        <v>4.7823797669498998E-4</v>
      </c>
      <c r="C177">
        <v>1.1354322E-2</v>
      </c>
      <c r="D177" s="9">
        <f t="shared" si="9"/>
        <v>1.183255997669499E-2</v>
      </c>
      <c r="E177" s="9">
        <f t="shared" si="10"/>
        <v>84.512565494666092</v>
      </c>
    </row>
    <row r="178" spans="1:5">
      <c r="A178">
        <f t="shared" si="14"/>
        <v>123</v>
      </c>
      <c r="B178">
        <v>4.8291122776149801E-4</v>
      </c>
      <c r="C178">
        <v>1.1541852E-2</v>
      </c>
      <c r="D178" s="9">
        <f t="shared" si="9"/>
        <v>1.2024763227761498E-2</v>
      </c>
      <c r="E178" s="9">
        <f t="shared" si="10"/>
        <v>83.161720614282544</v>
      </c>
    </row>
    <row r="179" spans="1:5">
      <c r="A179">
        <f t="shared" si="14"/>
        <v>124</v>
      </c>
      <c r="B179">
        <v>4.8759057809374598E-4</v>
      </c>
      <c r="C179">
        <v>1.1730918E-2</v>
      </c>
      <c r="D179" s="9">
        <f t="shared" si="9"/>
        <v>1.2218508578093746E-2</v>
      </c>
      <c r="E179" s="9">
        <f t="shared" si="10"/>
        <v>81.843049305778166</v>
      </c>
    </row>
    <row r="180" spans="1:5">
      <c r="A180">
        <f t="shared" si="14"/>
        <v>125</v>
      </c>
      <c r="B180">
        <v>4.92275978503036E-4</v>
      </c>
      <c r="C180">
        <v>1.192152E-2</v>
      </c>
      <c r="D180" s="9">
        <f t="shared" si="9"/>
        <v>1.2413795978503036E-2</v>
      </c>
      <c r="E180" s="9">
        <f t="shared" si="10"/>
        <v>80.55553689876163</v>
      </c>
    </row>
    <row r="181" spans="1:5">
      <c r="A181">
        <f t="shared" si="14"/>
        <v>126</v>
      </c>
      <c r="B181">
        <v>4.9696738058771495E-4</v>
      </c>
      <c r="C181">
        <v>1.2113657999999999E-2</v>
      </c>
      <c r="D181" s="9">
        <f t="shared" si="9"/>
        <v>1.2610625380587714E-2</v>
      </c>
      <c r="E181" s="9">
        <f t="shared" si="10"/>
        <v>79.298208440904091</v>
      </c>
    </row>
    <row r="182" spans="1:5">
      <c r="A182">
        <f t="shared" si="14"/>
        <v>127</v>
      </c>
      <c r="B182">
        <v>5.0166473671443401E-4</v>
      </c>
      <c r="C182">
        <v>1.2307332000000001E-2</v>
      </c>
      <c r="D182" s="9">
        <f t="shared" si="9"/>
        <v>1.2808996736714436E-2</v>
      </c>
      <c r="E182" s="9">
        <f t="shared" si="10"/>
        <v>78.070126845586543</v>
      </c>
    </row>
    <row r="183" spans="1:5">
      <c r="A183">
        <f t="shared" si="14"/>
        <v>128</v>
      </c>
      <c r="B183">
        <v>5.0636799999999999E-4</v>
      </c>
      <c r="C183">
        <v>1.2502542E-2</v>
      </c>
      <c r="D183" s="9">
        <f t="shared" si="9"/>
        <v>1.300891E-2</v>
      </c>
      <c r="E183" s="9">
        <f t="shared" si="10"/>
        <v>76.870391139611229</v>
      </c>
    </row>
    <row r="184" spans="1:5">
      <c r="A184">
        <f t="shared" si="14"/>
        <v>129</v>
      </c>
      <c r="B184">
        <v>5.1107712429379203E-4</v>
      </c>
      <c r="C184">
        <v>1.2699288E-2</v>
      </c>
      <c r="D184" s="9">
        <f t="shared" si="9"/>
        <v>1.3210365124293792E-2</v>
      </c>
      <c r="E184" s="9">
        <f t="shared" si="10"/>
        <v>75.698134804843903</v>
      </c>
    </row>
    <row r="185" spans="1:5">
      <c r="A185">
        <f t="shared" si="14"/>
        <v>130</v>
      </c>
      <c r="B185">
        <v>5.1579206416072399E-4</v>
      </c>
      <c r="C185">
        <v>1.2897570000000001E-2</v>
      </c>
      <c r="D185" s="9">
        <f t="shared" si="9"/>
        <v>1.3413362064160725E-2</v>
      </c>
      <c r="E185" s="9">
        <f t="shared" si="10"/>
        <v>74.552524208073706</v>
      </c>
    </row>
    <row r="186" spans="1:5">
      <c r="A186">
        <f t="shared" si="14"/>
        <v>131</v>
      </c>
      <c r="B186">
        <v>5.2051277486473097E-4</v>
      </c>
      <c r="C186">
        <v>1.3097388E-2</v>
      </c>
      <c r="D186" s="9">
        <f t="shared" si="9"/>
        <v>1.361790077486473E-2</v>
      </c>
      <c r="E186" s="9">
        <f t="shared" si="10"/>
        <v>73.432757113765447</v>
      </c>
    </row>
    <row r="187" spans="1:5">
      <c r="A187">
        <f t="shared" si="14"/>
        <v>132</v>
      </c>
      <c r="B187">
        <v>5.25239212352764E-4</v>
      </c>
      <c r="C187">
        <v>1.3298742000000001E-2</v>
      </c>
      <c r="D187" s="9">
        <f t="shared" si="9"/>
        <v>1.3823981212352765E-2</v>
      </c>
      <c r="E187" s="9">
        <f t="shared" si="10"/>
        <v>72.33806127473791</v>
      </c>
    </row>
    <row r="188" spans="1:5">
      <c r="A188">
        <f t="shared" si="14"/>
        <v>133</v>
      </c>
      <c r="B188">
        <v>5.2997133323926199E-4</v>
      </c>
      <c r="C188">
        <v>1.3501632E-2</v>
      </c>
      <c r="D188" s="9">
        <f t="shared" si="9"/>
        <v>1.4031603333239261E-2</v>
      </c>
      <c r="E188" s="9">
        <f t="shared" si="10"/>
        <v>71.267693096134963</v>
      </c>
    </row>
    <row r="189" spans="1:5">
      <c r="A189">
        <f t="shared" si="14"/>
        <v>134</v>
      </c>
      <c r="B189">
        <v>5.3470909479109801E-4</v>
      </c>
      <c r="C189">
        <v>1.3706058E-2</v>
      </c>
      <c r="D189" s="9">
        <f t="shared" si="9"/>
        <v>1.4240767094791098E-2</v>
      </c>
      <c r="E189" s="9">
        <f t="shared" si="10"/>
        <v>70.220936368362771</v>
      </c>
    </row>
    <row r="190" spans="1:5">
      <c r="A190">
        <f t="shared" si="14"/>
        <v>135</v>
      </c>
      <c r="B190">
        <v>5.3945245491296802E-4</v>
      </c>
      <c r="C190">
        <v>1.3912020000000001E-2</v>
      </c>
      <c r="D190" s="9">
        <f t="shared" si="9"/>
        <v>1.4451472454912968E-2</v>
      </c>
      <c r="E190" s="9">
        <f t="shared" si="10"/>
        <v>69.197101064953202</v>
      </c>
    </row>
    <row r="191" spans="1:5">
      <c r="A191">
        <f t="shared" si="14"/>
        <v>136</v>
      </c>
      <c r="B191">
        <v>5.4420137213322399E-4</v>
      </c>
      <c r="C191">
        <v>1.4119517999999999E-2</v>
      </c>
      <c r="D191" s="9">
        <f t="shared" si="9"/>
        <v>1.4663719372133224E-2</v>
      </c>
      <c r="E191" s="9">
        <f t="shared" si="10"/>
        <v>68.195522201576594</v>
      </c>
    </row>
    <row r="192" spans="1:5">
      <c r="A192">
        <f t="shared" si="14"/>
        <v>137</v>
      </c>
      <c r="B192">
        <v>5.4895580559010803E-4</v>
      </c>
      <c r="C192">
        <v>1.4328552E-2</v>
      </c>
      <c r="D192" s="9">
        <f t="shared" si="9"/>
        <v>1.4877507805590108E-2</v>
      </c>
      <c r="E192" s="9">
        <f t="shared" si="10"/>
        <v>67.215558752673459</v>
      </c>
    </row>
    <row r="193" spans="1:5">
      <c r="A193">
        <f t="shared" si="14"/>
        <v>138</v>
      </c>
      <c r="B193">
        <v>5.53715715018402E-4</v>
      </c>
      <c r="C193">
        <v>1.4539122E-2</v>
      </c>
      <c r="D193" s="9">
        <f t="shared" si="9"/>
        <v>1.5092837715018402E-2</v>
      </c>
      <c r="E193" s="9">
        <f t="shared" si="10"/>
        <v>66.256592622402067</v>
      </c>
    </row>
    <row r="194" spans="1:5">
      <c r="A194">
        <f t="shared" si="14"/>
        <v>139</v>
      </c>
      <c r="B194">
        <v>5.5848106073645503E-4</v>
      </c>
      <c r="C194">
        <v>1.4751228E-2</v>
      </c>
      <c r="D194" s="9">
        <f t="shared" si="9"/>
        <v>1.5309709060736455E-2</v>
      </c>
      <c r="E194" s="9">
        <f t="shared" si="10"/>
        <v>65.318027666810295</v>
      </c>
    </row>
    <row r="195" spans="1:5">
      <c r="A195">
        <f t="shared" si="14"/>
        <v>140</v>
      </c>
      <c r="B195">
        <v>5.6325180363359399E-4</v>
      </c>
      <c r="C195">
        <v>1.496487E-2</v>
      </c>
      <c r="D195" s="9">
        <f t="shared" si="9"/>
        <v>1.5528121803633594E-2</v>
      </c>
      <c r="E195" s="9">
        <f t="shared" si="10"/>
        <v>64.399288764337172</v>
      </c>
    </row>
    <row r="196" spans="1:5">
      <c r="A196">
        <f t="shared" si="14"/>
        <v>141</v>
      </c>
      <c r="B196">
        <v>5.6802790515787999E-4</v>
      </c>
      <c r="C196">
        <v>1.5180048E-2</v>
      </c>
      <c r="D196" s="9">
        <f t="shared" si="9"/>
        <v>1.5748075905157879E-2</v>
      </c>
      <c r="E196" s="9">
        <f t="shared" si="10"/>
        <v>63.499820931932106</v>
      </c>
    </row>
    <row r="197" spans="1:5">
      <c r="A197">
        <f t="shared" si="14"/>
        <v>142</v>
      </c>
      <c r="B197">
        <v>5.7280932730422601E-4</v>
      </c>
      <c r="C197">
        <v>1.5396762E-2</v>
      </c>
      <c r="D197" s="9">
        <f t="shared" si="9"/>
        <v>1.5969571327304227E-2</v>
      </c>
      <c r="E197" s="9">
        <f t="shared" si="10"/>
        <v>62.61908848424968</v>
      </c>
    </row>
    <row r="198" spans="1:5">
      <c r="A198">
        <f t="shared" si="14"/>
        <v>143</v>
      </c>
      <c r="B198">
        <v>5.7759603260284099E-4</v>
      </c>
      <c r="C198">
        <v>1.5615011999999999E-2</v>
      </c>
      <c r="D198" s="9">
        <f t="shared" si="9"/>
        <v>1.6192608032602841E-2</v>
      </c>
      <c r="E198" s="9">
        <f t="shared" si="10"/>
        <v>61.756574233536696</v>
      </c>
    </row>
    <row r="199" spans="1:5">
      <c r="A199">
        <f t="shared" si="14"/>
        <v>144</v>
      </c>
      <c r="B199">
        <v>5.8238798410800003E-4</v>
      </c>
      <c r="C199">
        <v>1.5834798000000001E-2</v>
      </c>
      <c r="D199" s="9">
        <f t="shared" si="9"/>
        <v>1.6417185984108001E-2</v>
      </c>
      <c r="E199" s="9">
        <f t="shared" si="10"/>
        <v>60.911778727975062</v>
      </c>
    </row>
    <row r="200" spans="1:5">
      <c r="A200">
        <f t="shared" si="14"/>
        <v>145</v>
      </c>
      <c r="B200">
        <v>5.87185145387126E-4</v>
      </c>
      <c r="C200">
        <v>1.605612E-2</v>
      </c>
      <c r="D200" s="9">
        <f t="shared" ref="D200:D263" si="16">B200+C200</f>
        <v>1.6643305145387127E-2</v>
      </c>
      <c r="E200" s="9">
        <f t="shared" ref="E200:E263" si="17">1/D200</f>
        <v>60.084219526381808</v>
      </c>
    </row>
    <row r="201" spans="1:5">
      <c r="A201">
        <f t="shared" ref="A201:A264" si="18">A200+1</f>
        <v>146</v>
      </c>
      <c r="B201">
        <v>5.9198748051017102E-4</v>
      </c>
      <c r="C201">
        <v>1.6278978E-2</v>
      </c>
      <c r="D201" s="9">
        <f t="shared" si="16"/>
        <v>1.6870965480510172E-2</v>
      </c>
      <c r="E201" s="9">
        <f t="shared" si="17"/>
        <v>59.273430507295444</v>
      </c>
    </row>
    <row r="202" spans="1:5">
      <c r="A202">
        <f t="shared" si="18"/>
        <v>147</v>
      </c>
      <c r="B202">
        <v>5.96794954039292E-4</v>
      </c>
      <c r="C202">
        <v>1.6503371999999999E-2</v>
      </c>
      <c r="D202" s="9">
        <f t="shared" si="16"/>
        <v>1.7100166954039292E-2</v>
      </c>
      <c r="E202" s="9">
        <f t="shared" si="17"/>
        <v>58.478961210597213</v>
      </c>
    </row>
    <row r="203" spans="1:5">
      <c r="A203">
        <f t="shared" si="18"/>
        <v>148</v>
      </c>
      <c r="B203">
        <v>6.01607531018804E-4</v>
      </c>
      <c r="C203">
        <v>1.6729302000000001E-2</v>
      </c>
      <c r="D203" s="9">
        <f t="shared" si="16"/>
        <v>1.7330909531018804E-2</v>
      </c>
      <c r="E203" s="9">
        <f t="shared" si="17"/>
        <v>57.70037620992732</v>
      </c>
    </row>
    <row r="204" spans="1:5">
      <c r="A204">
        <f t="shared" si="18"/>
        <v>149</v>
      </c>
      <c r="B204">
        <v>6.0642517696540799E-4</v>
      </c>
      <c r="C204">
        <v>1.6956768000000001E-2</v>
      </c>
      <c r="D204" s="9">
        <f t="shared" si="16"/>
        <v>1.7563193176965409E-2</v>
      </c>
      <c r="E204" s="9">
        <f t="shared" si="17"/>
        <v>56.937254514260331</v>
      </c>
    </row>
    <row r="205" spans="1:5">
      <c r="A205">
        <f t="shared" si="18"/>
        <v>150</v>
      </c>
      <c r="B205">
        <v>6.1124785785867904E-4</v>
      </c>
      <c r="C205">
        <v>1.718577E-2</v>
      </c>
      <c r="D205" s="9">
        <f t="shared" si="16"/>
        <v>1.7797017857858678E-2</v>
      </c>
      <c r="E205" s="9">
        <f t="shared" si="17"/>
        <v>56.189188997100842</v>
      </c>
    </row>
    <row r="206" spans="1:5">
      <c r="A206">
        <f t="shared" si="18"/>
        <v>151</v>
      </c>
      <c r="B206">
        <v>6.1607554013180495E-4</v>
      </c>
      <c r="C206">
        <v>1.7416307999999998E-2</v>
      </c>
      <c r="D206" s="9">
        <f t="shared" si="16"/>
        <v>1.8032383540131803E-2</v>
      </c>
      <c r="E206" s="9">
        <f t="shared" si="17"/>
        <v>55.455785851851438</v>
      </c>
    </row>
    <row r="207" spans="1:5">
      <c r="A207">
        <f t="shared" si="18"/>
        <v>152</v>
      </c>
      <c r="B207">
        <v>6.2090819066258098E-4</v>
      </c>
      <c r="C207">
        <v>1.7648382000000001E-2</v>
      </c>
      <c r="D207" s="9">
        <f t="shared" si="16"/>
        <v>1.826929019066258E-2</v>
      </c>
      <c r="E207" s="9">
        <f t="shared" si="17"/>
        <v>54.736664071990013</v>
      </c>
    </row>
    <row r="208" spans="1:5">
      <c r="A208">
        <f t="shared" si="18"/>
        <v>153</v>
      </c>
      <c r="B208">
        <v>6.2574577676462705E-4</v>
      </c>
      <c r="C208">
        <v>1.7881991999999999E-2</v>
      </c>
      <c r="D208" s="9">
        <f t="shared" si="16"/>
        <v>1.8507737776764628E-2</v>
      </c>
      <c r="E208" s="9">
        <f t="shared" si="17"/>
        <v>54.031454954772535</v>
      </c>
    </row>
    <row r="209" spans="1:5">
      <c r="A209">
        <f t="shared" si="18"/>
        <v>154</v>
      </c>
      <c r="B209">
        <v>6.3058826617884802E-4</v>
      </c>
      <c r="C209">
        <v>1.8117138000000001E-2</v>
      </c>
      <c r="D209" s="9">
        <f t="shared" si="16"/>
        <v>1.8747726266178849E-2</v>
      </c>
      <c r="E209" s="9">
        <f t="shared" si="17"/>
        <v>53.339801627251916</v>
      </c>
    </row>
    <row r="210" spans="1:5">
      <c r="A210">
        <f t="shared" si="18"/>
        <v>155</v>
      </c>
      <c r="B210">
        <v>6.35435627065104E-4</v>
      </c>
      <c r="C210">
        <v>1.835382E-2</v>
      </c>
      <c r="D210" s="9">
        <f t="shared" si="16"/>
        <v>1.8989255627065105E-2</v>
      </c>
      <c r="E210" s="9">
        <f t="shared" si="17"/>
        <v>52.661358593472976</v>
      </c>
    </row>
    <row r="211" spans="1:5">
      <c r="A211">
        <f t="shared" si="18"/>
        <v>156</v>
      </c>
      <c r="B211">
        <v>6.4028782799410602E-4</v>
      </c>
      <c r="C211">
        <v>1.8592038000000002E-2</v>
      </c>
      <c r="D211" s="9">
        <f t="shared" si="16"/>
        <v>1.9232325827994109E-2</v>
      </c>
      <c r="E211" s="9">
        <f t="shared" si="17"/>
        <v>51.995791301768826</v>
      </c>
    </row>
    <row r="212" spans="1:5">
      <c r="A212">
        <f t="shared" si="18"/>
        <v>157</v>
      </c>
      <c r="B212">
        <v>6.45144837939512E-4</v>
      </c>
      <c r="C212">
        <v>1.8831792E-2</v>
      </c>
      <c r="D212" s="9">
        <f t="shared" si="16"/>
        <v>1.9476936837939513E-2</v>
      </c>
      <c r="E212" s="9">
        <f t="shared" si="17"/>
        <v>51.342775731144748</v>
      </c>
    </row>
    <row r="213" spans="1:5">
      <c r="A213">
        <f t="shared" si="18"/>
        <v>158</v>
      </c>
      <c r="B213">
        <v>6.5000662627023105E-4</v>
      </c>
      <c r="C213">
        <v>1.9073082000000002E-2</v>
      </c>
      <c r="D213" s="9">
        <f t="shared" si="16"/>
        <v>1.9723088626270233E-2</v>
      </c>
      <c r="E213" s="9">
        <f t="shared" si="17"/>
        <v>50.701997995792944</v>
      </c>
    </row>
    <row r="214" spans="1:5">
      <c r="A214">
        <f t="shared" si="18"/>
        <v>159</v>
      </c>
      <c r="B214">
        <v>6.5487316274291001E-4</v>
      </c>
      <c r="C214">
        <v>1.9315908E-2</v>
      </c>
      <c r="D214" s="9">
        <f t="shared" si="16"/>
        <v>1.9970781162742909E-2</v>
      </c>
      <c r="E214" s="9">
        <f t="shared" si="17"/>
        <v>50.073153966835314</v>
      </c>
    </row>
    <row r="215" spans="1:5">
      <c r="A215">
        <f t="shared" si="18"/>
        <v>160</v>
      </c>
      <c r="B215">
        <v>6.5974441749462901E-4</v>
      </c>
      <c r="C215">
        <v>1.9560270000000001E-2</v>
      </c>
      <c r="D215" s="9">
        <f t="shared" si="16"/>
        <v>2.0220014417494631E-2</v>
      </c>
      <c r="E215" s="9">
        <f t="shared" si="17"/>
        <v>49.455948910441251</v>
      </c>
    </row>
    <row r="216" spans="1:5">
      <c r="A216">
        <f t="shared" si="18"/>
        <v>161</v>
      </c>
      <c r="B216">
        <v>6.6462036103575597E-4</v>
      </c>
      <c r="C216">
        <v>1.9806167999999999E-2</v>
      </c>
      <c r="D216" s="9">
        <f t="shared" si="16"/>
        <v>2.0470788361035754E-2</v>
      </c>
      <c r="E216" s="9">
        <f t="shared" si="17"/>
        <v>48.850097141515427</v>
      </c>
    </row>
    <row r="217" spans="1:5">
      <c r="A217">
        <f t="shared" si="18"/>
        <v>162</v>
      </c>
      <c r="B217">
        <v>6.6950096424300105E-4</v>
      </c>
      <c r="C217">
        <v>2.0053602E-2</v>
      </c>
      <c r="D217" s="9">
        <f t="shared" si="16"/>
        <v>2.0723102964243002E-2</v>
      </c>
      <c r="E217" s="9">
        <f t="shared" si="17"/>
        <v>48.255321692193753</v>
      </c>
    </row>
    <row r="218" spans="1:5">
      <c r="A218">
        <f t="shared" si="18"/>
        <v>163</v>
      </c>
      <c r="B218">
        <v>6.7438619835262601E-4</v>
      </c>
      <c r="C218">
        <v>2.0302572000000001E-2</v>
      </c>
      <c r="D218" s="9">
        <f t="shared" si="16"/>
        <v>2.0976958198352626E-2</v>
      </c>
      <c r="E218" s="9">
        <f t="shared" si="17"/>
        <v>47.671353994428635</v>
      </c>
    </row>
    <row r="219" spans="1:5">
      <c r="A219">
        <f t="shared" si="18"/>
        <v>164</v>
      </c>
      <c r="B219">
        <v>6.7927603495383001E-4</v>
      </c>
      <c r="C219">
        <v>2.0553077999999999E-2</v>
      </c>
      <c r="D219" s="9">
        <f t="shared" si="16"/>
        <v>2.123235403495383E-2</v>
      </c>
      <c r="E219" s="9">
        <f t="shared" si="17"/>
        <v>47.097933575982523</v>
      </c>
    </row>
    <row r="220" spans="1:5">
      <c r="A220">
        <f t="shared" si="18"/>
        <v>165</v>
      </c>
      <c r="B220">
        <v>6.8417044598229103E-4</v>
      </c>
      <c r="C220">
        <v>2.080512E-2</v>
      </c>
      <c r="D220" s="9">
        <f t="shared" si="16"/>
        <v>2.148929044598229E-2</v>
      </c>
      <c r="E220" s="9">
        <f t="shared" si="17"/>
        <v>46.534807769186408</v>
      </c>
    </row>
    <row r="221" spans="1:5">
      <c r="A221">
        <f t="shared" si="18"/>
        <v>166</v>
      </c>
      <c r="B221">
        <v>6.8906940371386697E-4</v>
      </c>
      <c r="C221">
        <v>2.1058698000000001E-2</v>
      </c>
      <c r="D221" s="9">
        <f t="shared" si="16"/>
        <v>2.1747767403713869E-2</v>
      </c>
      <c r="E221" s="9">
        <f t="shared" si="17"/>
        <v>45.981731431854008</v>
      </c>
    </row>
    <row r="222" spans="1:5">
      <c r="A222">
        <f t="shared" si="18"/>
        <v>167</v>
      </c>
      <c r="B222">
        <v>6.9397288075844703E-4</v>
      </c>
      <c r="C222">
        <v>2.1313812000000001E-2</v>
      </c>
      <c r="D222" s="9">
        <f t="shared" si="16"/>
        <v>2.2007784880758448E-2</v>
      </c>
      <c r="E222" s="9">
        <f t="shared" si="17"/>
        <v>45.438466679775054</v>
      </c>
    </row>
    <row r="223" spans="1:5">
      <c r="A223">
        <f t="shared" si="18"/>
        <v>168</v>
      </c>
      <c r="B223">
        <v>6.9888085005395304E-4</v>
      </c>
      <c r="C223">
        <v>2.1570461999999999E-2</v>
      </c>
      <c r="D223" s="9">
        <f t="shared" si="16"/>
        <v>2.2269342850053952E-2</v>
      </c>
      <c r="E223" s="9">
        <f t="shared" si="17"/>
        <v>44.904782630241705</v>
      </c>
    </row>
    <row r="224" spans="1:5">
      <c r="A224">
        <f t="shared" si="18"/>
        <v>169</v>
      </c>
      <c r="B224">
        <v>7.0379328486047795E-4</v>
      </c>
      <c r="C224">
        <v>2.1828647999999999E-2</v>
      </c>
      <c r="D224" s="9">
        <f t="shared" si="16"/>
        <v>2.2532441284860476E-2</v>
      </c>
      <c r="E224" s="9">
        <f t="shared" si="17"/>
        <v>44.380455156090832</v>
      </c>
    </row>
    <row r="225" spans="1:5">
      <c r="A225">
        <f t="shared" si="18"/>
        <v>170</v>
      </c>
      <c r="B225">
        <v>7.0871015875457295E-4</v>
      </c>
      <c r="C225">
        <v>2.208837E-2</v>
      </c>
      <c r="D225" s="9">
        <f t="shared" si="16"/>
        <v>2.2797080158754573E-2</v>
      </c>
      <c r="E225" s="9">
        <f t="shared" si="17"/>
        <v>43.865266649772181</v>
      </c>
    </row>
    <row r="226" spans="1:5">
      <c r="A226">
        <f t="shared" si="18"/>
        <v>171</v>
      </c>
      <c r="B226">
        <v>7.1363144562365402E-4</v>
      </c>
      <c r="C226">
        <v>2.2349628E-2</v>
      </c>
      <c r="D226" s="9">
        <f t="shared" si="16"/>
        <v>2.3063259445623655E-2</v>
      </c>
      <c r="E226" s="9">
        <f t="shared" si="17"/>
        <v>43.35900579697784</v>
      </c>
    </row>
    <row r="227" spans="1:5">
      <c r="A227">
        <f t="shared" si="18"/>
        <v>172</v>
      </c>
      <c r="B227">
        <v>7.1855711966055597E-4</v>
      </c>
      <c r="C227">
        <v>2.2612422E-2</v>
      </c>
      <c r="D227" s="9">
        <f t="shared" si="16"/>
        <v>2.3330979119660557E-2</v>
      </c>
      <c r="E227" s="9">
        <f t="shared" si="17"/>
        <v>42.861467359392542</v>
      </c>
    </row>
    <row r="228" spans="1:5">
      <c r="A228">
        <f t="shared" si="18"/>
        <v>173</v>
      </c>
      <c r="B228">
        <v>7.2348715535820003E-4</v>
      </c>
      <c r="C228">
        <v>2.2876752E-2</v>
      </c>
      <c r="D228" s="9">
        <f t="shared" si="16"/>
        <v>2.3600239155358201E-2</v>
      </c>
      <c r="E228" s="9">
        <f t="shared" si="17"/>
        <v>42.372451966147125</v>
      </c>
    </row>
    <row r="229" spans="1:5">
      <c r="A229">
        <f t="shared" si="18"/>
        <v>174</v>
      </c>
      <c r="B229">
        <v>7.2842152750439296E-4</v>
      </c>
      <c r="C229">
        <v>2.3142618E-2</v>
      </c>
      <c r="D229" s="9">
        <f t="shared" si="16"/>
        <v>2.3871039527504394E-2</v>
      </c>
      <c r="E229" s="9">
        <f t="shared" si="17"/>
        <v>41.891765913578766</v>
      </c>
    </row>
    <row r="230" spans="1:5">
      <c r="A230">
        <f t="shared" si="18"/>
        <v>175</v>
      </c>
      <c r="B230">
        <v>7.3336021117674196E-4</v>
      </c>
      <c r="C230">
        <v>2.341002E-2</v>
      </c>
      <c r="D230" s="9">
        <f t="shared" si="16"/>
        <v>2.4143380211176742E-2</v>
      </c>
      <c r="E230" s="9">
        <f t="shared" si="17"/>
        <v>41.419220972921927</v>
      </c>
    </row>
    <row r="231" spans="1:5">
      <c r="A231">
        <f t="shared" si="18"/>
        <v>176</v>
      </c>
      <c r="B231">
        <v>7.3830318173768604E-4</v>
      </c>
      <c r="C231">
        <v>2.3678958E-2</v>
      </c>
      <c r="D231" s="9">
        <f t="shared" si="16"/>
        <v>2.4417261181737687E-2</v>
      </c>
      <c r="E231" s="9">
        <f t="shared" si="17"/>
        <v>40.95463420557283</v>
      </c>
    </row>
    <row r="232" spans="1:5">
      <c r="A232">
        <f t="shared" si="18"/>
        <v>177</v>
      </c>
      <c r="B232">
        <v>7.4325041482963905E-4</v>
      </c>
      <c r="C232">
        <v>2.3949432E-2</v>
      </c>
      <c r="D232" s="9">
        <f t="shared" si="16"/>
        <v>2.469268241482964E-2</v>
      </c>
      <c r="E232" s="9">
        <f t="shared" si="17"/>
        <v>40.497827785588484</v>
      </c>
    </row>
    <row r="233" spans="1:5">
      <c r="A233">
        <f t="shared" si="18"/>
        <v>178</v>
      </c>
      <c r="B233">
        <v>7.4820188637024997E-4</v>
      </c>
      <c r="C233">
        <v>2.4221441999999999E-2</v>
      </c>
      <c r="D233" s="9">
        <f t="shared" si="16"/>
        <v>2.4969643886370248E-2</v>
      </c>
      <c r="E233" s="9">
        <f t="shared" si="17"/>
        <v>40.048628829098078</v>
      </c>
    </row>
    <row r="234" spans="1:5">
      <c r="A234">
        <f t="shared" si="18"/>
        <v>179</v>
      </c>
      <c r="B234">
        <v>7.5315757254775699E-4</v>
      </c>
      <c r="C234">
        <v>2.4494987999999999E-2</v>
      </c>
      <c r="D234" s="9">
        <f t="shared" si="16"/>
        <v>2.5248145572547755E-2</v>
      </c>
      <c r="E234" s="9">
        <f t="shared" si="17"/>
        <v>39.606869230320719</v>
      </c>
    </row>
    <row r="235" spans="1:5">
      <c r="A235">
        <f t="shared" si="18"/>
        <v>180</v>
      </c>
      <c r="B235">
        <v>7.5811744981645805E-4</v>
      </c>
      <c r="C235">
        <v>2.4770070000000002E-2</v>
      </c>
      <c r="D235" s="9">
        <f t="shared" si="16"/>
        <v>2.5528187449816459E-2</v>
      </c>
      <c r="E235" s="9">
        <f t="shared" si="17"/>
        <v>39.172385503898738</v>
      </c>
    </row>
    <row r="236" spans="1:5">
      <c r="A236">
        <f t="shared" si="18"/>
        <v>181</v>
      </c>
      <c r="B236">
        <v>7.6308149489227102E-4</v>
      </c>
      <c r="C236">
        <v>2.5046688000000001E-2</v>
      </c>
      <c r="D236" s="9">
        <f t="shared" si="16"/>
        <v>2.5809769494892273E-2</v>
      </c>
      <c r="E236" s="9">
        <f t="shared" si="17"/>
        <v>38.745018633269815</v>
      </c>
    </row>
    <row r="237" spans="1:5">
      <c r="A237">
        <f t="shared" si="18"/>
        <v>182</v>
      </c>
      <c r="B237">
        <v>7.6804968474840504E-4</v>
      </c>
      <c r="C237">
        <v>2.5324842E-2</v>
      </c>
      <c r="D237" s="9">
        <f t="shared" si="16"/>
        <v>2.6092891684748404E-2</v>
      </c>
      <c r="E237" s="9">
        <f t="shared" si="17"/>
        <v>38.324613924815068</v>
      </c>
    </row>
    <row r="238" spans="1:5">
      <c r="A238">
        <f t="shared" si="18"/>
        <v>183</v>
      </c>
      <c r="B238">
        <v>7.7302199661110997E-4</v>
      </c>
      <c r="C238">
        <v>2.5604531999999999E-2</v>
      </c>
      <c r="D238" s="9">
        <f t="shared" si="16"/>
        <v>2.6377553996611108E-2</v>
      </c>
      <c r="E238" s="9">
        <f t="shared" si="17"/>
        <v>37.911020867532919</v>
      </c>
    </row>
    <row r="239" spans="1:5">
      <c r="A239">
        <f t="shared" si="18"/>
        <v>184</v>
      </c>
      <c r="B239">
        <v>7.7799840795553504E-4</v>
      </c>
      <c r="C239">
        <v>2.5885757999999998E-2</v>
      </c>
      <c r="D239" s="9">
        <f t="shared" si="16"/>
        <v>2.6663756407955534E-2</v>
      </c>
      <c r="E239" s="9">
        <f t="shared" si="17"/>
        <v>37.504092998000644</v>
      </c>
    </row>
    <row r="240" spans="1:5">
      <c r="A240">
        <f t="shared" si="18"/>
        <v>185</v>
      </c>
      <c r="B240">
        <v>7.8297889650166905E-4</v>
      </c>
      <c r="C240">
        <v>2.6168520000000001E-2</v>
      </c>
      <c r="D240" s="9">
        <f t="shared" si="16"/>
        <v>2.6951498896501669E-2</v>
      </c>
      <c r="E240" s="9">
        <f t="shared" si="17"/>
        <v>37.103687770397102</v>
      </c>
    </row>
    <row r="241" spans="1:5">
      <c r="A241">
        <f t="shared" si="18"/>
        <v>186</v>
      </c>
      <c r="B241">
        <v>7.8796344021036895E-4</v>
      </c>
      <c r="C241">
        <v>2.6452817999999999E-2</v>
      </c>
      <c r="D241" s="9">
        <f t="shared" si="16"/>
        <v>2.7240781440210367E-2</v>
      </c>
      <c r="E241" s="9">
        <f t="shared" si="17"/>
        <v>36.709666431370827</v>
      </c>
    </row>
    <row r="242" spans="1:5">
      <c r="A242">
        <f t="shared" si="18"/>
        <v>187</v>
      </c>
      <c r="B242">
        <v>7.9295201727947395E-4</v>
      </c>
      <c r="C242">
        <v>2.6738652000000002E-2</v>
      </c>
      <c r="D242" s="9">
        <f t="shared" si="16"/>
        <v>2.7531604017279474E-2</v>
      </c>
      <c r="E242" s="9">
        <f t="shared" si="17"/>
        <v>36.321893899548201</v>
      </c>
    </row>
    <row r="243" spans="1:5">
      <c r="A243">
        <f t="shared" si="18"/>
        <v>188</v>
      </c>
      <c r="B243">
        <v>7.97944606140006E-4</v>
      </c>
      <c r="C243">
        <v>2.7026022E-2</v>
      </c>
      <c r="D243" s="9">
        <f t="shared" si="16"/>
        <v>2.7823966606140005E-2</v>
      </c>
      <c r="E243" s="9">
        <f t="shared" si="17"/>
        <v>35.94023864948597</v>
      </c>
    </row>
    <row r="244" spans="1:5">
      <c r="A244">
        <f t="shared" si="18"/>
        <v>189</v>
      </c>
      <c r="B244">
        <v>8.0294118545244696E-4</v>
      </c>
      <c r="C244">
        <v>2.7314927999999999E-2</v>
      </c>
      <c r="D244" s="9">
        <f t="shared" si="16"/>
        <v>2.8117869185452445E-2</v>
      </c>
      <c r="E244" s="9">
        <f t="shared" si="17"/>
        <v>35.5645725998817</v>
      </c>
    </row>
    <row r="245" spans="1:5">
      <c r="A245">
        <f t="shared" si="18"/>
        <v>190</v>
      </c>
      <c r="B245">
        <v>8.0794173410309803E-4</v>
      </c>
      <c r="C245">
        <v>2.7605370000000001E-2</v>
      </c>
      <c r="D245" s="9">
        <f t="shared" si="16"/>
        <v>2.8413311734103098E-2</v>
      </c>
      <c r="E245" s="9">
        <f t="shared" si="17"/>
        <v>35.194771005864453</v>
      </c>
    </row>
    <row r="246" spans="1:5">
      <c r="A246">
        <f t="shared" si="18"/>
        <v>191</v>
      </c>
      <c r="B246">
        <v>8.1294623120051104E-4</v>
      </c>
      <c r="C246">
        <v>2.7897347999999999E-2</v>
      </c>
      <c r="D246" s="9">
        <f t="shared" si="16"/>
        <v>2.8710294231200511E-2</v>
      </c>
      <c r="E246" s="9">
        <f t="shared" si="17"/>
        <v>34.830712355196418</v>
      </c>
    </row>
    <row r="247" spans="1:5">
      <c r="A247">
        <f t="shared" si="18"/>
        <v>192</v>
      </c>
      <c r="B247">
        <v>8.1795465607199997E-4</v>
      </c>
      <c r="C247">
        <v>2.8190862000000001E-2</v>
      </c>
      <c r="D247" s="9">
        <f t="shared" si="16"/>
        <v>2.9008816656072002E-2</v>
      </c>
      <c r="E247" s="9">
        <f t="shared" si="17"/>
        <v>34.472278268223818</v>
      </c>
    </row>
    <row r="248" spans="1:5">
      <c r="A248">
        <f t="shared" si="18"/>
        <v>193</v>
      </c>
      <c r="B248">
        <v>8.2296698826022502E-4</v>
      </c>
      <c r="C248">
        <v>2.8485911999999999E-2</v>
      </c>
      <c r="D248" s="9">
        <f t="shared" si="16"/>
        <v>2.9308878988260224E-2</v>
      </c>
      <c r="E248" s="9">
        <f t="shared" si="17"/>
        <v>34.11935340142329</v>
      </c>
    </row>
    <row r="249" spans="1:5">
      <c r="A249">
        <f t="shared" si="18"/>
        <v>194</v>
      </c>
      <c r="B249">
        <v>8.2798320751983803E-4</v>
      </c>
      <c r="C249">
        <v>2.8782498E-2</v>
      </c>
      <c r="D249" s="9">
        <f t="shared" si="16"/>
        <v>2.9610481207519839E-2</v>
      </c>
      <c r="E249" s="9">
        <f t="shared" si="17"/>
        <v>33.771825354396512</v>
      </c>
    </row>
    <row r="250" spans="1:5">
      <c r="A250">
        <f t="shared" si="18"/>
        <v>195</v>
      </c>
      <c r="B250">
        <v>8.3300329381421105E-4</v>
      </c>
      <c r="C250">
        <v>2.9080620000000001E-2</v>
      </c>
      <c r="D250" s="9">
        <f t="shared" si="16"/>
        <v>2.9913623293814213E-2</v>
      </c>
      <c r="E250" s="9">
        <f t="shared" si="17"/>
        <v>33.429584580173149</v>
      </c>
    </row>
    <row r="251" spans="1:5">
      <c r="A251">
        <f t="shared" si="18"/>
        <v>196</v>
      </c>
      <c r="B251">
        <v>8.3802722731222197E-4</v>
      </c>
      <c r="C251">
        <v>2.9380277999999999E-2</v>
      </c>
      <c r="D251" s="9">
        <f t="shared" si="16"/>
        <v>3.0218305227312222E-2</v>
      </c>
      <c r="E251" s="9">
        <f t="shared" si="17"/>
        <v>33.092524298687991</v>
      </c>
    </row>
    <row r="252" spans="1:5">
      <c r="A252">
        <f t="shared" si="18"/>
        <v>197</v>
      </c>
      <c r="B252">
        <v>8.4305498838511104E-4</v>
      </c>
      <c r="C252">
        <v>2.9681472E-2</v>
      </c>
      <c r="D252" s="9">
        <f t="shared" si="16"/>
        <v>3.0524526988385113E-2</v>
      </c>
      <c r="E252" s="9">
        <f t="shared" si="17"/>
        <v>32.760540413304682</v>
      </c>
    </row>
    <row r="253" spans="1:5">
      <c r="A253">
        <f t="shared" si="18"/>
        <v>198</v>
      </c>
      <c r="B253">
        <v>8.4808655760339701E-4</v>
      </c>
      <c r="C253">
        <v>2.9984202000000001E-2</v>
      </c>
      <c r="D253" s="9">
        <f t="shared" si="16"/>
        <v>3.0832288557603397E-2</v>
      </c>
      <c r="E253" s="9">
        <f t="shared" si="17"/>
        <v>32.43353143026404</v>
      </c>
    </row>
    <row r="254" spans="1:5">
      <c r="A254">
        <f t="shared" si="18"/>
        <v>199</v>
      </c>
      <c r="B254">
        <v>8.5312191573385699E-4</v>
      </c>
      <c r="C254">
        <v>3.0288467999999999E-2</v>
      </c>
      <c r="D254" s="9">
        <f t="shared" si="16"/>
        <v>3.1141589915733858E-2</v>
      </c>
      <c r="E254" s="9">
        <f t="shared" si="17"/>
        <v>32.111398380940201</v>
      </c>
    </row>
    <row r="255" spans="1:5">
      <c r="A255">
        <f t="shared" si="18"/>
        <v>200</v>
      </c>
      <c r="B255">
        <v>8.5816104373657098E-4</v>
      </c>
      <c r="C255">
        <v>3.059427E-2</v>
      </c>
      <c r="D255" s="9">
        <f t="shared" si="16"/>
        <v>3.1452431043736573E-2</v>
      </c>
      <c r="E255" s="9">
        <f t="shared" si="17"/>
        <v>31.794044746793578</v>
      </c>
    </row>
    <row r="256" spans="1:5">
      <c r="A256">
        <f t="shared" si="18"/>
        <v>201</v>
      </c>
      <c r="B256">
        <v>8.6320392276202195E-4</v>
      </c>
      <c r="C256">
        <v>3.0901608000000001E-2</v>
      </c>
      <c r="D256" s="9">
        <f t="shared" si="16"/>
        <v>3.1764811922762023E-2</v>
      </c>
      <c r="E256" s="9">
        <f t="shared" si="17"/>
        <v>31.481376386913855</v>
      </c>
    </row>
    <row r="257" spans="1:5">
      <c r="A257">
        <f t="shared" si="18"/>
        <v>202</v>
      </c>
      <c r="B257">
        <v>8.6825053414824895E-4</v>
      </c>
      <c r="C257">
        <v>3.1210482000000001E-2</v>
      </c>
      <c r="D257" s="9">
        <f t="shared" si="16"/>
        <v>3.2078732534148252E-2</v>
      </c>
      <c r="E257" s="9">
        <f t="shared" si="17"/>
        <v>31.173301468051651</v>
      </c>
    </row>
    <row r="258" spans="1:5">
      <c r="A258">
        <f t="shared" si="18"/>
        <v>203</v>
      </c>
      <c r="B258">
        <v>8.7330085941806702E-4</v>
      </c>
      <c r="C258">
        <v>3.1520892000000002E-2</v>
      </c>
      <c r="D258" s="9">
        <f t="shared" si="16"/>
        <v>3.2394192859418067E-2</v>
      </c>
      <c r="E258" s="9">
        <f t="shared" si="17"/>
        <v>30.869730397041419</v>
      </c>
    </row>
    <row r="259" spans="1:5">
      <c r="A259">
        <f t="shared" si="18"/>
        <v>204</v>
      </c>
      <c r="B259">
        <v>8.7835488027633601E-4</v>
      </c>
      <c r="C259">
        <v>3.1832838000000002E-2</v>
      </c>
      <c r="D259" s="9">
        <f t="shared" si="16"/>
        <v>3.2711192880276338E-2</v>
      </c>
      <c r="E259" s="9">
        <f t="shared" si="17"/>
        <v>30.570575755522622</v>
      </c>
    </row>
    <row r="260" spans="1:5">
      <c r="A260">
        <f t="shared" si="18"/>
        <v>205</v>
      </c>
      <c r="B260">
        <v>8.8341257860728099E-4</v>
      </c>
      <c r="C260">
        <v>3.2146319999999999E-2</v>
      </c>
      <c r="D260" s="9">
        <f t="shared" si="16"/>
        <v>3.3029732578607279E-2</v>
      </c>
      <c r="E260" s="9">
        <f t="shared" si="17"/>
        <v>30.275752236870385</v>
      </c>
    </row>
    <row r="261" spans="1:5">
      <c r="A261">
        <f t="shared" si="18"/>
        <v>206</v>
      </c>
      <c r="B261">
        <v>8.8847393647186596E-4</v>
      </c>
      <c r="C261">
        <v>3.2461337999999999E-2</v>
      </c>
      <c r="D261" s="9">
        <f t="shared" si="16"/>
        <v>3.3349811936471865E-2</v>
      </c>
      <c r="E261" s="9">
        <f t="shared" si="17"/>
        <v>29.985176585250386</v>
      </c>
    </row>
    <row r="262" spans="1:5">
      <c r="A262">
        <f t="shared" si="18"/>
        <v>207</v>
      </c>
      <c r="B262">
        <v>8.9353893610522701E-4</v>
      </c>
      <c r="C262">
        <v>3.2777892000000003E-2</v>
      </c>
      <c r="D262" s="9">
        <f t="shared" si="16"/>
        <v>3.367143093610523E-2</v>
      </c>
      <c r="E262" s="9">
        <f t="shared" si="17"/>
        <v>29.698767536716687</v>
      </c>
    </row>
    <row r="263" spans="1:5">
      <c r="A263">
        <f t="shared" si="18"/>
        <v>208</v>
      </c>
      <c r="B263">
        <v>8.9860755991414104E-4</v>
      </c>
      <c r="C263">
        <v>3.3095982000000003E-2</v>
      </c>
      <c r="D263" s="9">
        <f t="shared" si="16"/>
        <v>3.3994589559914141E-2</v>
      </c>
      <c r="E263" s="9">
        <f t="shared" si="17"/>
        <v>29.416445762274581</v>
      </c>
    </row>
    <row r="264" spans="1:5">
      <c r="A264">
        <f t="shared" si="18"/>
        <v>209</v>
      </c>
      <c r="B264">
        <v>9.0367979047455095E-4</v>
      </c>
      <c r="C264">
        <v>3.3415607999999999E-2</v>
      </c>
      <c r="D264" s="9">
        <f t="shared" ref="D264:D311" si="19">B264+C264</f>
        <v>3.4319287790474551E-2</v>
      </c>
      <c r="E264" s="9">
        <f t="shared" ref="E264:E311" si="20">1/D264</f>
        <v>29.138133812833779</v>
      </c>
    </row>
    <row r="265" spans="1:5">
      <c r="A265">
        <f t="shared" ref="A265:A311" si="21">A264+1</f>
        <v>210</v>
      </c>
      <c r="B265">
        <v>9.0875561052914105E-4</v>
      </c>
      <c r="C265">
        <v>3.3736769999999999E-2</v>
      </c>
      <c r="D265" s="9">
        <f t="shared" si="19"/>
        <v>3.4645525610529138E-2</v>
      </c>
      <c r="E265" s="9">
        <f t="shared" si="20"/>
        <v>28.863756065980699</v>
      </c>
    </row>
    <row r="266" spans="1:5">
      <c r="A266">
        <f t="shared" si="21"/>
        <v>211</v>
      </c>
      <c r="B266">
        <v>9.1383500298495299E-4</v>
      </c>
      <c r="C266">
        <v>3.4059468000000002E-2</v>
      </c>
      <c r="D266" s="9">
        <f t="shared" si="19"/>
        <v>3.4973303002984957E-2</v>
      </c>
      <c r="E266" s="9">
        <f t="shared" si="20"/>
        <v>28.593238674501244</v>
      </c>
    </row>
    <row r="267" spans="1:5">
      <c r="A267">
        <f t="shared" si="21"/>
        <v>212</v>
      </c>
      <c r="B267">
        <v>9.1891795091104695E-4</v>
      </c>
      <c r="C267">
        <v>3.4383702000000002E-2</v>
      </c>
      <c r="D267" s="9">
        <f t="shared" si="19"/>
        <v>3.5302619950911052E-2</v>
      </c>
      <c r="E267" s="9">
        <f t="shared" si="20"/>
        <v>28.326509516588814</v>
      </c>
    </row>
    <row r="268" spans="1:5">
      <c r="A268">
        <f t="shared" si="21"/>
        <v>213</v>
      </c>
      <c r="B268">
        <v>9.2400443753621405E-4</v>
      </c>
      <c r="C268">
        <v>3.4709471999999998E-2</v>
      </c>
      <c r="D268" s="9">
        <f t="shared" si="19"/>
        <v>3.5633476437536213E-2</v>
      </c>
      <c r="E268" s="9">
        <f t="shared" si="20"/>
        <v>28.063498147674487</v>
      </c>
    </row>
    <row r="269" spans="1:5">
      <c r="A269">
        <f t="shared" si="21"/>
        <v>214</v>
      </c>
      <c r="B269">
        <v>9.2909444624672002E-4</v>
      </c>
      <c r="C269">
        <v>3.5036777999999998E-2</v>
      </c>
      <c r="D269" s="9">
        <f t="shared" si="19"/>
        <v>3.5965872446246716E-2</v>
      </c>
      <c r="E269" s="9">
        <f t="shared" si="20"/>
        <v>27.804135753819502</v>
      </c>
    </row>
    <row r="270" spans="1:5">
      <c r="A270">
        <f t="shared" si="21"/>
        <v>215</v>
      </c>
      <c r="B270">
        <v>9.3418796058410201E-4</v>
      </c>
      <c r="C270">
        <v>3.536562E-2</v>
      </c>
      <c r="D270" s="9">
        <f t="shared" si="19"/>
        <v>3.6299807960584102E-2</v>
      </c>
      <c r="E270" s="9">
        <f t="shared" si="20"/>
        <v>27.54835510661222</v>
      </c>
    </row>
    <row r="271" spans="1:5">
      <c r="A271">
        <f t="shared" si="21"/>
        <v>216</v>
      </c>
      <c r="B271">
        <v>9.3928496424300096E-4</v>
      </c>
      <c r="C271">
        <v>3.5695998E-2</v>
      </c>
      <c r="D271" s="9">
        <f t="shared" si="19"/>
        <v>3.6635282964243003E-2</v>
      </c>
      <c r="E271" s="9">
        <f t="shared" si="20"/>
        <v>27.296090519514376</v>
      </c>
    </row>
    <row r="272" spans="1:5">
      <c r="A272">
        <f t="shared" si="21"/>
        <v>217</v>
      </c>
      <c r="B272">
        <v>9.4438544106903498E-4</v>
      </c>
      <c r="C272">
        <v>3.6027912000000002E-2</v>
      </c>
      <c r="D272" s="9">
        <f t="shared" si="19"/>
        <v>3.6972297441069037E-2</v>
      </c>
      <c r="E272" s="9">
        <f t="shared" si="20"/>
        <v>27.047277805603564</v>
      </c>
    </row>
    <row r="273" spans="1:5">
      <c r="A273">
        <f t="shared" si="21"/>
        <v>218</v>
      </c>
      <c r="B273">
        <v>9.4948937505671201E-4</v>
      </c>
      <c r="C273">
        <v>3.6361362000000001E-2</v>
      </c>
      <c r="D273" s="9">
        <f t="shared" si="19"/>
        <v>3.7310851375056714E-2</v>
      </c>
      <c r="E273" s="9">
        <f t="shared" si="20"/>
        <v>26.801854236661196</v>
      </c>
    </row>
    <row r="274" spans="1:5">
      <c r="A274">
        <f t="shared" si="21"/>
        <v>219</v>
      </c>
      <c r="B274">
        <v>9.5459675034738204E-4</v>
      </c>
      <c r="C274">
        <v>3.6696347999999997E-2</v>
      </c>
      <c r="D274" s="9">
        <f t="shared" si="19"/>
        <v>3.765094475034738E-2</v>
      </c>
      <c r="E274" s="9">
        <f t="shared" si="20"/>
        <v>26.55975850355717</v>
      </c>
    </row>
    <row r="275" spans="1:5">
      <c r="A275">
        <f t="shared" si="21"/>
        <v>220</v>
      </c>
      <c r="B275">
        <v>9.5970755122722095E-4</v>
      </c>
      <c r="C275">
        <v>3.7032870000000002E-2</v>
      </c>
      <c r="D275" s="9">
        <f t="shared" si="19"/>
        <v>3.7992577551227223E-2</v>
      </c>
      <c r="E275" s="9">
        <f t="shared" si="20"/>
        <v>26.32093067788443</v>
      </c>
    </row>
    <row r="276" spans="1:5">
      <c r="A276">
        <f t="shared" si="21"/>
        <v>221</v>
      </c>
      <c r="B276">
        <v>9.64821762125263E-4</v>
      </c>
      <c r="C276">
        <v>3.7370927999999998E-2</v>
      </c>
      <c r="D276" s="9">
        <f t="shared" si="19"/>
        <v>3.8335749762125261E-2</v>
      </c>
      <c r="E276" s="9">
        <f t="shared" si="20"/>
        <v>26.085312174798638</v>
      </c>
    </row>
    <row r="277" spans="1:5">
      <c r="A277">
        <f t="shared" si="21"/>
        <v>222</v>
      </c>
      <c r="B277">
        <v>9.6993936761145599E-4</v>
      </c>
      <c r="C277">
        <v>3.7710522000000003E-2</v>
      </c>
      <c r="D277" s="9">
        <f t="shared" si="19"/>
        <v>3.8680461367611461E-2</v>
      </c>
      <c r="E277" s="9">
        <f t="shared" si="20"/>
        <v>25.852845717019701</v>
      </c>
    </row>
    <row r="278" spans="1:5">
      <c r="A278">
        <f t="shared" si="21"/>
        <v>223</v>
      </c>
      <c r="B278">
        <v>9.7506035239475902E-4</v>
      </c>
      <c r="C278">
        <v>3.8051651999999998E-2</v>
      </c>
      <c r="D278" s="9">
        <f t="shared" si="19"/>
        <v>3.9026712352394757E-2</v>
      </c>
      <c r="E278" s="9">
        <f t="shared" si="20"/>
        <v>25.623475299954084</v>
      </c>
    </row>
    <row r="279" spans="1:5">
      <c r="A279">
        <f t="shared" si="21"/>
        <v>224</v>
      </c>
      <c r="B279">
        <v>9.8018470132126998E-4</v>
      </c>
      <c r="C279">
        <v>3.8394317999999997E-2</v>
      </c>
      <c r="D279" s="9">
        <f t="shared" si="19"/>
        <v>3.9374502701321264E-2</v>
      </c>
      <c r="E279" s="9">
        <f t="shared" si="20"/>
        <v>25.397146157897854</v>
      </c>
    </row>
    <row r="280" spans="1:5">
      <c r="A280">
        <f t="shared" si="21"/>
        <v>225</v>
      </c>
      <c r="B280">
        <v>9.8531239937239292E-4</v>
      </c>
      <c r="C280">
        <v>3.8738519999999999E-2</v>
      </c>
      <c r="D280" s="9">
        <f t="shared" si="19"/>
        <v>3.972383239937239E-2</v>
      </c>
      <c r="E280" s="9">
        <f t="shared" si="20"/>
        <v>25.173804731282658</v>
      </c>
    </row>
    <row r="281" spans="1:5">
      <c r="A281">
        <f t="shared" si="21"/>
        <v>226</v>
      </c>
      <c r="B281">
        <v>9.9044343166303293E-4</v>
      </c>
      <c r="C281">
        <v>3.9084257999999997E-2</v>
      </c>
      <c r="D281" s="9">
        <f t="shared" si="19"/>
        <v>4.0074701431663029E-2</v>
      </c>
      <c r="E281" s="9">
        <f t="shared" si="20"/>
        <v>24.953398634927815</v>
      </c>
    </row>
    <row r="282" spans="1:5">
      <c r="A282">
        <f t="shared" si="21"/>
        <v>227</v>
      </c>
      <c r="B282">
        <v>9.9557778343982006E-4</v>
      </c>
      <c r="C282">
        <v>3.9431531999999998E-2</v>
      </c>
      <c r="D282" s="9">
        <f t="shared" si="19"/>
        <v>4.0427109783439816E-2</v>
      </c>
      <c r="E282" s="9">
        <f t="shared" si="20"/>
        <v>24.735876627263387</v>
      </c>
    </row>
    <row r="283" spans="1:5">
      <c r="A283">
        <f t="shared" si="21"/>
        <v>228</v>
      </c>
      <c r="B283">
        <v>1.00071544007937E-3</v>
      </c>
      <c r="C283">
        <v>3.9780342000000003E-2</v>
      </c>
      <c r="D283" s="9">
        <f t="shared" si="19"/>
        <v>4.0781057440079371E-2</v>
      </c>
      <c r="E283" s="9">
        <f t="shared" si="20"/>
        <v>24.521188580490467</v>
      </c>
    </row>
    <row r="284" spans="1:5">
      <c r="A284">
        <f t="shared" si="21"/>
        <v>229</v>
      </c>
      <c r="B284">
        <v>1.0058563870865801E-3</v>
      </c>
      <c r="C284">
        <v>4.0130687999999998E-2</v>
      </c>
      <c r="D284" s="9">
        <f t="shared" si="19"/>
        <v>4.1136544387086575E-2</v>
      </c>
      <c r="E284" s="9">
        <f t="shared" si="20"/>
        <v>24.309285451646154</v>
      </c>
    </row>
    <row r="285" spans="1:5">
      <c r="A285">
        <f t="shared" si="21"/>
        <v>230</v>
      </c>
      <c r="B285">
        <v>1.0110006100929501E-3</v>
      </c>
      <c r="C285">
        <v>4.0482570000000002E-2</v>
      </c>
      <c r="D285" s="9">
        <f t="shared" si="19"/>
        <v>4.1493570610092956E-2</v>
      </c>
      <c r="E285" s="9">
        <f t="shared" si="20"/>
        <v>24.100119254542019</v>
      </c>
    </row>
    <row r="286" spans="1:5">
      <c r="A286">
        <f t="shared" si="21"/>
        <v>231</v>
      </c>
      <c r="B286">
        <v>1.0161480948548999E-3</v>
      </c>
      <c r="C286">
        <v>4.0835987999999997E-2</v>
      </c>
      <c r="D286" s="9">
        <f t="shared" si="19"/>
        <v>4.18521360948549E-2</v>
      </c>
      <c r="E286" s="9">
        <f t="shared" si="20"/>
        <v>23.893643032546077</v>
      </c>
    </row>
    <row r="287" spans="1:5">
      <c r="A287">
        <f t="shared" si="21"/>
        <v>232</v>
      </c>
      <c r="B287">
        <v>1.0212988272521901E-3</v>
      </c>
      <c r="C287">
        <v>4.1190942000000001E-2</v>
      </c>
      <c r="D287" s="9">
        <f t="shared" si="19"/>
        <v>4.2212240827252188E-2</v>
      </c>
      <c r="E287" s="9">
        <f t="shared" si="20"/>
        <v>23.689810832179294</v>
      </c>
    </row>
    <row r="288" spans="1:5">
      <c r="A288">
        <f t="shared" si="21"/>
        <v>233</v>
      </c>
      <c r="B288">
        <v>1.0264527932863101E-3</v>
      </c>
      <c r="C288">
        <v>4.1547432000000002E-2</v>
      </c>
      <c r="D288" s="9">
        <f t="shared" si="19"/>
        <v>4.2573884793286311E-2</v>
      </c>
      <c r="E288" s="9">
        <f t="shared" si="20"/>
        <v>23.488577677499023</v>
      </c>
    </row>
    <row r="289" spans="1:5">
      <c r="A289">
        <f t="shared" si="21"/>
        <v>234</v>
      </c>
      <c r="B289">
        <v>1.0316099790789099E-3</v>
      </c>
      <c r="C289">
        <v>4.1905458E-2</v>
      </c>
      <c r="D289" s="9">
        <f t="shared" si="19"/>
        <v>4.2937067979078911E-2</v>
      </c>
      <c r="E289" s="9">
        <f t="shared" si="20"/>
        <v>23.289899545242587</v>
      </c>
    </row>
    <row r="290" spans="1:5">
      <c r="A290">
        <f t="shared" si="21"/>
        <v>235</v>
      </c>
      <c r="B290">
        <v>1.0367703708702399E-3</v>
      </c>
      <c r="C290">
        <v>4.226502E-2</v>
      </c>
      <c r="D290" s="9">
        <f t="shared" si="19"/>
        <v>4.3301790370870237E-2</v>
      </c>
      <c r="E290" s="9">
        <f t="shared" si="20"/>
        <v>23.093733340705352</v>
      </c>
    </row>
    <row r="291" spans="1:5">
      <c r="A291">
        <f t="shared" si="21"/>
        <v>236</v>
      </c>
      <c r="B291">
        <v>1.04193395501769E-3</v>
      </c>
      <c r="C291">
        <v>4.2626117999999998E-2</v>
      </c>
      <c r="D291" s="9">
        <f t="shared" si="19"/>
        <v>4.3668051955017689E-2</v>
      </c>
      <c r="E291" s="9">
        <f t="shared" si="20"/>
        <v>22.900036874328549</v>
      </c>
    </row>
    <row r="292" spans="1:5">
      <c r="A292">
        <f t="shared" si="21"/>
        <v>237</v>
      </c>
      <c r="B292">
        <v>1.0471007179942201E-3</v>
      </c>
      <c r="C292">
        <v>4.2988751999999998E-2</v>
      </c>
      <c r="D292" s="9">
        <f t="shared" si="19"/>
        <v>4.403585271799422E-2</v>
      </c>
      <c r="E292" s="9">
        <f t="shared" si="20"/>
        <v>22.708768838973189</v>
      </c>
    </row>
    <row r="293" spans="1:5">
      <c r="A293">
        <f t="shared" si="21"/>
        <v>238</v>
      </c>
      <c r="B293">
        <v>1.0522706463869901E-3</v>
      </c>
      <c r="C293">
        <v>4.3352922000000002E-2</v>
      </c>
      <c r="D293" s="9">
        <f t="shared" si="19"/>
        <v>4.4405192646386996E-2</v>
      </c>
      <c r="E293" s="9">
        <f t="shared" si="20"/>
        <v>22.519888787856985</v>
      </c>
    </row>
    <row r="294" spans="1:5">
      <c r="A294">
        <f t="shared" si="21"/>
        <v>239</v>
      </c>
      <c r="B294">
        <v>1.0574437268958501E-3</v>
      </c>
      <c r="C294">
        <v>4.3718628000000002E-2</v>
      </c>
      <c r="D294" s="9">
        <f t="shared" si="19"/>
        <v>4.477607172689585E-2</v>
      </c>
      <c r="E294" s="9">
        <f t="shared" si="20"/>
        <v>22.33335711313249</v>
      </c>
    </row>
    <row r="295" spans="1:5">
      <c r="A295">
        <f t="shared" si="21"/>
        <v>240</v>
      </c>
      <c r="B295">
        <v>1.06261994633194E-3</v>
      </c>
      <c r="C295">
        <v>4.4085869999999999E-2</v>
      </c>
      <c r="D295" s="9">
        <f t="shared" si="19"/>
        <v>4.5148489946331936E-2</v>
      </c>
      <c r="E295" s="9">
        <f t="shared" si="20"/>
        <v>22.14913502508503</v>
      </c>
    </row>
    <row r="296" spans="1:5">
      <c r="A296">
        <f t="shared" si="21"/>
        <v>241</v>
      </c>
      <c r="B296">
        <v>1.0677992916163399E-3</v>
      </c>
      <c r="C296">
        <v>4.4454647999999999E-2</v>
      </c>
      <c r="D296" s="9">
        <f t="shared" si="19"/>
        <v>4.5522447291616336E-2</v>
      </c>
      <c r="E296" s="9">
        <f t="shared" si="20"/>
        <v>21.967184531930151</v>
      </c>
    </row>
    <row r="297" spans="1:5">
      <c r="A297">
        <f t="shared" si="21"/>
        <v>242</v>
      </c>
      <c r="B297">
        <v>1.07298174977864E-3</v>
      </c>
      <c r="C297">
        <v>4.4824962000000003E-2</v>
      </c>
      <c r="D297" s="9">
        <f t="shared" si="19"/>
        <v>4.5897943749778645E-2</v>
      </c>
      <c r="E297" s="9">
        <f t="shared" si="20"/>
        <v>21.787468420190887</v>
      </c>
    </row>
    <row r="298" spans="1:5">
      <c r="A298">
        <f t="shared" si="21"/>
        <v>243</v>
      </c>
      <c r="B298">
        <v>1.0781673079556301E-3</v>
      </c>
      <c r="C298">
        <v>4.5196812000000003E-2</v>
      </c>
      <c r="D298" s="9">
        <f t="shared" si="19"/>
        <v>4.6274979307955634E-2</v>
      </c>
      <c r="E298" s="9">
        <f t="shared" si="20"/>
        <v>21.60995023563585</v>
      </c>
    </row>
    <row r="299" spans="1:5">
      <c r="A299">
        <f t="shared" si="21"/>
        <v>244</v>
      </c>
      <c r="B299">
        <v>1.0833559533899801E-3</v>
      </c>
      <c r="C299">
        <v>4.5570197999999999E-2</v>
      </c>
      <c r="D299" s="9">
        <f t="shared" si="19"/>
        <v>4.6653553953389978E-2</v>
      </c>
      <c r="E299" s="9">
        <f t="shared" si="20"/>
        <v>21.434594264759912</v>
      </c>
    </row>
    <row r="300" spans="1:5">
      <c r="A300">
        <f t="shared" si="21"/>
        <v>245</v>
      </c>
      <c r="B300">
        <v>1.0885476734289301E-3</v>
      </c>
      <c r="C300">
        <v>4.5945119999999999E-2</v>
      </c>
      <c r="D300" s="9">
        <f t="shared" si="19"/>
        <v>4.7033667673428932E-2</v>
      </c>
      <c r="E300" s="9">
        <f t="shared" si="20"/>
        <v>21.261365516789947</v>
      </c>
    </row>
    <row r="301" spans="1:5">
      <c r="A301">
        <f t="shared" si="21"/>
        <v>246</v>
      </c>
      <c r="B301">
        <v>1.0937424555229999E-3</v>
      </c>
      <c r="C301">
        <v>4.6321578000000002E-2</v>
      </c>
      <c r="D301" s="9">
        <f t="shared" si="19"/>
        <v>4.7415320455523005E-2</v>
      </c>
      <c r="E301" s="9">
        <f t="shared" si="20"/>
        <v>21.090229706198656</v>
      </c>
    </row>
    <row r="302" spans="1:5">
      <c r="A302">
        <f t="shared" si="21"/>
        <v>247</v>
      </c>
      <c r="B302">
        <v>1.0989402872247399E-3</v>
      </c>
      <c r="C302">
        <v>4.6699572000000002E-2</v>
      </c>
      <c r="D302" s="9">
        <f t="shared" si="19"/>
        <v>4.7798512287224738E-2</v>
      </c>
      <c r="E302" s="9">
        <f t="shared" si="20"/>
        <v>20.921153235710083</v>
      </c>
    </row>
    <row r="303" spans="1:5">
      <c r="A303">
        <f t="shared" si="21"/>
        <v>248</v>
      </c>
      <c r="B303">
        <v>1.1041411561874899E-3</v>
      </c>
      <c r="C303">
        <v>4.7079101999999998E-2</v>
      </c>
      <c r="D303" s="9">
        <f t="shared" si="19"/>
        <v>4.8183243156187487E-2</v>
      </c>
      <c r="E303" s="9">
        <f t="shared" si="20"/>
        <v>20.754103179781168</v>
      </c>
    </row>
    <row r="304" spans="1:5">
      <c r="A304">
        <f t="shared" si="21"/>
        <v>249</v>
      </c>
      <c r="B304">
        <v>1.10934505016418E-3</v>
      </c>
      <c r="C304">
        <v>4.7460167999999997E-2</v>
      </c>
      <c r="D304" s="9">
        <f t="shared" si="19"/>
        <v>4.856951305016418E-2</v>
      </c>
      <c r="E304" s="9">
        <f t="shared" si="20"/>
        <v>20.589047268544103</v>
      </c>
    </row>
    <row r="305" spans="1:5">
      <c r="A305">
        <f t="shared" si="21"/>
        <v>250</v>
      </c>
      <c r="B305">
        <v>1.11455195700607E-3</v>
      </c>
      <c r="C305">
        <v>4.784277E-2</v>
      </c>
      <c r="D305" s="9">
        <f t="shared" si="19"/>
        <v>4.895732195700607E-2</v>
      </c>
      <c r="E305" s="9">
        <f t="shared" si="20"/>
        <v>20.425953872194889</v>
      </c>
    </row>
    <row r="306" spans="1:5">
      <c r="A306">
        <f t="shared" si="21"/>
        <v>251</v>
      </c>
      <c r="B306">
        <v>1.1197618646616499E-3</v>
      </c>
      <c r="C306">
        <v>4.8226907999999999E-2</v>
      </c>
      <c r="D306" s="9">
        <f t="shared" si="19"/>
        <v>4.9346669864661651E-2</v>
      </c>
      <c r="E306" s="9">
        <f t="shared" si="20"/>
        <v>20.264791985813908</v>
      </c>
    </row>
    <row r="307" spans="1:5">
      <c r="A307">
        <f t="shared" si="21"/>
        <v>252</v>
      </c>
      <c r="B307">
        <v>1.1249747611754299E-3</v>
      </c>
      <c r="C307">
        <v>4.8612582000000001E-2</v>
      </c>
      <c r="D307" s="9">
        <f t="shared" si="19"/>
        <v>4.973755676117543E-2</v>
      </c>
      <c r="E307" s="9">
        <f t="shared" si="20"/>
        <v>20.105531214604987</v>
      </c>
    </row>
    <row r="308" spans="1:5">
      <c r="A308">
        <f t="shared" si="21"/>
        <v>253</v>
      </c>
      <c r="B308">
        <v>1.13019063468678E-3</v>
      </c>
      <c r="C308">
        <v>4.8999792E-2</v>
      </c>
      <c r="D308" s="9">
        <f t="shared" si="19"/>
        <v>5.0129982634686779E-2</v>
      </c>
      <c r="E308" s="9">
        <f t="shared" si="20"/>
        <v>19.948141759539794</v>
      </c>
    </row>
    <row r="309" spans="1:5">
      <c r="A309">
        <f t="shared" si="21"/>
        <v>254</v>
      </c>
      <c r="B309">
        <v>1.1354094734288701E-3</v>
      </c>
      <c r="C309">
        <v>4.9388538000000003E-2</v>
      </c>
      <c r="D309" s="9">
        <f t="shared" si="19"/>
        <v>5.0523947473428872E-2</v>
      </c>
      <c r="E309" s="9">
        <f t="shared" si="20"/>
        <v>19.792594403394776</v>
      </c>
    </row>
    <row r="310" spans="1:5">
      <c r="A310">
        <f t="shared" si="21"/>
        <v>255</v>
      </c>
      <c r="B310">
        <v>1.14063126572748E-3</v>
      </c>
      <c r="C310">
        <v>4.9778820000000001E-2</v>
      </c>
      <c r="D310" s="9">
        <f t="shared" si="19"/>
        <v>5.0919451265727479E-2</v>
      </c>
      <c r="E310" s="9">
        <f t="shared" si="20"/>
        <v>19.638860497168658</v>
      </c>
    </row>
    <row r="311" spans="1:5">
      <c r="A311">
        <f t="shared" si="21"/>
        <v>256</v>
      </c>
      <c r="B311">
        <v>1.145856E-3</v>
      </c>
      <c r="C311">
        <v>5.0170637999999997E-2</v>
      </c>
      <c r="D311" s="9">
        <f t="shared" si="19"/>
        <v>5.1316493999999997E-2</v>
      </c>
      <c r="E311" s="9">
        <f t="shared" si="20"/>
        <v>19.486911946868389</v>
      </c>
    </row>
  </sheetData>
  <sheetProtection selectLockedCells="1" selectUnlockedCells="1"/>
  <mergeCells count="2">
    <mergeCell ref="A69:C69"/>
    <mergeCell ref="G69:L69"/>
  </mergeCells>
  <pageMargins left="0.78749999999999998" right="0.78749999999999998" top="1.0527777777777778" bottom="1.05277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2" x14ac:dyDescent="0"/>
  <sheetData/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2" x14ac:dyDescent="0"/>
  <sheetData/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chart5</vt:lpstr>
      <vt:lpstr>chart6</vt:lpstr>
      <vt:lpstr>chart7</vt:lpstr>
      <vt:lpstr>chart8</vt:lpstr>
      <vt:lpstr>chart9</vt:lpstr>
      <vt:lpstr>chart10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Li</cp:lastModifiedBy>
  <dcterms:modified xsi:type="dcterms:W3CDTF">2012-05-03T03:21:01Z</dcterms:modified>
</cp:coreProperties>
</file>