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sokol/Documents/git/simplerisk/import-content/Control Frameworks/CMMC v1.02/"/>
    </mc:Choice>
  </mc:AlternateContent>
  <xr:revisionPtr revIDLastSave="0" documentId="8_{E6719613-D4B9-4F4A-878E-D6375884CDAE}" xr6:coauthVersionLast="45" xr6:coauthVersionMax="45" xr10:uidLastSave="{00000000-0000-0000-0000-000000000000}"/>
  <bookViews>
    <workbookView xWindow="7820" yWindow="4240" windowWidth="30340" windowHeight="16940" activeTab="2" xr2:uid="{00000000-000D-0000-FFFF-FFFF00000000}"/>
  </bookViews>
  <sheets>
    <sheet name="CMMC v1.02 Maturity Level 1" sheetId="3" r:id="rId1"/>
    <sheet name="CMMC v1.02 Maturity Level 2" sheetId="2" r:id="rId2"/>
    <sheet name="CMMC v1.02 Maturity Level 3" sheetId="1" r:id="rId3"/>
    <sheet name="CMMC v1.02 Maturity Level 4" sheetId="4" r:id="rId4"/>
    <sheet name="CMMC v1.02 Maturity Level 5" sheetId="5" r:id="rId5"/>
  </sheets>
  <calcPr calcId="191029" concurrentCalc="0"/>
</workbook>
</file>

<file path=xl/calcChain.xml><?xml version="1.0" encoding="utf-8"?>
<calcChain xmlns="http://schemas.openxmlformats.org/spreadsheetml/2006/main">
  <c r="F90" i="2" l="1"/>
  <c r="E90" i="2"/>
  <c r="A90" i="2"/>
  <c r="F89" i="2"/>
  <c r="E89" i="2"/>
  <c r="A89" i="2"/>
  <c r="F88" i="2"/>
  <c r="E88" i="2"/>
  <c r="A88" i="2"/>
  <c r="F87" i="2"/>
  <c r="E87" i="2"/>
  <c r="A87" i="2"/>
  <c r="F86" i="2"/>
  <c r="E86" i="2"/>
  <c r="A86" i="2"/>
  <c r="F85" i="2"/>
  <c r="E85" i="2"/>
  <c r="A85" i="2"/>
  <c r="F84" i="2"/>
  <c r="E84" i="2"/>
  <c r="A84" i="2"/>
  <c r="F83" i="2"/>
  <c r="E83" i="2"/>
  <c r="A83" i="2"/>
  <c r="F82" i="2"/>
  <c r="E82" i="2"/>
  <c r="A82" i="2"/>
  <c r="F81" i="2"/>
  <c r="E81" i="2"/>
  <c r="A81" i="2"/>
  <c r="F80" i="2"/>
  <c r="E80" i="2"/>
  <c r="A80" i="2"/>
  <c r="F79" i="2"/>
  <c r="E79" i="2"/>
  <c r="A79" i="2"/>
  <c r="F78" i="2"/>
  <c r="E78" i="2"/>
  <c r="A78" i="2"/>
  <c r="F77" i="2"/>
  <c r="E77" i="2"/>
  <c r="A77" i="2"/>
  <c r="F76" i="2"/>
  <c r="E76" i="2"/>
  <c r="A76" i="2"/>
  <c r="F75" i="2"/>
  <c r="E75" i="2"/>
  <c r="A75" i="2"/>
  <c r="F74" i="2"/>
  <c r="E74" i="2"/>
  <c r="A74" i="2"/>
  <c r="F73" i="2"/>
  <c r="E73" i="2"/>
  <c r="A73" i="2"/>
  <c r="F72" i="2"/>
  <c r="E72" i="2"/>
  <c r="A72" i="2"/>
  <c r="F71" i="2"/>
  <c r="E71" i="2"/>
  <c r="A71" i="2"/>
  <c r="F70" i="2"/>
  <c r="E70" i="2"/>
  <c r="A70" i="2"/>
  <c r="F69" i="2"/>
  <c r="E69" i="2"/>
  <c r="A69" i="2"/>
  <c r="F68" i="2"/>
  <c r="E68" i="2"/>
  <c r="A68" i="2"/>
  <c r="F67" i="2"/>
  <c r="E67" i="2"/>
  <c r="A67" i="2"/>
  <c r="F66" i="2"/>
  <c r="E66" i="2"/>
  <c r="A66" i="2"/>
  <c r="F65" i="2"/>
  <c r="E65" i="2"/>
  <c r="A65" i="2"/>
  <c r="F64" i="2"/>
  <c r="E64" i="2"/>
  <c r="A64" i="2"/>
  <c r="F63" i="2"/>
  <c r="E63" i="2"/>
  <c r="A63" i="2"/>
  <c r="F62" i="2"/>
  <c r="E62" i="2"/>
  <c r="A62" i="2"/>
  <c r="F61" i="2"/>
  <c r="E61" i="2"/>
  <c r="A61" i="2"/>
  <c r="F60" i="2"/>
  <c r="E60" i="2"/>
  <c r="A60" i="2"/>
  <c r="F59" i="2"/>
  <c r="E59" i="2"/>
  <c r="A59" i="2"/>
  <c r="F58" i="2"/>
  <c r="E58" i="2"/>
  <c r="A58" i="2"/>
  <c r="F57" i="2"/>
  <c r="E57" i="2"/>
  <c r="A57" i="2"/>
  <c r="F56" i="2"/>
  <c r="E56" i="2"/>
  <c r="A56" i="2"/>
  <c r="F55" i="2"/>
  <c r="E55" i="2"/>
  <c r="A55" i="2"/>
  <c r="F54" i="2"/>
  <c r="E54" i="2"/>
  <c r="A54" i="2"/>
  <c r="F53" i="2"/>
  <c r="E53" i="2"/>
  <c r="A53" i="2"/>
  <c r="F52" i="2"/>
  <c r="E52" i="2"/>
  <c r="A52" i="2"/>
  <c r="F51" i="2"/>
  <c r="E51" i="2"/>
  <c r="A51" i="2"/>
  <c r="F50" i="2"/>
  <c r="E50" i="2"/>
  <c r="A50" i="2"/>
  <c r="F49" i="2"/>
  <c r="E49" i="2"/>
  <c r="A49" i="2"/>
  <c r="F48" i="2"/>
  <c r="E48" i="2"/>
  <c r="A48" i="2"/>
  <c r="F47" i="2"/>
  <c r="E47" i="2"/>
  <c r="A47" i="2"/>
  <c r="F46" i="2"/>
  <c r="E46" i="2"/>
  <c r="A46" i="2"/>
  <c r="F45" i="2"/>
  <c r="E45" i="2"/>
  <c r="A45" i="2"/>
  <c r="F44" i="2"/>
  <c r="E44" i="2"/>
  <c r="A44" i="2"/>
  <c r="F43" i="2"/>
  <c r="E43" i="2"/>
  <c r="A43" i="2"/>
  <c r="F42" i="2"/>
  <c r="E42" i="2"/>
  <c r="A42" i="2"/>
  <c r="F41" i="2"/>
  <c r="E41" i="2"/>
  <c r="A41" i="2"/>
  <c r="F40" i="2"/>
  <c r="E40" i="2"/>
  <c r="A40" i="2"/>
  <c r="F39" i="2"/>
  <c r="E39" i="2"/>
  <c r="A39" i="2"/>
  <c r="F38" i="2"/>
  <c r="E38" i="2"/>
  <c r="A38" i="2"/>
  <c r="F37" i="2"/>
  <c r="E37" i="2"/>
  <c r="A37" i="2"/>
  <c r="F36" i="2"/>
  <c r="E36" i="2"/>
  <c r="A36" i="2"/>
  <c r="H35" i="2"/>
  <c r="G35" i="2"/>
  <c r="D35" i="2"/>
  <c r="F35" i="2"/>
  <c r="E35" i="2"/>
  <c r="C35" i="2"/>
  <c r="A35" i="2"/>
  <c r="H34" i="2"/>
  <c r="G34" i="2"/>
  <c r="D34" i="2"/>
  <c r="F34" i="2"/>
  <c r="E34" i="2"/>
  <c r="C34" i="2"/>
  <c r="A34" i="2"/>
  <c r="H33" i="2"/>
  <c r="G33" i="2"/>
  <c r="D33" i="2"/>
  <c r="F33" i="2"/>
  <c r="E33" i="2"/>
  <c r="C33" i="2"/>
  <c r="A33" i="2"/>
  <c r="H32" i="2"/>
  <c r="G32" i="2"/>
  <c r="D32" i="2"/>
  <c r="F32" i="2"/>
  <c r="E32" i="2"/>
  <c r="C32" i="2"/>
  <c r="A32" i="2"/>
  <c r="H31" i="2"/>
  <c r="G31" i="2"/>
  <c r="D31" i="2"/>
  <c r="F31" i="2"/>
  <c r="E31" i="2"/>
  <c r="C31" i="2"/>
  <c r="A31" i="2"/>
  <c r="H30" i="2"/>
  <c r="G30" i="2"/>
  <c r="D30" i="2"/>
  <c r="F30" i="2"/>
  <c r="E30" i="2"/>
  <c r="C30" i="2"/>
  <c r="A30" i="2"/>
  <c r="H29" i="2"/>
  <c r="G29" i="2"/>
  <c r="D29" i="2"/>
  <c r="F29" i="2"/>
  <c r="E29" i="2"/>
  <c r="C29" i="2"/>
  <c r="A29" i="2"/>
  <c r="H28" i="2"/>
  <c r="G28" i="2"/>
  <c r="D28" i="2"/>
  <c r="F28" i="2"/>
  <c r="E28" i="2"/>
  <c r="C28" i="2"/>
  <c r="A28" i="2"/>
  <c r="H27" i="2"/>
  <c r="G27" i="2"/>
  <c r="D27" i="2"/>
  <c r="F27" i="2"/>
  <c r="E27" i="2"/>
  <c r="C27" i="2"/>
  <c r="A27" i="2"/>
  <c r="H26" i="2"/>
  <c r="G26" i="2"/>
  <c r="D26" i="2"/>
  <c r="F26" i="2"/>
  <c r="E26" i="2"/>
  <c r="C26" i="2"/>
  <c r="A26" i="2"/>
  <c r="H25" i="2"/>
  <c r="G25" i="2"/>
  <c r="D25" i="2"/>
  <c r="F25" i="2"/>
  <c r="E25" i="2"/>
  <c r="C25" i="2"/>
  <c r="A25" i="2"/>
  <c r="H24" i="2"/>
  <c r="G24" i="2"/>
  <c r="D24" i="2"/>
  <c r="F24" i="2"/>
  <c r="E24" i="2"/>
  <c r="C24" i="2"/>
  <c r="A24" i="2"/>
  <c r="H23" i="2"/>
  <c r="G23" i="2"/>
  <c r="D23" i="2"/>
  <c r="F23" i="2"/>
  <c r="E23" i="2"/>
  <c r="C23" i="2"/>
  <c r="A23" i="2"/>
  <c r="H22" i="2"/>
  <c r="G22" i="2"/>
  <c r="D22" i="2"/>
  <c r="F22" i="2"/>
  <c r="E22" i="2"/>
  <c r="C22" i="2"/>
  <c r="A22" i="2"/>
  <c r="H21" i="2"/>
  <c r="G21" i="2"/>
  <c r="D21" i="2"/>
  <c r="F21" i="2"/>
  <c r="E21" i="2"/>
  <c r="C21" i="2"/>
  <c r="A21" i="2"/>
  <c r="H20" i="2"/>
  <c r="G20" i="2"/>
  <c r="D20" i="2"/>
  <c r="F20" i="2"/>
  <c r="E20" i="2"/>
  <c r="C20" i="2"/>
  <c r="A20" i="2"/>
  <c r="H19" i="2"/>
  <c r="G19" i="2"/>
  <c r="D19" i="2"/>
  <c r="F19" i="2"/>
  <c r="E19" i="2"/>
  <c r="C19" i="2"/>
  <c r="A19" i="2"/>
  <c r="H18" i="2"/>
  <c r="G18" i="2"/>
  <c r="D18" i="2"/>
  <c r="F18" i="2"/>
  <c r="E18" i="2"/>
  <c r="C18" i="2"/>
  <c r="A18" i="2"/>
  <c r="H17" i="2"/>
  <c r="G17" i="2"/>
  <c r="D17" i="2"/>
  <c r="F17" i="2"/>
  <c r="E17" i="2"/>
  <c r="C17" i="2"/>
  <c r="A17" i="2"/>
  <c r="H16" i="2"/>
  <c r="G16" i="2"/>
  <c r="D16" i="2"/>
  <c r="F16" i="2"/>
  <c r="E16" i="2"/>
  <c r="C16" i="2"/>
  <c r="A16" i="2"/>
  <c r="H15" i="2"/>
  <c r="G15" i="2"/>
  <c r="D15" i="2"/>
  <c r="F15" i="2"/>
  <c r="E15" i="2"/>
  <c r="C15" i="2"/>
  <c r="A15" i="2"/>
  <c r="H14" i="2"/>
  <c r="G14" i="2"/>
  <c r="D14" i="2"/>
  <c r="F14" i="2"/>
  <c r="E14" i="2"/>
  <c r="C14" i="2"/>
  <c r="A14" i="2"/>
  <c r="H13" i="2"/>
  <c r="G13" i="2"/>
  <c r="D13" i="2"/>
  <c r="F13" i="2"/>
  <c r="E13" i="2"/>
  <c r="C13" i="2"/>
  <c r="A13" i="2"/>
  <c r="H12" i="2"/>
  <c r="G12" i="2"/>
  <c r="D12" i="2"/>
  <c r="F12" i="2"/>
  <c r="E12" i="2"/>
  <c r="C12" i="2"/>
  <c r="A12" i="2"/>
  <c r="H11" i="2"/>
  <c r="G11" i="2"/>
  <c r="D11" i="2"/>
  <c r="F11" i="2"/>
  <c r="E11" i="2"/>
  <c r="C11" i="2"/>
  <c r="A11" i="2"/>
  <c r="H10" i="2"/>
  <c r="G10" i="2"/>
  <c r="D10" i="2"/>
  <c r="F10" i="2"/>
  <c r="E10" i="2"/>
  <c r="C10" i="2"/>
  <c r="A10" i="2"/>
  <c r="H9" i="2"/>
  <c r="G9" i="2"/>
  <c r="D9" i="2"/>
  <c r="F9" i="2"/>
  <c r="E9" i="2"/>
  <c r="C9" i="2"/>
  <c r="A9" i="2"/>
  <c r="H8" i="2"/>
  <c r="G8" i="2"/>
  <c r="D8" i="2"/>
  <c r="F8" i="2"/>
  <c r="E8" i="2"/>
  <c r="C8" i="2"/>
  <c r="A8" i="2"/>
  <c r="H7" i="2"/>
  <c r="G7" i="2"/>
  <c r="D7" i="2"/>
  <c r="F7" i="2"/>
  <c r="E7" i="2"/>
  <c r="C7" i="2"/>
  <c r="A7" i="2"/>
  <c r="H6" i="2"/>
  <c r="G6" i="2"/>
  <c r="D6" i="2"/>
  <c r="F6" i="2"/>
  <c r="E6" i="2"/>
  <c r="C6" i="2"/>
  <c r="A6" i="2"/>
  <c r="H5" i="2"/>
  <c r="G5" i="2"/>
  <c r="D5" i="2"/>
  <c r="F5" i="2"/>
  <c r="E5" i="2"/>
  <c r="C5" i="2"/>
  <c r="A5" i="2"/>
  <c r="H4" i="2"/>
  <c r="G4" i="2"/>
  <c r="D4" i="2"/>
  <c r="F4" i="2"/>
  <c r="E4" i="2"/>
  <c r="C4" i="2"/>
  <c r="A4" i="2"/>
  <c r="H3" i="2"/>
  <c r="G3" i="2"/>
  <c r="D3" i="2"/>
  <c r="F3" i="2"/>
  <c r="E3" i="2"/>
  <c r="C3" i="2"/>
  <c r="A3" i="2"/>
  <c r="H2" i="2"/>
  <c r="G2" i="2"/>
  <c r="D2" i="2"/>
  <c r="F2" i="2"/>
  <c r="E2" i="2"/>
  <c r="C2" i="2"/>
  <c r="A2" i="2"/>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A76" i="1"/>
  <c r="F76" i="1"/>
  <c r="A61" i="1"/>
  <c r="A62" i="1"/>
  <c r="A63" i="1"/>
  <c r="A64" i="1"/>
  <c r="A65" i="1"/>
  <c r="A66" i="1"/>
  <c r="A67" i="1"/>
  <c r="A68" i="1"/>
  <c r="A69" i="1"/>
  <c r="A70" i="1"/>
  <c r="A71" i="1"/>
  <c r="A72" i="1"/>
  <c r="A73" i="1"/>
  <c r="F73" i="1"/>
  <c r="F72" i="1"/>
  <c r="F71" i="1"/>
  <c r="F70" i="1"/>
  <c r="F69" i="1"/>
  <c r="F68" i="1"/>
  <c r="F67" i="1"/>
  <c r="F66" i="1"/>
  <c r="F65" i="1"/>
  <c r="F64" i="1"/>
  <c r="F63" i="1"/>
  <c r="F62" i="1"/>
  <c r="F61" i="1"/>
  <c r="A58" i="1"/>
  <c r="F58" i="1"/>
  <c r="A55" i="1"/>
  <c r="F55" i="1"/>
  <c r="A47" i="1"/>
  <c r="F47" i="1"/>
  <c r="A34" i="1"/>
  <c r="F34" i="1"/>
  <c r="F32" i="1"/>
  <c r="F31" i="1"/>
  <c r="A31" i="1"/>
  <c r="A32" i="1"/>
  <c r="A29" i="1"/>
  <c r="F29" i="1"/>
  <c r="F27" i="1"/>
  <c r="A27" i="1"/>
  <c r="D3" i="1"/>
  <c r="D4" i="1"/>
  <c r="D5" i="1"/>
  <c r="D6" i="1"/>
  <c r="D7" i="1"/>
  <c r="D8" i="1"/>
  <c r="D9" i="1"/>
  <c r="D10" i="1"/>
  <c r="D11" i="1"/>
  <c r="D12" i="1"/>
  <c r="D13" i="1"/>
  <c r="D14" i="1"/>
  <c r="D15" i="1"/>
  <c r="D16" i="1"/>
  <c r="D17" i="1"/>
  <c r="D18" i="1"/>
  <c r="G18" i="1"/>
  <c r="G17" i="1"/>
  <c r="G16" i="1"/>
  <c r="G15" i="1"/>
  <c r="G14" i="1"/>
  <c r="G13" i="1"/>
  <c r="G12" i="1"/>
  <c r="G11" i="1"/>
  <c r="G10" i="1"/>
  <c r="G9" i="1"/>
  <c r="G8" i="1"/>
  <c r="G7" i="1"/>
  <c r="G6" i="1"/>
  <c r="G5" i="1"/>
  <c r="G4" i="1"/>
  <c r="G3" i="1"/>
  <c r="G2" i="1"/>
  <c r="D2" i="1"/>
  <c r="F2" i="1"/>
  <c r="C2" i="1"/>
  <c r="F19" i="1"/>
  <c r="F20" i="1"/>
  <c r="F21" i="1"/>
  <c r="F22" i="1"/>
  <c r="F23" i="1"/>
  <c r="F24" i="1"/>
  <c r="F25" i="1"/>
  <c r="F26" i="1"/>
  <c r="F28" i="1"/>
  <c r="F30" i="1"/>
  <c r="F33" i="1"/>
  <c r="F35" i="1"/>
  <c r="F36" i="1"/>
  <c r="F37" i="1"/>
  <c r="F38" i="1"/>
  <c r="F39" i="1"/>
  <c r="F40" i="1"/>
  <c r="F41" i="1"/>
  <c r="F42" i="1"/>
  <c r="F43" i="1"/>
  <c r="F44" i="1"/>
  <c r="F45" i="1"/>
  <c r="F46" i="1"/>
  <c r="F48" i="1"/>
  <c r="F49" i="1"/>
  <c r="F50" i="1"/>
  <c r="F51" i="1"/>
  <c r="F52" i="1"/>
  <c r="F53" i="1"/>
  <c r="F54" i="1"/>
  <c r="F56" i="1"/>
  <c r="F57" i="1"/>
  <c r="F59" i="1"/>
  <c r="F60" i="1"/>
  <c r="F74" i="1"/>
  <c r="F75" i="1"/>
  <c r="A74" i="1"/>
  <c r="A75" i="1"/>
  <c r="A59" i="1"/>
  <c r="A60" i="1"/>
  <c r="A56" i="1"/>
  <c r="A57" i="1"/>
  <c r="A53" i="1"/>
  <c r="A54" i="1"/>
  <c r="A52" i="1"/>
  <c r="A51" i="1"/>
  <c r="A48" i="1"/>
  <c r="A49" i="1"/>
  <c r="A50" i="1"/>
  <c r="A45" i="1"/>
  <c r="A46" i="1"/>
  <c r="A43" i="1"/>
  <c r="A44" i="1"/>
  <c r="A39" i="1"/>
  <c r="A40" i="1"/>
  <c r="A41" i="1"/>
  <c r="A42" i="1"/>
  <c r="A36" i="1"/>
  <c r="A37" i="1"/>
  <c r="A38" i="1"/>
  <c r="A35" i="1"/>
  <c r="A28" i="1"/>
  <c r="A30" i="1"/>
  <c r="A33" i="1"/>
  <c r="A19" i="1"/>
  <c r="A20" i="1"/>
  <c r="A21" i="1"/>
  <c r="A22" i="1"/>
  <c r="A23" i="1"/>
  <c r="A24" i="1"/>
  <c r="A25" i="1"/>
  <c r="A26" i="1"/>
  <c r="A3" i="1"/>
  <c r="C3" i="1"/>
  <c r="E3" i="1"/>
  <c r="F3" i="1"/>
  <c r="A4" i="1"/>
  <c r="C4" i="1"/>
  <c r="E4" i="1"/>
  <c r="F4" i="1"/>
  <c r="A5" i="1"/>
  <c r="C5" i="1"/>
  <c r="E5" i="1"/>
  <c r="F5" i="1"/>
  <c r="A6" i="1"/>
  <c r="C6" i="1"/>
  <c r="E6" i="1"/>
  <c r="F6" i="1"/>
  <c r="A7" i="1"/>
  <c r="C7" i="1"/>
  <c r="E7" i="1"/>
  <c r="F7" i="1"/>
  <c r="A8" i="1"/>
  <c r="C8" i="1"/>
  <c r="E8" i="1"/>
  <c r="F8" i="1"/>
  <c r="A9" i="1"/>
  <c r="C9" i="1"/>
  <c r="E9" i="1"/>
  <c r="F9" i="1"/>
  <c r="A10" i="1"/>
  <c r="C10" i="1"/>
  <c r="E10" i="1"/>
  <c r="F10" i="1"/>
  <c r="A11" i="1"/>
  <c r="C11" i="1"/>
  <c r="E11" i="1"/>
  <c r="F11" i="1"/>
  <c r="A12" i="1"/>
  <c r="C12" i="1"/>
  <c r="E12" i="1"/>
  <c r="F12" i="1"/>
  <c r="A13" i="1"/>
  <c r="C13" i="1"/>
  <c r="E13" i="1"/>
  <c r="F13" i="1"/>
  <c r="A14" i="1"/>
  <c r="C14" i="1"/>
  <c r="E14" i="1"/>
  <c r="F14" i="1"/>
  <c r="A15" i="1"/>
  <c r="C15" i="1"/>
  <c r="E15" i="1"/>
  <c r="F15" i="1"/>
  <c r="A16" i="1"/>
  <c r="C16" i="1"/>
  <c r="E16" i="1"/>
  <c r="F16" i="1"/>
  <c r="A17" i="1"/>
  <c r="C17" i="1"/>
  <c r="E17" i="1"/>
  <c r="F17" i="1"/>
  <c r="A18" i="1"/>
  <c r="C18" i="1"/>
  <c r="E18" i="1"/>
  <c r="F18" i="1"/>
  <c r="E2" i="1"/>
  <c r="A2" i="1"/>
</calcChain>
</file>

<file path=xl/sharedStrings.xml><?xml version="1.0" encoding="utf-8"?>
<sst xmlns="http://schemas.openxmlformats.org/spreadsheetml/2006/main" count="755" uniqueCount="439">
  <si>
    <t>Framework Name</t>
  </si>
  <si>
    <t>Control Family</t>
  </si>
  <si>
    <t>Control Class</t>
  </si>
  <si>
    <t>Control Number</t>
  </si>
  <si>
    <t>Control Short Name</t>
  </si>
  <si>
    <t>Control Long Name</t>
  </si>
  <si>
    <t>Control Description</t>
  </si>
  <si>
    <t>Supplemental Guidance</t>
  </si>
  <si>
    <t>ACCESS CONTROL (AC)</t>
  </si>
  <si>
    <t>C001: Establish system access requirements</t>
  </si>
  <si>
    <t>C002: Control internal system access</t>
  </si>
  <si>
    <t>C004: Limit data access to authorized users and processes</t>
  </si>
  <si>
    <t>IDENTIFICATION AND AUTHENTICATION (IA)</t>
  </si>
  <si>
    <t>C015: Grant access to authenticated entities</t>
  </si>
  <si>
    <t>PROCESS MATURITY (ML)</t>
  </si>
  <si>
    <t>Domain Name</t>
  </si>
  <si>
    <t>Access Control</t>
  </si>
  <si>
    <t>Domain Identifier</t>
  </si>
  <si>
    <t>AC</t>
  </si>
  <si>
    <t>Asset Management</t>
  </si>
  <si>
    <t>Configuration Management</t>
  </si>
  <si>
    <t>Incident Response</t>
  </si>
  <si>
    <t>Maintenance</t>
  </si>
  <si>
    <t>Media Protection</t>
  </si>
  <si>
    <t>Personnel Security</t>
  </si>
  <si>
    <t>Physical Protection</t>
  </si>
  <si>
    <t>Recovery</t>
  </si>
  <si>
    <t>Risk Management</t>
  </si>
  <si>
    <t>Security Assessment</t>
  </si>
  <si>
    <t>Situational Awareness</t>
  </si>
  <si>
    <t>System and Information Integrity</t>
  </si>
  <si>
    <t>SI</t>
  </si>
  <si>
    <t>System and Communications Protection</t>
  </si>
  <si>
    <t>SC</t>
  </si>
  <si>
    <t>SA</t>
  </si>
  <si>
    <t>CA</t>
  </si>
  <si>
    <t>RM</t>
  </si>
  <si>
    <t>RE</t>
  </si>
  <si>
    <t>PE</t>
  </si>
  <si>
    <t>PS</t>
  </si>
  <si>
    <t>MP</t>
  </si>
  <si>
    <t>MA</t>
  </si>
  <si>
    <t>IR</t>
  </si>
  <si>
    <t>IA</t>
  </si>
  <si>
    <t>Identification and Authentication</t>
  </si>
  <si>
    <t>CM</t>
  </si>
  <si>
    <t>AT</t>
  </si>
  <si>
    <t>Awareness and Training</t>
  </si>
  <si>
    <t>Audit and Accountability</t>
  </si>
  <si>
    <t>AU</t>
  </si>
  <si>
    <t>AM</t>
  </si>
  <si>
    <t>C003: Control remote system access</t>
  </si>
  <si>
    <t>AC.2.005</t>
  </si>
  <si>
    <t>AC.2.006</t>
  </si>
  <si>
    <t>AC.2.007</t>
  </si>
  <si>
    <t>AC.2.008</t>
  </si>
  <si>
    <t>AC.2.009</t>
  </si>
  <si>
    <t>AC.2.010</t>
  </si>
  <si>
    <t>AC.2.011</t>
  </si>
  <si>
    <t>AC.2.013</t>
  </si>
  <si>
    <t>AC.2.015</t>
  </si>
  <si>
    <t>AC.2.016</t>
  </si>
  <si>
    <t>Provide privacy and security notices consistent with applicable CUI rules.</t>
  </si>
  <si>
    <t>• NIST SP 800-171 Rev 1 3.1.9
• NIST SP 800-53 Rev 4 AC-8</t>
  </si>
  <si>
    <t>Limit use of portable storage devices on external systems.</t>
  </si>
  <si>
    <t>• NIST SP 800-171 Rev 1 3.1.21
• CIS Controls v7.1 13.7, 13.8, 13.9
• NIST CSF v1.1 ID.AM-4, PR.PT-2
• NIST SP 800-53 Rev 4 AC-20(2)</t>
  </si>
  <si>
    <t>Employ the principle of least privilege, including for specific security functions and privileged accounts.</t>
  </si>
  <si>
    <t>• NIST SP 800-171 Rev 1 3.1.5
• CIS Controls v7.1 14.6
• NIST CSF v1.1 PR.AC-4
• CERT RMM v1.2 KIM:SG4.SP1
• NIST SP 800-53 Rev 4 AC-6, AC-6(1), AC-6(5)
• UK NCSC Cyber Essentials</t>
  </si>
  <si>
    <t>Use non-privileged accounts or roles when accessing nonsecurity functions.</t>
  </si>
  <si>
    <t>• NIST SP 800-171 Rev 1 3.1.6
• CIS Controls v7.1 4.3, 4.6
• NIST CSF v1.1 PR.AC-4
• NIST SP 800-53 Rev 4 AC-6(2)
• UK NCSC Cyber Essentials</t>
  </si>
  <si>
    <t xml:space="preserve">Limit unsuccessful logon attempts. </t>
  </si>
  <si>
    <t>• NIST SP 800-171 Rev 1 3.1.8 
• NIST CSF v1.1 PR.AC-7
• NIST SP 800-53 Rev 4 AC-7</t>
  </si>
  <si>
    <t xml:space="preserve">Use session lock with pattern-hiding displays to prevent access and viewing of data after a period of inactivity. </t>
  </si>
  <si>
    <t>• NIST SP 800-171 Rev 1 3.1.10
• CIS Controls v7.1 16.11
• NIST SP 800-53 Rev 4 AC-11, AC-11(1)</t>
  </si>
  <si>
    <t>Authorize wireless access prior to allowing such connections.</t>
  </si>
  <si>
    <t>• NIST SP 800-171 Rev 1 3.1.16
• CIS Controls v7.1 15.1, 15.10
• NIST CSF v1.1 PR.PT-4
• CERT RMM v1.2 TM:SG2.SP2
• NIST SP 800-53 Rev 4 AC-18</t>
  </si>
  <si>
    <t>Monitor and control remote access sessions.</t>
  </si>
  <si>
    <t>• NIST SP 800-171 Rev 1 3.1.12
• CIS Controls v7.1 12.11, 12.12
• NIST CSF v1.1 PR.AC-3, PR.PT-4
• CERT RMM v1.2 TM:SG2.SP2
• NIST SP 800-53 Rev 4 AC-17(1)</t>
  </si>
  <si>
    <t>Route remote access via managed access control points.</t>
  </si>
  <si>
    <t>• NIST SP 800-171 Rev 1 3.1.14
• CIS Controls v7.1 15.5, 15.10
• NIST CSF v1.1 PR.AC-3, PR.PT-4
• CERT RMM v1.2 TM:SG2.SP2
• NIST SP 800-53 Rev 4 AC-17(3)</t>
  </si>
  <si>
    <t>Control the flow of CUI in accordance with approved authorizations.</t>
  </si>
  <si>
    <t>• NIST SP 800-171 Rev 1 3.1.3
• CIS Controls v7.1 12.1, 12.2, 12.5, 12.8, 13.3, 14.1, 14.6, 14.7
• NIST CSF v1.1 ID.AM-3, PR.AC-5, PR.DS-5, PR.PT-4
• CERT RMM v1.2 TM:SG4.SP1
• NIST SP 800-53 Rev 4 AC-4
• UK NCSC Cyber Essentials</t>
  </si>
  <si>
    <t>AUDIT AND ACCOUNTABILITY (AU)</t>
  </si>
  <si>
    <t>C007: Define audit requirements</t>
  </si>
  <si>
    <t>C008: Perform auditing</t>
  </si>
  <si>
    <t>C010: Review and manage audit logs</t>
  </si>
  <si>
    <t>AU.2.041</t>
  </si>
  <si>
    <t>AU.2.042</t>
  </si>
  <si>
    <t>AU.2.043</t>
  </si>
  <si>
    <t>AU.2.044</t>
  </si>
  <si>
    <t>Ensure that the actions of individual system users can be uniquely traced to those users so they can be held accountable for their actions.</t>
  </si>
  <si>
    <t>• NIST SP 800-171 Rev 1 3.3.2
• CIS Controls v7.1 16.8, 16.9
• NIST CSF v1.1 DE.CM-1, DE.CM-3, DE.CM-7
• CERT RMM v1.2 MON:SG1.SP3
• NIST SP 800-53 Rev 4 AU-2, AU-3, AU-3(1), AU-6, AU-11, AU-12</t>
  </si>
  <si>
    <t>Create and retain system audit logs and records to the extent needed to enable the monitoring, analysis, investigation, and reporting of unlawful or unauthorized system activity.</t>
  </si>
  <si>
    <t>• NIST SP 800-171 Rev 1 3.3.1
• CIS Controls v7.1 6.2
• NIST CSF v1.1. DE.CM-1, DE.CM-3, DE.CM-7
• CERT RMM v1.2 MON:SG2.SP3
• NIST SP 800-53 Rev 4 AU-2, AU-3, AU-3(1), AU-6, AU-11, AU-12</t>
  </si>
  <si>
    <t>Provide a system capability that compares and synchronizes internal system clocks with an authoritative source to generate time stamps for audit records.</t>
  </si>
  <si>
    <t>• NIST SP 800-171 Rev 1 3.3.7
• CIS Controls v7.1 6.1
• NIST CSF v1.1 PR.PT-1
• NIST SP 800-53 Rev 4 AU-8, AU-8(1)</t>
  </si>
  <si>
    <t>Review audit logs.</t>
  </si>
  <si>
    <t>• CMMC
• CIS Controls v7.1 6.7
• NIST CSF v1.1 PR.PT-1
• CERT RMM v1.2 COMP:SG3.SP1
• NIST SP 800-53 Rev 4 AU-6</t>
  </si>
  <si>
    <t>AWARENESS AND TRAINING (AT)</t>
  </si>
  <si>
    <t>C011: Conduct security awareness activities</t>
  </si>
  <si>
    <t>C012: Conduct training</t>
  </si>
  <si>
    <t>AT.2.056</t>
  </si>
  <si>
    <t>AT.2.057</t>
  </si>
  <si>
    <t>Ensure that managers, system administrators, and users of organizational systems are made aware of the security risks associated with their activities and of the applicable policies, standards, and procedures related to the security of those systems.</t>
  </si>
  <si>
    <t>• NIST SP 800-171 Rev 1 3.2.1
• CIS Controls v7.1 17.3
• NIST CSF v1.1 PR.AT-1, PR.AT-2, PR.AT-3, PR.AT-4, PR.AT-5
• CERT RMM v1.2 OTA:SG1.SP1
• NIST SP 800-53 Rev 4 AT-2, AT-3</t>
  </si>
  <si>
    <t>Ensure that personnel are trained to carry out their assigned information security-related duties and responsibilities.</t>
  </si>
  <si>
    <t>• NIST SP 800-171 Rev 1 3.2.2
• CIS Controls v7.1 17.5, 17.6, 17.7, 17.8, 17.9
• NIST CSF v1.1 PR.AT-1, PR.AT-2, PR.AT-3, PR.AT-4, PR.AT-5
• CERT RMM v1.2 OTA:SG4.SP1
• NIST SP 800-53 Rev 4 AT-2, AT-3</t>
  </si>
  <si>
    <t>CONFIGURATION MANAGEMENT (CM)</t>
  </si>
  <si>
    <t>C013: Establish configuration baselines</t>
  </si>
  <si>
    <t>C014: Perform configuration and change management</t>
  </si>
  <si>
    <t>CM.2.061</t>
  </si>
  <si>
    <t>CM.2.062</t>
  </si>
  <si>
    <t>CM.2.063</t>
  </si>
  <si>
    <t>CM.2.064</t>
  </si>
  <si>
    <t>CM.2.065</t>
  </si>
  <si>
    <t>CM.2.066</t>
  </si>
  <si>
    <t>Establish and maintain baseline configurations and inventories of organizational systems (including hardware, software, firmware, and documentation) throughout the respective system development life cycles.</t>
  </si>
  <si>
    <t>• NIST SP 800-171 Rev 1 3.4.1
• CIS Controls v7.1 1.4, 1.5, 2.1, 2.4, 5.1
• NIST CSF v1.1 ID.AM-1, ID.AM-2, PR.DS-3, PR.DS-7, PR.IP-1, DE.AE-1
• CERT RMM v1.2 KIM:SG5.SP2
• NIST SP 800-53 Rev 4 CM-2, CM-6, CM-8, CM-8(1)
• UK NCSC Cyber Essentials</t>
  </si>
  <si>
    <t>Employ the principle of least functionality by configuring organizational systems to provide only essential capabilities.</t>
  </si>
  <si>
    <t xml:space="preserve">• NIST SP 800-171 Rev 1 3.4.6
• NIST CSF v1.1 PR.IP-1, PR.PT-3
• CERT RMM v1.2 TM:SG2.SP2
• NIST SP 800-53 Rev 4 CM-7
• UK NCSC Cyber Essentials </t>
  </si>
  <si>
    <t>Control and monitor user-installed software.</t>
  </si>
  <si>
    <t>• NIST SP 800-171 Rev 1 3.4.9
• CIS Controls v7.1 2.1, 2.2, 2.6
• NIST CSF v1.1 DE.CM-3
• CERT RMM v1.2 MON:SG2.SP3
• NIST SP 800-53 Rev 4 CM-11</t>
  </si>
  <si>
    <t>Establish and enforce security configuration settings for information technology products employed in organizational systems.</t>
  </si>
  <si>
    <t>• NIST SP 800-171 Rev 1 3.4.2
• CIS Controls v7.1 1.4, 1.5, 2.1, 2.4, 5.1
• NIST CSF v1.1 ID.AM-1, ID.AM-2, PR.DS-3, PR.DS-7, PR.IP-1, DE.AE-1
• CERT RMM v1.2 TM:SG2.SP2
• NIST SP 800-53 Rev 4 CM-2, CM-6, CM-8, CM-8(1)
• UK NCSC Cyber Essentials</t>
  </si>
  <si>
    <t>Track, review, approve, or disapprove, and log changes to organizational systems.</t>
  </si>
  <si>
    <t>• NIST SP 800-171 Rev 1 3.4.3
• NIST CSF v1.1 PR.IP-1, PR.IP-3
• CERT RMM v1.2 KIM:SG5.SP2
• NIST SP 800-53 Rev 4 CM-3
• AU ACSC Essential Eight</t>
  </si>
  <si>
    <t>Analyze the security impact of changes prior to implementation.</t>
  </si>
  <si>
    <t>• NIST SP 800-171 Rev 1 3.4.4
• NIST CSF v1.1 PR.IP-3
• NIST SP 800-53 Rev 4 CM-4</t>
  </si>
  <si>
    <t>IA.2.078</t>
  </si>
  <si>
    <t>Enforce a minimum password complexity and change of characters when new passwords are created.</t>
  </si>
  <si>
    <t>IA.2.079</t>
  </si>
  <si>
    <t>IA.2.080</t>
  </si>
  <si>
    <t>IA.2.081</t>
  </si>
  <si>
    <t>IA.2.082</t>
  </si>
  <si>
    <t>• NIST SP 800-171 Rev 1 3.5.7
• CIS Controls v7.1 4.2, 4.4
• NIST CSF v1.1 PR.AC-1, PR.AC-6, PR.AC-7
• NIST SP 800-53 Rev 4 IA-5(1)
• UK NCSC Cyber Essentials</t>
  </si>
  <si>
    <t>Prohibit password reuse for a specified number of generations.</t>
  </si>
  <si>
    <t>• NIST SP 800-171 Rev 1 3.5.8
• CIS Controls v7.1 4.2, 4.4
• NIST CSF v1.1 PR.AC-1, PR.AC-6, PR.AC-7
• NIST SP 800-53 Rev 4 IA-5(1)</t>
  </si>
  <si>
    <t>Allow temporary password use for system logons with an immediate change to a permanent password.</t>
  </si>
  <si>
    <t>• NIST SP 800-171 Rev 1 3.5.9
• NIST CSF v1.1 PR.AC-1, PR.AC-6, PR.AC-7
• NIST SP 800-53 Rev 4 IA-5(1)</t>
  </si>
  <si>
    <t>Store and transmit only cryptographically-protected passwords.</t>
  </si>
  <si>
    <t>• NIST SP 800-171 Rev 1 3.5.10
• CIS Controls v7.1 16.4, 16.5
• NIST CSF v1.1 PR.AC-1, PR.AC-6, PR.AC-7
• CERT RMM v1.2 KIM:SG4.SP1
• NIST SP 800-53 Rev 4 IA-5(1)</t>
  </si>
  <si>
    <t>Obscure feedback of authentication information.</t>
  </si>
  <si>
    <t>• NIST SP 800-171 Rev 1 3.5.11
• NIST CSF v1.1 PR.AC-1
• NIST SP 800-53 Rev 4 IA-6</t>
  </si>
  <si>
    <t>INCIDENT RESPONSE (IR)</t>
  </si>
  <si>
    <t>C016: Plan incident response</t>
  </si>
  <si>
    <t>IR.2.092</t>
  </si>
  <si>
    <t>Establish an operational incident-handling capability for organizational systems that includes preparation, detection, analysis, containment, recovery, and user response activities.</t>
  </si>
  <si>
    <t>C017: Detect and report events</t>
  </si>
  <si>
    <t>C018: Develop and implement a response to a declared incident</t>
  </si>
  <si>
    <t>C019: Perform post incident reviews</t>
  </si>
  <si>
    <t>IR.2.093</t>
  </si>
  <si>
    <t>IR.2.094</t>
  </si>
  <si>
    <t>IR.2.096</t>
  </si>
  <si>
    <t>IR.2.097</t>
  </si>
  <si>
    <t>• NIST SP 800-171 Rev 1 3.6.1
• NIST CSF v1.1. RS.RP-1
• CERT RMM v1.2 IMC:SG1.SP1
• NIST SP 800-53 Rev 4 IR-2, IR-4</t>
  </si>
  <si>
    <t>• CIS Controls v7.1 19.4
• NIST CSF v1.1 DE.CM-1, DE.CM-2, DE.CM-3, RS.CO-2
• CERT RMM v1.2 IMC:SG2.SP1
• NIST SP 800-53 Rev 4 IR-6</t>
  </si>
  <si>
    <t>Detect and report events.</t>
  </si>
  <si>
    <t>Analyze and triage events to support event resolution and incident declaration.</t>
  </si>
  <si>
    <t>• CERT RMM v1.2 IMC:SG2.SP4
• NIST SP 800-53 Rev 4 IR-4(3)</t>
  </si>
  <si>
    <t>Develop and implement responses to declared incidents according to pre-defined procedures.</t>
  </si>
  <si>
    <t>• CIS Controls v7.1 19.1
• NIST CSF v1.1 RS.RP-1
• CERT RMM v1.2 IMC:SG4.SP2
• NIST SP 800-53 Rev 4 IR-4</t>
  </si>
  <si>
    <t>Perform root cause analysis on incidents to determine underlying causes.</t>
  </si>
  <si>
    <t>• NIST CSF v1.1 DE.AE-2
• CERT RMM v1.2 IMC:SG5.SP1
• NIST SP 800-53 Rev 4 AU-2</t>
  </si>
  <si>
    <t>MAINTENANCE (MA)</t>
  </si>
  <si>
    <t>C021: Manage maintenance</t>
  </si>
  <si>
    <t>C023: Protect and control media</t>
  </si>
  <si>
    <t>MEDIA PROTECTION (MP)</t>
  </si>
  <si>
    <t>PERSONNEL SECURITY (PS)</t>
  </si>
  <si>
    <t>C026: Screen personnel</t>
  </si>
  <si>
    <t>C027: Protect CUI during personnel actions</t>
  </si>
  <si>
    <t>PHYSICAL PROTECTION (PE)</t>
  </si>
  <si>
    <t>C028: Limit physical access</t>
  </si>
  <si>
    <t>RECOVERY (RE)</t>
  </si>
  <si>
    <t>C029: Manage backups</t>
  </si>
  <si>
    <t>RISK MANAGEMENT (RM)</t>
  </si>
  <si>
    <t>C031: Identify and evaluate risk</t>
  </si>
  <si>
    <t>C032: Manage risk</t>
  </si>
  <si>
    <t>SECURITY ASSESSMENT (CA)</t>
  </si>
  <si>
    <t>C034: Develop and manage a system security plan</t>
  </si>
  <si>
    <t>C035: Define and manage controls</t>
  </si>
  <si>
    <t>SYSTEM AND COMMUNICATIONS PROTECTION (SC)</t>
  </si>
  <si>
    <t>C038: Define security requirements for systems and communications</t>
  </si>
  <si>
    <t>SYSTEM AND INFORMATION INTEGRITY (SI)</t>
  </si>
  <si>
    <t>C040: Identify and manage information system flaws</t>
  </si>
  <si>
    <t>C042: Perform network and system monitoring</t>
  </si>
  <si>
    <t>MA.2.111</t>
  </si>
  <si>
    <t>MA.2.112</t>
  </si>
  <si>
    <t>MA.2.113</t>
  </si>
  <si>
    <t>MA.2.114</t>
  </si>
  <si>
    <t>MP.2.119</t>
  </si>
  <si>
    <t>MP.2.120</t>
  </si>
  <si>
    <t>MP.2.121</t>
  </si>
  <si>
    <t>PS.2.127</t>
  </si>
  <si>
    <t>PS.2.128</t>
  </si>
  <si>
    <t>PE.2.135</t>
  </si>
  <si>
    <t>RE.2.137</t>
  </si>
  <si>
    <t>RE.2.138</t>
  </si>
  <si>
    <t>RM.2.141</t>
  </si>
  <si>
    <t>RM.2.142</t>
  </si>
  <si>
    <t>RM.2.143</t>
  </si>
  <si>
    <t>CA.2.157</t>
  </si>
  <si>
    <t>CA.2.158</t>
  </si>
  <si>
    <t>CA.2.159</t>
  </si>
  <si>
    <t>SC.2.178</t>
  </si>
  <si>
    <t>SC.2.179</t>
  </si>
  <si>
    <t>SI.2.214</t>
  </si>
  <si>
    <t>SI.2.216</t>
  </si>
  <si>
    <t>SI.2.217</t>
  </si>
  <si>
    <t>Perform maintenance on organizational systems.</t>
  </si>
  <si>
    <t>• NIST SP 800-171 Rev 1 3.7.1
• NIST CSF v1.1 PR.MA-1
• CERT RMM v1.2 TM:SG5.SP2
• NIST SP 800-53 Rev 4 MA-2</t>
  </si>
  <si>
    <t>Provide controls on the tools, techniques, mechanisms, and personnel used to conduct system maintenance.</t>
  </si>
  <si>
    <t>• NIST SP 800-171 Rev 1 3.7.2
• NIST CSF v1.2 PR.MA-1
• CERT RMM v1.2 TM:SG5.SP2
• NIST SP 800-53 Rev 4 MA-3</t>
  </si>
  <si>
    <t>Require multifactor authentication to establish nonlocal maintenance sessions via external network connections and terminate such connections when nonlocal maintenance is complete.</t>
  </si>
  <si>
    <t>• NIST SP 800-171 Rev 1 3.7.5
• NIST CSF v1.1 PR.MA-2
• CERT RMM v1.2 TM:SG4.SP1
• NIST SP 800-53 Rev 4 MA-4</t>
  </si>
  <si>
    <t>Supervise the maintenance activities of personnel without required access authorization.</t>
  </si>
  <si>
    <t>• NIST SP 800-171 Rev 1 3.7.6
• CERT RMM v1.2 TM:SG5.SP2
• NIST SP 800-53 Rev 4 MA-5</t>
  </si>
  <si>
    <t>Protect (i.e., physically control and securely store) system media containing CUI, both paper and digital.</t>
  </si>
  <si>
    <t>• NIST SP 800-171 Rev 1 3.8.1
• NIST CSF v1.1 PR.PT-2
• CERT RMM v1.2 KIM:SG2.SP2
• NIST SP 800-53 Rev 4 MP-4</t>
  </si>
  <si>
    <t>Limit access to CUI on system media to authorized users.</t>
  </si>
  <si>
    <t>• NIST SP 800-171 Rev 1 3.8.2
• CIS Controls v7.1 14.6
• NIST CSF v1.1 PR.PT-2
• CERT RMM v1.2 MON:SG2.SP4
• NIST SP 800-53 Rev 4 MP-2</t>
  </si>
  <si>
    <t>Control the use of removable media on system components.</t>
  </si>
  <si>
    <t>• NIST SP 800-171 Rev 1 3.8.7
• CIS Controls v7.1 13.7, 13.8
• NIST CSF v1.1 PR.PT-2
• CERT RMM v1.2 MON:SG2.SP4
• NIST SP 800-53 Rev 4 MP-7</t>
  </si>
  <si>
    <t>Screen individuals prior to authorizing access to organizational systems containing CUI.</t>
  </si>
  <si>
    <t>• NIST SP 800-171 Rev 1 3.9.1
• CERT RMM v1.2 HRM:SG2.SP1
• NIST SP 800-53 Rev 4 PS-3</t>
  </si>
  <si>
    <t>Ensure that organizational systems containing CUI are protected during and after personnel actions such as terminations and transfers.</t>
  </si>
  <si>
    <t>• NIST SP 800-171 Rev 1 3.9.2
• NIST CSF v1.1 PR.AC-1
• CERT RMM v1.2 HRM:SG4.SP2
• NIST SP 800-53 Rev 4 PS-4, PS-5</t>
  </si>
  <si>
    <t>Protect and monitor the physical facility and support infrastructure for organizational systems.</t>
  </si>
  <si>
    <t>• NIST SP 800-171 Rev 1 3.10.2
• NIST CSF v1.1 PR.AC-2
• CERT RMM v1.2 KIM:SG4.SP2
• NIST SP 800-53 Rev 4 PE-6</t>
  </si>
  <si>
    <t>Regularly perform and test data backups.</t>
  </si>
  <si>
    <t>• CIS Controls v7.1 10.1, 10.3
• NIST CSF v1.1 PR.IP-4
• CERT RMM v1.2 KIM:SG6.SP1
• NIST 800-53 Rev 4 CP-9
• AU ACSC Essential Eight</t>
  </si>
  <si>
    <t>Protect the confidentiality of backup CUI at storage locations.</t>
  </si>
  <si>
    <t>• NIST SP 800-171 Rev 1 3.8.9
• CERT RMM v1.2 MON:SG2.SP4
• NIST 800-53 Rev 4 CP-9</t>
  </si>
  <si>
    <t>Periodically assess the risk to organizational operations (including mission, functions, image, or reputation), organizational assets, and individuals, resulting from the operation of organizational systems and the associated processing, storage, or transmission of CUI.</t>
  </si>
  <si>
    <t>• NIST SP 800-171 Rev 1 3.11.1
• NIST CSF v1.1 ID.RA-1, ID.RA-4, DE.AE-4, RS.MI-3
• CERT RMM v1.2 RISK:SG4
• NIST SP 800-53 Rev 4 RA-3</t>
  </si>
  <si>
    <t>Scan for vulnerabilities in organizational systems and applications periodically and when new vulnerabilities affecting those systems and applications are identified.</t>
  </si>
  <si>
    <t>• NIST SP 800-171 Rev 1 3.11.2
• CIS Controls v7.1 3.1, 3.2
• NIST CSF v1.1 ID.RA-1
• CERT RMM v1.2 VAR:SG2.SP2
• NIST SP 800-53 Rev 4 RA-5</t>
  </si>
  <si>
    <t>Remediate vulnerabilities in accordance with risk assessments.</t>
  </si>
  <si>
    <t>• NIST SP 800-171 Rev 1 3.11.3
• CIS Controls v7.1 3.7
• NIST CSF v1.1 RS.MI-3
• CERT RMM v1.2 VAR:SG3.SP1
• NIST SP 800-53 Rev 4 RA-5</t>
  </si>
  <si>
    <t>Develop, document, and periodically update system security plans that describe system boundaries, system environments of operation, how security requirements are implemented, and the relationships with or connections to other systems.</t>
  </si>
  <si>
    <t>• NIST SP 800-171 Rev 1 3.12.4
• NIST CSF v1.1 PR.IP-7
• NIST SP 800-53 Rev 4 PL-2</t>
  </si>
  <si>
    <t>Periodically assess the security controls in organizational systems to determine if the controls are effective in their application.</t>
  </si>
  <si>
    <t>• NIST SP 800-171 Rev 1 3.12.1
• NIST CSF v1.1 DE.DP-3
• NIST SP 800-53 Rev 4 CA-2</t>
  </si>
  <si>
    <t>Develop and implement plans of action designed to correct deficiencies and reduce or eliminate vulnerabilities in organizational systems.</t>
  </si>
  <si>
    <t>• NIST SP 800-171 Rev 1 3.12.2
• CERT RMM v1.2 RISK:SG5.SP1
• NIST SP 800-53 Rev 4 CA-5</t>
  </si>
  <si>
    <t>Prohibit remote activation of collaborative computing devices and provide indication of devices in use to users present at the device.</t>
  </si>
  <si>
    <t>• NIST SP 800-171 Rev 1 3.13.12
• NIST CSF v1.1 PR.AC-3
• NIST SP 800-53 Rev 4 SC-15</t>
  </si>
  <si>
    <t>Use encrypted sessions for the management of network devices.</t>
  </si>
  <si>
    <t>• CMMC 
• CIS Controls v7.1 11.5</t>
  </si>
  <si>
    <t>Monitor system security alerts and advisories and take action in response.</t>
  </si>
  <si>
    <t>• NIST SP 800-171 Rev 1 3.14.3
• CIS Controls v7.1 6.5, 6.6
• NIST CSF v1.1 RS.AN-5
• CERT RMM v1.2 IMC:SG2.SP1
• NIST SP 800-53 Rev 4 SI-5</t>
  </si>
  <si>
    <t>Monitor organizational systems, including inbound and outbound communications traffic, to detect attacks and indicators of potential attacks.</t>
  </si>
  <si>
    <t>• NIST SP 800-171 Rev 1 3.14.6
• CIS Controls v7.1 12.6
• NIST CSF v1.1 DE.CM-1
• CERT RMM v1.2 MON:SG1.SP3
• NIST SP 800-53 Rev 4 SI-4</t>
  </si>
  <si>
    <t>Identify unauthorized use of organizational systems.</t>
  </si>
  <si>
    <t>• NIST SP 800-171 Rev 1 3.14.7
• NIST CSF v1.1 DE.CM-1, DE.CM-7
• CERT RMM v1.2 MON:SG1.SP3
• NIST SP 800-53 Rev 4 SI-4</t>
  </si>
  <si>
    <t>• CERT RMM v1.2 GG2.GP2
• CERT RMM v1.2 GG2.GP3</t>
  </si>
  <si>
    <t>AC.3.017</t>
  </si>
  <si>
    <t>Separate the duties of individuals to reduce the risk of malevolent activity without collusion.</t>
  </si>
  <si>
    <t>ASSET MANAGEMENT (AM)</t>
  </si>
  <si>
    <t>C005: Identify and document assets</t>
  </si>
  <si>
    <t>C009: Identify and protect audit information</t>
  </si>
  <si>
    <t>C020: Test incident response</t>
  </si>
  <si>
    <t>C022: Identify and mark media</t>
  </si>
  <si>
    <t>C025: Protect media during transport</t>
  </si>
  <si>
    <t>C036: Perform code reviews</t>
  </si>
  <si>
    <t>SITUATIONAL AWARENESS (SA)</t>
  </si>
  <si>
    <t>C037: Implement threat monitoring</t>
  </si>
  <si>
    <t>C039: Control communications at system boundaries</t>
  </si>
  <si>
    <t>C043: Implement advanced email protections</t>
  </si>
  <si>
    <t>AC.3.018</t>
  </si>
  <si>
    <t>AC.3.019</t>
  </si>
  <si>
    <t>AC.3.012</t>
  </si>
  <si>
    <t>AC.3.020</t>
  </si>
  <si>
    <t>AC.3.014</t>
  </si>
  <si>
    <t>AC.3.021</t>
  </si>
  <si>
    <t>AC.3.022</t>
  </si>
  <si>
    <t>AM.3.036</t>
  </si>
  <si>
    <t>AU.3.045</t>
  </si>
  <si>
    <t>AU.3.046</t>
  </si>
  <si>
    <t>AU.3.048</t>
  </si>
  <si>
    <t>AU.3.049</t>
  </si>
  <si>
    <t>AU.3.050</t>
  </si>
  <si>
    <t>AU.3.051</t>
  </si>
  <si>
    <t>AU.3.052</t>
  </si>
  <si>
    <t>AT.3.058</t>
  </si>
  <si>
    <t>CM.3.067</t>
  </si>
  <si>
    <t>CM.3.068</t>
  </si>
  <si>
    <t>CM.3.069</t>
  </si>
  <si>
    <t>IA.3.083</t>
  </si>
  <si>
    <t>IA.3.084</t>
  </si>
  <si>
    <t>IA.3.085</t>
  </si>
  <si>
    <t>IA.3.086</t>
  </si>
  <si>
    <t>IR.3.098</t>
  </si>
  <si>
    <t>IR.3.099</t>
  </si>
  <si>
    <t>MA.3.115</t>
  </si>
  <si>
    <t>MA.3.116</t>
  </si>
  <si>
    <t>MP.3.122</t>
  </si>
  <si>
    <t>MP.3.123</t>
  </si>
  <si>
    <t>MP.3.124</t>
  </si>
  <si>
    <t>MP.3.125</t>
  </si>
  <si>
    <t>PE.3.136</t>
  </si>
  <si>
    <t>RE.3.139</t>
  </si>
  <si>
    <t>RM.3.144</t>
  </si>
  <si>
    <t>RM.3.146</t>
  </si>
  <si>
    <t>RM.3.147</t>
  </si>
  <si>
    <t>CA.3.161</t>
  </si>
  <si>
    <t>CA.3.162</t>
  </si>
  <si>
    <t>SA.3.169</t>
  </si>
  <si>
    <t>SC.3.177</t>
  </si>
  <si>
    <t>SC.3.180</t>
  </si>
  <si>
    <t>SC.3.181</t>
  </si>
  <si>
    <t>SC.3.182</t>
  </si>
  <si>
    <t>SC.3.183</t>
  </si>
  <si>
    <t>SC.3.184</t>
  </si>
  <si>
    <t>SC.3.185</t>
  </si>
  <si>
    <t>SC.3.186</t>
  </si>
  <si>
    <t>SC.3.187</t>
  </si>
  <si>
    <t>SC.3.188</t>
  </si>
  <si>
    <t>SC.3.189</t>
  </si>
  <si>
    <t>SC.3.190</t>
  </si>
  <si>
    <t>SC.3.191</t>
  </si>
  <si>
    <t>SC.3.192</t>
  </si>
  <si>
    <t>SC.3.193</t>
  </si>
  <si>
    <t>SI.3.218</t>
  </si>
  <si>
    <t>SI.3.219</t>
  </si>
  <si>
    <t>SI.3.220</t>
  </si>
  <si>
    <t>• NIST SP 800-171 Rev 1 3.1.4
• NIST CSF v1.1 PR.AC-4
• NIST SP 800-53 Rev 4 AC-5</t>
  </si>
  <si>
    <t>Prevent non-privileged users from executing privileged functions and capture the execution of such functions in audit logs.</t>
  </si>
  <si>
    <t>• NIST SP 800-171 Rev 1 3.1.7
• NIST CSF v1.1 PR.AC-4
• CERT RMM v1.2 KIM:SG4.SP1
• NIST SP 800-53 Rev 4 AC-6(9), AC-6(10)</t>
  </si>
  <si>
    <t>Terminate (automatically) user sessions after a defined condition.</t>
  </si>
  <si>
    <t>• NIST SP 800-171 Rev 1 3.1.11
• CIS Controls v7.1 16.7, 16.11
• NIST SP 800-53 Rev 4 AC-12</t>
  </si>
  <si>
    <t>Protect wireless access using authentication and encryption.</t>
  </si>
  <si>
    <t>• NIST SP 800-171 Rev 1 3.1.17
• CIS Controls v7.1 15.7, 15.8
• NIST CSF v1.1 PR.PT-4
• CERT RMM v1.2 KIM:SG4.SP1
• NIST SP 800-53 Rev 4 AC-18(1)</t>
  </si>
  <si>
    <t>Control connection of mobile devices.</t>
  </si>
  <si>
    <t>• NIST SP 800-171 Rev 1 3.1.18
• CIS Controls v7.1 13.6, 16.7
• NIST CSF v1.1 PR.AC-3, PR.AC-6
• CERT RMM v1.2 TM:SG2.SP2
• NIST SP 800-53 Rev 4 AC-19
• UK NCSC Cyber Essentials</t>
  </si>
  <si>
    <t>Employ cryptographic mechanisms to protect the confidentiality of remote access sessions.</t>
  </si>
  <si>
    <t>• NIST SP 800-171 Rev 1 3.1.13
• CIS Controls v7.1 15.7, 15.8
• NIST CSF v1.1 PR.AC-3, PR.PT-4
• CERT RMM v1.2 KIM:SG4.SP1
• NIST SP 800-53 Rev 4 AC-17(2)</t>
  </si>
  <si>
    <t>Authorize remote execution of privileged commands and remote access to security-relevant information.</t>
  </si>
  <si>
    <t>• NIST SP 800-171 Rev 1 3.1.15
• CIS Controls v7.1 8.8, 12.11, 12.12
• NIST CSF v1.1 PR.AC-3, PR.PT-4
• CERT RMM v1.2 TM:SG2.SP2
• NIST SP 800-53 Rev 4 AC-17(4)</t>
  </si>
  <si>
    <t>Encrypt CUI on mobile devices and mobile computing platforms.</t>
  </si>
  <si>
    <t>• NIST SP 800-171 Rev 1 3.1.19
• CIS Controls v7.1 13.6
• NIST CSF v1.1 PR.AC-3
• CERT RMM v1.2 KIM:SG4.SP1
• NIST SP 800-53 Rev 4 AC-19(5)</t>
  </si>
  <si>
    <t>Define procedures for the handling of CUI data.</t>
  </si>
  <si>
    <t>• CMMC</t>
  </si>
  <si>
    <t>Review and update logged events.</t>
  </si>
  <si>
    <t>• NIST SP 800-171 Rev 1 3.3.3
• CIS Controls v7.1 6.7
• CERT RMM v1.2 IMC:SG2.SP2
• NIST SP 800-53 Rev 4 AU-2(3)</t>
  </si>
  <si>
    <t>Alert in the event of an audit logging process failure.</t>
  </si>
  <si>
    <t>• NIST SP 800-171 Rev 1 3.3.4
• CIS Controls v7.1 6.7
• NIST SP 800-53 Rev 4 AU-5</t>
  </si>
  <si>
    <t>Collect audit information (e.g., logs) into one or more central repositories.</t>
  </si>
  <si>
    <t>• CMMC
• CIS Controls v7.1 6.5
• CERT RMM v1.2 COMP:SG3.SP1
• NIST SP 800-53 Rev 4 AU-6(4)</t>
  </si>
  <si>
    <t>Protect audit information and audit logging tools from unauthorized access, modification, and deletion.</t>
  </si>
  <si>
    <t>• NIST SP 800-171 Rev 1 3.3.8 
• CERT RMM v1.2 MON:SG2.SP3
• NIST SP 800-53 Rev 4 AU-6(7), AU-9</t>
  </si>
  <si>
    <t>Limit management of audit logging functionality to a subset of privileged users.</t>
  </si>
  <si>
    <t>• NIST SP 800-171 Rev 1 3.3.9
• CERT RMM v1.2 MON:SG2.SP2
• NIST SP 800-53 Rev 4 AU-6(7), AU-9(4)</t>
  </si>
  <si>
    <t>Correlate audit record review, analysis, and reporting processes for investigation and response to indications of unlawful, unauthorized, suspicious, or unusual activity.</t>
  </si>
  <si>
    <t>• NIST SP 800-171 Rev 1 3.3.5
• CIS Controls v7.1 6.6, 6.7
• NIST CSF v1.1 DE.AE-3
• CERT RMM v1.2 COMP: SG3.SP1
• NIST SP 800-53 Rev 4 AU-6(3)</t>
  </si>
  <si>
    <t>Provide audit record reduction and report generation to support on-demand analysis and reporting.</t>
  </si>
  <si>
    <t xml:space="preserve">• NIST SP 800-171 Rev 1 3.3.6
• NIST CSF v1.1 RS.AN-3
• CERT RMM v1.2 COMP:SG3.SP2
• NIST SP 800-53 Rev 4 AU-7 </t>
  </si>
  <si>
    <t>Provide security awareness training on recognizing and reporting potential indicators of insider threat.</t>
  </si>
  <si>
    <t>• NIST SP 800-171 Rev 1 3.2.3
• NIST CSF v1.1 ID.RA-3
• CERT RMM v1.2 OTA:SG2.SP1
• NIST SP 800-53 Rev 4 AT-2(2)</t>
  </si>
  <si>
    <t>Define, document, approve, and enforce physical and logical access restrictions associated with changes to organizational systems.</t>
  </si>
  <si>
    <t>• NIST SP 800-171 Rev 1 3.4.5
• CIS Controls v7.1 2.5, 2.7, 2.8, 2.9, 4.3, 11.1, 11.3, 11.7
• NIST CSF v1.1 PR.IP-1
• CERT RMM v1.2 TM:SG4.SP1
• NIST SP 800-53 Rev 4 CM-5
• UK NCSC Cyber Essentials</t>
  </si>
  <si>
    <t>Restrict, disable, or prevent the use of nonessential programs, functions, ports, protocols, and services.</t>
  </si>
  <si>
    <t>• NIST SP 800-171 Rev 1 3.4.7
• CIS Controls v7.1 9.2, 9.4, 12.4
• NIST CSF v1.1 PR.IP-1, PR.PT-3
• CERT RMM v1.2 TM:SG2.SP2
• NIST SP 800-53 Rev 4 CM-7(1), CM-7(2)
• UK NCSC Cyber Essentials</t>
  </si>
  <si>
    <t>Apply deny-by-exception (blacklisting) policy to prevent the use of unauthorized software or deny-all, permit-by-exception (whitelisting) policy to allow the execution of authorized software.</t>
  </si>
  <si>
    <t>• NIST SP 800-171 Rev 1 3.4.8
• CIS Controls v7.1 2.1, 2.2, 2.6, 2.7, 2.8, 2.9
• NIST CSF v1.1 PR.PT-3
• CERT RMM v1.2 TM:SG2.SP2
• NIST SP 800-53 Rev 4 CM-7(4), CM-7(5)
• UK NCSC Cyber Essentials</t>
  </si>
  <si>
    <t>Use multifactor authentication for local and network access to privileged accounts and for network access to non-privileged accounts.</t>
  </si>
  <si>
    <t>• NIST SP 800-171 Rev 1 3.5.3
• CIS Controls v7.1 4.5, 11.5, 12.11
• NIST CSF v1.1 PR.AC-1, PR.AC-6, PR.AC-7
• CERT RMM v1.2 TM:SG4.SP1
• NIST SP 800-53 Rev 4 IA-2(1), IA-2(2), IA-2(3)
• AU ACSC Essential Eight</t>
  </si>
  <si>
    <t>Employ replay-resistant authentication mechanisms for network access to privileged and non-privileged accounts.</t>
  </si>
  <si>
    <t>• NIST SP 800-171 Rev 1 3.5.4
• NIST CSF v1.1 PR.AC-1, PR.AC-6, PR.AC-7
• NIST SP 800-53 Rev 4 IA-2(8), IA-2(9)</t>
  </si>
  <si>
    <t>Prevent the reuse of identifiers for a defined period.</t>
  </si>
  <si>
    <t>• NIST SP 800-171 Rev 1 3.5.5
• CIS Controls v7.1 16.7, 16.10, 16.12
• NIST CSF v1.1 PR.AC-1, PR.AC-6, PR.AC-7
• NIST SP 800-53 Rev 4 IA-4</t>
  </si>
  <si>
    <t>Disable identifiers after a defined period of inactivity.</t>
  </si>
  <si>
    <t>• NIST SP 800-171 Rev 1 3.5.6
• CIS Controls v7.1 16.9, 16.10, 16.11
• NIST CSF v1.1 PR.AC-1, PR.AC-6, PR.AC-7
• NIST SP 800-53 Rev 4 IA-4</t>
  </si>
  <si>
    <t>Track, document, and report incidents to designated officials and/or authorities both internal and external to the organization.</t>
  </si>
  <si>
    <t>• NIST SP 800-171 Rev 1 3.6.2
• CIS Controls v7.1 19.4
• NIST CSF v1.1 RS.CO-2, RS.CO-3
• CERT RMM v1.2 IMC:SG2.SP2
• NIST SP 800-53 Rev 4 IR-6, IR-7</t>
  </si>
  <si>
    <t>Test the organizational incident response capability.</t>
  </si>
  <si>
    <t>• NIST SP 800-171 Rev 1 3.6.3
• CIS Controls v7.1 19.7
• NIST CSF v1.1 DE.DP-3
• NIST SP 800-53 Rev 4 IR-3</t>
  </si>
  <si>
    <t>Ensure equipment removed for off-site maintenance is sanitized of any CUI.</t>
  </si>
  <si>
    <t>• NIST SP 800-171 Rev 1 3.7.3
• CERT RMM v1.2 TM:SG5.SP2
• NIST SP 800-53 Rev 4 MA-2</t>
  </si>
  <si>
    <t>Check media containing diagnostic and test programs for malicious code before the media are used in organizational systems.</t>
  </si>
  <si>
    <t>• NIST SP 800-171 Rev 1 3.7.4
• NIST SP 800-53 Rev 4 MA-3(2)</t>
  </si>
  <si>
    <t>Mark media with necessary CUI markings and distribution limitations.</t>
  </si>
  <si>
    <t>• NIST SP 800-171 Rev 1 3.8.4
• NIST CSF v1.1 PR.PT-2
• CERT RMM v1.2 MON:SG2.SP4
• NIST SP 800-53 Rev 4 MP-3</t>
  </si>
  <si>
    <t>Prohibit the use of portable storage devices when such devices have no identifiable owner.</t>
  </si>
  <si>
    <t>• NIST SP 800-171 Rev 1 3.8.8
• NIST CSF v1.1 PR.PT-2
• CERT RMM v1.2 MON:SG2.SP4
• NIST SP 800-53 Rev 4 MP-7(1)</t>
  </si>
  <si>
    <t>Control access to media containing CUI and maintain accountability for media during transport outside of controlled areas.</t>
  </si>
  <si>
    <t>• NIST SP 800-171 Rev 1 3.8.5
• NIST CSF v1.1 PR.PT-2
• CERT RMM v1.2 KIM:SG4.SP2
• NIST SP 800-53 Rev 4 MP-5</t>
  </si>
  <si>
    <t>Implement cryptographic mechanisms to protect the confidentiality of CUI stored on digital media during transport unless otherwise protected by alternative physical safeguards.</t>
  </si>
  <si>
    <t>• NIST SP 800-171 Rev 1 3.8.6
• CIS Controls v7.1 13.9
• CERT RMM v1.2 KIM:SG4.SP1
• NIST SP 800-53 Rev 4 MP-5(4)</t>
  </si>
  <si>
    <t>Enforce safeguarding measures for CUI at alternate work sites.</t>
  </si>
  <si>
    <t>• NIST SP 800-171 Rev 1 3.10.6
• CERT RMM v1.2 EC:SG2.SP1
• NIST SP 800-53 Rev 4 PE-17</t>
  </si>
  <si>
    <t>Regularly perform complete, comprehensive, and resilient data backups as organizationally defined.</t>
  </si>
  <si>
    <t>• CIS Controls v7.1 10.1, 10.2, 10.5
• CERT RMM v1.2 KIM:SG6.SP1
• NIST 800-53 Rev 4 CP-9, CP-9(3)</t>
  </si>
  <si>
    <t>Periodically perform risk assessments to identify and prioritize risks according to the defined risk categories, risk sources, and risk measurement criteria.</t>
  </si>
  <si>
    <t>• NIST CSF v1.1 ID.RA-5
• CERT RMM v1.2 RISK:SG3, RISK:SG4.SP3 
• NIST SP 800-53 Rev 4 RA-3</t>
  </si>
  <si>
    <t>Develop and implement risk mitigation plans.</t>
  </si>
  <si>
    <t>• NIST CSF v1.1 ID.RA-6, ID.RM-1
• CERT RMM v1.2 RISK:SG5.SP1
• NIST SP 800-53 Rev 4 PM-9</t>
  </si>
  <si>
    <t>Manage non-vendor-supported products (e.g., end of life) separately and restrict as necessary to reduce risk.</t>
  </si>
  <si>
    <t>• CMMC
• CIS Controls v7.1 2.2
• NIST SP 800-53 Rev 4 SA-22(1)</t>
  </si>
  <si>
    <t>Monitor security controls on an ongoing basis to ensure the continued effectiveness of the controls.</t>
  </si>
  <si>
    <t>• NIST SP 800-171 Rev 1 3.12.3
• NIST CSF v1.1 PR.IP-7, DE.DP-5
• CERT RMM v1.2 MON:SG1.SP1
• NIST SP 800-53 Rev 4 CA-7</t>
  </si>
  <si>
    <t>Employ a security assessment of enterprise software that has been developed internally, for internal use, and that has been organizationally defined as an area of risk.</t>
  </si>
  <si>
    <t>• CMMC
• CIS Controls v7.1 18.1, 18.2</t>
  </si>
  <si>
    <t>Receive and respond to cyber threat intelligence from information sharing forums and sources and communicate to stakeholders.</t>
  </si>
  <si>
    <t>• CMMC
• NIST CSF v1.1 ID.RA-2
• NIST SP 800-53 Rev 4 PM-16</t>
  </si>
  <si>
    <t>Employ FIPS-validated cryptography when used to protect the confidentiality of CUI.</t>
  </si>
  <si>
    <t>• NIST SP 800-171 Rev 1 3.13.11
• CIS Controls v7.1 14.4, 14.8
• NIST CSF v1.1 PR.DS-1, PR.DS-2
• CERT RMM v1.2 KIM:SG4.SP1
• NIST SP 800-53 Rev 4 SC-13</t>
  </si>
  <si>
    <t>Employ architectural designs, software development techniques, and systems engineering principles that promote effective information security within organizational systems.</t>
  </si>
  <si>
    <t>• NIST SP 800-171 Rev 1 3.13.2
• CIS Controls v7.1 5.1, 5.2, 5.4
• NIST SP 800-53 Rev 4 SA-8</t>
  </si>
  <si>
    <t>Separate user functionality from system management functionality.</t>
  </si>
  <si>
    <t>• NIST SP 800-171 Rev 1 3.13.3
• CIS Controls v7.1 4.3
• CERT RMM v1.2 KIM:SG2.SP2
• NIST SP 800-53 Rev 4 SC-2
• AU ACSC Essential Eight</t>
  </si>
  <si>
    <t>Prevent unauthorized and unintended information transfer via shared system resources.</t>
  </si>
  <si>
    <t>• NIST SP 800-171 Rev 1 3.13.4
• NIST SP 800-53 Rev 4 SC-4</t>
  </si>
  <si>
    <t>Deny network communications traffic by default and allow network communications traffic by exception (i.e., deny all, permit by exception).</t>
  </si>
  <si>
    <t>• NIST SP 800-171 Rev 1 3.13.6
• NIST SP 800-53 Rev 4 SC-7(5)</t>
  </si>
  <si>
    <t>Prevent remote devices from simultaneously establishing non-remote connections with organizational systems and communicating via some other connection to resources in external networks (i.e., split tunneling).</t>
  </si>
  <si>
    <t>• NIST SP 800-171 Rev 1 3.13.7
• CIS Controls v7.1 12.12
• NIST CSF v1.1 PR.AC-3
• NIST SP 800-53 Rev 4 SC-7(7)</t>
  </si>
  <si>
    <t>Implement cryptographic mechanisms to prevent unauthorized disclosure of CUI during transmission unless otherwise protected by alternative physical safeguards.</t>
  </si>
  <si>
    <t>• NIST SP 800-171 Rev 1 3.13.8
• NIST CSF v1.1 PR.AC-2
• CERT RMM v1.2 KIM:SG4.SP1
• NIST SP 800-53 Rev 4 SC-8(1)</t>
  </si>
  <si>
    <t>Terminate network connections associated with communications sessions at the end of the sessions or after a defined period of inactivity.</t>
  </si>
  <si>
    <t>• NIST SP 800-171 Rev 1 3.13.9
• NIST SP 800-53 Rev 4 SC-10</t>
  </si>
  <si>
    <t>Establish and manage cryptographic keys for cryptography employed in organizational systems.</t>
  </si>
  <si>
    <t>• NIST SP 800-171 Rev 1 3.13.10
• CERT RMM v1.2 KIM:SG4.SP1
• NIST SP 800-53 Rev 4 SC-12</t>
  </si>
  <si>
    <t>Control and monitor the use of mobile code.</t>
  </si>
  <si>
    <t>• NIST SP 800-171 Rev 1 3.13.13
• NIST CSF v1.1 DE.CM-5
• NIST SP 800-53 Rev 4 SC-18
• AU ACSC Essential Eight</t>
  </si>
  <si>
    <t>Control and monitor the use of Voice over Internet Protocol (VoIP) technologies.</t>
  </si>
  <si>
    <t>• NIST SP 800-171 Rev 1 3.13.14
• NIST SP 800-53 Rev 4 SC-19</t>
  </si>
  <si>
    <t>Protect the authenticity of communications sessions.</t>
  </si>
  <si>
    <t>• NIST SP 800-171 Rev 1 3.13.15
• NIST SP 800-53 Rev 4 SC-23</t>
  </si>
  <si>
    <t>Protect the confidentiality of CUI at rest.</t>
  </si>
  <si>
    <t>• NIST SP 800-171 Rev 1 3.13.16
• CIS Controls v7.1 14.8
• NIST CSF v1.1 PR.DS-1
• NIST SP 800-53 Rev 4 SC-28</t>
  </si>
  <si>
    <t>Implement Domain Name System (DNS) filtering services.</t>
  </si>
  <si>
    <t>• CMMC
• CIS Controls v7.1 7.7
• NIST SP 800-53 Rev 4 SC-20</t>
  </si>
  <si>
    <t>Implement a policy restricting the publication of CUI on externally owned, publicly accessible websites (e.g., forums, LinkedIn, Facebook, Twitter).</t>
  </si>
  <si>
    <t>Employ spam protection mechanisms at information system access entry and exit points.</t>
  </si>
  <si>
    <t>• CMMC
• NIST SP 800-53 Rev 4 SI-8</t>
  </si>
  <si>
    <t>Implement email forgery protections.</t>
  </si>
  <si>
    <t>• CMMC
• CIS Controls v7.1 7.8
• NIST CSF v1.1 PR.DS-2
• CERT RMM v1.2 KIM:SG4.SP1
• NIST SP 800-53 Rev 4 SC-8</t>
  </si>
  <si>
    <t>Utilize sandboxing to detect or block potentially malicious email.</t>
  </si>
  <si>
    <t>• CIS Controls v7.1 7.10
• NIST SP 800-53 Rev 4 SC-44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</si>
</sst>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8"/>
      <name val="Calibri"/>
      <family val="2"/>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1" applyNumberFormat="0" applyAlignment="0" applyProtection="0"/>
    <xf numFmtId="0" fontId="6" fillId="28" borderId="2"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30" borderId="1" applyNumberFormat="0" applyAlignment="0" applyProtection="0"/>
    <xf numFmtId="0" fontId="13" fillId="0" borderId="6" applyNumberFormat="0" applyFill="0" applyAlignment="0" applyProtection="0"/>
    <xf numFmtId="0" fontId="14" fillId="31" borderId="0" applyNumberFormat="0" applyBorder="0" applyAlignment="0" applyProtection="0"/>
    <xf numFmtId="0" fontId="2" fillId="32" borderId="7" applyNumberFormat="0" applyFont="0" applyAlignment="0" applyProtection="0"/>
    <xf numFmtId="0" fontId="15" fillId="27"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2">
    <xf numFmtId="0" fontId="0" fillId="0" borderId="0" xfId="0"/>
    <xf numFmtId="0" fontId="0" fillId="0" borderId="0" xfId="0" applyAlignme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1B36C-6D61-4E43-8411-924D05A97DEE}">
  <dimension ref="A1"/>
  <sheetViews>
    <sheetView workbookViewId="0">
      <selection activeCell="K33" sqref="K33"/>
    </sheetView>
  </sheetViews>
  <sheetFormatPr baseColWidth="10" defaultRowHeight="16"/>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2778B-DC78-BF47-BA7F-83C659A1FE69}">
  <dimension ref="A1:J90"/>
  <sheetViews>
    <sheetView workbookViewId="0">
      <selection activeCell="L6" sqref="L6"/>
    </sheetView>
  </sheetViews>
  <sheetFormatPr baseColWidth="10" defaultRowHeight="16"/>
  <cols>
    <col min="1" max="1" width="25.33203125" bestFit="1" customWidth="1"/>
    <col min="2" max="2" width="44.6640625" bestFit="1" customWidth="1"/>
    <col min="3" max="3" width="58.83203125" bestFit="1" customWidth="1"/>
    <col min="4" max="4" width="14.1640625" bestFit="1" customWidth="1"/>
    <col min="5" max="5" width="17.5" bestFit="1" customWidth="1"/>
    <col min="6" max="6" width="233.6640625" bestFit="1" customWidth="1"/>
    <col min="7" max="7" width="224.5" bestFit="1" customWidth="1"/>
    <col min="8" max="8" width="211.1640625" bestFit="1" customWidth="1"/>
    <col min="9" max="9" width="34.33203125" bestFit="1" customWidth="1"/>
    <col min="10" max="10" width="15.5" bestFit="1" customWidth="1"/>
  </cols>
  <sheetData>
    <row r="1" spans="1:10">
      <c r="A1" t="s">
        <v>0</v>
      </c>
      <c r="B1" t="s">
        <v>1</v>
      </c>
      <c r="C1" t="s">
        <v>2</v>
      </c>
      <c r="D1" t="s">
        <v>3</v>
      </c>
      <c r="E1" t="s">
        <v>4</v>
      </c>
      <c r="F1" t="s">
        <v>5</v>
      </c>
      <c r="G1" t="s">
        <v>6</v>
      </c>
      <c r="H1" t="s">
        <v>7</v>
      </c>
      <c r="I1" t="s">
        <v>15</v>
      </c>
      <c r="J1" t="s">
        <v>17</v>
      </c>
    </row>
    <row r="2" spans="1:10">
      <c r="A2" t="str">
        <f>"CMMC v1.02 Maturity Level 2"</f>
        <v>CMMC v1.02 Maturity Level 2</v>
      </c>
      <c r="B2" t="s">
        <v>14</v>
      </c>
      <c r="C2" t="str">
        <f>_xlfn.CONCAT("MC01: Improve ",I2," activities")</f>
        <v>MC01: Improve Access Control activities</v>
      </c>
      <c r="D2" t="str">
        <f>_xlfn.CONCAT(J2,".2.999")</f>
        <v>AC.2.999</v>
      </c>
      <c r="E2" t="str">
        <f>D2</f>
        <v>AC.2.999</v>
      </c>
      <c r="F2" t="str">
        <f>_xlfn.CONCAT(D2,": ", G2)</f>
        <v>AC.2.999: Establish a policy that includes Access Control.</v>
      </c>
      <c r="G2" t="str">
        <f>_xlfn.CONCAT("Establish a policy that includes ",I2,".")</f>
        <v>Establish a policy that includes Access Control.</v>
      </c>
      <c r="H2" t="str">
        <f>"• CERT RMM v1.2 GG2.GP1 subpractice 2"</f>
        <v>• CERT RMM v1.2 GG2.GP1 subpractice 2</v>
      </c>
      <c r="I2" t="s">
        <v>16</v>
      </c>
      <c r="J2" t="s">
        <v>18</v>
      </c>
    </row>
    <row r="3" spans="1:10">
      <c r="A3" t="str">
        <f>"CMMC v1.02 Maturity Level 2"</f>
        <v>CMMC v1.02 Maturity Level 2</v>
      </c>
      <c r="B3" t="s">
        <v>14</v>
      </c>
      <c r="C3" t="str">
        <f>_xlfn.CONCAT("MC01: Improve ",I3," activities")</f>
        <v>MC01: Improve Access Control activities</v>
      </c>
      <c r="D3" t="str">
        <f>_xlfn.CONCAT(J3,".2.998")</f>
        <v>AC.2.998</v>
      </c>
      <c r="E3" t="str">
        <f>D3</f>
        <v>AC.2.998</v>
      </c>
      <c r="F3" t="str">
        <f>_xlfn.CONCAT(D3,": ", G3)</f>
        <v>AC.2.998: Document the CMMC practices to implement the Access Control policy.</v>
      </c>
      <c r="G3" t="str">
        <f>_xlfn.CONCAT("Document the CMMC practices to implement the ",I3," policy.")</f>
        <v>Document the CMMC practices to implement the Access Control policy.</v>
      </c>
      <c r="H3" t="str">
        <f>"• CERT RMM v1.2 GG2.GP2 subpractice 2"</f>
        <v>• CERT RMM v1.2 GG2.GP2 subpractice 2</v>
      </c>
      <c r="I3" t="s">
        <v>16</v>
      </c>
      <c r="J3" t="s">
        <v>18</v>
      </c>
    </row>
    <row r="4" spans="1:10">
      <c r="A4" t="str">
        <f t="shared" ref="A4:A68" si="0">"CMMC v1.02 Maturity Level 2"</f>
        <v>CMMC v1.02 Maturity Level 2</v>
      </c>
      <c r="B4" t="s">
        <v>14</v>
      </c>
      <c r="C4" t="str">
        <f t="shared" ref="C4:C35" si="1">_xlfn.CONCAT("MC01: Improve ",I4," activities")</f>
        <v>MC01: Improve Asset Management activities</v>
      </c>
      <c r="D4" t="str">
        <f>_xlfn.CONCAT(J4,".2.999")</f>
        <v>AM.2.999</v>
      </c>
      <c r="E4" t="str">
        <f t="shared" ref="E4:E67" si="2">D4</f>
        <v>AM.2.999</v>
      </c>
      <c r="F4" t="str">
        <f t="shared" ref="F4:F67" si="3">_xlfn.CONCAT(D4,": ", G4)</f>
        <v>AM.2.999: Establish a policy that includes Asset Management.</v>
      </c>
      <c r="G4" t="str">
        <f>_xlfn.CONCAT("Establish a policy that includes ",I4,".")</f>
        <v>Establish a policy that includes Asset Management.</v>
      </c>
      <c r="H4" t="str">
        <f>"• CERT RMM v1.2 GG2.GP1 subpractice 2"</f>
        <v>• CERT RMM v1.2 GG2.GP1 subpractice 2</v>
      </c>
      <c r="I4" t="s">
        <v>19</v>
      </c>
      <c r="J4" t="s">
        <v>50</v>
      </c>
    </row>
    <row r="5" spans="1:10">
      <c r="A5" t="str">
        <f t="shared" si="0"/>
        <v>CMMC v1.02 Maturity Level 2</v>
      </c>
      <c r="B5" t="s">
        <v>14</v>
      </c>
      <c r="C5" t="str">
        <f t="shared" si="1"/>
        <v>MC01: Improve Asset Management activities</v>
      </c>
      <c r="D5" t="str">
        <f>_xlfn.CONCAT(J5,".2.998")</f>
        <v>AM.2.998</v>
      </c>
      <c r="E5" t="str">
        <f t="shared" si="2"/>
        <v>AM.2.998</v>
      </c>
      <c r="F5" t="str">
        <f t="shared" si="3"/>
        <v>AM.2.998: Document the CMMC practices to implement the Asset Management policy.</v>
      </c>
      <c r="G5" t="str">
        <f>_xlfn.CONCAT("Document the CMMC practices to implement the ",I5," policy.")</f>
        <v>Document the CMMC practices to implement the Asset Management policy.</v>
      </c>
      <c r="H5" t="str">
        <f>"• CERT RMM v1.2 GG2.GP2 subpractice 2"</f>
        <v>• CERT RMM v1.2 GG2.GP2 subpractice 2</v>
      </c>
      <c r="I5" t="s">
        <v>19</v>
      </c>
      <c r="J5" t="s">
        <v>50</v>
      </c>
    </row>
    <row r="6" spans="1:10">
      <c r="A6" t="str">
        <f t="shared" si="0"/>
        <v>CMMC v1.02 Maturity Level 2</v>
      </c>
      <c r="B6" t="s">
        <v>14</v>
      </c>
      <c r="C6" t="str">
        <f t="shared" si="1"/>
        <v>MC01: Improve Audit and Accountability activities</v>
      </c>
      <c r="D6" t="str">
        <f>_xlfn.CONCAT(J6,".2.999")</f>
        <v>AU.2.999</v>
      </c>
      <c r="E6" t="str">
        <f t="shared" si="2"/>
        <v>AU.2.999</v>
      </c>
      <c r="F6" t="str">
        <f t="shared" si="3"/>
        <v>AU.2.999: Establish a policy that includes Audit and Accountability.</v>
      </c>
      <c r="G6" t="str">
        <f>_xlfn.CONCAT("Establish a policy that includes ",I6,".")</f>
        <v>Establish a policy that includes Audit and Accountability.</v>
      </c>
      <c r="H6" t="str">
        <f>"• CERT RMM v1.2 GG2.GP1 subpractice 2"</f>
        <v>• CERT RMM v1.2 GG2.GP1 subpractice 2</v>
      </c>
      <c r="I6" t="s">
        <v>48</v>
      </c>
      <c r="J6" t="s">
        <v>49</v>
      </c>
    </row>
    <row r="7" spans="1:10">
      <c r="A7" t="str">
        <f t="shared" si="0"/>
        <v>CMMC v1.02 Maturity Level 2</v>
      </c>
      <c r="B7" t="s">
        <v>14</v>
      </c>
      <c r="C7" t="str">
        <f t="shared" si="1"/>
        <v>MC01: Improve Audit and Accountability activities</v>
      </c>
      <c r="D7" t="str">
        <f>_xlfn.CONCAT(J7,".2.998")</f>
        <v>AU.2.998</v>
      </c>
      <c r="E7" t="str">
        <f t="shared" si="2"/>
        <v>AU.2.998</v>
      </c>
      <c r="F7" t="str">
        <f t="shared" si="3"/>
        <v>AU.2.998: Document the CMMC practices to implement the Audit and Accountability policy.</v>
      </c>
      <c r="G7" t="str">
        <f>_xlfn.CONCAT("Document the CMMC practices to implement the ",I7," policy.")</f>
        <v>Document the CMMC practices to implement the Audit and Accountability policy.</v>
      </c>
      <c r="H7" t="str">
        <f>"• CERT RMM v1.2 GG2.GP2 subpractice 2"</f>
        <v>• CERT RMM v1.2 GG2.GP2 subpractice 2</v>
      </c>
      <c r="I7" t="s">
        <v>48</v>
      </c>
      <c r="J7" t="s">
        <v>49</v>
      </c>
    </row>
    <row r="8" spans="1:10">
      <c r="A8" t="str">
        <f t="shared" si="0"/>
        <v>CMMC v1.02 Maturity Level 2</v>
      </c>
      <c r="B8" t="s">
        <v>14</v>
      </c>
      <c r="C8" t="str">
        <f t="shared" si="1"/>
        <v>MC01: Improve Awareness and Training activities</v>
      </c>
      <c r="D8" t="str">
        <f>_xlfn.CONCAT(J8,".2.999")</f>
        <v>AT.2.999</v>
      </c>
      <c r="E8" t="str">
        <f t="shared" si="2"/>
        <v>AT.2.999</v>
      </c>
      <c r="F8" t="str">
        <f t="shared" si="3"/>
        <v>AT.2.999: Establish a policy that includes Awareness and Training.</v>
      </c>
      <c r="G8" t="str">
        <f>_xlfn.CONCAT("Establish a policy that includes ",I8,".")</f>
        <v>Establish a policy that includes Awareness and Training.</v>
      </c>
      <c r="H8" t="str">
        <f>"• CERT RMM v1.2 GG2.GP1 subpractice 2"</f>
        <v>• CERT RMM v1.2 GG2.GP1 subpractice 2</v>
      </c>
      <c r="I8" t="s">
        <v>47</v>
      </c>
      <c r="J8" t="s">
        <v>46</v>
      </c>
    </row>
    <row r="9" spans="1:10">
      <c r="A9" t="str">
        <f t="shared" si="0"/>
        <v>CMMC v1.02 Maturity Level 2</v>
      </c>
      <c r="B9" t="s">
        <v>14</v>
      </c>
      <c r="C9" t="str">
        <f t="shared" si="1"/>
        <v>MC01: Improve Awareness and Training activities</v>
      </c>
      <c r="D9" t="str">
        <f>_xlfn.CONCAT(J9,".2.998")</f>
        <v>AT.2.998</v>
      </c>
      <c r="E9" t="str">
        <f t="shared" si="2"/>
        <v>AT.2.998</v>
      </c>
      <c r="F9" t="str">
        <f t="shared" si="3"/>
        <v>AT.2.998: Document the CMMC practices to implement the Awareness and Training policy.</v>
      </c>
      <c r="G9" t="str">
        <f>_xlfn.CONCAT("Document the CMMC practices to implement the ",I9," policy.")</f>
        <v>Document the CMMC practices to implement the Awareness and Training policy.</v>
      </c>
      <c r="H9" t="str">
        <f>"• CERT RMM v1.2 GG2.GP2 subpractice 2"</f>
        <v>• CERT RMM v1.2 GG2.GP2 subpractice 2</v>
      </c>
      <c r="I9" t="s">
        <v>47</v>
      </c>
      <c r="J9" t="s">
        <v>46</v>
      </c>
    </row>
    <row r="10" spans="1:10">
      <c r="A10" t="str">
        <f t="shared" si="0"/>
        <v>CMMC v1.02 Maturity Level 2</v>
      </c>
      <c r="B10" t="s">
        <v>14</v>
      </c>
      <c r="C10" t="str">
        <f t="shared" si="1"/>
        <v>MC01: Improve Configuration Management activities</v>
      </c>
      <c r="D10" t="str">
        <f>_xlfn.CONCAT(J10,".2.999")</f>
        <v>CM.2.999</v>
      </c>
      <c r="E10" t="str">
        <f t="shared" si="2"/>
        <v>CM.2.999</v>
      </c>
      <c r="F10" t="str">
        <f t="shared" si="3"/>
        <v>CM.2.999: Establish a policy that includes Configuration Management.</v>
      </c>
      <c r="G10" t="str">
        <f>_xlfn.CONCAT("Establish a policy that includes ",I10,".")</f>
        <v>Establish a policy that includes Configuration Management.</v>
      </c>
      <c r="H10" t="str">
        <f>"• CERT RMM v1.2 GG2.GP1 subpractice 2"</f>
        <v>• CERT RMM v1.2 GG2.GP1 subpractice 2</v>
      </c>
      <c r="I10" t="s">
        <v>20</v>
      </c>
      <c r="J10" t="s">
        <v>45</v>
      </c>
    </row>
    <row r="11" spans="1:10">
      <c r="A11" t="str">
        <f t="shared" si="0"/>
        <v>CMMC v1.02 Maturity Level 2</v>
      </c>
      <c r="B11" t="s">
        <v>14</v>
      </c>
      <c r="C11" t="str">
        <f t="shared" si="1"/>
        <v>MC01: Improve Configuration Management activities</v>
      </c>
      <c r="D11" t="str">
        <f>_xlfn.CONCAT(J11,".2.998")</f>
        <v>CM.2.998</v>
      </c>
      <c r="E11" t="str">
        <f t="shared" si="2"/>
        <v>CM.2.998</v>
      </c>
      <c r="F11" t="str">
        <f t="shared" si="3"/>
        <v>CM.2.998: Document the CMMC practices to implement the Configuration Management policy.</v>
      </c>
      <c r="G11" t="str">
        <f>_xlfn.CONCAT("Document the CMMC practices to implement the ",I11," policy.")</f>
        <v>Document the CMMC practices to implement the Configuration Management policy.</v>
      </c>
      <c r="H11" t="str">
        <f>"• CERT RMM v1.2 GG2.GP2 subpractice 2"</f>
        <v>• CERT RMM v1.2 GG2.GP2 subpractice 2</v>
      </c>
      <c r="I11" t="s">
        <v>20</v>
      </c>
      <c r="J11" t="s">
        <v>45</v>
      </c>
    </row>
    <row r="12" spans="1:10">
      <c r="A12" t="str">
        <f t="shared" si="0"/>
        <v>CMMC v1.02 Maturity Level 2</v>
      </c>
      <c r="B12" t="s">
        <v>14</v>
      </c>
      <c r="C12" t="str">
        <f t="shared" si="1"/>
        <v>MC01: Improve Identification and Authentication activities</v>
      </c>
      <c r="D12" t="str">
        <f>_xlfn.CONCAT(J12,".2.999")</f>
        <v>IA.2.999</v>
      </c>
      <c r="E12" t="str">
        <f t="shared" si="2"/>
        <v>IA.2.999</v>
      </c>
      <c r="F12" t="str">
        <f t="shared" si="3"/>
        <v>IA.2.999: Establish a policy that includes Identification and Authentication.</v>
      </c>
      <c r="G12" t="str">
        <f>_xlfn.CONCAT("Establish a policy that includes ",I12,".")</f>
        <v>Establish a policy that includes Identification and Authentication.</v>
      </c>
      <c r="H12" t="str">
        <f>"• CERT RMM v1.2 GG2.GP1 subpractice 2"</f>
        <v>• CERT RMM v1.2 GG2.GP1 subpractice 2</v>
      </c>
      <c r="I12" t="s">
        <v>44</v>
      </c>
      <c r="J12" t="s">
        <v>43</v>
      </c>
    </row>
    <row r="13" spans="1:10">
      <c r="A13" t="str">
        <f t="shared" si="0"/>
        <v>CMMC v1.02 Maturity Level 2</v>
      </c>
      <c r="B13" t="s">
        <v>14</v>
      </c>
      <c r="C13" t="str">
        <f t="shared" si="1"/>
        <v>MC01: Improve Identification and Authentication activities</v>
      </c>
      <c r="D13" t="str">
        <f>_xlfn.CONCAT(J13,".2.998")</f>
        <v>IA.2.998</v>
      </c>
      <c r="E13" t="str">
        <f t="shared" si="2"/>
        <v>IA.2.998</v>
      </c>
      <c r="F13" t="str">
        <f t="shared" si="3"/>
        <v>IA.2.998: Document the CMMC practices to implement the Identification and Authentication policy.</v>
      </c>
      <c r="G13" t="str">
        <f>_xlfn.CONCAT("Document the CMMC practices to implement the ",I13," policy.")</f>
        <v>Document the CMMC practices to implement the Identification and Authentication policy.</v>
      </c>
      <c r="H13" t="str">
        <f>"• CERT RMM v1.2 GG2.GP2 subpractice 2"</f>
        <v>• CERT RMM v1.2 GG2.GP2 subpractice 2</v>
      </c>
      <c r="I13" t="s">
        <v>44</v>
      </c>
      <c r="J13" t="s">
        <v>43</v>
      </c>
    </row>
    <row r="14" spans="1:10">
      <c r="A14" t="str">
        <f t="shared" si="0"/>
        <v>CMMC v1.02 Maturity Level 2</v>
      </c>
      <c r="B14" t="s">
        <v>14</v>
      </c>
      <c r="C14" t="str">
        <f t="shared" si="1"/>
        <v>MC01: Improve Incident Response activities</v>
      </c>
      <c r="D14" t="str">
        <f>_xlfn.CONCAT(J14,".2.999")</f>
        <v>IR.2.999</v>
      </c>
      <c r="E14" t="str">
        <f t="shared" si="2"/>
        <v>IR.2.999</v>
      </c>
      <c r="F14" t="str">
        <f t="shared" si="3"/>
        <v>IR.2.999: Establish a policy that includes Incident Response.</v>
      </c>
      <c r="G14" t="str">
        <f>_xlfn.CONCAT("Establish a policy that includes ",I14,".")</f>
        <v>Establish a policy that includes Incident Response.</v>
      </c>
      <c r="H14" t="str">
        <f>"• CERT RMM v1.2 GG2.GP1 subpractice 2"</f>
        <v>• CERT RMM v1.2 GG2.GP1 subpractice 2</v>
      </c>
      <c r="I14" t="s">
        <v>21</v>
      </c>
      <c r="J14" t="s">
        <v>42</v>
      </c>
    </row>
    <row r="15" spans="1:10">
      <c r="A15" t="str">
        <f t="shared" si="0"/>
        <v>CMMC v1.02 Maturity Level 2</v>
      </c>
      <c r="B15" t="s">
        <v>14</v>
      </c>
      <c r="C15" t="str">
        <f t="shared" si="1"/>
        <v>MC01: Improve Incident Response activities</v>
      </c>
      <c r="D15" t="str">
        <f>_xlfn.CONCAT(J15,".2.998")</f>
        <v>IR.2.998</v>
      </c>
      <c r="E15" t="str">
        <f t="shared" si="2"/>
        <v>IR.2.998</v>
      </c>
      <c r="F15" t="str">
        <f t="shared" si="3"/>
        <v>IR.2.998: Document the CMMC practices to implement the Incident Response policy.</v>
      </c>
      <c r="G15" t="str">
        <f>_xlfn.CONCAT("Document the CMMC practices to implement the ",I15," policy.")</f>
        <v>Document the CMMC practices to implement the Incident Response policy.</v>
      </c>
      <c r="H15" t="str">
        <f>"• CERT RMM v1.2 GG2.GP2 subpractice 2"</f>
        <v>• CERT RMM v1.2 GG2.GP2 subpractice 2</v>
      </c>
      <c r="I15" t="s">
        <v>21</v>
      </c>
      <c r="J15" t="s">
        <v>42</v>
      </c>
    </row>
    <row r="16" spans="1:10">
      <c r="A16" t="str">
        <f t="shared" si="0"/>
        <v>CMMC v1.02 Maturity Level 2</v>
      </c>
      <c r="B16" t="s">
        <v>14</v>
      </c>
      <c r="C16" t="str">
        <f t="shared" si="1"/>
        <v>MC01: Improve Maintenance activities</v>
      </c>
      <c r="D16" t="str">
        <f>_xlfn.CONCAT(J16,".2.999")</f>
        <v>MA.2.999</v>
      </c>
      <c r="E16" t="str">
        <f t="shared" si="2"/>
        <v>MA.2.999</v>
      </c>
      <c r="F16" t="str">
        <f t="shared" si="3"/>
        <v>MA.2.999: Establish a policy that includes Maintenance.</v>
      </c>
      <c r="G16" t="str">
        <f>_xlfn.CONCAT("Establish a policy that includes ",I16,".")</f>
        <v>Establish a policy that includes Maintenance.</v>
      </c>
      <c r="H16" t="str">
        <f>"• CERT RMM v1.2 GG2.GP1 subpractice 2"</f>
        <v>• CERT RMM v1.2 GG2.GP1 subpractice 2</v>
      </c>
      <c r="I16" t="s">
        <v>22</v>
      </c>
      <c r="J16" t="s">
        <v>41</v>
      </c>
    </row>
    <row r="17" spans="1:10">
      <c r="A17" t="str">
        <f t="shared" si="0"/>
        <v>CMMC v1.02 Maturity Level 2</v>
      </c>
      <c r="B17" t="s">
        <v>14</v>
      </c>
      <c r="C17" t="str">
        <f t="shared" si="1"/>
        <v>MC01: Improve Maintenance activities</v>
      </c>
      <c r="D17" t="str">
        <f>_xlfn.CONCAT(J17,".2.998")</f>
        <v>MA.2.998</v>
      </c>
      <c r="E17" t="str">
        <f t="shared" si="2"/>
        <v>MA.2.998</v>
      </c>
      <c r="F17" t="str">
        <f t="shared" si="3"/>
        <v>MA.2.998: Document the CMMC practices to implement the Maintenance policy.</v>
      </c>
      <c r="G17" t="str">
        <f>_xlfn.CONCAT("Document the CMMC practices to implement the ",I17," policy.")</f>
        <v>Document the CMMC practices to implement the Maintenance policy.</v>
      </c>
      <c r="H17" t="str">
        <f>"• CERT RMM v1.2 GG2.GP2 subpractice 2"</f>
        <v>• CERT RMM v1.2 GG2.GP2 subpractice 2</v>
      </c>
      <c r="I17" t="s">
        <v>22</v>
      </c>
      <c r="J17" t="s">
        <v>41</v>
      </c>
    </row>
    <row r="18" spans="1:10">
      <c r="A18" t="str">
        <f t="shared" si="0"/>
        <v>CMMC v1.02 Maturity Level 2</v>
      </c>
      <c r="B18" t="s">
        <v>14</v>
      </c>
      <c r="C18" t="str">
        <f t="shared" si="1"/>
        <v>MC01: Improve Media Protection activities</v>
      </c>
      <c r="D18" t="str">
        <f>_xlfn.CONCAT(J18,".2.999")</f>
        <v>MP.2.999</v>
      </c>
      <c r="E18" t="str">
        <f t="shared" si="2"/>
        <v>MP.2.999</v>
      </c>
      <c r="F18" t="str">
        <f t="shared" si="3"/>
        <v>MP.2.999: Establish a policy that includes Media Protection.</v>
      </c>
      <c r="G18" t="str">
        <f>_xlfn.CONCAT("Establish a policy that includes ",I18,".")</f>
        <v>Establish a policy that includes Media Protection.</v>
      </c>
      <c r="H18" t="str">
        <f>"• CERT RMM v1.2 GG2.GP1 subpractice 2"</f>
        <v>• CERT RMM v1.2 GG2.GP1 subpractice 2</v>
      </c>
      <c r="I18" t="s">
        <v>23</v>
      </c>
      <c r="J18" t="s">
        <v>40</v>
      </c>
    </row>
    <row r="19" spans="1:10">
      <c r="A19" t="str">
        <f t="shared" si="0"/>
        <v>CMMC v1.02 Maturity Level 2</v>
      </c>
      <c r="B19" t="s">
        <v>14</v>
      </c>
      <c r="C19" t="str">
        <f t="shared" si="1"/>
        <v>MC01: Improve Media Protection activities</v>
      </c>
      <c r="D19" t="str">
        <f>_xlfn.CONCAT(J19,".2.998")</f>
        <v>MP.2.998</v>
      </c>
      <c r="E19" t="str">
        <f t="shared" si="2"/>
        <v>MP.2.998</v>
      </c>
      <c r="F19" t="str">
        <f t="shared" si="3"/>
        <v>MP.2.998: Document the CMMC practices to implement the Media Protection policy.</v>
      </c>
      <c r="G19" t="str">
        <f>_xlfn.CONCAT("Document the CMMC practices to implement the ",I19," policy.")</f>
        <v>Document the CMMC practices to implement the Media Protection policy.</v>
      </c>
      <c r="H19" t="str">
        <f>"• CERT RMM v1.2 GG2.GP2 subpractice 2"</f>
        <v>• CERT RMM v1.2 GG2.GP2 subpractice 2</v>
      </c>
      <c r="I19" t="s">
        <v>23</v>
      </c>
      <c r="J19" t="s">
        <v>40</v>
      </c>
    </row>
    <row r="20" spans="1:10">
      <c r="A20" t="str">
        <f t="shared" si="0"/>
        <v>CMMC v1.02 Maturity Level 2</v>
      </c>
      <c r="B20" t="s">
        <v>14</v>
      </c>
      <c r="C20" t="str">
        <f t="shared" si="1"/>
        <v>MC01: Improve Personnel Security activities</v>
      </c>
      <c r="D20" t="str">
        <f>_xlfn.CONCAT(J20,".2.999")</f>
        <v>PS.2.999</v>
      </c>
      <c r="E20" t="str">
        <f t="shared" si="2"/>
        <v>PS.2.999</v>
      </c>
      <c r="F20" t="str">
        <f t="shared" si="3"/>
        <v>PS.2.999: Establish a policy that includes Personnel Security.</v>
      </c>
      <c r="G20" t="str">
        <f>_xlfn.CONCAT("Establish a policy that includes ",I20,".")</f>
        <v>Establish a policy that includes Personnel Security.</v>
      </c>
      <c r="H20" t="str">
        <f>"• CERT RMM v1.2 GG2.GP1 subpractice 2"</f>
        <v>• CERT RMM v1.2 GG2.GP1 subpractice 2</v>
      </c>
      <c r="I20" t="s">
        <v>24</v>
      </c>
      <c r="J20" t="s">
        <v>39</v>
      </c>
    </row>
    <row r="21" spans="1:10">
      <c r="A21" t="str">
        <f t="shared" si="0"/>
        <v>CMMC v1.02 Maturity Level 2</v>
      </c>
      <c r="B21" t="s">
        <v>14</v>
      </c>
      <c r="C21" t="str">
        <f t="shared" si="1"/>
        <v>MC01: Improve Personnel Security activities</v>
      </c>
      <c r="D21" t="str">
        <f>_xlfn.CONCAT(J21,".2.998")</f>
        <v>PS.2.998</v>
      </c>
      <c r="E21" t="str">
        <f t="shared" si="2"/>
        <v>PS.2.998</v>
      </c>
      <c r="F21" t="str">
        <f t="shared" si="3"/>
        <v>PS.2.998: Document the CMMC practices to implement the Personnel Security policy.</v>
      </c>
      <c r="G21" t="str">
        <f>_xlfn.CONCAT("Document the CMMC practices to implement the ",I21," policy.")</f>
        <v>Document the CMMC practices to implement the Personnel Security policy.</v>
      </c>
      <c r="H21" t="str">
        <f>"• CERT RMM v1.2 GG2.GP2 subpractice 2"</f>
        <v>• CERT RMM v1.2 GG2.GP2 subpractice 2</v>
      </c>
      <c r="I21" t="s">
        <v>24</v>
      </c>
      <c r="J21" t="s">
        <v>39</v>
      </c>
    </row>
    <row r="22" spans="1:10">
      <c r="A22" t="str">
        <f t="shared" si="0"/>
        <v>CMMC v1.02 Maturity Level 2</v>
      </c>
      <c r="B22" t="s">
        <v>14</v>
      </c>
      <c r="C22" t="str">
        <f t="shared" si="1"/>
        <v>MC01: Improve Physical Protection activities</v>
      </c>
      <c r="D22" t="str">
        <f>_xlfn.CONCAT(J22,".2.999")</f>
        <v>PE.2.999</v>
      </c>
      <c r="E22" t="str">
        <f t="shared" si="2"/>
        <v>PE.2.999</v>
      </c>
      <c r="F22" t="str">
        <f t="shared" si="3"/>
        <v>PE.2.999: Establish a policy that includes Physical Protection.</v>
      </c>
      <c r="G22" t="str">
        <f>_xlfn.CONCAT("Establish a policy that includes ",I22,".")</f>
        <v>Establish a policy that includes Physical Protection.</v>
      </c>
      <c r="H22" t="str">
        <f>"• CERT RMM v1.2 GG2.GP1 subpractice 2"</f>
        <v>• CERT RMM v1.2 GG2.GP1 subpractice 2</v>
      </c>
      <c r="I22" t="s">
        <v>25</v>
      </c>
      <c r="J22" t="s">
        <v>38</v>
      </c>
    </row>
    <row r="23" spans="1:10">
      <c r="A23" t="str">
        <f t="shared" si="0"/>
        <v>CMMC v1.02 Maturity Level 2</v>
      </c>
      <c r="B23" t="s">
        <v>14</v>
      </c>
      <c r="C23" t="str">
        <f t="shared" si="1"/>
        <v>MC01: Improve Physical Protection activities</v>
      </c>
      <c r="D23" t="str">
        <f>_xlfn.CONCAT(J23,".2.998")</f>
        <v>PE.2.998</v>
      </c>
      <c r="E23" t="str">
        <f t="shared" si="2"/>
        <v>PE.2.998</v>
      </c>
      <c r="F23" t="str">
        <f t="shared" si="3"/>
        <v>PE.2.998: Document the CMMC practices to implement the Physical Protection policy.</v>
      </c>
      <c r="G23" t="str">
        <f>_xlfn.CONCAT("Document the CMMC practices to implement the ",I23," policy.")</f>
        <v>Document the CMMC practices to implement the Physical Protection policy.</v>
      </c>
      <c r="H23" t="str">
        <f>"• CERT RMM v1.2 GG2.GP2 subpractice 2"</f>
        <v>• CERT RMM v1.2 GG2.GP2 subpractice 2</v>
      </c>
      <c r="I23" t="s">
        <v>25</v>
      </c>
      <c r="J23" t="s">
        <v>38</v>
      </c>
    </row>
    <row r="24" spans="1:10">
      <c r="A24" t="str">
        <f t="shared" si="0"/>
        <v>CMMC v1.02 Maturity Level 2</v>
      </c>
      <c r="B24" t="s">
        <v>14</v>
      </c>
      <c r="C24" t="str">
        <f t="shared" si="1"/>
        <v>MC01: Improve Recovery activities</v>
      </c>
      <c r="D24" t="str">
        <f>_xlfn.CONCAT(J24,".2.999")</f>
        <v>RE.2.999</v>
      </c>
      <c r="E24" t="str">
        <f t="shared" si="2"/>
        <v>RE.2.999</v>
      </c>
      <c r="F24" t="str">
        <f t="shared" si="3"/>
        <v>RE.2.999: Establish a policy that includes Recovery.</v>
      </c>
      <c r="G24" t="str">
        <f>_xlfn.CONCAT("Establish a policy that includes ",I24,".")</f>
        <v>Establish a policy that includes Recovery.</v>
      </c>
      <c r="H24" t="str">
        <f>"• CERT RMM v1.2 GG2.GP1 subpractice 2"</f>
        <v>• CERT RMM v1.2 GG2.GP1 subpractice 2</v>
      </c>
      <c r="I24" t="s">
        <v>26</v>
      </c>
      <c r="J24" t="s">
        <v>37</v>
      </c>
    </row>
    <row r="25" spans="1:10">
      <c r="A25" t="str">
        <f t="shared" si="0"/>
        <v>CMMC v1.02 Maturity Level 2</v>
      </c>
      <c r="B25" t="s">
        <v>14</v>
      </c>
      <c r="C25" t="str">
        <f t="shared" si="1"/>
        <v>MC01: Improve Recovery activities</v>
      </c>
      <c r="D25" t="str">
        <f>_xlfn.CONCAT(J25,".2.998")</f>
        <v>RE.2.998</v>
      </c>
      <c r="E25" t="str">
        <f t="shared" si="2"/>
        <v>RE.2.998</v>
      </c>
      <c r="F25" t="str">
        <f t="shared" si="3"/>
        <v>RE.2.998: Document the CMMC practices to implement the Recovery policy.</v>
      </c>
      <c r="G25" t="str">
        <f>_xlfn.CONCAT("Document the CMMC practices to implement the ",I25," policy.")</f>
        <v>Document the CMMC practices to implement the Recovery policy.</v>
      </c>
      <c r="H25" t="str">
        <f>"• CERT RMM v1.2 GG2.GP2 subpractice 2"</f>
        <v>• CERT RMM v1.2 GG2.GP2 subpractice 2</v>
      </c>
      <c r="I25" t="s">
        <v>26</v>
      </c>
      <c r="J25" t="s">
        <v>37</v>
      </c>
    </row>
    <row r="26" spans="1:10">
      <c r="A26" t="str">
        <f t="shared" si="0"/>
        <v>CMMC v1.02 Maturity Level 2</v>
      </c>
      <c r="B26" t="s">
        <v>14</v>
      </c>
      <c r="C26" t="str">
        <f t="shared" si="1"/>
        <v>MC01: Improve Risk Management activities</v>
      </c>
      <c r="D26" t="str">
        <f>_xlfn.CONCAT(J26,".2.999")</f>
        <v>RM.2.999</v>
      </c>
      <c r="E26" t="str">
        <f t="shared" si="2"/>
        <v>RM.2.999</v>
      </c>
      <c r="F26" t="str">
        <f t="shared" si="3"/>
        <v>RM.2.999: Establish a policy that includes Risk Management.</v>
      </c>
      <c r="G26" t="str">
        <f>_xlfn.CONCAT("Establish a policy that includes ",I26,".")</f>
        <v>Establish a policy that includes Risk Management.</v>
      </c>
      <c r="H26" t="str">
        <f>"• CERT RMM v1.2 GG2.GP1 subpractice 2"</f>
        <v>• CERT RMM v1.2 GG2.GP1 subpractice 2</v>
      </c>
      <c r="I26" t="s">
        <v>27</v>
      </c>
      <c r="J26" t="s">
        <v>36</v>
      </c>
    </row>
    <row r="27" spans="1:10">
      <c r="A27" t="str">
        <f t="shared" si="0"/>
        <v>CMMC v1.02 Maturity Level 2</v>
      </c>
      <c r="B27" t="s">
        <v>14</v>
      </c>
      <c r="C27" t="str">
        <f t="shared" si="1"/>
        <v>MC01: Improve Risk Management activities</v>
      </c>
      <c r="D27" t="str">
        <f>_xlfn.CONCAT(J27,".2.998")</f>
        <v>RM.2.998</v>
      </c>
      <c r="E27" t="str">
        <f t="shared" si="2"/>
        <v>RM.2.998</v>
      </c>
      <c r="F27" t="str">
        <f t="shared" si="3"/>
        <v>RM.2.998: Document the CMMC practices to implement the Risk Management policy.</v>
      </c>
      <c r="G27" t="str">
        <f>_xlfn.CONCAT("Document the CMMC practices to implement the ",I27," policy.")</f>
        <v>Document the CMMC practices to implement the Risk Management policy.</v>
      </c>
      <c r="H27" t="str">
        <f>"• CERT RMM v1.2 GG2.GP2 subpractice 2"</f>
        <v>• CERT RMM v1.2 GG2.GP2 subpractice 2</v>
      </c>
      <c r="I27" t="s">
        <v>27</v>
      </c>
      <c r="J27" t="s">
        <v>36</v>
      </c>
    </row>
    <row r="28" spans="1:10">
      <c r="A28" t="str">
        <f t="shared" si="0"/>
        <v>CMMC v1.02 Maturity Level 2</v>
      </c>
      <c r="B28" t="s">
        <v>14</v>
      </c>
      <c r="C28" t="str">
        <f t="shared" si="1"/>
        <v>MC01: Improve Security Assessment activities</v>
      </c>
      <c r="D28" t="str">
        <f>_xlfn.CONCAT(J28,".2.999")</f>
        <v>CA.2.999</v>
      </c>
      <c r="E28" t="str">
        <f t="shared" si="2"/>
        <v>CA.2.999</v>
      </c>
      <c r="F28" t="str">
        <f t="shared" si="3"/>
        <v>CA.2.999: Establish a policy that includes Security Assessment.</v>
      </c>
      <c r="G28" t="str">
        <f>_xlfn.CONCAT("Establish a policy that includes ",I28,".")</f>
        <v>Establish a policy that includes Security Assessment.</v>
      </c>
      <c r="H28" t="str">
        <f>"• CERT RMM v1.2 GG2.GP1 subpractice 2"</f>
        <v>• CERT RMM v1.2 GG2.GP1 subpractice 2</v>
      </c>
      <c r="I28" t="s">
        <v>28</v>
      </c>
      <c r="J28" t="s">
        <v>35</v>
      </c>
    </row>
    <row r="29" spans="1:10">
      <c r="A29" t="str">
        <f t="shared" si="0"/>
        <v>CMMC v1.02 Maturity Level 2</v>
      </c>
      <c r="B29" t="s">
        <v>14</v>
      </c>
      <c r="C29" t="str">
        <f t="shared" si="1"/>
        <v>MC01: Improve Security Assessment activities</v>
      </c>
      <c r="D29" t="str">
        <f>_xlfn.CONCAT(J29,".2.998")</f>
        <v>CA.2.998</v>
      </c>
      <c r="E29" t="str">
        <f t="shared" si="2"/>
        <v>CA.2.998</v>
      </c>
      <c r="F29" t="str">
        <f t="shared" si="3"/>
        <v>CA.2.998: Document the CMMC practices to implement the Security Assessment policy.</v>
      </c>
      <c r="G29" t="str">
        <f>_xlfn.CONCAT("Document the CMMC practices to implement the ",I29," policy.")</f>
        <v>Document the CMMC practices to implement the Security Assessment policy.</v>
      </c>
      <c r="H29" t="str">
        <f>"• CERT RMM v1.2 GG2.GP2 subpractice 2"</f>
        <v>• CERT RMM v1.2 GG2.GP2 subpractice 2</v>
      </c>
      <c r="I29" t="s">
        <v>28</v>
      </c>
      <c r="J29" t="s">
        <v>35</v>
      </c>
    </row>
    <row r="30" spans="1:10">
      <c r="A30" t="str">
        <f t="shared" si="0"/>
        <v>CMMC v1.02 Maturity Level 2</v>
      </c>
      <c r="B30" t="s">
        <v>14</v>
      </c>
      <c r="C30" t="str">
        <f t="shared" si="1"/>
        <v>MC01: Improve Situational Awareness activities</v>
      </c>
      <c r="D30" t="str">
        <f>_xlfn.CONCAT(J30,".2.999")</f>
        <v>SA.2.999</v>
      </c>
      <c r="E30" t="str">
        <f t="shared" si="2"/>
        <v>SA.2.999</v>
      </c>
      <c r="F30" t="str">
        <f t="shared" si="3"/>
        <v>SA.2.999: Establish a policy that includes Situational Awareness.</v>
      </c>
      <c r="G30" t="str">
        <f>_xlfn.CONCAT("Establish a policy that includes ",I30,".")</f>
        <v>Establish a policy that includes Situational Awareness.</v>
      </c>
      <c r="H30" t="str">
        <f>"• CERT RMM v1.2 GG2.GP1 subpractice 2"</f>
        <v>• CERT RMM v1.2 GG2.GP1 subpractice 2</v>
      </c>
      <c r="I30" t="s">
        <v>29</v>
      </c>
      <c r="J30" t="s">
        <v>34</v>
      </c>
    </row>
    <row r="31" spans="1:10">
      <c r="A31" t="str">
        <f t="shared" si="0"/>
        <v>CMMC v1.02 Maturity Level 2</v>
      </c>
      <c r="B31" t="s">
        <v>14</v>
      </c>
      <c r="C31" t="str">
        <f t="shared" si="1"/>
        <v>MC01: Improve Situational Awareness activities</v>
      </c>
      <c r="D31" t="str">
        <f>_xlfn.CONCAT(J31,".2.998")</f>
        <v>SA.2.998</v>
      </c>
      <c r="E31" t="str">
        <f t="shared" si="2"/>
        <v>SA.2.998</v>
      </c>
      <c r="F31" t="str">
        <f t="shared" si="3"/>
        <v>SA.2.998: Document the CMMC practices to implement the Situational Awareness policy.</v>
      </c>
      <c r="G31" t="str">
        <f>_xlfn.CONCAT("Document the CMMC practices to implement the ",I31," policy.")</f>
        <v>Document the CMMC practices to implement the Situational Awareness policy.</v>
      </c>
      <c r="H31" t="str">
        <f>"• CERT RMM v1.2 GG2.GP2 subpractice 2"</f>
        <v>• CERT RMM v1.2 GG2.GP2 subpractice 2</v>
      </c>
      <c r="I31" t="s">
        <v>29</v>
      </c>
      <c r="J31" t="s">
        <v>34</v>
      </c>
    </row>
    <row r="32" spans="1:10">
      <c r="A32" t="str">
        <f t="shared" si="0"/>
        <v>CMMC v1.02 Maturity Level 2</v>
      </c>
      <c r="B32" t="s">
        <v>14</v>
      </c>
      <c r="C32" t="str">
        <f t="shared" si="1"/>
        <v>MC01: Improve System and Communications Protection activities</v>
      </c>
      <c r="D32" t="str">
        <f>_xlfn.CONCAT(J32,".2.999")</f>
        <v>SC.2.999</v>
      </c>
      <c r="E32" t="str">
        <f t="shared" si="2"/>
        <v>SC.2.999</v>
      </c>
      <c r="F32" t="str">
        <f t="shared" si="3"/>
        <v>SC.2.999: Establish a policy that includes System and Communications Protection.</v>
      </c>
      <c r="G32" t="str">
        <f>_xlfn.CONCAT("Establish a policy that includes ",I32,".")</f>
        <v>Establish a policy that includes System and Communications Protection.</v>
      </c>
      <c r="H32" t="str">
        <f>"• CERT RMM v1.2 GG2.GP1 subpractice 2"</f>
        <v>• CERT RMM v1.2 GG2.GP1 subpractice 2</v>
      </c>
      <c r="I32" t="s">
        <v>32</v>
      </c>
      <c r="J32" t="s">
        <v>33</v>
      </c>
    </row>
    <row r="33" spans="1:10">
      <c r="A33" t="str">
        <f t="shared" si="0"/>
        <v>CMMC v1.02 Maturity Level 2</v>
      </c>
      <c r="B33" t="s">
        <v>14</v>
      </c>
      <c r="C33" t="str">
        <f t="shared" si="1"/>
        <v>MC01: Improve System and Communications Protection activities</v>
      </c>
      <c r="D33" t="str">
        <f>_xlfn.CONCAT(J33,".2.998")</f>
        <v>SC.2.998</v>
      </c>
      <c r="E33" t="str">
        <f t="shared" si="2"/>
        <v>SC.2.998</v>
      </c>
      <c r="F33" t="str">
        <f t="shared" si="3"/>
        <v>SC.2.998: Document the CMMC practices to implement the System and Communications Protection policy.</v>
      </c>
      <c r="G33" t="str">
        <f>_xlfn.CONCAT("Document the CMMC practices to implement the ",I33," policy.")</f>
        <v>Document the CMMC practices to implement the System and Communications Protection policy.</v>
      </c>
      <c r="H33" t="str">
        <f>"• CERT RMM v1.2 GG2.GP2 subpractice 2"</f>
        <v>• CERT RMM v1.2 GG2.GP2 subpractice 2</v>
      </c>
      <c r="I33" t="s">
        <v>32</v>
      </c>
      <c r="J33" t="s">
        <v>33</v>
      </c>
    </row>
    <row r="34" spans="1:10">
      <c r="A34" t="str">
        <f t="shared" si="0"/>
        <v>CMMC v1.02 Maturity Level 2</v>
      </c>
      <c r="B34" t="s">
        <v>14</v>
      </c>
      <c r="C34" t="str">
        <f t="shared" si="1"/>
        <v>MC01: Improve System and Information Integrity activities</v>
      </c>
      <c r="D34" t="str">
        <f>_xlfn.CONCAT(J34,".2.999")</f>
        <v>SI.2.999</v>
      </c>
      <c r="E34" t="str">
        <f t="shared" si="2"/>
        <v>SI.2.999</v>
      </c>
      <c r="F34" t="str">
        <f t="shared" si="3"/>
        <v>SI.2.999: Establish a policy that includes System and Information Integrity.</v>
      </c>
      <c r="G34" t="str">
        <f>_xlfn.CONCAT("Establish a policy that includes ",I34,".")</f>
        <v>Establish a policy that includes System and Information Integrity.</v>
      </c>
      <c r="H34" t="str">
        <f>"• CERT RMM v1.2 GG2.GP1 subpractice 2"</f>
        <v>• CERT RMM v1.2 GG2.GP1 subpractice 2</v>
      </c>
      <c r="I34" t="s">
        <v>30</v>
      </c>
      <c r="J34" t="s">
        <v>31</v>
      </c>
    </row>
    <row r="35" spans="1:10">
      <c r="A35" t="str">
        <f t="shared" si="0"/>
        <v>CMMC v1.02 Maturity Level 2</v>
      </c>
      <c r="B35" t="s">
        <v>14</v>
      </c>
      <c r="C35" t="str">
        <f t="shared" si="1"/>
        <v>MC01: Improve System and Information Integrity activities</v>
      </c>
      <c r="D35" t="str">
        <f>_xlfn.CONCAT(J35,".2.998")</f>
        <v>SI.2.998</v>
      </c>
      <c r="E35" t="str">
        <f t="shared" si="2"/>
        <v>SI.2.998</v>
      </c>
      <c r="F35" t="str">
        <f t="shared" si="3"/>
        <v>SI.2.998: Document the CMMC practices to implement the System and Information Integrity policy.</v>
      </c>
      <c r="G35" t="str">
        <f>_xlfn.CONCAT("Document the CMMC practices to implement the ",I35," policy.")</f>
        <v>Document the CMMC practices to implement the System and Information Integrity policy.</v>
      </c>
      <c r="H35" t="str">
        <f>"• CERT RMM v1.2 GG2.GP2 subpractice 2"</f>
        <v>• CERT RMM v1.2 GG2.GP2 subpractice 2</v>
      </c>
      <c r="I35" t="s">
        <v>30</v>
      </c>
      <c r="J35" t="s">
        <v>31</v>
      </c>
    </row>
    <row r="36" spans="1:10">
      <c r="A36" t="str">
        <f t="shared" si="0"/>
        <v>CMMC v1.02 Maturity Level 2</v>
      </c>
      <c r="B36" t="s">
        <v>8</v>
      </c>
      <c r="C36" t="s">
        <v>9</v>
      </c>
      <c r="D36" t="s">
        <v>52</v>
      </c>
      <c r="E36" t="str">
        <f t="shared" si="2"/>
        <v>AC.2.005</v>
      </c>
      <c r="F36" t="str">
        <f t="shared" si="3"/>
        <v>AC.2.005: Provide privacy and security notices consistent with applicable CUI rules.</v>
      </c>
      <c r="G36" t="s">
        <v>62</v>
      </c>
      <c r="H36" t="s">
        <v>63</v>
      </c>
    </row>
    <row r="37" spans="1:10">
      <c r="A37" t="str">
        <f t="shared" si="0"/>
        <v>CMMC v1.02 Maturity Level 2</v>
      </c>
      <c r="B37" t="s">
        <v>8</v>
      </c>
      <c r="C37" t="s">
        <v>9</v>
      </c>
      <c r="D37" t="s">
        <v>53</v>
      </c>
      <c r="E37" t="str">
        <f t="shared" si="2"/>
        <v>AC.2.006</v>
      </c>
      <c r="F37" t="str">
        <f t="shared" si="3"/>
        <v>AC.2.006: Limit use of portable storage devices on external systems.</v>
      </c>
      <c r="G37" t="s">
        <v>64</v>
      </c>
      <c r="H37" t="s">
        <v>65</v>
      </c>
    </row>
    <row r="38" spans="1:10">
      <c r="A38" t="str">
        <f t="shared" si="0"/>
        <v>CMMC v1.02 Maturity Level 2</v>
      </c>
      <c r="B38" t="s">
        <v>8</v>
      </c>
      <c r="C38" t="s">
        <v>10</v>
      </c>
      <c r="D38" t="s">
        <v>54</v>
      </c>
      <c r="E38" t="str">
        <f t="shared" si="2"/>
        <v>AC.2.007</v>
      </c>
      <c r="F38" t="str">
        <f t="shared" si="3"/>
        <v>AC.2.007: Employ the principle of least privilege, including for specific security functions and privileged accounts.</v>
      </c>
      <c r="G38" t="s">
        <v>66</v>
      </c>
      <c r="H38" t="s">
        <v>67</v>
      </c>
    </row>
    <row r="39" spans="1:10">
      <c r="A39" t="str">
        <f t="shared" si="0"/>
        <v>CMMC v1.02 Maturity Level 2</v>
      </c>
      <c r="B39" t="s">
        <v>8</v>
      </c>
      <c r="C39" t="s">
        <v>10</v>
      </c>
      <c r="D39" t="s">
        <v>55</v>
      </c>
      <c r="E39" t="str">
        <f t="shared" si="2"/>
        <v>AC.2.008</v>
      </c>
      <c r="F39" t="str">
        <f t="shared" si="3"/>
        <v>AC.2.008: Use non-privileged accounts or roles when accessing nonsecurity functions.</v>
      </c>
      <c r="G39" t="s">
        <v>68</v>
      </c>
      <c r="H39" t="s">
        <v>69</v>
      </c>
    </row>
    <row r="40" spans="1:10">
      <c r="A40" t="str">
        <f t="shared" si="0"/>
        <v>CMMC v1.02 Maturity Level 2</v>
      </c>
      <c r="B40" t="s">
        <v>8</v>
      </c>
      <c r="C40" t="s">
        <v>10</v>
      </c>
      <c r="D40" t="s">
        <v>56</v>
      </c>
      <c r="E40" t="str">
        <f t="shared" si="2"/>
        <v>AC.2.009</v>
      </c>
      <c r="F40" t="str">
        <f t="shared" si="3"/>
        <v xml:space="preserve">AC.2.009: Limit unsuccessful logon attempts. </v>
      </c>
      <c r="G40" t="s">
        <v>70</v>
      </c>
      <c r="H40" t="s">
        <v>71</v>
      </c>
    </row>
    <row r="41" spans="1:10">
      <c r="A41" t="str">
        <f t="shared" si="0"/>
        <v>CMMC v1.02 Maturity Level 2</v>
      </c>
      <c r="B41" t="s">
        <v>8</v>
      </c>
      <c r="C41" t="s">
        <v>10</v>
      </c>
      <c r="D41" t="s">
        <v>57</v>
      </c>
      <c r="E41" t="str">
        <f t="shared" si="2"/>
        <v>AC.2.010</v>
      </c>
      <c r="F41" t="str">
        <f t="shared" si="3"/>
        <v xml:space="preserve">AC.2.010: Use session lock with pattern-hiding displays to prevent access and viewing of data after a period of inactivity. </v>
      </c>
      <c r="G41" t="s">
        <v>72</v>
      </c>
      <c r="H41" t="s">
        <v>73</v>
      </c>
    </row>
    <row r="42" spans="1:10">
      <c r="A42" t="str">
        <f t="shared" si="0"/>
        <v>CMMC v1.02 Maturity Level 2</v>
      </c>
      <c r="B42" t="s">
        <v>8</v>
      </c>
      <c r="C42" t="s">
        <v>10</v>
      </c>
      <c r="D42" t="s">
        <v>58</v>
      </c>
      <c r="E42" t="str">
        <f t="shared" si="2"/>
        <v>AC.2.011</v>
      </c>
      <c r="F42" t="str">
        <f t="shared" si="3"/>
        <v>AC.2.011: Authorize wireless access prior to allowing such connections.</v>
      </c>
      <c r="G42" t="s">
        <v>74</v>
      </c>
      <c r="H42" t="s">
        <v>75</v>
      </c>
    </row>
    <row r="43" spans="1:10">
      <c r="A43" t="str">
        <f t="shared" si="0"/>
        <v>CMMC v1.02 Maturity Level 2</v>
      </c>
      <c r="B43" t="s">
        <v>8</v>
      </c>
      <c r="C43" t="s">
        <v>51</v>
      </c>
      <c r="D43" t="s">
        <v>59</v>
      </c>
      <c r="E43" t="str">
        <f t="shared" si="2"/>
        <v>AC.2.013</v>
      </c>
      <c r="F43" t="str">
        <f t="shared" si="3"/>
        <v>AC.2.013: Monitor and control remote access sessions.</v>
      </c>
      <c r="G43" t="s">
        <v>76</v>
      </c>
      <c r="H43" t="s">
        <v>77</v>
      </c>
    </row>
    <row r="44" spans="1:10">
      <c r="A44" t="str">
        <f t="shared" si="0"/>
        <v>CMMC v1.02 Maturity Level 2</v>
      </c>
      <c r="B44" t="s">
        <v>8</v>
      </c>
      <c r="C44" t="s">
        <v>51</v>
      </c>
      <c r="D44" t="s">
        <v>60</v>
      </c>
      <c r="E44" t="str">
        <f t="shared" si="2"/>
        <v>AC.2.015</v>
      </c>
      <c r="F44" t="str">
        <f t="shared" si="3"/>
        <v>AC.2.015: Route remote access via managed access control points.</v>
      </c>
      <c r="G44" t="s">
        <v>78</v>
      </c>
      <c r="H44" t="s">
        <v>79</v>
      </c>
    </row>
    <row r="45" spans="1:10">
      <c r="A45" t="str">
        <f t="shared" si="0"/>
        <v>CMMC v1.02 Maturity Level 2</v>
      </c>
      <c r="B45" t="s">
        <v>8</v>
      </c>
      <c r="C45" t="s">
        <v>11</v>
      </c>
      <c r="D45" t="s">
        <v>61</v>
      </c>
      <c r="E45" t="str">
        <f t="shared" si="2"/>
        <v>AC.2.016</v>
      </c>
      <c r="F45" t="str">
        <f t="shared" si="3"/>
        <v>AC.2.016: Control the flow of CUI in accordance with approved authorizations.</v>
      </c>
      <c r="G45" t="s">
        <v>80</v>
      </c>
      <c r="H45" t="s">
        <v>81</v>
      </c>
    </row>
    <row r="46" spans="1:10">
      <c r="A46" t="str">
        <f t="shared" si="0"/>
        <v>CMMC v1.02 Maturity Level 2</v>
      </c>
      <c r="B46" t="s">
        <v>82</v>
      </c>
      <c r="C46" t="s">
        <v>83</v>
      </c>
      <c r="D46" t="s">
        <v>86</v>
      </c>
      <c r="E46" t="str">
        <f t="shared" si="2"/>
        <v>AU.2.041</v>
      </c>
      <c r="F46" t="str">
        <f t="shared" si="3"/>
        <v>AU.2.041: Ensure that the actions of individual system users can be uniquely traced to those users so they can be held accountable for their actions.</v>
      </c>
      <c r="G46" t="s">
        <v>90</v>
      </c>
      <c r="H46" t="s">
        <v>91</v>
      </c>
    </row>
    <row r="47" spans="1:10">
      <c r="A47" t="str">
        <f t="shared" si="0"/>
        <v>CMMC v1.02 Maturity Level 2</v>
      </c>
      <c r="B47" t="s">
        <v>82</v>
      </c>
      <c r="C47" t="s">
        <v>84</v>
      </c>
      <c r="D47" t="s">
        <v>87</v>
      </c>
      <c r="E47" t="str">
        <f t="shared" si="2"/>
        <v>AU.2.042</v>
      </c>
      <c r="F47" t="str">
        <f t="shared" si="3"/>
        <v>AU.2.042: Create and retain system audit logs and records to the extent needed to enable the monitoring, analysis, investigation, and reporting of unlawful or unauthorized system activity.</v>
      </c>
      <c r="G47" t="s">
        <v>92</v>
      </c>
      <c r="H47" t="s">
        <v>93</v>
      </c>
    </row>
    <row r="48" spans="1:10">
      <c r="A48" t="str">
        <f t="shared" si="0"/>
        <v>CMMC v1.02 Maturity Level 2</v>
      </c>
      <c r="B48" t="s">
        <v>82</v>
      </c>
      <c r="C48" t="s">
        <v>84</v>
      </c>
      <c r="D48" t="s">
        <v>88</v>
      </c>
      <c r="E48" t="str">
        <f t="shared" si="2"/>
        <v>AU.2.043</v>
      </c>
      <c r="F48" t="str">
        <f t="shared" si="3"/>
        <v>AU.2.043: Provide a system capability that compares and synchronizes internal system clocks with an authoritative source to generate time stamps for audit records.</v>
      </c>
      <c r="G48" t="s">
        <v>94</v>
      </c>
      <c r="H48" t="s">
        <v>95</v>
      </c>
    </row>
    <row r="49" spans="1:8">
      <c r="A49" t="str">
        <f t="shared" si="0"/>
        <v>CMMC v1.02 Maturity Level 2</v>
      </c>
      <c r="B49" t="s">
        <v>82</v>
      </c>
      <c r="C49" t="s">
        <v>85</v>
      </c>
      <c r="D49" t="s">
        <v>89</v>
      </c>
      <c r="E49" t="str">
        <f t="shared" si="2"/>
        <v>AU.2.044</v>
      </c>
      <c r="F49" t="str">
        <f t="shared" si="3"/>
        <v>AU.2.044: Review audit logs.</v>
      </c>
      <c r="G49" t="s">
        <v>96</v>
      </c>
      <c r="H49" t="s">
        <v>97</v>
      </c>
    </row>
    <row r="50" spans="1:8">
      <c r="A50" t="str">
        <f t="shared" si="0"/>
        <v>CMMC v1.02 Maturity Level 2</v>
      </c>
      <c r="B50" t="s">
        <v>98</v>
      </c>
      <c r="C50" t="s">
        <v>99</v>
      </c>
      <c r="D50" t="s">
        <v>101</v>
      </c>
      <c r="E50" t="str">
        <f t="shared" si="2"/>
        <v>AT.2.056</v>
      </c>
      <c r="F50" t="str">
        <f t="shared" si="3"/>
        <v>AT.2.056: Ensure that managers, system administrators, and users of organizational systems are made aware of the security risks associated with their activities and of the applicable policies, standards, and procedures related to the security of those systems.</v>
      </c>
      <c r="G50" t="s">
        <v>103</v>
      </c>
      <c r="H50" t="s">
        <v>104</v>
      </c>
    </row>
    <row r="51" spans="1:8">
      <c r="A51" t="str">
        <f t="shared" si="0"/>
        <v>CMMC v1.02 Maturity Level 2</v>
      </c>
      <c r="B51" t="s">
        <v>98</v>
      </c>
      <c r="C51" t="s">
        <v>100</v>
      </c>
      <c r="D51" t="s">
        <v>102</v>
      </c>
      <c r="E51" t="str">
        <f t="shared" si="2"/>
        <v>AT.2.057</v>
      </c>
      <c r="F51" t="str">
        <f t="shared" si="3"/>
        <v>AT.2.057: Ensure that personnel are trained to carry out their assigned information security-related duties and responsibilities.</v>
      </c>
      <c r="G51" t="s">
        <v>105</v>
      </c>
      <c r="H51" t="s">
        <v>106</v>
      </c>
    </row>
    <row r="52" spans="1:8">
      <c r="A52" t="str">
        <f t="shared" si="0"/>
        <v>CMMC v1.02 Maturity Level 2</v>
      </c>
      <c r="B52" t="s">
        <v>107</v>
      </c>
      <c r="C52" t="s">
        <v>108</v>
      </c>
      <c r="D52" t="s">
        <v>110</v>
      </c>
      <c r="E52" t="str">
        <f t="shared" si="2"/>
        <v>CM.2.061</v>
      </c>
      <c r="F52" t="str">
        <f t="shared" si="3"/>
        <v>CM.2.061: Establish and maintain baseline configurations and inventories of organizational systems (including hardware, software, firmware, and documentation) throughout the respective system development life cycles.</v>
      </c>
      <c r="G52" t="s">
        <v>116</v>
      </c>
      <c r="H52" t="s">
        <v>117</v>
      </c>
    </row>
    <row r="53" spans="1:8">
      <c r="A53" t="str">
        <f t="shared" si="0"/>
        <v>CMMC v1.02 Maturity Level 2</v>
      </c>
      <c r="B53" t="s">
        <v>107</v>
      </c>
      <c r="C53" t="s">
        <v>108</v>
      </c>
      <c r="D53" t="s">
        <v>111</v>
      </c>
      <c r="E53" t="str">
        <f t="shared" si="2"/>
        <v>CM.2.062</v>
      </c>
      <c r="F53" t="str">
        <f t="shared" si="3"/>
        <v>CM.2.062: Employ the principle of least functionality by configuring organizational systems to provide only essential capabilities.</v>
      </c>
      <c r="G53" t="s">
        <v>118</v>
      </c>
      <c r="H53" t="s">
        <v>119</v>
      </c>
    </row>
    <row r="54" spans="1:8">
      <c r="A54" t="str">
        <f t="shared" si="0"/>
        <v>CMMC v1.02 Maturity Level 2</v>
      </c>
      <c r="B54" t="s">
        <v>107</v>
      </c>
      <c r="C54" t="s">
        <v>108</v>
      </c>
      <c r="D54" t="s">
        <v>112</v>
      </c>
      <c r="E54" t="str">
        <f t="shared" si="2"/>
        <v>CM.2.063</v>
      </c>
      <c r="F54" t="str">
        <f t="shared" si="3"/>
        <v>CM.2.063: Control and monitor user-installed software.</v>
      </c>
      <c r="G54" t="s">
        <v>120</v>
      </c>
      <c r="H54" t="s">
        <v>121</v>
      </c>
    </row>
    <row r="55" spans="1:8">
      <c r="A55" t="str">
        <f t="shared" si="0"/>
        <v>CMMC v1.02 Maturity Level 2</v>
      </c>
      <c r="B55" t="s">
        <v>107</v>
      </c>
      <c r="C55" t="s">
        <v>109</v>
      </c>
      <c r="D55" t="s">
        <v>113</v>
      </c>
      <c r="E55" t="str">
        <f t="shared" si="2"/>
        <v>CM.2.064</v>
      </c>
      <c r="F55" t="str">
        <f t="shared" si="3"/>
        <v>CM.2.064: Establish and enforce security configuration settings for information technology products employed in organizational systems.</v>
      </c>
      <c r="G55" t="s">
        <v>122</v>
      </c>
      <c r="H55" t="s">
        <v>123</v>
      </c>
    </row>
    <row r="56" spans="1:8">
      <c r="A56" t="str">
        <f t="shared" si="0"/>
        <v>CMMC v1.02 Maturity Level 2</v>
      </c>
      <c r="B56" t="s">
        <v>107</v>
      </c>
      <c r="C56" t="s">
        <v>109</v>
      </c>
      <c r="D56" t="s">
        <v>114</v>
      </c>
      <c r="E56" t="str">
        <f t="shared" si="2"/>
        <v>CM.2.065</v>
      </c>
      <c r="F56" t="str">
        <f t="shared" si="3"/>
        <v>CM.2.065: Track, review, approve, or disapprove, and log changes to organizational systems.</v>
      </c>
      <c r="G56" t="s">
        <v>124</v>
      </c>
      <c r="H56" t="s">
        <v>125</v>
      </c>
    </row>
    <row r="57" spans="1:8">
      <c r="A57" t="str">
        <f t="shared" si="0"/>
        <v>CMMC v1.02 Maturity Level 2</v>
      </c>
      <c r="B57" t="s">
        <v>107</v>
      </c>
      <c r="C57" t="s">
        <v>109</v>
      </c>
      <c r="D57" t="s">
        <v>115</v>
      </c>
      <c r="E57" t="str">
        <f t="shared" si="2"/>
        <v>CM.2.066</v>
      </c>
      <c r="F57" t="str">
        <f t="shared" si="3"/>
        <v>CM.2.066: Analyze the security impact of changes prior to implementation.</v>
      </c>
      <c r="G57" t="s">
        <v>126</v>
      </c>
      <c r="H57" t="s">
        <v>127</v>
      </c>
    </row>
    <row r="58" spans="1:8">
      <c r="A58" t="str">
        <f t="shared" si="0"/>
        <v>CMMC v1.02 Maturity Level 2</v>
      </c>
      <c r="B58" t="s">
        <v>12</v>
      </c>
      <c r="C58" t="s">
        <v>13</v>
      </c>
      <c r="D58" t="s">
        <v>128</v>
      </c>
      <c r="E58" t="str">
        <f t="shared" si="2"/>
        <v>IA.2.078</v>
      </c>
      <c r="F58" t="str">
        <f t="shared" si="3"/>
        <v>IA.2.078: Enforce a minimum password complexity and change of characters when new passwords are created.</v>
      </c>
      <c r="G58" t="s">
        <v>129</v>
      </c>
      <c r="H58" t="s">
        <v>134</v>
      </c>
    </row>
    <row r="59" spans="1:8">
      <c r="A59" t="str">
        <f t="shared" si="0"/>
        <v>CMMC v1.02 Maturity Level 2</v>
      </c>
      <c r="B59" t="s">
        <v>12</v>
      </c>
      <c r="C59" t="s">
        <v>13</v>
      </c>
      <c r="D59" t="s">
        <v>130</v>
      </c>
      <c r="E59" t="str">
        <f t="shared" si="2"/>
        <v>IA.2.079</v>
      </c>
      <c r="F59" t="str">
        <f t="shared" si="3"/>
        <v>IA.2.079: Prohibit password reuse for a specified number of generations.</v>
      </c>
      <c r="G59" t="s">
        <v>135</v>
      </c>
      <c r="H59" t="s">
        <v>136</v>
      </c>
    </row>
    <row r="60" spans="1:8">
      <c r="A60" t="str">
        <f t="shared" si="0"/>
        <v>CMMC v1.02 Maturity Level 2</v>
      </c>
      <c r="B60" t="s">
        <v>12</v>
      </c>
      <c r="C60" t="s">
        <v>13</v>
      </c>
      <c r="D60" t="s">
        <v>131</v>
      </c>
      <c r="E60" t="str">
        <f t="shared" si="2"/>
        <v>IA.2.080</v>
      </c>
      <c r="F60" t="str">
        <f t="shared" si="3"/>
        <v>IA.2.080: Allow temporary password use for system logons with an immediate change to a permanent password.</v>
      </c>
      <c r="G60" t="s">
        <v>137</v>
      </c>
      <c r="H60" t="s">
        <v>138</v>
      </c>
    </row>
    <row r="61" spans="1:8">
      <c r="A61" t="str">
        <f t="shared" si="0"/>
        <v>CMMC v1.02 Maturity Level 2</v>
      </c>
      <c r="B61" t="s">
        <v>12</v>
      </c>
      <c r="C61" t="s">
        <v>13</v>
      </c>
      <c r="D61" t="s">
        <v>132</v>
      </c>
      <c r="E61" t="str">
        <f t="shared" si="2"/>
        <v>IA.2.081</v>
      </c>
      <c r="F61" t="str">
        <f t="shared" si="3"/>
        <v>IA.2.081: Store and transmit only cryptographically-protected passwords.</v>
      </c>
      <c r="G61" t="s">
        <v>139</v>
      </c>
      <c r="H61" t="s">
        <v>140</v>
      </c>
    </row>
    <row r="62" spans="1:8">
      <c r="A62" t="str">
        <f t="shared" si="0"/>
        <v>CMMC v1.02 Maturity Level 2</v>
      </c>
      <c r="B62" t="s">
        <v>12</v>
      </c>
      <c r="C62" t="s">
        <v>13</v>
      </c>
      <c r="D62" t="s">
        <v>133</v>
      </c>
      <c r="E62" t="str">
        <f t="shared" si="2"/>
        <v>IA.2.082</v>
      </c>
      <c r="F62" t="str">
        <f t="shared" si="3"/>
        <v>IA.2.082: Obscure feedback of authentication information.</v>
      </c>
      <c r="G62" t="s">
        <v>141</v>
      </c>
      <c r="H62" t="s">
        <v>142</v>
      </c>
    </row>
    <row r="63" spans="1:8">
      <c r="A63" t="str">
        <f t="shared" si="0"/>
        <v>CMMC v1.02 Maturity Level 2</v>
      </c>
      <c r="B63" t="s">
        <v>143</v>
      </c>
      <c r="C63" t="s">
        <v>144</v>
      </c>
      <c r="D63" t="s">
        <v>145</v>
      </c>
      <c r="E63" t="str">
        <f t="shared" si="2"/>
        <v>IR.2.092</v>
      </c>
      <c r="F63" t="str">
        <f t="shared" si="3"/>
        <v>IR.2.092: Establish an operational incident-handling capability for organizational systems that includes preparation, detection, analysis, containment, recovery, and user response activities.</v>
      </c>
      <c r="G63" t="s">
        <v>146</v>
      </c>
      <c r="H63" t="s">
        <v>154</v>
      </c>
    </row>
    <row r="64" spans="1:8">
      <c r="A64" t="str">
        <f t="shared" si="0"/>
        <v>CMMC v1.02 Maturity Level 2</v>
      </c>
      <c r="B64" t="s">
        <v>143</v>
      </c>
      <c r="C64" t="s">
        <v>147</v>
      </c>
      <c r="D64" t="s">
        <v>150</v>
      </c>
      <c r="E64" t="str">
        <f t="shared" si="2"/>
        <v>IR.2.093</v>
      </c>
      <c r="F64" t="str">
        <f t="shared" si="3"/>
        <v>IR.2.093: Detect and report events.</v>
      </c>
      <c r="G64" t="s">
        <v>156</v>
      </c>
      <c r="H64" t="s">
        <v>155</v>
      </c>
    </row>
    <row r="65" spans="1:8">
      <c r="A65" t="str">
        <f t="shared" si="0"/>
        <v>CMMC v1.02 Maturity Level 2</v>
      </c>
      <c r="B65" t="s">
        <v>143</v>
      </c>
      <c r="C65" t="s">
        <v>147</v>
      </c>
      <c r="D65" t="s">
        <v>151</v>
      </c>
      <c r="E65" t="str">
        <f t="shared" si="2"/>
        <v>IR.2.094</v>
      </c>
      <c r="F65" t="str">
        <f t="shared" si="3"/>
        <v>IR.2.094: Analyze and triage events to support event resolution and incident declaration.</v>
      </c>
      <c r="G65" t="s">
        <v>157</v>
      </c>
      <c r="H65" t="s">
        <v>158</v>
      </c>
    </row>
    <row r="66" spans="1:8">
      <c r="A66" t="str">
        <f t="shared" si="0"/>
        <v>CMMC v1.02 Maturity Level 2</v>
      </c>
      <c r="B66" t="s">
        <v>143</v>
      </c>
      <c r="C66" t="s">
        <v>148</v>
      </c>
      <c r="D66" t="s">
        <v>152</v>
      </c>
      <c r="E66" t="str">
        <f t="shared" si="2"/>
        <v>IR.2.096</v>
      </c>
      <c r="F66" t="str">
        <f t="shared" si="3"/>
        <v>IR.2.096: Develop and implement responses to declared incidents according to pre-defined procedures.</v>
      </c>
      <c r="G66" t="s">
        <v>159</v>
      </c>
      <c r="H66" t="s">
        <v>160</v>
      </c>
    </row>
    <row r="67" spans="1:8">
      <c r="A67" t="str">
        <f t="shared" si="0"/>
        <v>CMMC v1.02 Maturity Level 2</v>
      </c>
      <c r="B67" t="s">
        <v>143</v>
      </c>
      <c r="C67" t="s">
        <v>149</v>
      </c>
      <c r="D67" t="s">
        <v>153</v>
      </c>
      <c r="E67" t="str">
        <f t="shared" si="2"/>
        <v>IR.2.097</v>
      </c>
      <c r="F67" t="str">
        <f t="shared" si="3"/>
        <v>IR.2.097: Perform root cause analysis on incidents to determine underlying causes.</v>
      </c>
      <c r="G67" t="s">
        <v>161</v>
      </c>
      <c r="H67" t="s">
        <v>162</v>
      </c>
    </row>
    <row r="68" spans="1:8">
      <c r="A68" t="str">
        <f t="shared" si="0"/>
        <v>CMMC v1.02 Maturity Level 2</v>
      </c>
      <c r="B68" t="s">
        <v>163</v>
      </c>
      <c r="C68" t="s">
        <v>164</v>
      </c>
      <c r="D68" t="s">
        <v>185</v>
      </c>
      <c r="E68" t="str">
        <f t="shared" ref="E68:E90" si="4">D68</f>
        <v>MA.2.111</v>
      </c>
      <c r="F68" t="str">
        <f t="shared" ref="F68:F90" si="5">_xlfn.CONCAT(D68,": ", G68)</f>
        <v>MA.2.111: Perform maintenance on organizational systems.</v>
      </c>
      <c r="G68" t="s">
        <v>208</v>
      </c>
      <c r="H68" t="s">
        <v>209</v>
      </c>
    </row>
    <row r="69" spans="1:8">
      <c r="A69" t="str">
        <f t="shared" ref="A69:A90" si="6">"CMMC v1.02 Maturity Level 2"</f>
        <v>CMMC v1.02 Maturity Level 2</v>
      </c>
      <c r="B69" t="s">
        <v>163</v>
      </c>
      <c r="C69" t="s">
        <v>164</v>
      </c>
      <c r="D69" t="s">
        <v>186</v>
      </c>
      <c r="E69" t="str">
        <f t="shared" si="4"/>
        <v>MA.2.112</v>
      </c>
      <c r="F69" t="str">
        <f t="shared" si="5"/>
        <v>MA.2.112: Provide controls on the tools, techniques, mechanisms, and personnel used to conduct system maintenance.</v>
      </c>
      <c r="G69" t="s">
        <v>210</v>
      </c>
      <c r="H69" t="s">
        <v>211</v>
      </c>
    </row>
    <row r="70" spans="1:8">
      <c r="A70" t="str">
        <f t="shared" si="6"/>
        <v>CMMC v1.02 Maturity Level 2</v>
      </c>
      <c r="B70" t="s">
        <v>163</v>
      </c>
      <c r="C70" t="s">
        <v>164</v>
      </c>
      <c r="D70" t="s">
        <v>187</v>
      </c>
      <c r="E70" t="str">
        <f t="shared" si="4"/>
        <v>MA.2.113</v>
      </c>
      <c r="F70" t="str">
        <f t="shared" si="5"/>
        <v>MA.2.113: Require multifactor authentication to establish nonlocal maintenance sessions via external network connections and terminate such connections when nonlocal maintenance is complete.</v>
      </c>
      <c r="G70" t="s">
        <v>212</v>
      </c>
      <c r="H70" t="s">
        <v>213</v>
      </c>
    </row>
    <row r="71" spans="1:8">
      <c r="A71" t="str">
        <f t="shared" si="6"/>
        <v>CMMC v1.02 Maturity Level 2</v>
      </c>
      <c r="B71" t="s">
        <v>163</v>
      </c>
      <c r="C71" t="s">
        <v>164</v>
      </c>
      <c r="D71" t="s">
        <v>188</v>
      </c>
      <c r="E71" t="str">
        <f t="shared" si="4"/>
        <v>MA.2.114</v>
      </c>
      <c r="F71" t="str">
        <f t="shared" si="5"/>
        <v>MA.2.114: Supervise the maintenance activities of personnel without required access authorization.</v>
      </c>
      <c r="G71" t="s">
        <v>214</v>
      </c>
      <c r="H71" t="s">
        <v>215</v>
      </c>
    </row>
    <row r="72" spans="1:8">
      <c r="A72" t="str">
        <f t="shared" si="6"/>
        <v>CMMC v1.02 Maturity Level 2</v>
      </c>
      <c r="B72" t="s">
        <v>166</v>
      </c>
      <c r="C72" t="s">
        <v>165</v>
      </c>
      <c r="D72" t="s">
        <v>189</v>
      </c>
      <c r="E72" t="str">
        <f t="shared" si="4"/>
        <v>MP.2.119</v>
      </c>
      <c r="F72" t="str">
        <f t="shared" si="5"/>
        <v>MP.2.119: Protect (i.e., physically control and securely store) system media containing CUI, both paper and digital.</v>
      </c>
      <c r="G72" t="s">
        <v>216</v>
      </c>
      <c r="H72" t="s">
        <v>217</v>
      </c>
    </row>
    <row r="73" spans="1:8">
      <c r="A73" t="str">
        <f t="shared" si="6"/>
        <v>CMMC v1.02 Maturity Level 2</v>
      </c>
      <c r="B73" t="s">
        <v>166</v>
      </c>
      <c r="C73" t="s">
        <v>165</v>
      </c>
      <c r="D73" t="s">
        <v>190</v>
      </c>
      <c r="E73" t="str">
        <f t="shared" si="4"/>
        <v>MP.2.120</v>
      </c>
      <c r="F73" t="str">
        <f t="shared" si="5"/>
        <v>MP.2.120: Limit access to CUI on system media to authorized users.</v>
      </c>
      <c r="G73" t="s">
        <v>218</v>
      </c>
      <c r="H73" t="s">
        <v>219</v>
      </c>
    </row>
    <row r="74" spans="1:8">
      <c r="A74" t="str">
        <f t="shared" si="6"/>
        <v>CMMC v1.02 Maturity Level 2</v>
      </c>
      <c r="B74" t="s">
        <v>166</v>
      </c>
      <c r="C74" t="s">
        <v>165</v>
      </c>
      <c r="D74" t="s">
        <v>191</v>
      </c>
      <c r="E74" t="str">
        <f t="shared" si="4"/>
        <v>MP.2.121</v>
      </c>
      <c r="F74" t="str">
        <f t="shared" si="5"/>
        <v>MP.2.121: Control the use of removable media on system components.</v>
      </c>
      <c r="G74" t="s">
        <v>220</v>
      </c>
      <c r="H74" t="s">
        <v>221</v>
      </c>
    </row>
    <row r="75" spans="1:8">
      <c r="A75" t="str">
        <f t="shared" si="6"/>
        <v>CMMC v1.02 Maturity Level 2</v>
      </c>
      <c r="B75" t="s">
        <v>167</v>
      </c>
      <c r="C75" t="s">
        <v>168</v>
      </c>
      <c r="D75" t="s">
        <v>192</v>
      </c>
      <c r="E75" t="str">
        <f t="shared" si="4"/>
        <v>PS.2.127</v>
      </c>
      <c r="F75" t="str">
        <f t="shared" si="5"/>
        <v>PS.2.127: Screen individuals prior to authorizing access to organizational systems containing CUI.</v>
      </c>
      <c r="G75" t="s">
        <v>222</v>
      </c>
      <c r="H75" t="s">
        <v>223</v>
      </c>
    </row>
    <row r="76" spans="1:8">
      <c r="A76" t="str">
        <f t="shared" si="6"/>
        <v>CMMC v1.02 Maturity Level 2</v>
      </c>
      <c r="B76" t="s">
        <v>167</v>
      </c>
      <c r="C76" t="s">
        <v>169</v>
      </c>
      <c r="D76" t="s">
        <v>193</v>
      </c>
      <c r="E76" t="str">
        <f t="shared" si="4"/>
        <v>PS.2.128</v>
      </c>
      <c r="F76" t="str">
        <f t="shared" si="5"/>
        <v>PS.2.128: Ensure that organizational systems containing CUI are protected during and after personnel actions such as terminations and transfers.</v>
      </c>
      <c r="G76" t="s">
        <v>224</v>
      </c>
      <c r="H76" t="s">
        <v>225</v>
      </c>
    </row>
    <row r="77" spans="1:8">
      <c r="A77" t="str">
        <f t="shared" si="6"/>
        <v>CMMC v1.02 Maturity Level 2</v>
      </c>
      <c r="B77" t="s">
        <v>170</v>
      </c>
      <c r="C77" t="s">
        <v>171</v>
      </c>
      <c r="D77" t="s">
        <v>194</v>
      </c>
      <c r="E77" t="str">
        <f t="shared" si="4"/>
        <v>PE.2.135</v>
      </c>
      <c r="F77" t="str">
        <f t="shared" si="5"/>
        <v>PE.2.135: Protect and monitor the physical facility and support infrastructure for organizational systems.</v>
      </c>
      <c r="G77" t="s">
        <v>226</v>
      </c>
      <c r="H77" t="s">
        <v>227</v>
      </c>
    </row>
    <row r="78" spans="1:8">
      <c r="A78" t="str">
        <f t="shared" si="6"/>
        <v>CMMC v1.02 Maturity Level 2</v>
      </c>
      <c r="B78" t="s">
        <v>172</v>
      </c>
      <c r="C78" t="s">
        <v>173</v>
      </c>
      <c r="D78" t="s">
        <v>195</v>
      </c>
      <c r="E78" t="str">
        <f t="shared" si="4"/>
        <v>RE.2.137</v>
      </c>
      <c r="F78" t="str">
        <f t="shared" si="5"/>
        <v>RE.2.137: Regularly perform and test data backups.</v>
      </c>
      <c r="G78" t="s">
        <v>228</v>
      </c>
      <c r="H78" t="s">
        <v>229</v>
      </c>
    </row>
    <row r="79" spans="1:8">
      <c r="A79" t="str">
        <f t="shared" si="6"/>
        <v>CMMC v1.02 Maturity Level 2</v>
      </c>
      <c r="B79" t="s">
        <v>172</v>
      </c>
      <c r="C79" t="s">
        <v>173</v>
      </c>
      <c r="D79" t="s">
        <v>196</v>
      </c>
      <c r="E79" t="str">
        <f t="shared" si="4"/>
        <v>RE.2.138</v>
      </c>
      <c r="F79" t="str">
        <f t="shared" si="5"/>
        <v>RE.2.138: Protect the confidentiality of backup CUI at storage locations.</v>
      </c>
      <c r="G79" t="s">
        <v>230</v>
      </c>
      <c r="H79" t="s">
        <v>231</v>
      </c>
    </row>
    <row r="80" spans="1:8">
      <c r="A80" t="str">
        <f t="shared" si="6"/>
        <v>CMMC v1.02 Maturity Level 2</v>
      </c>
      <c r="B80" t="s">
        <v>174</v>
      </c>
      <c r="C80" t="s">
        <v>175</v>
      </c>
      <c r="D80" t="s">
        <v>197</v>
      </c>
      <c r="E80" t="str">
        <f t="shared" si="4"/>
        <v>RM.2.141</v>
      </c>
      <c r="F80" t="str">
        <f t="shared" si="5"/>
        <v>RM.2.141: Periodically assess the risk to organizational operations (including mission, functions, image, or reputation), organizational assets, and individuals, resulting from the operation of organizational systems and the associated processing, storage, or transmission of CUI.</v>
      </c>
      <c r="G80" t="s">
        <v>232</v>
      </c>
      <c r="H80" t="s">
        <v>233</v>
      </c>
    </row>
    <row r="81" spans="1:8">
      <c r="A81" t="str">
        <f t="shared" si="6"/>
        <v>CMMC v1.02 Maturity Level 2</v>
      </c>
      <c r="B81" t="s">
        <v>174</v>
      </c>
      <c r="C81" t="s">
        <v>175</v>
      </c>
      <c r="D81" t="s">
        <v>198</v>
      </c>
      <c r="E81" t="str">
        <f t="shared" si="4"/>
        <v>RM.2.142</v>
      </c>
      <c r="F81" t="str">
        <f t="shared" si="5"/>
        <v>RM.2.142: Scan for vulnerabilities in organizational systems and applications periodically and when new vulnerabilities affecting those systems and applications are identified.</v>
      </c>
      <c r="G81" t="s">
        <v>234</v>
      </c>
      <c r="H81" t="s">
        <v>235</v>
      </c>
    </row>
    <row r="82" spans="1:8">
      <c r="A82" t="str">
        <f t="shared" si="6"/>
        <v>CMMC v1.02 Maturity Level 2</v>
      </c>
      <c r="B82" t="s">
        <v>174</v>
      </c>
      <c r="C82" t="s">
        <v>176</v>
      </c>
      <c r="D82" t="s">
        <v>199</v>
      </c>
      <c r="E82" t="str">
        <f t="shared" si="4"/>
        <v>RM.2.143</v>
      </c>
      <c r="F82" t="str">
        <f t="shared" si="5"/>
        <v>RM.2.143: Remediate vulnerabilities in accordance with risk assessments.</v>
      </c>
      <c r="G82" t="s">
        <v>236</v>
      </c>
      <c r="H82" t="s">
        <v>237</v>
      </c>
    </row>
    <row r="83" spans="1:8">
      <c r="A83" t="str">
        <f t="shared" si="6"/>
        <v>CMMC v1.02 Maturity Level 2</v>
      </c>
      <c r="B83" t="s">
        <v>177</v>
      </c>
      <c r="C83" t="s">
        <v>178</v>
      </c>
      <c r="D83" t="s">
        <v>200</v>
      </c>
      <c r="E83" t="str">
        <f t="shared" si="4"/>
        <v>CA.2.157</v>
      </c>
      <c r="F83" t="str">
        <f t="shared" si="5"/>
        <v>CA.2.157: Develop, document, and periodically update system security plans that describe system boundaries, system environments of operation, how security requirements are implemented, and the relationships with or connections to other systems.</v>
      </c>
      <c r="G83" t="s">
        <v>238</v>
      </c>
      <c r="H83" t="s">
        <v>239</v>
      </c>
    </row>
    <row r="84" spans="1:8">
      <c r="A84" t="str">
        <f t="shared" si="6"/>
        <v>CMMC v1.02 Maturity Level 2</v>
      </c>
      <c r="B84" t="s">
        <v>177</v>
      </c>
      <c r="C84" t="s">
        <v>179</v>
      </c>
      <c r="D84" t="s">
        <v>201</v>
      </c>
      <c r="E84" t="str">
        <f t="shared" si="4"/>
        <v>CA.2.158</v>
      </c>
      <c r="F84" t="str">
        <f t="shared" si="5"/>
        <v>CA.2.158: Periodically assess the security controls in organizational systems to determine if the controls are effective in their application.</v>
      </c>
      <c r="G84" t="s">
        <v>240</v>
      </c>
      <c r="H84" t="s">
        <v>241</v>
      </c>
    </row>
    <row r="85" spans="1:8">
      <c r="A85" t="str">
        <f t="shared" si="6"/>
        <v>CMMC v1.02 Maturity Level 2</v>
      </c>
      <c r="B85" t="s">
        <v>177</v>
      </c>
      <c r="C85" t="s">
        <v>179</v>
      </c>
      <c r="D85" t="s">
        <v>202</v>
      </c>
      <c r="E85" t="str">
        <f t="shared" si="4"/>
        <v>CA.2.159</v>
      </c>
      <c r="F85" t="str">
        <f t="shared" si="5"/>
        <v>CA.2.159: Develop and implement plans of action designed to correct deficiencies and reduce or eliminate vulnerabilities in organizational systems.</v>
      </c>
      <c r="G85" t="s">
        <v>242</v>
      </c>
      <c r="H85" t="s">
        <v>243</v>
      </c>
    </row>
    <row r="86" spans="1:8">
      <c r="A86" t="str">
        <f t="shared" si="6"/>
        <v>CMMC v1.02 Maturity Level 2</v>
      </c>
      <c r="B86" t="s">
        <v>180</v>
      </c>
      <c r="C86" t="s">
        <v>181</v>
      </c>
      <c r="D86" t="s">
        <v>203</v>
      </c>
      <c r="E86" t="str">
        <f t="shared" si="4"/>
        <v>SC.2.178</v>
      </c>
      <c r="F86" t="str">
        <f t="shared" si="5"/>
        <v>SC.2.178: Prohibit remote activation of collaborative computing devices and provide indication of devices in use to users present at the device.</v>
      </c>
      <c r="G86" t="s">
        <v>244</v>
      </c>
      <c r="H86" t="s">
        <v>245</v>
      </c>
    </row>
    <row r="87" spans="1:8">
      <c r="A87" t="str">
        <f t="shared" si="6"/>
        <v>CMMC v1.02 Maturity Level 2</v>
      </c>
      <c r="B87" t="s">
        <v>180</v>
      </c>
      <c r="C87" t="s">
        <v>181</v>
      </c>
      <c r="D87" t="s">
        <v>204</v>
      </c>
      <c r="E87" t="str">
        <f t="shared" si="4"/>
        <v>SC.2.179</v>
      </c>
      <c r="F87" t="str">
        <f t="shared" si="5"/>
        <v>SC.2.179: Use encrypted sessions for the management of network devices.</v>
      </c>
      <c r="G87" t="s">
        <v>246</v>
      </c>
      <c r="H87" t="s">
        <v>247</v>
      </c>
    </row>
    <row r="88" spans="1:8">
      <c r="A88" t="str">
        <f t="shared" si="6"/>
        <v>CMMC v1.02 Maturity Level 2</v>
      </c>
      <c r="B88" t="s">
        <v>182</v>
      </c>
      <c r="C88" t="s">
        <v>183</v>
      </c>
      <c r="D88" t="s">
        <v>205</v>
      </c>
      <c r="E88" t="str">
        <f t="shared" si="4"/>
        <v>SI.2.214</v>
      </c>
      <c r="F88" t="str">
        <f t="shared" si="5"/>
        <v>SI.2.214: Monitor system security alerts and advisories and take action in response.</v>
      </c>
      <c r="G88" t="s">
        <v>248</v>
      </c>
      <c r="H88" t="s">
        <v>249</v>
      </c>
    </row>
    <row r="89" spans="1:8">
      <c r="A89" t="str">
        <f t="shared" si="6"/>
        <v>CMMC v1.02 Maturity Level 2</v>
      </c>
      <c r="B89" t="s">
        <v>182</v>
      </c>
      <c r="C89" t="s">
        <v>184</v>
      </c>
      <c r="D89" t="s">
        <v>206</v>
      </c>
      <c r="E89" t="str">
        <f t="shared" si="4"/>
        <v>SI.2.216</v>
      </c>
      <c r="F89" t="str">
        <f t="shared" si="5"/>
        <v>SI.2.216: Monitor organizational systems, including inbound and outbound communications traffic, to detect attacks and indicators of potential attacks.</v>
      </c>
      <c r="G89" t="s">
        <v>250</v>
      </c>
      <c r="H89" t="s">
        <v>251</v>
      </c>
    </row>
    <row r="90" spans="1:8">
      <c r="A90" t="str">
        <f t="shared" si="6"/>
        <v>CMMC v1.02 Maturity Level 2</v>
      </c>
      <c r="B90" t="s">
        <v>182</v>
      </c>
      <c r="C90" t="s">
        <v>184</v>
      </c>
      <c r="D90" t="s">
        <v>207</v>
      </c>
      <c r="E90" t="str">
        <f t="shared" si="4"/>
        <v>SI.2.217</v>
      </c>
      <c r="F90" t="str">
        <f t="shared" si="5"/>
        <v>SI.2.217: Identify unauthorized use of organizational systems.</v>
      </c>
      <c r="G90" t="s">
        <v>252</v>
      </c>
      <c r="H90" t="s">
        <v>253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6"/>
  <sheetViews>
    <sheetView tabSelected="1" zoomScale="94" workbookViewId="0">
      <selection activeCell="C212" sqref="C212"/>
    </sheetView>
  </sheetViews>
  <sheetFormatPr baseColWidth="10" defaultRowHeight="16"/>
  <cols>
    <col min="1" max="1" width="25.33203125" style="1" bestFit="1" customWidth="1"/>
    <col min="2" max="2" width="44.6640625" style="1" bestFit="1" customWidth="1"/>
    <col min="3" max="3" width="58.83203125" style="1" bestFit="1" customWidth="1"/>
    <col min="4" max="4" width="14.33203125" style="1" bestFit="1" customWidth="1"/>
    <col min="5" max="5" width="17.5" style="1" customWidth="1"/>
    <col min="6" max="6" width="189.33203125" style="1" bestFit="1" customWidth="1"/>
    <col min="7" max="7" width="181" style="1" bestFit="1" customWidth="1"/>
    <col min="8" max="8" width="178" style="1" bestFit="1" customWidth="1"/>
    <col min="9" max="9" width="34.33203125" style="1" bestFit="1" customWidth="1"/>
    <col min="10" max="10" width="15.5" style="1" bestFit="1" customWidth="1"/>
  </cols>
  <sheetData>
    <row r="1" spans="1:10">
      <c r="A1" s="1" t="s">
        <v>0</v>
      </c>
      <c r="B1" s="1" t="s">
        <v>1</v>
      </c>
      <c r="C1" s="1" t="s">
        <v>2</v>
      </c>
      <c r="D1" s="1" t="s">
        <v>3</v>
      </c>
      <c r="E1" s="1" t="s">
        <v>4</v>
      </c>
      <c r="F1" s="1" t="s">
        <v>5</v>
      </c>
      <c r="G1" s="1" t="s">
        <v>6</v>
      </c>
      <c r="H1" s="1" t="s">
        <v>7</v>
      </c>
      <c r="I1" s="1" t="s">
        <v>15</v>
      </c>
      <c r="J1" s="1" t="s">
        <v>17</v>
      </c>
    </row>
    <row r="2" spans="1:10">
      <c r="A2" s="1" t="str">
        <f>"CMMC v1.02 Maturity Level 2"</f>
        <v>CMMC v1.02 Maturity Level 2</v>
      </c>
      <c r="B2" s="1" t="s">
        <v>14</v>
      </c>
      <c r="C2" s="1" t="str">
        <f>_xlfn.CONCAT("MC01: Improve ",I2," activities")</f>
        <v>MC01: Improve Access Control activities</v>
      </c>
      <c r="D2" s="1" t="str">
        <f>_xlfn.CONCAT(J2,".3.997")</f>
        <v>AC.3.997</v>
      </c>
      <c r="E2" s="1" t="str">
        <f>D2</f>
        <v>AC.3.997</v>
      </c>
      <c r="F2" s="1" t="str">
        <f>_xlfn.CONCAT(D2,": ", G2)</f>
        <v>AC.3.997: Establish, maintain, and resource a plan that includes Access Control.</v>
      </c>
      <c r="G2" s="1" t="str">
        <f>_xlfn.CONCAT("Establish, maintain, and resource a plan that includes ",I2,".")</f>
        <v>Establish, maintain, and resource a plan that includes Access Control.</v>
      </c>
      <c r="H2" s="1" t="s">
        <v>254</v>
      </c>
      <c r="I2" s="1" t="s">
        <v>16</v>
      </c>
      <c r="J2" s="1" t="s">
        <v>18</v>
      </c>
    </row>
    <row r="3" spans="1:10">
      <c r="A3" s="1" t="str">
        <f t="shared" ref="A3:A45" si="0">"CMMC v1.02 Maturity Level 2"</f>
        <v>CMMC v1.02 Maturity Level 2</v>
      </c>
      <c r="B3" s="1" t="s">
        <v>14</v>
      </c>
      <c r="C3" s="1" t="str">
        <f t="shared" ref="C3:C18" si="1">_xlfn.CONCAT("MC01: Improve ",I3," activities")</f>
        <v>MC01: Improve Asset Management activities</v>
      </c>
      <c r="D3" s="1" t="str">
        <f t="shared" ref="D3:D18" si="2">_xlfn.CONCAT(J3,".3.997")</f>
        <v>AM.3.997</v>
      </c>
      <c r="E3" s="1" t="str">
        <f t="shared" ref="E3:E66" si="3">D3</f>
        <v>AM.3.997</v>
      </c>
      <c r="F3" s="1" t="str">
        <f t="shared" ref="F3:F44" si="4">_xlfn.CONCAT(D3,": ", G3)</f>
        <v>AM.3.997: Establish, maintain, and resource a plan that includes Asset Management.</v>
      </c>
      <c r="G3" s="1" t="str">
        <f>_xlfn.CONCAT("Establish, maintain, and resource a plan that includes ",I3,".")</f>
        <v>Establish, maintain, and resource a plan that includes Asset Management.</v>
      </c>
      <c r="H3" s="1" t="s">
        <v>254</v>
      </c>
      <c r="I3" s="1" t="s">
        <v>19</v>
      </c>
      <c r="J3" s="1" t="s">
        <v>50</v>
      </c>
    </row>
    <row r="4" spans="1:10">
      <c r="A4" s="1" t="str">
        <f t="shared" si="0"/>
        <v>CMMC v1.02 Maturity Level 2</v>
      </c>
      <c r="B4" s="1" t="s">
        <v>14</v>
      </c>
      <c r="C4" s="1" t="str">
        <f t="shared" si="1"/>
        <v>MC01: Improve Audit and Accountability activities</v>
      </c>
      <c r="D4" s="1" t="str">
        <f t="shared" si="2"/>
        <v>AU.3.997</v>
      </c>
      <c r="E4" s="1" t="str">
        <f t="shared" si="3"/>
        <v>AU.3.997</v>
      </c>
      <c r="F4" s="1" t="str">
        <f t="shared" si="4"/>
        <v>AU.3.997: Establish, maintain, and resource a plan that includes Audit and Accountability.</v>
      </c>
      <c r="G4" s="1" t="str">
        <f>_xlfn.CONCAT("Establish, maintain, and resource a plan that includes ",I4,".")</f>
        <v>Establish, maintain, and resource a plan that includes Audit and Accountability.</v>
      </c>
      <c r="H4" s="1" t="s">
        <v>254</v>
      </c>
      <c r="I4" s="1" t="s">
        <v>48</v>
      </c>
      <c r="J4" s="1" t="s">
        <v>49</v>
      </c>
    </row>
    <row r="5" spans="1:10">
      <c r="A5" s="1" t="str">
        <f t="shared" si="0"/>
        <v>CMMC v1.02 Maturity Level 2</v>
      </c>
      <c r="B5" s="1" t="s">
        <v>14</v>
      </c>
      <c r="C5" s="1" t="str">
        <f t="shared" si="1"/>
        <v>MC01: Improve Awareness and Training activities</v>
      </c>
      <c r="D5" s="1" t="str">
        <f t="shared" si="2"/>
        <v>AT.3.997</v>
      </c>
      <c r="E5" s="1" t="str">
        <f t="shared" si="3"/>
        <v>AT.3.997</v>
      </c>
      <c r="F5" s="1" t="str">
        <f t="shared" si="4"/>
        <v>AT.3.997: Establish, maintain, and resource a plan that includes Awareness and Training.</v>
      </c>
      <c r="G5" s="1" t="str">
        <f>_xlfn.CONCAT("Establish, maintain, and resource a plan that includes ",I5,".")</f>
        <v>Establish, maintain, and resource a plan that includes Awareness and Training.</v>
      </c>
      <c r="H5" s="1" t="s">
        <v>254</v>
      </c>
      <c r="I5" s="1" t="s">
        <v>47</v>
      </c>
      <c r="J5" s="1" t="s">
        <v>46</v>
      </c>
    </row>
    <row r="6" spans="1:10">
      <c r="A6" s="1" t="str">
        <f t="shared" si="0"/>
        <v>CMMC v1.02 Maturity Level 2</v>
      </c>
      <c r="B6" s="1" t="s">
        <v>14</v>
      </c>
      <c r="C6" s="1" t="str">
        <f t="shared" si="1"/>
        <v>MC01: Improve Configuration Management activities</v>
      </c>
      <c r="D6" s="1" t="str">
        <f t="shared" si="2"/>
        <v>CM.3.997</v>
      </c>
      <c r="E6" s="1" t="str">
        <f t="shared" si="3"/>
        <v>CM.3.997</v>
      </c>
      <c r="F6" s="1" t="str">
        <f t="shared" si="4"/>
        <v>CM.3.997: Establish, maintain, and resource a plan that includes Configuration Management.</v>
      </c>
      <c r="G6" s="1" t="str">
        <f>_xlfn.CONCAT("Establish, maintain, and resource a plan that includes ",I6,".")</f>
        <v>Establish, maintain, and resource a plan that includes Configuration Management.</v>
      </c>
      <c r="H6" s="1" t="s">
        <v>254</v>
      </c>
      <c r="I6" s="1" t="s">
        <v>20</v>
      </c>
      <c r="J6" s="1" t="s">
        <v>45</v>
      </c>
    </row>
    <row r="7" spans="1:10">
      <c r="A7" s="1" t="str">
        <f t="shared" si="0"/>
        <v>CMMC v1.02 Maturity Level 2</v>
      </c>
      <c r="B7" s="1" t="s">
        <v>14</v>
      </c>
      <c r="C7" s="1" t="str">
        <f t="shared" si="1"/>
        <v>MC01: Improve Identification and Authentication activities</v>
      </c>
      <c r="D7" s="1" t="str">
        <f t="shared" si="2"/>
        <v>IA.3.997</v>
      </c>
      <c r="E7" s="1" t="str">
        <f t="shared" si="3"/>
        <v>IA.3.997</v>
      </c>
      <c r="F7" s="1" t="str">
        <f t="shared" si="4"/>
        <v>IA.3.997: Establish, maintain, and resource a plan that includes Identification and Authentication.</v>
      </c>
      <c r="G7" s="1" t="str">
        <f>_xlfn.CONCAT("Establish, maintain, and resource a plan that includes ",I7,".")</f>
        <v>Establish, maintain, and resource a plan that includes Identification and Authentication.</v>
      </c>
      <c r="H7" s="1" t="s">
        <v>254</v>
      </c>
      <c r="I7" s="1" t="s">
        <v>44</v>
      </c>
      <c r="J7" s="1" t="s">
        <v>43</v>
      </c>
    </row>
    <row r="8" spans="1:10">
      <c r="A8" s="1" t="str">
        <f t="shared" si="0"/>
        <v>CMMC v1.02 Maturity Level 2</v>
      </c>
      <c r="B8" s="1" t="s">
        <v>14</v>
      </c>
      <c r="C8" s="1" t="str">
        <f t="shared" si="1"/>
        <v>MC01: Improve Incident Response activities</v>
      </c>
      <c r="D8" s="1" t="str">
        <f t="shared" si="2"/>
        <v>IR.3.997</v>
      </c>
      <c r="E8" s="1" t="str">
        <f t="shared" si="3"/>
        <v>IR.3.997</v>
      </c>
      <c r="F8" s="1" t="str">
        <f t="shared" si="4"/>
        <v>IR.3.997: Establish, maintain, and resource a plan that includes Incident Response.</v>
      </c>
      <c r="G8" s="1" t="str">
        <f>_xlfn.CONCAT("Establish, maintain, and resource a plan that includes ",I8,".")</f>
        <v>Establish, maintain, and resource a plan that includes Incident Response.</v>
      </c>
      <c r="H8" s="1" t="s">
        <v>254</v>
      </c>
      <c r="I8" s="1" t="s">
        <v>21</v>
      </c>
      <c r="J8" s="1" t="s">
        <v>42</v>
      </c>
    </row>
    <row r="9" spans="1:10">
      <c r="A9" s="1" t="str">
        <f t="shared" si="0"/>
        <v>CMMC v1.02 Maturity Level 2</v>
      </c>
      <c r="B9" s="1" t="s">
        <v>14</v>
      </c>
      <c r="C9" s="1" t="str">
        <f t="shared" si="1"/>
        <v>MC01: Improve Maintenance activities</v>
      </c>
      <c r="D9" s="1" t="str">
        <f t="shared" si="2"/>
        <v>MA.3.997</v>
      </c>
      <c r="E9" s="1" t="str">
        <f t="shared" si="3"/>
        <v>MA.3.997</v>
      </c>
      <c r="F9" s="1" t="str">
        <f t="shared" si="4"/>
        <v>MA.3.997: Establish, maintain, and resource a plan that includes Maintenance.</v>
      </c>
      <c r="G9" s="1" t="str">
        <f>_xlfn.CONCAT("Establish, maintain, and resource a plan that includes ",I9,".")</f>
        <v>Establish, maintain, and resource a plan that includes Maintenance.</v>
      </c>
      <c r="H9" s="1" t="s">
        <v>254</v>
      </c>
      <c r="I9" s="1" t="s">
        <v>22</v>
      </c>
      <c r="J9" s="1" t="s">
        <v>41</v>
      </c>
    </row>
    <row r="10" spans="1:10">
      <c r="A10" s="1" t="str">
        <f t="shared" si="0"/>
        <v>CMMC v1.02 Maturity Level 2</v>
      </c>
      <c r="B10" s="1" t="s">
        <v>14</v>
      </c>
      <c r="C10" s="1" t="str">
        <f t="shared" si="1"/>
        <v>MC01: Improve Media Protection activities</v>
      </c>
      <c r="D10" s="1" t="str">
        <f t="shared" si="2"/>
        <v>MP.3.997</v>
      </c>
      <c r="E10" s="1" t="str">
        <f t="shared" si="3"/>
        <v>MP.3.997</v>
      </c>
      <c r="F10" s="1" t="str">
        <f t="shared" si="4"/>
        <v>MP.3.997: Establish, maintain, and resource a plan that includes Media Protection.</v>
      </c>
      <c r="G10" s="1" t="str">
        <f>_xlfn.CONCAT("Establish, maintain, and resource a plan that includes ",I10,".")</f>
        <v>Establish, maintain, and resource a plan that includes Media Protection.</v>
      </c>
      <c r="H10" s="1" t="s">
        <v>254</v>
      </c>
      <c r="I10" s="1" t="s">
        <v>23</v>
      </c>
      <c r="J10" s="1" t="s">
        <v>40</v>
      </c>
    </row>
    <row r="11" spans="1:10">
      <c r="A11" s="1" t="str">
        <f t="shared" si="0"/>
        <v>CMMC v1.02 Maturity Level 2</v>
      </c>
      <c r="B11" s="1" t="s">
        <v>14</v>
      </c>
      <c r="C11" s="1" t="str">
        <f t="shared" si="1"/>
        <v>MC01: Improve Personnel Security activities</v>
      </c>
      <c r="D11" s="1" t="str">
        <f t="shared" si="2"/>
        <v>PS.3.997</v>
      </c>
      <c r="E11" s="1" t="str">
        <f t="shared" si="3"/>
        <v>PS.3.997</v>
      </c>
      <c r="F11" s="1" t="str">
        <f t="shared" si="4"/>
        <v>PS.3.997: Establish, maintain, and resource a plan that includes Personnel Security.</v>
      </c>
      <c r="G11" s="1" t="str">
        <f>_xlfn.CONCAT("Establish, maintain, and resource a plan that includes ",I11,".")</f>
        <v>Establish, maintain, and resource a plan that includes Personnel Security.</v>
      </c>
      <c r="H11" s="1" t="s">
        <v>254</v>
      </c>
      <c r="I11" s="1" t="s">
        <v>24</v>
      </c>
      <c r="J11" s="1" t="s">
        <v>39</v>
      </c>
    </row>
    <row r="12" spans="1:10">
      <c r="A12" s="1" t="str">
        <f t="shared" si="0"/>
        <v>CMMC v1.02 Maturity Level 2</v>
      </c>
      <c r="B12" s="1" t="s">
        <v>14</v>
      </c>
      <c r="C12" s="1" t="str">
        <f t="shared" si="1"/>
        <v>MC01: Improve Physical Protection activities</v>
      </c>
      <c r="D12" s="1" t="str">
        <f t="shared" si="2"/>
        <v>PE.3.997</v>
      </c>
      <c r="E12" s="1" t="str">
        <f t="shared" si="3"/>
        <v>PE.3.997</v>
      </c>
      <c r="F12" s="1" t="str">
        <f t="shared" si="4"/>
        <v>PE.3.997: Establish, maintain, and resource a plan that includes Physical Protection.</v>
      </c>
      <c r="G12" s="1" t="str">
        <f>_xlfn.CONCAT("Establish, maintain, and resource a plan that includes ",I12,".")</f>
        <v>Establish, maintain, and resource a plan that includes Physical Protection.</v>
      </c>
      <c r="H12" s="1" t="s">
        <v>254</v>
      </c>
      <c r="I12" s="1" t="s">
        <v>25</v>
      </c>
      <c r="J12" s="1" t="s">
        <v>38</v>
      </c>
    </row>
    <row r="13" spans="1:10">
      <c r="A13" s="1" t="str">
        <f t="shared" si="0"/>
        <v>CMMC v1.02 Maturity Level 2</v>
      </c>
      <c r="B13" s="1" t="s">
        <v>14</v>
      </c>
      <c r="C13" s="1" t="str">
        <f t="shared" si="1"/>
        <v>MC01: Improve Recovery activities</v>
      </c>
      <c r="D13" s="1" t="str">
        <f t="shared" si="2"/>
        <v>RE.3.997</v>
      </c>
      <c r="E13" s="1" t="str">
        <f t="shared" si="3"/>
        <v>RE.3.997</v>
      </c>
      <c r="F13" s="1" t="str">
        <f t="shared" si="4"/>
        <v>RE.3.997: Establish, maintain, and resource a plan that includes Recovery.</v>
      </c>
      <c r="G13" s="1" t="str">
        <f>_xlfn.CONCAT("Establish, maintain, and resource a plan that includes ",I13,".")</f>
        <v>Establish, maintain, and resource a plan that includes Recovery.</v>
      </c>
      <c r="H13" s="1" t="s">
        <v>254</v>
      </c>
      <c r="I13" s="1" t="s">
        <v>26</v>
      </c>
      <c r="J13" s="1" t="s">
        <v>37</v>
      </c>
    </row>
    <row r="14" spans="1:10">
      <c r="A14" s="1" t="str">
        <f t="shared" si="0"/>
        <v>CMMC v1.02 Maturity Level 2</v>
      </c>
      <c r="B14" s="1" t="s">
        <v>14</v>
      </c>
      <c r="C14" s="1" t="str">
        <f t="shared" si="1"/>
        <v>MC01: Improve Risk Management activities</v>
      </c>
      <c r="D14" s="1" t="str">
        <f t="shared" si="2"/>
        <v>RM.3.997</v>
      </c>
      <c r="E14" s="1" t="str">
        <f t="shared" si="3"/>
        <v>RM.3.997</v>
      </c>
      <c r="F14" s="1" t="str">
        <f t="shared" si="4"/>
        <v>RM.3.997: Establish, maintain, and resource a plan that includes Risk Management.</v>
      </c>
      <c r="G14" s="1" t="str">
        <f>_xlfn.CONCAT("Establish, maintain, and resource a plan that includes ",I14,".")</f>
        <v>Establish, maintain, and resource a plan that includes Risk Management.</v>
      </c>
      <c r="H14" s="1" t="s">
        <v>254</v>
      </c>
      <c r="I14" s="1" t="s">
        <v>27</v>
      </c>
      <c r="J14" s="1" t="s">
        <v>36</v>
      </c>
    </row>
    <row r="15" spans="1:10">
      <c r="A15" s="1" t="str">
        <f t="shared" si="0"/>
        <v>CMMC v1.02 Maturity Level 2</v>
      </c>
      <c r="B15" s="1" t="s">
        <v>14</v>
      </c>
      <c r="C15" s="1" t="str">
        <f t="shared" si="1"/>
        <v>MC01: Improve Security Assessment activities</v>
      </c>
      <c r="D15" s="1" t="str">
        <f t="shared" si="2"/>
        <v>CA.3.997</v>
      </c>
      <c r="E15" s="1" t="str">
        <f t="shared" si="3"/>
        <v>CA.3.997</v>
      </c>
      <c r="F15" s="1" t="str">
        <f t="shared" si="4"/>
        <v>CA.3.997: Establish, maintain, and resource a plan that includes Security Assessment.</v>
      </c>
      <c r="G15" s="1" t="str">
        <f>_xlfn.CONCAT("Establish, maintain, and resource a plan that includes ",I15,".")</f>
        <v>Establish, maintain, and resource a plan that includes Security Assessment.</v>
      </c>
      <c r="H15" s="1" t="s">
        <v>254</v>
      </c>
      <c r="I15" s="1" t="s">
        <v>28</v>
      </c>
      <c r="J15" s="1" t="s">
        <v>35</v>
      </c>
    </row>
    <row r="16" spans="1:10">
      <c r="A16" s="1" t="str">
        <f t="shared" si="0"/>
        <v>CMMC v1.02 Maturity Level 2</v>
      </c>
      <c r="B16" s="1" t="s">
        <v>14</v>
      </c>
      <c r="C16" s="1" t="str">
        <f t="shared" si="1"/>
        <v>MC01: Improve Situational Awareness activities</v>
      </c>
      <c r="D16" s="1" t="str">
        <f t="shared" si="2"/>
        <v>SA.3.997</v>
      </c>
      <c r="E16" s="1" t="str">
        <f t="shared" si="3"/>
        <v>SA.3.997</v>
      </c>
      <c r="F16" s="1" t="str">
        <f t="shared" si="4"/>
        <v>SA.3.997: Establish, maintain, and resource a plan that includes Situational Awareness.</v>
      </c>
      <c r="G16" s="1" t="str">
        <f>_xlfn.CONCAT("Establish, maintain, and resource a plan that includes ",I16,".")</f>
        <v>Establish, maintain, and resource a plan that includes Situational Awareness.</v>
      </c>
      <c r="H16" s="1" t="s">
        <v>254</v>
      </c>
      <c r="I16" s="1" t="s">
        <v>29</v>
      </c>
      <c r="J16" s="1" t="s">
        <v>34</v>
      </c>
    </row>
    <row r="17" spans="1:10">
      <c r="A17" s="1" t="str">
        <f t="shared" si="0"/>
        <v>CMMC v1.02 Maturity Level 2</v>
      </c>
      <c r="B17" s="1" t="s">
        <v>14</v>
      </c>
      <c r="C17" s="1" t="str">
        <f t="shared" si="1"/>
        <v>MC01: Improve System and Communications Protection activities</v>
      </c>
      <c r="D17" s="1" t="str">
        <f t="shared" si="2"/>
        <v>SC.3.997</v>
      </c>
      <c r="E17" s="1" t="str">
        <f t="shared" si="3"/>
        <v>SC.3.997</v>
      </c>
      <c r="F17" s="1" t="str">
        <f t="shared" si="4"/>
        <v>SC.3.997: Establish, maintain, and resource a plan that includes System and Communications Protection.</v>
      </c>
      <c r="G17" s="1" t="str">
        <f>_xlfn.CONCAT("Establish, maintain, and resource a plan that includes ",I17,".")</f>
        <v>Establish, maintain, and resource a plan that includes System and Communications Protection.</v>
      </c>
      <c r="H17" s="1" t="s">
        <v>254</v>
      </c>
      <c r="I17" s="1" t="s">
        <v>32</v>
      </c>
      <c r="J17" s="1" t="s">
        <v>33</v>
      </c>
    </row>
    <row r="18" spans="1:10">
      <c r="A18" s="1" t="str">
        <f t="shared" si="0"/>
        <v>CMMC v1.02 Maturity Level 2</v>
      </c>
      <c r="B18" s="1" t="s">
        <v>14</v>
      </c>
      <c r="C18" s="1" t="str">
        <f t="shared" si="1"/>
        <v>MC01: Improve System and Information Integrity activities</v>
      </c>
      <c r="D18" s="1" t="str">
        <f t="shared" si="2"/>
        <v>SI.3.997</v>
      </c>
      <c r="E18" s="1" t="str">
        <f t="shared" si="3"/>
        <v>SI.3.997</v>
      </c>
      <c r="F18" s="1" t="str">
        <f t="shared" si="4"/>
        <v>SI.3.997: Establish, maintain, and resource a plan that includes System and Information Integrity.</v>
      </c>
      <c r="G18" s="1" t="str">
        <f>_xlfn.CONCAT("Establish, maintain, and resource a plan that includes ",I18,".")</f>
        <v>Establish, maintain, and resource a plan that includes System and Information Integrity.</v>
      </c>
      <c r="H18" s="1" t="s">
        <v>254</v>
      </c>
      <c r="I18" s="1" t="s">
        <v>30</v>
      </c>
      <c r="J18" s="1" t="s">
        <v>31</v>
      </c>
    </row>
    <row r="19" spans="1:10">
      <c r="A19" s="1" t="str">
        <f t="shared" si="0"/>
        <v>CMMC v1.02 Maturity Level 2</v>
      </c>
      <c r="B19" s="1" t="s">
        <v>8</v>
      </c>
      <c r="C19" s="1" t="s">
        <v>10</v>
      </c>
      <c r="D19" s="1" t="s">
        <v>255</v>
      </c>
      <c r="E19" s="1" t="str">
        <f t="shared" si="3"/>
        <v>AC.3.017</v>
      </c>
      <c r="F19" s="1" t="str">
        <f t="shared" si="4"/>
        <v>AC.3.017: Separate the duties of individuals to reduce the risk of malevolent activity without collusion.</v>
      </c>
      <c r="G19" s="1" t="s">
        <v>256</v>
      </c>
      <c r="H19" s="1" t="s">
        <v>325</v>
      </c>
    </row>
    <row r="20" spans="1:10">
      <c r="A20" s="1" t="str">
        <f t="shared" si="0"/>
        <v>CMMC v1.02 Maturity Level 2</v>
      </c>
      <c r="B20" s="1" t="s">
        <v>8</v>
      </c>
      <c r="C20" s="1" t="s">
        <v>10</v>
      </c>
      <c r="D20" s="1" t="s">
        <v>268</v>
      </c>
      <c r="E20" s="1" t="str">
        <f t="shared" si="3"/>
        <v>AC.3.018</v>
      </c>
      <c r="F20" s="1" t="str">
        <f t="shared" si="4"/>
        <v>AC.3.018: Prevent non-privileged users from executing privileged functions and capture the execution of such functions in audit logs.</v>
      </c>
      <c r="G20" s="1" t="s">
        <v>326</v>
      </c>
      <c r="H20" s="1" t="s">
        <v>327</v>
      </c>
    </row>
    <row r="21" spans="1:10">
      <c r="A21" s="1" t="str">
        <f t="shared" si="0"/>
        <v>CMMC v1.02 Maturity Level 2</v>
      </c>
      <c r="B21" s="1" t="s">
        <v>8</v>
      </c>
      <c r="C21" s="1" t="s">
        <v>10</v>
      </c>
      <c r="D21" s="1" t="s">
        <v>269</v>
      </c>
      <c r="E21" s="1" t="str">
        <f t="shared" si="3"/>
        <v>AC.3.019</v>
      </c>
      <c r="F21" s="1" t="str">
        <f t="shared" si="4"/>
        <v>AC.3.019: Terminate (automatically) user sessions after a defined condition.</v>
      </c>
      <c r="G21" s="1" t="s">
        <v>328</v>
      </c>
      <c r="H21" s="1" t="s">
        <v>329</v>
      </c>
    </row>
    <row r="22" spans="1:10">
      <c r="A22" s="1" t="str">
        <f t="shared" si="0"/>
        <v>CMMC v1.02 Maturity Level 2</v>
      </c>
      <c r="B22" s="1" t="s">
        <v>8</v>
      </c>
      <c r="C22" s="1" t="s">
        <v>10</v>
      </c>
      <c r="D22" s="1" t="s">
        <v>270</v>
      </c>
      <c r="E22" s="1" t="str">
        <f t="shared" si="3"/>
        <v>AC.3.012</v>
      </c>
      <c r="F22" s="1" t="str">
        <f t="shared" si="4"/>
        <v>AC.3.012: Protect wireless access using authentication and encryption.</v>
      </c>
      <c r="G22" s="1" t="s">
        <v>330</v>
      </c>
      <c r="H22" s="1" t="s">
        <v>331</v>
      </c>
    </row>
    <row r="23" spans="1:10">
      <c r="A23" s="1" t="str">
        <f t="shared" si="0"/>
        <v>CMMC v1.02 Maturity Level 2</v>
      </c>
      <c r="B23" s="1" t="s">
        <v>8</v>
      </c>
      <c r="C23" s="1" t="s">
        <v>10</v>
      </c>
      <c r="D23" s="1" t="s">
        <v>271</v>
      </c>
      <c r="E23" s="1" t="str">
        <f t="shared" si="3"/>
        <v>AC.3.020</v>
      </c>
      <c r="F23" s="1" t="str">
        <f t="shared" si="4"/>
        <v>AC.3.020: Control connection of mobile devices.</v>
      </c>
      <c r="G23" s="1" t="s">
        <v>332</v>
      </c>
      <c r="H23" s="1" t="s">
        <v>333</v>
      </c>
    </row>
    <row r="24" spans="1:10">
      <c r="A24" s="1" t="str">
        <f t="shared" si="0"/>
        <v>CMMC v1.02 Maturity Level 2</v>
      </c>
      <c r="B24" s="1" t="s">
        <v>8</v>
      </c>
      <c r="C24" s="1" t="s">
        <v>51</v>
      </c>
      <c r="D24" s="1" t="s">
        <v>272</v>
      </c>
      <c r="E24" s="1" t="str">
        <f t="shared" si="3"/>
        <v>AC.3.014</v>
      </c>
      <c r="F24" s="1" t="str">
        <f t="shared" si="4"/>
        <v>AC.3.014: Employ cryptographic mechanisms to protect the confidentiality of remote access sessions.</v>
      </c>
      <c r="G24" s="1" t="s">
        <v>334</v>
      </c>
      <c r="H24" s="1" t="s">
        <v>335</v>
      </c>
    </row>
    <row r="25" spans="1:10">
      <c r="A25" s="1" t="str">
        <f t="shared" si="0"/>
        <v>CMMC v1.02 Maturity Level 2</v>
      </c>
      <c r="B25" s="1" t="s">
        <v>8</v>
      </c>
      <c r="C25" s="1" t="s">
        <v>51</v>
      </c>
      <c r="D25" s="1" t="s">
        <v>273</v>
      </c>
      <c r="E25" s="1" t="str">
        <f t="shared" si="3"/>
        <v>AC.3.021</v>
      </c>
      <c r="F25" s="1" t="str">
        <f t="shared" si="4"/>
        <v>AC.3.021: Authorize remote execution of privileged commands and remote access to security-relevant information.</v>
      </c>
      <c r="G25" s="1" t="s">
        <v>336</v>
      </c>
      <c r="H25" s="1" t="s">
        <v>337</v>
      </c>
    </row>
    <row r="26" spans="1:10">
      <c r="A26" s="1" t="str">
        <f t="shared" si="0"/>
        <v>CMMC v1.02 Maturity Level 2</v>
      </c>
      <c r="B26" s="1" t="s">
        <v>8</v>
      </c>
      <c r="C26" s="1" t="s">
        <v>11</v>
      </c>
      <c r="D26" s="1" t="s">
        <v>274</v>
      </c>
      <c r="E26" s="1" t="str">
        <f t="shared" si="3"/>
        <v>AC.3.022</v>
      </c>
      <c r="F26" s="1" t="str">
        <f t="shared" si="4"/>
        <v>AC.3.022: Encrypt CUI on mobile devices and mobile computing platforms.</v>
      </c>
      <c r="G26" s="1" t="s">
        <v>338</v>
      </c>
      <c r="H26" s="1" t="s">
        <v>339</v>
      </c>
    </row>
    <row r="27" spans="1:10">
      <c r="A27" s="1" t="str">
        <f t="shared" si="0"/>
        <v>CMMC v1.02 Maturity Level 2</v>
      </c>
      <c r="B27" s="1" t="s">
        <v>257</v>
      </c>
      <c r="C27" s="1" t="s">
        <v>258</v>
      </c>
      <c r="D27" s="1" t="s">
        <v>275</v>
      </c>
      <c r="E27" s="1" t="str">
        <f t="shared" si="3"/>
        <v>AM.3.036</v>
      </c>
      <c r="F27" s="1" t="str">
        <f t="shared" si="4"/>
        <v>AM.3.036: Define procedures for the handling of CUI data.</v>
      </c>
      <c r="G27" s="1" t="s">
        <v>340</v>
      </c>
      <c r="H27" s="1" t="s">
        <v>341</v>
      </c>
    </row>
    <row r="28" spans="1:10">
      <c r="A28" s="1" t="str">
        <f t="shared" si="0"/>
        <v>CMMC v1.02 Maturity Level 2</v>
      </c>
      <c r="B28" s="1" t="s">
        <v>82</v>
      </c>
      <c r="C28" s="1" t="s">
        <v>83</v>
      </c>
      <c r="D28" s="1" t="s">
        <v>276</v>
      </c>
      <c r="E28" s="1" t="str">
        <f t="shared" si="3"/>
        <v>AU.3.045</v>
      </c>
      <c r="F28" s="1" t="str">
        <f t="shared" si="4"/>
        <v>AU.3.045: Review and update logged events.</v>
      </c>
      <c r="G28" s="1" t="s">
        <v>342</v>
      </c>
      <c r="H28" s="1" t="s">
        <v>343</v>
      </c>
    </row>
    <row r="29" spans="1:10">
      <c r="A29" s="1" t="str">
        <f t="shared" si="0"/>
        <v>CMMC v1.02 Maturity Level 2</v>
      </c>
      <c r="B29" s="1" t="s">
        <v>82</v>
      </c>
      <c r="C29" s="1" t="s">
        <v>83</v>
      </c>
      <c r="D29" s="1" t="s">
        <v>277</v>
      </c>
      <c r="E29" s="1" t="str">
        <f t="shared" si="3"/>
        <v>AU.3.046</v>
      </c>
      <c r="F29" s="1" t="str">
        <f t="shared" si="4"/>
        <v>AU.3.046: Alert in the event of an audit logging process failure.</v>
      </c>
      <c r="G29" s="1" t="s">
        <v>344</v>
      </c>
      <c r="H29" s="1" t="s">
        <v>345</v>
      </c>
    </row>
    <row r="30" spans="1:10">
      <c r="A30" s="1" t="str">
        <f t="shared" si="0"/>
        <v>CMMC v1.02 Maturity Level 2</v>
      </c>
      <c r="B30" s="1" t="s">
        <v>82</v>
      </c>
      <c r="C30" s="1" t="s">
        <v>84</v>
      </c>
      <c r="D30" s="1" t="s">
        <v>278</v>
      </c>
      <c r="E30" s="1" t="str">
        <f t="shared" si="3"/>
        <v>AU.3.048</v>
      </c>
      <c r="F30" s="1" t="str">
        <f t="shared" si="4"/>
        <v>AU.3.048: Collect audit information (e.g., logs) into one or more central repositories.</v>
      </c>
      <c r="G30" s="1" t="s">
        <v>346</v>
      </c>
      <c r="H30" s="1" t="s">
        <v>347</v>
      </c>
    </row>
    <row r="31" spans="1:10">
      <c r="A31" s="1" t="str">
        <f t="shared" si="0"/>
        <v>CMMC v1.02 Maturity Level 2</v>
      </c>
      <c r="B31" s="1" t="s">
        <v>82</v>
      </c>
      <c r="C31" s="1" t="s">
        <v>259</v>
      </c>
      <c r="D31" s="1" t="s">
        <v>279</v>
      </c>
      <c r="E31" s="1" t="str">
        <f t="shared" si="3"/>
        <v>AU.3.049</v>
      </c>
      <c r="F31" s="1" t="str">
        <f t="shared" si="4"/>
        <v>AU.3.049: Protect audit information and audit logging tools from unauthorized access, modification, and deletion.</v>
      </c>
      <c r="G31" s="1" t="s">
        <v>348</v>
      </c>
      <c r="H31" s="1" t="s">
        <v>349</v>
      </c>
    </row>
    <row r="32" spans="1:10">
      <c r="A32" s="1" t="str">
        <f t="shared" si="0"/>
        <v>CMMC v1.02 Maturity Level 2</v>
      </c>
      <c r="B32" s="1" t="s">
        <v>82</v>
      </c>
      <c r="C32" s="1" t="s">
        <v>259</v>
      </c>
      <c r="D32" s="1" t="s">
        <v>280</v>
      </c>
      <c r="E32" s="1" t="str">
        <f t="shared" si="3"/>
        <v>AU.3.050</v>
      </c>
      <c r="F32" s="1" t="str">
        <f t="shared" si="4"/>
        <v>AU.3.050: Limit management of audit logging functionality to a subset of privileged users.</v>
      </c>
      <c r="G32" s="1" t="s">
        <v>350</v>
      </c>
      <c r="H32" s="1" t="s">
        <v>351</v>
      </c>
    </row>
    <row r="33" spans="1:8">
      <c r="A33" s="1" t="str">
        <f t="shared" si="0"/>
        <v>CMMC v1.02 Maturity Level 2</v>
      </c>
      <c r="B33" s="1" t="s">
        <v>82</v>
      </c>
      <c r="C33" s="1" t="s">
        <v>85</v>
      </c>
      <c r="D33" s="1" t="s">
        <v>281</v>
      </c>
      <c r="E33" s="1" t="str">
        <f t="shared" si="3"/>
        <v>AU.3.051</v>
      </c>
      <c r="F33" s="1" t="str">
        <f t="shared" si="4"/>
        <v>AU.3.051: Correlate audit record review, analysis, and reporting processes for investigation and response to indications of unlawful, unauthorized, suspicious, or unusual activity.</v>
      </c>
      <c r="G33" s="1" t="s">
        <v>352</v>
      </c>
      <c r="H33" s="1" t="s">
        <v>353</v>
      </c>
    </row>
    <row r="34" spans="1:8">
      <c r="A34" s="1" t="str">
        <f t="shared" si="0"/>
        <v>CMMC v1.02 Maturity Level 2</v>
      </c>
      <c r="B34" s="1" t="s">
        <v>82</v>
      </c>
      <c r="C34" s="1" t="s">
        <v>85</v>
      </c>
      <c r="D34" s="1" t="s">
        <v>282</v>
      </c>
      <c r="E34" s="1" t="str">
        <f t="shared" si="3"/>
        <v>AU.3.052</v>
      </c>
      <c r="F34" s="1" t="str">
        <f t="shared" si="4"/>
        <v>AU.3.052: Provide audit record reduction and report generation to support on-demand analysis and reporting.</v>
      </c>
      <c r="G34" s="1" t="s">
        <v>354</v>
      </c>
      <c r="H34" s="1" t="s">
        <v>355</v>
      </c>
    </row>
    <row r="35" spans="1:8">
      <c r="A35" s="1" t="str">
        <f t="shared" si="0"/>
        <v>CMMC v1.02 Maturity Level 2</v>
      </c>
      <c r="B35" s="1" t="s">
        <v>98</v>
      </c>
      <c r="C35" s="1" t="s">
        <v>99</v>
      </c>
      <c r="D35" s="1" t="s">
        <v>283</v>
      </c>
      <c r="E35" s="1" t="str">
        <f t="shared" si="3"/>
        <v>AT.3.058</v>
      </c>
      <c r="F35" s="1" t="str">
        <f t="shared" si="4"/>
        <v>AT.3.058: Provide security awareness training on recognizing and reporting potential indicators of insider threat.</v>
      </c>
      <c r="G35" s="1" t="s">
        <v>356</v>
      </c>
      <c r="H35" s="1" t="s">
        <v>357</v>
      </c>
    </row>
    <row r="36" spans="1:8">
      <c r="A36" s="1" t="str">
        <f t="shared" si="0"/>
        <v>CMMC v1.02 Maturity Level 2</v>
      </c>
      <c r="B36" s="1" t="s">
        <v>107</v>
      </c>
      <c r="C36" s="1" t="s">
        <v>109</v>
      </c>
      <c r="D36" s="1" t="s">
        <v>284</v>
      </c>
      <c r="E36" s="1" t="str">
        <f t="shared" si="3"/>
        <v>CM.3.067</v>
      </c>
      <c r="F36" s="1" t="str">
        <f t="shared" si="4"/>
        <v>CM.3.067: Define, document, approve, and enforce physical and logical access restrictions associated with changes to organizational systems.</v>
      </c>
      <c r="G36" s="1" t="s">
        <v>358</v>
      </c>
      <c r="H36" s="1" t="s">
        <v>359</v>
      </c>
    </row>
    <row r="37" spans="1:8">
      <c r="A37" s="1" t="str">
        <f t="shared" si="0"/>
        <v>CMMC v1.02 Maturity Level 2</v>
      </c>
      <c r="B37" s="1" t="s">
        <v>107</v>
      </c>
      <c r="C37" s="1" t="s">
        <v>109</v>
      </c>
      <c r="D37" s="1" t="s">
        <v>285</v>
      </c>
      <c r="E37" s="1" t="str">
        <f t="shared" si="3"/>
        <v>CM.3.068</v>
      </c>
      <c r="F37" s="1" t="str">
        <f t="shared" si="4"/>
        <v>CM.3.068: Restrict, disable, or prevent the use of nonessential programs, functions, ports, protocols, and services.</v>
      </c>
      <c r="G37" s="1" t="s">
        <v>360</v>
      </c>
      <c r="H37" s="1" t="s">
        <v>361</v>
      </c>
    </row>
    <row r="38" spans="1:8">
      <c r="A38" s="1" t="str">
        <f t="shared" si="0"/>
        <v>CMMC v1.02 Maturity Level 2</v>
      </c>
      <c r="B38" s="1" t="s">
        <v>107</v>
      </c>
      <c r="C38" s="1" t="s">
        <v>109</v>
      </c>
      <c r="D38" s="1" t="s">
        <v>286</v>
      </c>
      <c r="E38" s="1" t="str">
        <f t="shared" si="3"/>
        <v>CM.3.069</v>
      </c>
      <c r="F38" s="1" t="str">
        <f t="shared" si="4"/>
        <v>CM.3.069: Apply deny-by-exception (blacklisting) policy to prevent the use of unauthorized software or deny-all, permit-by-exception (whitelisting) policy to allow the execution of authorized software.</v>
      </c>
      <c r="G38" s="1" t="s">
        <v>362</v>
      </c>
      <c r="H38" s="1" t="s">
        <v>363</v>
      </c>
    </row>
    <row r="39" spans="1:8">
      <c r="A39" s="1" t="str">
        <f t="shared" si="0"/>
        <v>CMMC v1.02 Maturity Level 2</v>
      </c>
      <c r="B39" s="1" t="s">
        <v>12</v>
      </c>
      <c r="C39" s="1" t="s">
        <v>13</v>
      </c>
      <c r="D39" s="1" t="s">
        <v>287</v>
      </c>
      <c r="E39" s="1" t="str">
        <f t="shared" si="3"/>
        <v>IA.3.083</v>
      </c>
      <c r="F39" s="1" t="str">
        <f t="shared" si="4"/>
        <v>IA.3.083: Use multifactor authentication for local and network access to privileged accounts and for network access to non-privileged accounts.</v>
      </c>
      <c r="G39" s="1" t="s">
        <v>364</v>
      </c>
      <c r="H39" s="1" t="s">
        <v>365</v>
      </c>
    </row>
    <row r="40" spans="1:8">
      <c r="A40" s="1" t="str">
        <f t="shared" si="0"/>
        <v>CMMC v1.02 Maturity Level 2</v>
      </c>
      <c r="B40" s="1" t="s">
        <v>12</v>
      </c>
      <c r="C40" s="1" t="s">
        <v>13</v>
      </c>
      <c r="D40" s="1" t="s">
        <v>288</v>
      </c>
      <c r="E40" s="1" t="str">
        <f t="shared" si="3"/>
        <v>IA.3.084</v>
      </c>
      <c r="F40" s="1" t="str">
        <f t="shared" si="4"/>
        <v>IA.3.084: Employ replay-resistant authentication mechanisms for network access to privileged and non-privileged accounts.</v>
      </c>
      <c r="G40" s="1" t="s">
        <v>366</v>
      </c>
      <c r="H40" s="1" t="s">
        <v>367</v>
      </c>
    </row>
    <row r="41" spans="1:8">
      <c r="A41" s="1" t="str">
        <f t="shared" si="0"/>
        <v>CMMC v1.02 Maturity Level 2</v>
      </c>
      <c r="B41" s="1" t="s">
        <v>12</v>
      </c>
      <c r="C41" s="1" t="s">
        <v>13</v>
      </c>
      <c r="D41" s="1" t="s">
        <v>289</v>
      </c>
      <c r="E41" s="1" t="str">
        <f t="shared" si="3"/>
        <v>IA.3.085</v>
      </c>
      <c r="F41" s="1" t="str">
        <f t="shared" si="4"/>
        <v>IA.3.085: Prevent the reuse of identifiers for a defined period.</v>
      </c>
      <c r="G41" s="1" t="s">
        <v>368</v>
      </c>
      <c r="H41" s="1" t="s">
        <v>369</v>
      </c>
    </row>
    <row r="42" spans="1:8">
      <c r="A42" s="1" t="str">
        <f t="shared" si="0"/>
        <v>CMMC v1.02 Maturity Level 2</v>
      </c>
      <c r="B42" s="1" t="s">
        <v>12</v>
      </c>
      <c r="C42" s="1" t="s">
        <v>13</v>
      </c>
      <c r="D42" s="1" t="s">
        <v>290</v>
      </c>
      <c r="E42" s="1" t="str">
        <f t="shared" si="3"/>
        <v>IA.3.086</v>
      </c>
      <c r="F42" s="1" t="str">
        <f t="shared" si="4"/>
        <v>IA.3.086: Disable identifiers after a defined period of inactivity.</v>
      </c>
      <c r="G42" s="1" t="s">
        <v>370</v>
      </c>
      <c r="H42" s="1" t="s">
        <v>371</v>
      </c>
    </row>
    <row r="43" spans="1:8">
      <c r="A43" s="1" t="str">
        <f t="shared" si="0"/>
        <v>CMMC v1.02 Maturity Level 2</v>
      </c>
      <c r="B43" s="1" t="s">
        <v>143</v>
      </c>
      <c r="C43" s="1" t="s">
        <v>148</v>
      </c>
      <c r="D43" s="1" t="s">
        <v>291</v>
      </c>
      <c r="E43" s="1" t="str">
        <f t="shared" si="3"/>
        <v>IR.3.098</v>
      </c>
      <c r="F43" s="1" t="str">
        <f t="shared" si="4"/>
        <v>IR.3.098: Track, document, and report incidents to designated officials and/or authorities both internal and external to the organization.</v>
      </c>
      <c r="G43" s="1" t="s">
        <v>372</v>
      </c>
      <c r="H43" s="1" t="s">
        <v>373</v>
      </c>
    </row>
    <row r="44" spans="1:8">
      <c r="A44" s="1" t="str">
        <f t="shared" si="0"/>
        <v>CMMC v1.02 Maturity Level 2</v>
      </c>
      <c r="B44" s="1" t="s">
        <v>143</v>
      </c>
      <c r="C44" s="1" t="s">
        <v>260</v>
      </c>
      <c r="D44" s="1" t="s">
        <v>292</v>
      </c>
      <c r="E44" s="1" t="str">
        <f t="shared" si="3"/>
        <v>IR.3.099</v>
      </c>
      <c r="F44" s="1" t="str">
        <f t="shared" si="4"/>
        <v>IR.3.099: Test the organizational incident response capability.</v>
      </c>
      <c r="G44" s="1" t="s">
        <v>374</v>
      </c>
      <c r="H44" s="1" t="s">
        <v>375</v>
      </c>
    </row>
    <row r="45" spans="1:8">
      <c r="A45" s="1" t="str">
        <f t="shared" si="0"/>
        <v>CMMC v1.02 Maturity Level 2</v>
      </c>
      <c r="B45" s="1" t="s">
        <v>163</v>
      </c>
      <c r="C45" s="1" t="s">
        <v>164</v>
      </c>
      <c r="D45" s="1" t="s">
        <v>293</v>
      </c>
      <c r="E45" s="1" t="str">
        <f t="shared" si="3"/>
        <v>MA.3.115</v>
      </c>
      <c r="F45" s="1" t="str">
        <f t="shared" ref="F45:F76" si="5">_xlfn.CONCAT(D45,": ", G45)</f>
        <v>MA.3.115: Ensure equipment removed for off-site maintenance is sanitized of any CUI.</v>
      </c>
      <c r="G45" s="1" t="s">
        <v>376</v>
      </c>
      <c r="H45" s="1" t="s">
        <v>377</v>
      </c>
    </row>
    <row r="46" spans="1:8">
      <c r="A46" s="1" t="str">
        <f t="shared" ref="A46:A76" si="6">"CMMC v1.02 Maturity Level 2"</f>
        <v>CMMC v1.02 Maturity Level 2</v>
      </c>
      <c r="B46" s="1" t="s">
        <v>163</v>
      </c>
      <c r="C46" s="1" t="s">
        <v>164</v>
      </c>
      <c r="D46" s="1" t="s">
        <v>294</v>
      </c>
      <c r="E46" s="1" t="str">
        <f t="shared" si="3"/>
        <v>MA.3.116</v>
      </c>
      <c r="F46" s="1" t="str">
        <f t="shared" si="5"/>
        <v>MA.3.116: Check media containing diagnostic and test programs for malicious code before the media are used in organizational systems.</v>
      </c>
      <c r="G46" s="1" t="s">
        <v>378</v>
      </c>
      <c r="H46" s="1" t="s">
        <v>379</v>
      </c>
    </row>
    <row r="47" spans="1:8">
      <c r="A47" s="1" t="str">
        <f t="shared" si="6"/>
        <v>CMMC v1.02 Maturity Level 2</v>
      </c>
      <c r="B47" s="1" t="s">
        <v>166</v>
      </c>
      <c r="C47" s="1" t="s">
        <v>261</v>
      </c>
      <c r="D47" s="1" t="s">
        <v>295</v>
      </c>
      <c r="E47" s="1" t="str">
        <f t="shared" si="3"/>
        <v>MP.3.122</v>
      </c>
      <c r="F47" s="1" t="str">
        <f t="shared" si="5"/>
        <v>MP.3.122: Mark media with necessary CUI markings and distribution limitations.</v>
      </c>
      <c r="G47" s="1" t="s">
        <v>380</v>
      </c>
      <c r="H47" s="1" t="s">
        <v>381</v>
      </c>
    </row>
    <row r="48" spans="1:8">
      <c r="A48" s="1" t="str">
        <f t="shared" si="6"/>
        <v>CMMC v1.02 Maturity Level 2</v>
      </c>
      <c r="B48" s="1" t="s">
        <v>166</v>
      </c>
      <c r="C48" s="1" t="s">
        <v>165</v>
      </c>
      <c r="D48" s="1" t="s">
        <v>296</v>
      </c>
      <c r="E48" s="1" t="str">
        <f t="shared" si="3"/>
        <v>MP.3.123</v>
      </c>
      <c r="F48" s="1" t="str">
        <f t="shared" si="5"/>
        <v>MP.3.123: Prohibit the use of portable storage devices when such devices have no identifiable owner.</v>
      </c>
      <c r="G48" s="1" t="s">
        <v>382</v>
      </c>
      <c r="H48" s="1" t="s">
        <v>383</v>
      </c>
    </row>
    <row r="49" spans="1:8">
      <c r="A49" s="1" t="str">
        <f t="shared" si="6"/>
        <v>CMMC v1.02 Maturity Level 2</v>
      </c>
      <c r="B49" s="1" t="s">
        <v>166</v>
      </c>
      <c r="C49" s="1" t="s">
        <v>262</v>
      </c>
      <c r="D49" s="1" t="s">
        <v>297</v>
      </c>
      <c r="E49" s="1" t="str">
        <f t="shared" si="3"/>
        <v>MP.3.124</v>
      </c>
      <c r="F49" s="1" t="str">
        <f t="shared" si="5"/>
        <v>MP.3.124: Control access to media containing CUI and maintain accountability for media during transport outside of controlled areas.</v>
      </c>
      <c r="G49" s="1" t="s">
        <v>384</v>
      </c>
      <c r="H49" s="1" t="s">
        <v>385</v>
      </c>
    </row>
    <row r="50" spans="1:8">
      <c r="A50" s="1" t="str">
        <f t="shared" si="6"/>
        <v>CMMC v1.02 Maturity Level 2</v>
      </c>
      <c r="B50" s="1" t="s">
        <v>166</v>
      </c>
      <c r="C50" s="1" t="s">
        <v>262</v>
      </c>
      <c r="D50" s="1" t="s">
        <v>298</v>
      </c>
      <c r="E50" s="1" t="str">
        <f t="shared" si="3"/>
        <v>MP.3.125</v>
      </c>
      <c r="F50" s="1" t="str">
        <f t="shared" si="5"/>
        <v>MP.3.125: Implement cryptographic mechanisms to protect the confidentiality of CUI stored on digital media during transport unless otherwise protected by alternative physical safeguards.</v>
      </c>
      <c r="G50" s="1" t="s">
        <v>386</v>
      </c>
      <c r="H50" s="1" t="s">
        <v>387</v>
      </c>
    </row>
    <row r="51" spans="1:8">
      <c r="A51" s="1" t="str">
        <f t="shared" si="6"/>
        <v>CMMC v1.02 Maturity Level 2</v>
      </c>
      <c r="B51" s="1" t="s">
        <v>170</v>
      </c>
      <c r="C51" s="1" t="s">
        <v>171</v>
      </c>
      <c r="D51" s="1" t="s">
        <v>299</v>
      </c>
      <c r="E51" s="1" t="str">
        <f t="shared" si="3"/>
        <v>PE.3.136</v>
      </c>
      <c r="F51" s="1" t="str">
        <f t="shared" si="5"/>
        <v>PE.3.136: Enforce safeguarding measures for CUI at alternate work sites.</v>
      </c>
      <c r="G51" s="1" t="s">
        <v>388</v>
      </c>
      <c r="H51" s="1" t="s">
        <v>389</v>
      </c>
    </row>
    <row r="52" spans="1:8">
      <c r="A52" s="1" t="str">
        <f t="shared" si="6"/>
        <v>CMMC v1.02 Maturity Level 2</v>
      </c>
      <c r="B52" s="1" t="s">
        <v>172</v>
      </c>
      <c r="C52" s="1" t="s">
        <v>173</v>
      </c>
      <c r="D52" s="1" t="s">
        <v>300</v>
      </c>
      <c r="E52" s="1" t="str">
        <f t="shared" si="3"/>
        <v>RE.3.139</v>
      </c>
      <c r="F52" s="1" t="str">
        <f t="shared" si="5"/>
        <v>RE.3.139: Regularly perform complete, comprehensive, and resilient data backups as organizationally defined.</v>
      </c>
      <c r="G52" s="1" t="s">
        <v>390</v>
      </c>
      <c r="H52" s="1" t="s">
        <v>391</v>
      </c>
    </row>
    <row r="53" spans="1:8">
      <c r="A53" s="1" t="str">
        <f t="shared" si="6"/>
        <v>CMMC v1.02 Maturity Level 2</v>
      </c>
      <c r="B53" s="1" t="s">
        <v>174</v>
      </c>
      <c r="C53" s="1" t="s">
        <v>175</v>
      </c>
      <c r="D53" s="1" t="s">
        <v>301</v>
      </c>
      <c r="E53" s="1" t="str">
        <f t="shared" si="3"/>
        <v>RM.3.144</v>
      </c>
      <c r="F53" s="1" t="str">
        <f t="shared" si="5"/>
        <v>RM.3.144: Periodically perform risk assessments to identify and prioritize risks according to the defined risk categories, risk sources, and risk measurement criteria.</v>
      </c>
      <c r="G53" s="1" t="s">
        <v>392</v>
      </c>
      <c r="H53" s="1" t="s">
        <v>393</v>
      </c>
    </row>
    <row r="54" spans="1:8">
      <c r="A54" s="1" t="str">
        <f t="shared" si="6"/>
        <v>CMMC v1.02 Maturity Level 2</v>
      </c>
      <c r="B54" s="1" t="s">
        <v>174</v>
      </c>
      <c r="C54" s="1" t="s">
        <v>176</v>
      </c>
      <c r="D54" s="1" t="s">
        <v>302</v>
      </c>
      <c r="E54" s="1" t="str">
        <f t="shared" si="3"/>
        <v>RM.3.146</v>
      </c>
      <c r="F54" s="1" t="str">
        <f t="shared" si="5"/>
        <v>RM.3.146: Develop and implement risk mitigation plans.</v>
      </c>
      <c r="G54" s="1" t="s">
        <v>394</v>
      </c>
      <c r="H54" s="1" t="s">
        <v>395</v>
      </c>
    </row>
    <row r="55" spans="1:8">
      <c r="A55" s="1" t="str">
        <f t="shared" si="6"/>
        <v>CMMC v1.02 Maturity Level 2</v>
      </c>
      <c r="B55" s="1" t="s">
        <v>174</v>
      </c>
      <c r="C55" s="1" t="s">
        <v>176</v>
      </c>
      <c r="D55" s="1" t="s">
        <v>303</v>
      </c>
      <c r="E55" s="1" t="str">
        <f t="shared" si="3"/>
        <v>RM.3.147</v>
      </c>
      <c r="F55" s="1" t="str">
        <f t="shared" si="5"/>
        <v>RM.3.147: Manage non-vendor-supported products (e.g., end of life) separately and restrict as necessary to reduce risk.</v>
      </c>
      <c r="G55" s="1" t="s">
        <v>396</v>
      </c>
      <c r="H55" s="1" t="s">
        <v>397</v>
      </c>
    </row>
    <row r="56" spans="1:8">
      <c r="A56" s="1" t="str">
        <f t="shared" si="6"/>
        <v>CMMC v1.02 Maturity Level 2</v>
      </c>
      <c r="B56" s="1" t="s">
        <v>177</v>
      </c>
      <c r="C56" s="1" t="s">
        <v>179</v>
      </c>
      <c r="D56" s="1" t="s">
        <v>304</v>
      </c>
      <c r="E56" s="1" t="str">
        <f t="shared" si="3"/>
        <v>CA.3.161</v>
      </c>
      <c r="F56" s="1" t="str">
        <f t="shared" si="5"/>
        <v>CA.3.161: Monitor security controls on an ongoing basis to ensure the continued effectiveness of the controls.</v>
      </c>
      <c r="G56" s="1" t="s">
        <v>398</v>
      </c>
      <c r="H56" s="1" t="s">
        <v>399</v>
      </c>
    </row>
    <row r="57" spans="1:8">
      <c r="A57" s="1" t="str">
        <f t="shared" si="6"/>
        <v>CMMC v1.02 Maturity Level 2</v>
      </c>
      <c r="B57" s="1" t="s">
        <v>177</v>
      </c>
      <c r="C57" s="1" t="s">
        <v>263</v>
      </c>
      <c r="D57" s="1" t="s">
        <v>305</v>
      </c>
      <c r="E57" s="1" t="str">
        <f t="shared" si="3"/>
        <v>CA.3.162</v>
      </c>
      <c r="F57" s="1" t="str">
        <f t="shared" si="5"/>
        <v>CA.3.162: Employ a security assessment of enterprise software that has been developed internally, for internal use, and that has been organizationally defined as an area of risk.</v>
      </c>
      <c r="G57" s="1" t="s">
        <v>400</v>
      </c>
      <c r="H57" s="1" t="s">
        <v>401</v>
      </c>
    </row>
    <row r="58" spans="1:8">
      <c r="A58" s="1" t="str">
        <f t="shared" si="6"/>
        <v>CMMC v1.02 Maturity Level 2</v>
      </c>
      <c r="B58" s="1" t="s">
        <v>264</v>
      </c>
      <c r="C58" s="1" t="s">
        <v>265</v>
      </c>
      <c r="D58" s="1" t="s">
        <v>306</v>
      </c>
      <c r="E58" s="1" t="str">
        <f t="shared" si="3"/>
        <v>SA.3.169</v>
      </c>
      <c r="F58" s="1" t="str">
        <f t="shared" si="5"/>
        <v>SA.3.169: Receive and respond to cyber threat intelligence from information sharing forums and sources and communicate to stakeholders.</v>
      </c>
      <c r="G58" s="1" t="s">
        <v>402</v>
      </c>
      <c r="H58" s="1" t="s">
        <v>403</v>
      </c>
    </row>
    <row r="59" spans="1:8">
      <c r="A59" s="1" t="str">
        <f t="shared" si="6"/>
        <v>CMMC v1.02 Maturity Level 2</v>
      </c>
      <c r="B59" s="1" t="s">
        <v>180</v>
      </c>
      <c r="C59" s="1" t="s">
        <v>181</v>
      </c>
      <c r="D59" s="1" t="s">
        <v>307</v>
      </c>
      <c r="E59" s="1" t="str">
        <f t="shared" si="3"/>
        <v>SC.3.177</v>
      </c>
      <c r="F59" s="1" t="str">
        <f t="shared" si="5"/>
        <v>SC.3.177: Employ FIPS-validated cryptography when used to protect the confidentiality of CUI.</v>
      </c>
      <c r="G59" s="1" t="s">
        <v>404</v>
      </c>
      <c r="H59" s="1" t="s">
        <v>405</v>
      </c>
    </row>
    <row r="60" spans="1:8">
      <c r="A60" s="1" t="str">
        <f t="shared" si="6"/>
        <v>CMMC v1.02 Maturity Level 2</v>
      </c>
      <c r="B60" s="1" t="s">
        <v>180</v>
      </c>
      <c r="C60" s="1" t="s">
        <v>181</v>
      </c>
      <c r="D60" s="1" t="s">
        <v>308</v>
      </c>
      <c r="E60" s="1" t="str">
        <f t="shared" si="3"/>
        <v>SC.3.180</v>
      </c>
      <c r="F60" s="1" t="str">
        <f t="shared" si="5"/>
        <v>SC.3.180: Employ architectural designs, software development techniques, and systems engineering principles that promote effective information security within organizational systems.</v>
      </c>
      <c r="G60" s="1" t="s">
        <v>406</v>
      </c>
      <c r="H60" s="1" t="s">
        <v>407</v>
      </c>
    </row>
    <row r="61" spans="1:8">
      <c r="A61" s="1" t="str">
        <f t="shared" si="6"/>
        <v>CMMC v1.02 Maturity Level 2</v>
      </c>
      <c r="B61" s="1" t="s">
        <v>180</v>
      </c>
      <c r="C61" s="1" t="s">
        <v>181</v>
      </c>
      <c r="D61" s="1" t="s">
        <v>309</v>
      </c>
      <c r="E61" s="1" t="str">
        <f t="shared" si="3"/>
        <v>SC.3.181</v>
      </c>
      <c r="F61" s="1" t="str">
        <f t="shared" si="5"/>
        <v>SC.3.181: Separate user functionality from system management functionality.</v>
      </c>
      <c r="G61" s="1" t="s">
        <v>408</v>
      </c>
      <c r="H61" s="1" t="s">
        <v>409</v>
      </c>
    </row>
    <row r="62" spans="1:8">
      <c r="A62" s="1" t="str">
        <f t="shared" si="6"/>
        <v>CMMC v1.02 Maturity Level 2</v>
      </c>
      <c r="B62" s="1" t="s">
        <v>180</v>
      </c>
      <c r="C62" s="1" t="s">
        <v>181</v>
      </c>
      <c r="D62" s="1" t="s">
        <v>310</v>
      </c>
      <c r="E62" s="1" t="str">
        <f t="shared" si="3"/>
        <v>SC.3.182</v>
      </c>
      <c r="F62" s="1" t="str">
        <f t="shared" si="5"/>
        <v>SC.3.182: Prevent unauthorized and unintended information transfer via shared system resources.</v>
      </c>
      <c r="G62" s="1" t="s">
        <v>410</v>
      </c>
      <c r="H62" s="1" t="s">
        <v>411</v>
      </c>
    </row>
    <row r="63" spans="1:8">
      <c r="A63" s="1" t="str">
        <f t="shared" si="6"/>
        <v>CMMC v1.02 Maturity Level 2</v>
      </c>
      <c r="B63" s="1" t="s">
        <v>180</v>
      </c>
      <c r="C63" s="1" t="s">
        <v>181</v>
      </c>
      <c r="D63" s="1" t="s">
        <v>311</v>
      </c>
      <c r="E63" s="1" t="str">
        <f t="shared" si="3"/>
        <v>SC.3.183</v>
      </c>
      <c r="F63" s="1" t="str">
        <f t="shared" si="5"/>
        <v>SC.3.183: Deny network communications traffic by default and allow network communications traffic by exception (i.e., deny all, permit by exception).</v>
      </c>
      <c r="G63" s="1" t="s">
        <v>412</v>
      </c>
      <c r="H63" s="1" t="s">
        <v>413</v>
      </c>
    </row>
    <row r="64" spans="1:8">
      <c r="A64" s="1" t="str">
        <f t="shared" si="6"/>
        <v>CMMC v1.02 Maturity Level 2</v>
      </c>
      <c r="B64" s="1" t="s">
        <v>180</v>
      </c>
      <c r="C64" s="1" t="s">
        <v>181</v>
      </c>
      <c r="D64" s="1" t="s">
        <v>312</v>
      </c>
      <c r="E64" s="1" t="str">
        <f t="shared" si="3"/>
        <v>SC.3.184</v>
      </c>
      <c r="F64" s="1" t="str">
        <f t="shared" si="5"/>
        <v>SC.3.184: Prevent remote devices from simultaneously establishing non-remote connections with organizational systems and communicating via some other connection to resources in external networks (i.e., split tunneling).</v>
      </c>
      <c r="G64" s="1" t="s">
        <v>414</v>
      </c>
      <c r="H64" s="1" t="s">
        <v>415</v>
      </c>
    </row>
    <row r="65" spans="1:8">
      <c r="A65" s="1" t="str">
        <f t="shared" si="6"/>
        <v>CMMC v1.02 Maturity Level 2</v>
      </c>
      <c r="B65" s="1" t="s">
        <v>180</v>
      </c>
      <c r="C65" s="1" t="s">
        <v>181</v>
      </c>
      <c r="D65" s="1" t="s">
        <v>313</v>
      </c>
      <c r="E65" s="1" t="str">
        <f t="shared" si="3"/>
        <v>SC.3.185</v>
      </c>
      <c r="F65" s="1" t="str">
        <f t="shared" si="5"/>
        <v>SC.3.185: Implement cryptographic mechanisms to prevent unauthorized disclosure of CUI during transmission unless otherwise protected by alternative physical safeguards.</v>
      </c>
      <c r="G65" s="1" t="s">
        <v>416</v>
      </c>
      <c r="H65" s="1" t="s">
        <v>417</v>
      </c>
    </row>
    <row r="66" spans="1:8">
      <c r="A66" s="1" t="str">
        <f t="shared" si="6"/>
        <v>CMMC v1.02 Maturity Level 2</v>
      </c>
      <c r="B66" s="1" t="s">
        <v>180</v>
      </c>
      <c r="C66" s="1" t="s">
        <v>181</v>
      </c>
      <c r="D66" s="1" t="s">
        <v>314</v>
      </c>
      <c r="E66" s="1" t="str">
        <f t="shared" si="3"/>
        <v>SC.3.186</v>
      </c>
      <c r="F66" s="1" t="str">
        <f t="shared" si="5"/>
        <v>SC.3.186: Terminate network connections associated with communications sessions at the end of the sessions or after a defined period of inactivity.</v>
      </c>
      <c r="G66" s="1" t="s">
        <v>418</v>
      </c>
      <c r="H66" s="1" t="s">
        <v>419</v>
      </c>
    </row>
    <row r="67" spans="1:8">
      <c r="A67" s="1" t="str">
        <f t="shared" si="6"/>
        <v>CMMC v1.02 Maturity Level 2</v>
      </c>
      <c r="B67" s="1" t="s">
        <v>180</v>
      </c>
      <c r="C67" s="1" t="s">
        <v>181</v>
      </c>
      <c r="D67" s="1" t="s">
        <v>315</v>
      </c>
      <c r="E67" s="1" t="str">
        <f t="shared" ref="E67:E76" si="7">D67</f>
        <v>SC.3.187</v>
      </c>
      <c r="F67" s="1" t="str">
        <f t="shared" si="5"/>
        <v>SC.3.187: Establish and manage cryptographic keys for cryptography employed in organizational systems.</v>
      </c>
      <c r="G67" s="1" t="s">
        <v>420</v>
      </c>
      <c r="H67" s="1" t="s">
        <v>421</v>
      </c>
    </row>
    <row r="68" spans="1:8">
      <c r="A68" s="1" t="str">
        <f t="shared" si="6"/>
        <v>CMMC v1.02 Maturity Level 2</v>
      </c>
      <c r="B68" s="1" t="s">
        <v>180</v>
      </c>
      <c r="C68" s="1" t="s">
        <v>181</v>
      </c>
      <c r="D68" s="1" t="s">
        <v>316</v>
      </c>
      <c r="E68" s="1" t="str">
        <f t="shared" si="7"/>
        <v>SC.3.188</v>
      </c>
      <c r="F68" s="1" t="str">
        <f t="shared" si="5"/>
        <v>SC.3.188: Control and monitor the use of mobile code.</v>
      </c>
      <c r="G68" s="1" t="s">
        <v>422</v>
      </c>
      <c r="H68" s="1" t="s">
        <v>423</v>
      </c>
    </row>
    <row r="69" spans="1:8">
      <c r="A69" s="1" t="str">
        <f t="shared" si="6"/>
        <v>CMMC v1.02 Maturity Level 2</v>
      </c>
      <c r="B69" s="1" t="s">
        <v>180</v>
      </c>
      <c r="C69" s="1" t="s">
        <v>181</v>
      </c>
      <c r="D69" s="1" t="s">
        <v>317</v>
      </c>
      <c r="E69" s="1" t="str">
        <f t="shared" si="7"/>
        <v>SC.3.189</v>
      </c>
      <c r="F69" s="1" t="str">
        <f t="shared" si="5"/>
        <v>SC.3.189: Control and monitor the use of Voice over Internet Protocol (VoIP) technologies.</v>
      </c>
      <c r="G69" s="1" t="s">
        <v>424</v>
      </c>
      <c r="H69" s="1" t="s">
        <v>425</v>
      </c>
    </row>
    <row r="70" spans="1:8">
      <c r="A70" s="1" t="str">
        <f t="shared" si="6"/>
        <v>CMMC v1.02 Maturity Level 2</v>
      </c>
      <c r="B70" s="1" t="s">
        <v>180</v>
      </c>
      <c r="C70" s="1" t="s">
        <v>181</v>
      </c>
      <c r="D70" s="1" t="s">
        <v>318</v>
      </c>
      <c r="E70" s="1" t="str">
        <f t="shared" si="7"/>
        <v>SC.3.190</v>
      </c>
      <c r="F70" s="1" t="str">
        <f t="shared" si="5"/>
        <v>SC.3.190: Protect the authenticity of communications sessions.</v>
      </c>
      <c r="G70" s="1" t="s">
        <v>426</v>
      </c>
      <c r="H70" s="1" t="s">
        <v>427</v>
      </c>
    </row>
    <row r="71" spans="1:8">
      <c r="A71" s="1" t="str">
        <f t="shared" si="6"/>
        <v>CMMC v1.02 Maturity Level 2</v>
      </c>
      <c r="B71" s="1" t="s">
        <v>180</v>
      </c>
      <c r="C71" s="1" t="s">
        <v>181</v>
      </c>
      <c r="D71" s="1" t="s">
        <v>319</v>
      </c>
      <c r="E71" s="1" t="str">
        <f t="shared" si="7"/>
        <v>SC.3.191</v>
      </c>
      <c r="F71" s="1" t="str">
        <f t="shared" si="5"/>
        <v>SC.3.191: Protect the confidentiality of CUI at rest.</v>
      </c>
      <c r="G71" s="1" t="s">
        <v>428</v>
      </c>
      <c r="H71" s="1" t="s">
        <v>429</v>
      </c>
    </row>
    <row r="72" spans="1:8">
      <c r="A72" s="1" t="str">
        <f t="shared" si="6"/>
        <v>CMMC v1.02 Maturity Level 2</v>
      </c>
      <c r="B72" s="1" t="s">
        <v>180</v>
      </c>
      <c r="C72" s="1" t="s">
        <v>266</v>
      </c>
      <c r="D72" s="1" t="s">
        <v>320</v>
      </c>
      <c r="E72" s="1" t="str">
        <f t="shared" si="7"/>
        <v>SC.3.192</v>
      </c>
      <c r="F72" s="1" t="str">
        <f t="shared" si="5"/>
        <v>SC.3.192: Implement Domain Name System (DNS) filtering services.</v>
      </c>
      <c r="G72" s="1" t="s">
        <v>430</v>
      </c>
      <c r="H72" s="1" t="s">
        <v>431</v>
      </c>
    </row>
    <row r="73" spans="1:8">
      <c r="A73" s="1" t="str">
        <f t="shared" si="6"/>
        <v>CMMC v1.02 Maturity Level 2</v>
      </c>
      <c r="B73" s="1" t="s">
        <v>180</v>
      </c>
      <c r="C73" s="1" t="s">
        <v>266</v>
      </c>
      <c r="D73" s="1" t="s">
        <v>321</v>
      </c>
      <c r="E73" s="1" t="str">
        <f t="shared" si="7"/>
        <v>SC.3.193</v>
      </c>
      <c r="F73" s="1" t="str">
        <f t="shared" si="5"/>
        <v>SC.3.193: Implement a policy restricting the publication of CUI on externally owned, publicly accessible websites (e.g., forums, LinkedIn, Facebook, Twitter).</v>
      </c>
      <c r="G73" s="1" t="s">
        <v>432</v>
      </c>
      <c r="H73" s="1" t="s">
        <v>341</v>
      </c>
    </row>
    <row r="74" spans="1:8">
      <c r="A74" s="1" t="str">
        <f t="shared" si="6"/>
        <v>CMMC v1.02 Maturity Level 2</v>
      </c>
      <c r="B74" s="1" t="s">
        <v>182</v>
      </c>
      <c r="C74" s="1" t="s">
        <v>184</v>
      </c>
      <c r="D74" s="1" t="s">
        <v>322</v>
      </c>
      <c r="E74" s="1" t="str">
        <f t="shared" si="7"/>
        <v>SI.3.218</v>
      </c>
      <c r="F74" s="1" t="str">
        <f t="shared" si="5"/>
        <v>SI.3.218: Employ spam protection mechanisms at information system access entry and exit points.</v>
      </c>
      <c r="G74" s="1" t="s">
        <v>433</v>
      </c>
      <c r="H74" s="1" t="s">
        <v>434</v>
      </c>
    </row>
    <row r="75" spans="1:8">
      <c r="A75" s="1" t="str">
        <f t="shared" si="6"/>
        <v>CMMC v1.02 Maturity Level 2</v>
      </c>
      <c r="B75" s="1" t="s">
        <v>182</v>
      </c>
      <c r="C75" s="1" t="s">
        <v>267</v>
      </c>
      <c r="D75" s="1" t="s">
        <v>323</v>
      </c>
      <c r="E75" s="1" t="str">
        <f t="shared" si="7"/>
        <v>SI.3.219</v>
      </c>
      <c r="F75" s="1" t="str">
        <f t="shared" si="5"/>
        <v>SI.3.219: Implement email forgery protections.</v>
      </c>
      <c r="G75" s="1" t="s">
        <v>435</v>
      </c>
      <c r="H75" s="1" t="s">
        <v>436</v>
      </c>
    </row>
    <row r="76" spans="1:8">
      <c r="A76" s="1" t="str">
        <f t="shared" si="6"/>
        <v>CMMC v1.02 Maturity Level 2</v>
      </c>
      <c r="B76" s="1" t="s">
        <v>182</v>
      </c>
      <c r="C76" s="1" t="s">
        <v>267</v>
      </c>
      <c r="D76" s="1" t="s">
        <v>324</v>
      </c>
      <c r="E76" s="1" t="str">
        <f t="shared" si="7"/>
        <v>SI.3.220</v>
      </c>
      <c r="F76" s="1" t="str">
        <f t="shared" si="5"/>
        <v>SI.3.220: Utilize sandboxing to detect or block potentially malicious email.</v>
      </c>
      <c r="G76" s="1" t="s">
        <v>437</v>
      </c>
      <c r="H76" s="1" t="s">
        <v>438</v>
      </c>
    </row>
  </sheetData>
  <phoneticPr fontId="1" type="noConversion"/>
  <pageMargins left="0.75" right="0.75" top="1" bottom="1" header="0.5" footer="0.5"/>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FA5B7-9436-324E-80C2-1BF95F9E19C1}">
  <dimension ref="A1"/>
  <sheetViews>
    <sheetView workbookViewId="0"/>
  </sheetViews>
  <sheetFormatPr baseColWidth="10" defaultRowHeight="16"/>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8D9C1-42B5-894D-AC78-ACB22999BE15}">
  <dimension ref="A1"/>
  <sheetViews>
    <sheetView workbookViewId="0">
      <selection activeCell="L26" sqref="L26"/>
    </sheetView>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CMMC v1.02 Maturity Level 1</vt:lpstr>
      <vt:lpstr>CMMC v1.02 Maturity Level 2</vt:lpstr>
      <vt:lpstr>CMMC v1.02 Maturity Level 3</vt:lpstr>
      <vt:lpstr>CMMC v1.02 Maturity Level 4</vt:lpstr>
      <vt:lpstr>CMMC v1.02 Maturity Level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2020-09-04T21:01:20Z</dcterms:created>
  <dcterms:modified xsi:type="dcterms:W3CDTF">2020-09-05T18:15:50Z</dcterms:modified>
</cp:coreProperties>
</file>