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edator\Desktop\Bulgaristan ve Enflasyon\"/>
    </mc:Choice>
  </mc:AlternateContent>
  <bookViews>
    <workbookView xWindow="0" yWindow="0" windowWidth="28800" windowHeight="11775"/>
  </bookViews>
  <sheets>
    <sheet name="PAGE1" sheetId="1" r:id="rId1"/>
  </sheets>
  <calcPr calcId="162913"/>
</workbook>
</file>

<file path=xl/calcChain.xml><?xml version="1.0" encoding="utf-8"?>
<calcChain xmlns="http://schemas.openxmlformats.org/spreadsheetml/2006/main">
  <c r="C47" i="1" l="1"/>
  <c r="C65" i="1" l="1"/>
  <c r="C28" i="1"/>
  <c r="B38" i="1"/>
  <c r="C72" i="1"/>
  <c r="D72" i="1"/>
  <c r="E72" i="1"/>
  <c r="F72" i="1"/>
  <c r="G72" i="1"/>
  <c r="H72" i="1"/>
  <c r="I72" i="1"/>
  <c r="J72" i="1"/>
  <c r="K72" i="1"/>
  <c r="L72" i="1"/>
  <c r="M72" i="1"/>
  <c r="N72" i="1"/>
  <c r="O72" i="1"/>
  <c r="B72" i="1"/>
  <c r="C54" i="1"/>
  <c r="D54" i="1"/>
  <c r="E54" i="1"/>
  <c r="F54" i="1"/>
  <c r="G54" i="1"/>
  <c r="H54" i="1"/>
  <c r="I54" i="1"/>
  <c r="J54" i="1"/>
  <c r="K54" i="1"/>
  <c r="L54" i="1"/>
  <c r="M54" i="1"/>
  <c r="N54" i="1"/>
  <c r="O54" i="1"/>
  <c r="B54" i="1"/>
  <c r="C35" i="1"/>
  <c r="D35" i="1"/>
  <c r="E35" i="1"/>
  <c r="F35" i="1"/>
  <c r="G35" i="1"/>
  <c r="H35" i="1"/>
  <c r="I35" i="1"/>
  <c r="J35" i="1"/>
  <c r="K35" i="1"/>
  <c r="L35" i="1"/>
  <c r="M35" i="1"/>
  <c r="N35" i="1"/>
  <c r="O35" i="1"/>
  <c r="B35" i="1"/>
  <c r="B75" i="1" l="1"/>
  <c r="B57" i="1"/>
  <c r="C71" i="1"/>
  <c r="D71" i="1"/>
  <c r="E71" i="1" s="1"/>
  <c r="F71" i="1" s="1"/>
  <c r="G71" i="1" s="1"/>
  <c r="H71" i="1" s="1"/>
  <c r="I71" i="1" s="1"/>
  <c r="J71" i="1" s="1"/>
  <c r="K71" i="1" s="1"/>
  <c r="L71" i="1" s="1"/>
  <c r="M71" i="1" s="1"/>
  <c r="N71" i="1" s="1"/>
  <c r="O71" i="1" s="1"/>
  <c r="P71" i="1" s="1"/>
  <c r="Q71" i="1" s="1"/>
  <c r="R71" i="1" s="1"/>
  <c r="E53" i="1"/>
  <c r="F53" i="1" s="1"/>
  <c r="G53" i="1" s="1"/>
  <c r="H53" i="1" s="1"/>
  <c r="I53" i="1" s="1"/>
  <c r="J53" i="1" s="1"/>
  <c r="K53" i="1" s="1"/>
  <c r="L53" i="1" s="1"/>
  <c r="M53" i="1" s="1"/>
  <c r="N53" i="1" s="1"/>
  <c r="O53" i="1" s="1"/>
  <c r="P53" i="1" s="1"/>
  <c r="Q53" i="1" s="1"/>
  <c r="R53" i="1" s="1"/>
  <c r="F34" i="1"/>
  <c r="G34" i="1" s="1"/>
  <c r="H34" i="1" s="1"/>
  <c r="I34" i="1" s="1"/>
  <c r="J34" i="1" s="1"/>
  <c r="K34" i="1" s="1"/>
  <c r="L34" i="1" s="1"/>
  <c r="M34" i="1" s="1"/>
  <c r="N34" i="1" s="1"/>
  <c r="O34" i="1" s="1"/>
  <c r="P34" i="1" s="1"/>
  <c r="Q34" i="1" s="1"/>
  <c r="R34" i="1" s="1"/>
  <c r="B37" i="1" l="1"/>
  <c r="B56" i="1"/>
  <c r="B74" i="1"/>
</calcChain>
</file>

<file path=xl/sharedStrings.xml><?xml version="1.0" encoding="utf-8"?>
<sst xmlns="http://schemas.openxmlformats.org/spreadsheetml/2006/main" count="395" uniqueCount="75">
  <si>
    <t/>
  </si>
  <si>
    <r>
      <t>AVERAGE MARKET PRICES OF DWELLING - NATIONAL LEVEL, DISTRICT CENTERS</t>
    </r>
    <r>
      <rPr>
        <b/>
        <vertAlign val="superscript"/>
        <sz val="11"/>
        <color indexed="53"/>
        <rFont val="Calibri"/>
        <family val="2"/>
        <charset val="162"/>
      </rPr>
      <t>1, 2</t>
    </r>
  </si>
  <si>
    <t>(BGN/m2)</t>
  </si>
  <si>
    <t>1995</t>
  </si>
  <si>
    <t>1996</t>
  </si>
  <si>
    <t>1997</t>
  </si>
  <si>
    <t>1998</t>
  </si>
  <si>
    <t>1999</t>
  </si>
  <si>
    <t>2000</t>
  </si>
  <si>
    <t>2001</t>
  </si>
  <si>
    <t>2002</t>
  </si>
  <si>
    <t>2003</t>
  </si>
  <si>
    <t>2004</t>
  </si>
  <si>
    <t>2005</t>
  </si>
  <si>
    <t>2006</t>
  </si>
  <si>
    <t>2007</t>
  </si>
  <si>
    <t>2008</t>
  </si>
  <si>
    <t>2009</t>
  </si>
  <si>
    <t>2010</t>
  </si>
  <si>
    <t>2011</t>
  </si>
  <si>
    <t>2012</t>
  </si>
  <si>
    <t>2013</t>
  </si>
  <si>
    <t>2014</t>
  </si>
  <si>
    <t>I</t>
  </si>
  <si>
    <t>II</t>
  </si>
  <si>
    <t>III</t>
  </si>
  <si>
    <t>IV</t>
  </si>
  <si>
    <t>Sofia (stolitsa)</t>
  </si>
  <si>
    <t>Notes</t>
  </si>
  <si>
    <r>
      <rPr>
        <b/>
        <vertAlign val="superscript"/>
        <sz val="11"/>
        <color indexed="53"/>
        <rFont val="Calibri"/>
        <family val="2"/>
        <charset val="162"/>
      </rPr>
      <t>1</t>
    </r>
    <r>
      <rPr>
        <sz val="9"/>
        <rFont val="Calibri"/>
        <family val="2"/>
        <charset val="162"/>
      </rPr>
      <t xml:space="preserve"> Data referred to flats in the district centres only (newly built flats are excluded).</t>
    </r>
    <r>
      <rPr>
        <sz val="11"/>
        <color indexed="8"/>
        <rFont val="Calibri"/>
        <family val="2"/>
        <scheme val="minor"/>
      </rPr>
      <t xml:space="preserve"> </t>
    </r>
  </si>
  <si>
    <r>
      <rPr>
        <b/>
        <vertAlign val="superscript"/>
        <sz val="11"/>
        <color indexed="53"/>
        <rFont val="Calibri"/>
        <family val="2"/>
        <charset val="162"/>
      </rPr>
      <t>2</t>
    </r>
    <r>
      <rPr>
        <sz val="9"/>
        <rFont val="Calibri"/>
        <family val="2"/>
        <charset val="162"/>
      </rPr>
      <t xml:space="preserve"> The data for the period Q1 1995 - Q2 1999 are recalculated from BGL per sq.m. to BGN per sq. m. (1000 BGL = 1 BGN</t>
    </r>
    <r>
      <rPr>
        <sz val="11"/>
        <color indexed="8"/>
        <rFont val="Calibri"/>
        <family val="2"/>
        <scheme val="minor"/>
      </rPr>
      <t>)</t>
    </r>
  </si>
  <si>
    <t>Legend</t>
  </si>
  <si>
    <t>By columns</t>
  </si>
  <si>
    <t>Measuring units</t>
  </si>
  <si>
    <t>Time breakdown</t>
  </si>
  <si>
    <t>By rows</t>
  </si>
  <si>
    <t>Districts</t>
  </si>
  <si>
    <t>Date of preparation of inquiry 07/04/2022</t>
  </si>
  <si>
    <t xml:space="preserve">ORGINAL DATA </t>
  </si>
  <si>
    <t>Between lines 1 to 23</t>
  </si>
  <si>
    <t xml:space="preserve">SENARIO 1 </t>
  </si>
  <si>
    <t>Years</t>
  </si>
  <si>
    <t>m2 Prices</t>
  </si>
  <si>
    <t>Inflation</t>
  </si>
  <si>
    <t>Inflation Adjusted Figure</t>
  </si>
  <si>
    <t xml:space="preserve">  </t>
  </si>
  <si>
    <t xml:space="preserve"> </t>
  </si>
  <si>
    <t>SENARIO 2</t>
  </si>
  <si>
    <t>SENARIO 3</t>
  </si>
  <si>
    <t>Note: Years represents first month of years</t>
  </si>
  <si>
    <t>Dollar / Lev</t>
  </si>
  <si>
    <t>CURRENCY</t>
  </si>
  <si>
    <t>Note: Years represents first quarters of years</t>
  </si>
  <si>
    <t>New Capital Dollar Based:</t>
  </si>
  <si>
    <t>New Capital Leva Based:</t>
  </si>
  <si>
    <t>Dollar Based Capital($)</t>
  </si>
  <si>
    <t>LEV BASED SENARIO:</t>
  </si>
  <si>
    <t>DOLLAR BASED SENARIO:</t>
  </si>
  <si>
    <t xml:space="preserve">In Lev based Senario1, we had have 489 Lev capital in 1998, just after hyperinflation period. We invested it to housing market in same year, waited until 2008 and sold the house in 2008 as 2163 Lev. In 2008, inflation adjusted equivalent of 489 leva was 981 Lev.
Thus 2163 / 981 = 2,2 . This means our capital is increased 120% within that 10 years. </t>
  </si>
  <si>
    <t xml:space="preserve">In Dollar based Senario1, we had have 268 Dollar capital in 1998, just after hyperinflation period. We invested it to housing market in same year, waited until 2008 and sold the house in 2008 as 1651 Dollar. Thus 1651 / 268 = 6,15 . This means our capital is increased 515% within that 10 years. </t>
  </si>
  <si>
    <t xml:space="preserve">In Lev based Senario2, we had have 563 Lev capital in 1997 just starting of hyperinflation period. We invested it to housing market in same year, waited until 2008 and sold the house in 2008 as 2163 Lev. In 2008, inflation adjusted equivalent of 563 Lev was 13115 Lev.
Thus 2163 / 13115 = 0,165 . This means we lost 83,5% within that 11 years. </t>
  </si>
  <si>
    <t>1998 - 2008</t>
  </si>
  <si>
    <t>1997 - 2008</t>
  </si>
  <si>
    <t>Investment Period:</t>
  </si>
  <si>
    <t xml:space="preserve">Investment Duration: </t>
  </si>
  <si>
    <t xml:space="preserve">10 Years </t>
  </si>
  <si>
    <t>11 Years</t>
  </si>
  <si>
    <t>1995 - 2008</t>
  </si>
  <si>
    <t>13 Years</t>
  </si>
  <si>
    <t xml:space="preserve">In Lev based Senario3, we had have 30 Lev capital in 1995, just before hyperinflation period. We invested it to housing market in same year, waited until 2008 and sold the house in 2008 as 2163 Lev. In 2008, inflation adjusted equivalent of 30 Lev was 2525 leva.
Thus 2163 / 2525 = 0,85 . This means we lost 15% of our capital within that 13 years. </t>
  </si>
  <si>
    <t xml:space="preserve">Source: </t>
  </si>
  <si>
    <t>https://tradingeconomics.com/bulgaria/currency</t>
  </si>
  <si>
    <t xml:space="preserve">In Dollar based Senario3, we had have 464 Dollar capital in 1995, just before hyperinflation period. We invested it to housing market in same year, waited until 2008 and sold the house in 2008 as 1651 Dollar. Thus 464 / 1651 = 3,55 . This means our capital is increased 255% within that 13 years. 
</t>
  </si>
  <si>
    <t xml:space="preserve">Dollar Profit Per Year: </t>
  </si>
  <si>
    <t xml:space="preserve">In Dollar based Senario2, we had have 312 Dollar capital in 1997 just starting of hyperinflation period. We invested it to housing market in same year, waited until 2008 and sold the house in 2008 as 1650 Dollar. Thus 1650 / 312 = 5,28 . This means our capital is increased 428% within that 11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</si>
</sst>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indexed="8"/>
      <name val="Calibri"/>
      <family val="2"/>
      <scheme val="minor"/>
    </font>
    <font>
      <b/>
      <i/>
      <sz val="11"/>
      <name val="Calibri"/>
      <family val="2"/>
      <charset val="162"/>
    </font>
    <font>
      <b/>
      <sz val="9"/>
      <name val="Calibri"/>
      <family val="2"/>
      <charset val="162"/>
    </font>
    <font>
      <sz val="9"/>
      <name val="Calibri"/>
      <family val="2"/>
      <charset val="162"/>
    </font>
    <font>
      <b/>
      <vertAlign val="superscript"/>
      <sz val="11"/>
      <color indexed="53"/>
      <name val="Calibri"/>
      <family val="2"/>
      <charset val="162"/>
    </font>
    <font>
      <b/>
      <i/>
      <sz val="10"/>
      <name val="Calibri"/>
      <family val="2"/>
      <charset val="162"/>
    </font>
    <font>
      <sz val="11"/>
      <color indexed="8"/>
      <name val="Calibri"/>
      <family val="2"/>
      <scheme val="minor"/>
    </font>
    <font>
      <sz val="20"/>
      <color indexed="8"/>
      <name val="Calibri"/>
      <family val="2"/>
      <scheme val="minor"/>
    </font>
    <font>
      <b/>
      <sz val="11"/>
      <color indexed="8"/>
      <name val="Calibri"/>
      <family val="2"/>
      <charset val="162"/>
      <scheme val="minor"/>
    </font>
  </fonts>
  <fills count="9">
    <fill>
      <patternFill patternType="none"/>
    </fill>
    <fill>
      <patternFill patternType="gray125"/>
    </fill>
    <fill>
      <patternFill patternType="solid">
        <fgColor rgb="FFF3F3F3"/>
      </patternFill>
    </fill>
    <fill>
      <patternFill patternType="solid">
        <fgColor rgb="FFE7E7E7"/>
      </patternFill>
    </fill>
    <fill>
      <patternFill patternType="solid">
        <fgColor rgb="FFD3D3D3"/>
      </patternFill>
    </fill>
    <fill>
      <patternFill patternType="solid">
        <fgColor rgb="FFBFBFBF"/>
      </patternFill>
    </fill>
    <fill>
      <patternFill patternType="solid">
        <fgColor rgb="FFDEF3FD"/>
      </patternFill>
    </fill>
    <fill>
      <patternFill patternType="solid">
        <fgColor rgb="FFFBFBFB"/>
      </patternFill>
    </fill>
    <fill>
      <patternFill patternType="solid">
        <fgColor rgb="FFFFFF00"/>
        <bgColor indexed="64"/>
      </patternFill>
    </fill>
  </fills>
  <borders count="2">
    <border>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3" fillId="0" borderId="0" xfId="0" applyFont="1"/>
    <xf numFmtId="0" fontId="0" fillId="2" borderId="1" xfId="0" applyFill="1" applyBorder="1" applyAlignment="1">
      <alignment horizontal="center" vertical="center" wrapText="1"/>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left" vertical="center" wrapText="1"/>
    </xf>
    <xf numFmtId="2" fontId="0" fillId="7" borderId="1" xfId="0" applyNumberFormat="1" applyFill="1" applyBorder="1" applyAlignment="1">
      <alignment horizontal="right"/>
    </xf>
    <xf numFmtId="0" fontId="0" fillId="6" borderId="1" xfId="0" applyFill="1" applyBorder="1" applyAlignment="1">
      <alignment horizontal="left" vertical="center" wrapText="1"/>
    </xf>
    <xf numFmtId="0" fontId="7" fillId="8" borderId="0" xfId="0" applyFont="1" applyFill="1"/>
    <xf numFmtId="0" fontId="0" fillId="0" borderId="0" xfId="0" applyAlignment="1">
      <alignment horizontal="center" vertical="center"/>
    </xf>
    <xf numFmtId="1" fontId="0" fillId="0" borderId="0" xfId="0" applyNumberFormat="1" applyAlignment="1">
      <alignment horizontal="center" vertical="center"/>
    </xf>
    <xf numFmtId="9" fontId="0" fillId="0" borderId="0" xfId="0" applyNumberFormat="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0" fillId="0" borderId="0" xfId="0" applyAlignment="1">
      <alignment wrapText="1"/>
    </xf>
    <xf numFmtId="0" fontId="0" fillId="0" borderId="0" xfId="0" applyAlignment="1">
      <alignment horizontal="center"/>
    </xf>
    <xf numFmtId="0" fontId="8" fillId="0" borderId="0" xfId="0" applyFont="1"/>
    <xf numFmtId="2" fontId="0" fillId="0" borderId="0" xfId="0" applyNumberFormat="1"/>
    <xf numFmtId="0" fontId="0" fillId="0" borderId="0" xfId="0" applyAlignment="1">
      <alignment horizontal="left" vertical="top" wrapText="1"/>
    </xf>
    <xf numFmtId="0" fontId="8" fillId="0" borderId="0" xfId="0" applyFont="1" applyAlignment="1">
      <alignment vertical="top"/>
    </xf>
    <xf numFmtId="0" fontId="8" fillId="0" borderId="0" xfId="0" applyFont="1" applyAlignment="1">
      <alignment horizontal="left" vertical="top" wrapText="1"/>
    </xf>
    <xf numFmtId="9" fontId="0" fillId="0" borderId="0" xfId="1" applyFont="1" applyAlignment="1">
      <alignment horizontal="left" vertical="top" wrapText="1"/>
    </xf>
    <xf numFmtId="0" fontId="0" fillId="0" borderId="0" xfId="0" applyAlignment="1">
      <alignment horizontal="left" vertical="top" wrapText="1"/>
    </xf>
    <xf numFmtId="0" fontId="7" fillId="8" borderId="0" xfId="0" applyFont="1" applyFill="1" applyAlignment="1">
      <alignment horizontal="center" vertical="center"/>
    </xf>
    <xf numFmtId="0" fontId="0" fillId="0" borderId="0" xfId="0" applyAlignment="1">
      <alignment horizontal="left" vertical="top"/>
    </xf>
    <xf numFmtId="0" fontId="5" fillId="3" borderId="1" xfId="0" applyFont="1" applyFill="1" applyBorder="1" applyAlignment="1">
      <alignment horizontal="right" vertical="center" wrapText="1"/>
    </xf>
    <xf numFmtId="0" fontId="0" fillId="4" borderId="1" xfId="0" applyFill="1" applyBorder="1" applyAlignment="1">
      <alignment horizontal="center" vertical="center" wrapText="1"/>
    </xf>
  </cellXfs>
  <cellStyles count="2">
    <cellStyle name="Normal" xfId="0" builtinId="0"/>
    <cellStyle name="Yüzd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81"/>
  <sheetViews>
    <sheetView tabSelected="1" topLeftCell="A43" workbookViewId="0">
      <selection activeCell="C65" sqref="C65"/>
    </sheetView>
  </sheetViews>
  <sheetFormatPr defaultRowHeight="15" x14ac:dyDescent="0.25"/>
  <cols>
    <col min="1" max="1" width="28" customWidth="1"/>
    <col min="2" max="2" width="20.140625" customWidth="1"/>
    <col min="3" max="81" width="11" customWidth="1"/>
  </cols>
  <sheetData>
    <row r="1" spans="1:81" ht="26.25" x14ac:dyDescent="0.4">
      <c r="A1" s="11" t="s">
        <v>38</v>
      </c>
    </row>
    <row r="2" spans="1:81" x14ac:dyDescent="0.25">
      <c r="A2" t="s">
        <v>39</v>
      </c>
    </row>
    <row r="4" spans="1:81" ht="17.25" x14ac:dyDescent="0.25">
      <c r="A4" s="1" t="s">
        <v>1</v>
      </c>
    </row>
    <row r="5" spans="1:81" x14ac:dyDescent="0.25">
      <c r="A5" s="4" t="s">
        <v>0</v>
      </c>
      <c r="B5" s="28" t="s">
        <v>2</v>
      </c>
      <c r="C5" s="28" t="s">
        <v>2</v>
      </c>
      <c r="D5" s="28" t="s">
        <v>2</v>
      </c>
      <c r="E5" s="28" t="s">
        <v>2</v>
      </c>
      <c r="F5" s="28" t="s">
        <v>2</v>
      </c>
      <c r="G5" s="28" t="s">
        <v>2</v>
      </c>
      <c r="H5" s="28" t="s">
        <v>2</v>
      </c>
      <c r="I5" s="28" t="s">
        <v>2</v>
      </c>
      <c r="J5" s="28" t="s">
        <v>2</v>
      </c>
      <c r="K5" s="28" t="s">
        <v>2</v>
      </c>
      <c r="L5" s="28" t="s">
        <v>2</v>
      </c>
      <c r="M5" s="28" t="s">
        <v>2</v>
      </c>
      <c r="N5" s="28" t="s">
        <v>2</v>
      </c>
      <c r="O5" s="28" t="s">
        <v>2</v>
      </c>
      <c r="P5" s="28" t="s">
        <v>2</v>
      </c>
      <c r="Q5" s="28" t="s">
        <v>2</v>
      </c>
      <c r="R5" s="28" t="s">
        <v>2</v>
      </c>
      <c r="S5" s="28" t="s">
        <v>2</v>
      </c>
      <c r="T5" s="28" t="s">
        <v>2</v>
      </c>
      <c r="U5" s="28" t="s">
        <v>2</v>
      </c>
      <c r="V5" s="28" t="s">
        <v>2</v>
      </c>
      <c r="W5" s="28" t="s">
        <v>2</v>
      </c>
      <c r="X5" s="28" t="s">
        <v>2</v>
      </c>
      <c r="Y5" s="28" t="s">
        <v>2</v>
      </c>
      <c r="Z5" s="28" t="s">
        <v>2</v>
      </c>
      <c r="AA5" s="28" t="s">
        <v>2</v>
      </c>
      <c r="AB5" s="28" t="s">
        <v>2</v>
      </c>
      <c r="AC5" s="28" t="s">
        <v>2</v>
      </c>
      <c r="AD5" s="28" t="s">
        <v>2</v>
      </c>
      <c r="AE5" s="28" t="s">
        <v>2</v>
      </c>
      <c r="AF5" s="28" t="s">
        <v>2</v>
      </c>
      <c r="AG5" s="28" t="s">
        <v>2</v>
      </c>
      <c r="AH5" s="28" t="s">
        <v>2</v>
      </c>
      <c r="AI5" s="28" t="s">
        <v>2</v>
      </c>
      <c r="AJ5" s="28" t="s">
        <v>2</v>
      </c>
      <c r="AK5" s="28" t="s">
        <v>2</v>
      </c>
      <c r="AL5" s="28" t="s">
        <v>2</v>
      </c>
      <c r="AM5" s="28" t="s">
        <v>2</v>
      </c>
      <c r="AN5" s="28" t="s">
        <v>2</v>
      </c>
      <c r="AO5" s="28" t="s">
        <v>2</v>
      </c>
      <c r="AP5" s="28" t="s">
        <v>2</v>
      </c>
      <c r="AQ5" s="28" t="s">
        <v>2</v>
      </c>
      <c r="AR5" s="28" t="s">
        <v>2</v>
      </c>
      <c r="AS5" s="28" t="s">
        <v>2</v>
      </c>
      <c r="AT5" s="28" t="s">
        <v>2</v>
      </c>
      <c r="AU5" s="28" t="s">
        <v>2</v>
      </c>
      <c r="AV5" s="28" t="s">
        <v>2</v>
      </c>
      <c r="AW5" s="28" t="s">
        <v>2</v>
      </c>
      <c r="AX5" s="28" t="s">
        <v>2</v>
      </c>
      <c r="AY5" s="28" t="s">
        <v>2</v>
      </c>
      <c r="AZ5" s="28" t="s">
        <v>2</v>
      </c>
      <c r="BA5" s="28" t="s">
        <v>2</v>
      </c>
      <c r="BB5" s="28" t="s">
        <v>2</v>
      </c>
      <c r="BC5" s="28" t="s">
        <v>2</v>
      </c>
      <c r="BD5" s="28" t="s">
        <v>2</v>
      </c>
      <c r="BE5" s="28" t="s">
        <v>2</v>
      </c>
      <c r="BF5" s="28" t="s">
        <v>2</v>
      </c>
      <c r="BG5" s="28" t="s">
        <v>2</v>
      </c>
      <c r="BH5" s="28" t="s">
        <v>2</v>
      </c>
      <c r="BI5" s="28" t="s">
        <v>2</v>
      </c>
      <c r="BJ5" s="28" t="s">
        <v>2</v>
      </c>
      <c r="BK5" s="28" t="s">
        <v>2</v>
      </c>
      <c r="BL5" s="28" t="s">
        <v>2</v>
      </c>
      <c r="BM5" s="28" t="s">
        <v>2</v>
      </c>
      <c r="BN5" s="28" t="s">
        <v>2</v>
      </c>
      <c r="BO5" s="28" t="s">
        <v>2</v>
      </c>
      <c r="BP5" s="28" t="s">
        <v>2</v>
      </c>
      <c r="BQ5" s="28" t="s">
        <v>2</v>
      </c>
      <c r="BR5" s="28" t="s">
        <v>2</v>
      </c>
      <c r="BS5" s="28" t="s">
        <v>2</v>
      </c>
      <c r="BT5" s="28" t="s">
        <v>2</v>
      </c>
      <c r="BU5" s="28" t="s">
        <v>2</v>
      </c>
      <c r="BV5" s="28" t="s">
        <v>2</v>
      </c>
      <c r="BW5" s="28" t="s">
        <v>2</v>
      </c>
      <c r="BX5" s="28" t="s">
        <v>2</v>
      </c>
      <c r="BY5" s="28" t="s">
        <v>2</v>
      </c>
      <c r="BZ5" s="28" t="s">
        <v>2</v>
      </c>
      <c r="CA5" s="28" t="s">
        <v>2</v>
      </c>
      <c r="CB5" s="28" t="s">
        <v>2</v>
      </c>
      <c r="CC5" s="28" t="s">
        <v>2</v>
      </c>
    </row>
    <row r="6" spans="1:81" x14ac:dyDescent="0.25">
      <c r="A6" s="4" t="s">
        <v>0</v>
      </c>
      <c r="B6" s="29" t="s">
        <v>3</v>
      </c>
      <c r="C6" s="29" t="s">
        <v>3</v>
      </c>
      <c r="D6" s="29" t="s">
        <v>3</v>
      </c>
      <c r="E6" s="29" t="s">
        <v>3</v>
      </c>
      <c r="F6" s="29" t="s">
        <v>4</v>
      </c>
      <c r="G6" s="29" t="s">
        <v>4</v>
      </c>
      <c r="H6" s="29" t="s">
        <v>4</v>
      </c>
      <c r="I6" s="29" t="s">
        <v>4</v>
      </c>
      <c r="J6" s="29" t="s">
        <v>5</v>
      </c>
      <c r="K6" s="29" t="s">
        <v>5</v>
      </c>
      <c r="L6" s="29" t="s">
        <v>5</v>
      </c>
      <c r="M6" s="29" t="s">
        <v>5</v>
      </c>
      <c r="N6" s="29" t="s">
        <v>6</v>
      </c>
      <c r="O6" s="29" t="s">
        <v>6</v>
      </c>
      <c r="P6" s="29" t="s">
        <v>6</v>
      </c>
      <c r="Q6" s="29" t="s">
        <v>6</v>
      </c>
      <c r="R6" s="29" t="s">
        <v>7</v>
      </c>
      <c r="S6" s="29" t="s">
        <v>7</v>
      </c>
      <c r="T6" s="29" t="s">
        <v>7</v>
      </c>
      <c r="U6" s="29" t="s">
        <v>7</v>
      </c>
      <c r="V6" s="29" t="s">
        <v>8</v>
      </c>
      <c r="W6" s="29" t="s">
        <v>8</v>
      </c>
      <c r="X6" s="29" t="s">
        <v>8</v>
      </c>
      <c r="Y6" s="29" t="s">
        <v>8</v>
      </c>
      <c r="Z6" s="29" t="s">
        <v>9</v>
      </c>
      <c r="AA6" s="29" t="s">
        <v>9</v>
      </c>
      <c r="AB6" s="29" t="s">
        <v>9</v>
      </c>
      <c r="AC6" s="29" t="s">
        <v>9</v>
      </c>
      <c r="AD6" s="29" t="s">
        <v>10</v>
      </c>
      <c r="AE6" s="29" t="s">
        <v>10</v>
      </c>
      <c r="AF6" s="29" t="s">
        <v>10</v>
      </c>
      <c r="AG6" s="29" t="s">
        <v>10</v>
      </c>
      <c r="AH6" s="29" t="s">
        <v>11</v>
      </c>
      <c r="AI6" s="29" t="s">
        <v>11</v>
      </c>
      <c r="AJ6" s="29" t="s">
        <v>11</v>
      </c>
      <c r="AK6" s="29" t="s">
        <v>11</v>
      </c>
      <c r="AL6" s="29" t="s">
        <v>12</v>
      </c>
      <c r="AM6" s="29" t="s">
        <v>12</v>
      </c>
      <c r="AN6" s="29" t="s">
        <v>12</v>
      </c>
      <c r="AO6" s="29" t="s">
        <v>12</v>
      </c>
      <c r="AP6" s="29" t="s">
        <v>13</v>
      </c>
      <c r="AQ6" s="29" t="s">
        <v>13</v>
      </c>
      <c r="AR6" s="29" t="s">
        <v>13</v>
      </c>
      <c r="AS6" s="29" t="s">
        <v>13</v>
      </c>
      <c r="AT6" s="29" t="s">
        <v>14</v>
      </c>
      <c r="AU6" s="29" t="s">
        <v>14</v>
      </c>
      <c r="AV6" s="29" t="s">
        <v>14</v>
      </c>
      <c r="AW6" s="29" t="s">
        <v>14</v>
      </c>
      <c r="AX6" s="29" t="s">
        <v>15</v>
      </c>
      <c r="AY6" s="29" t="s">
        <v>15</v>
      </c>
      <c r="AZ6" s="29" t="s">
        <v>15</v>
      </c>
      <c r="BA6" s="29" t="s">
        <v>15</v>
      </c>
      <c r="BB6" s="29" t="s">
        <v>16</v>
      </c>
      <c r="BC6" s="29" t="s">
        <v>16</v>
      </c>
      <c r="BD6" s="29" t="s">
        <v>16</v>
      </c>
      <c r="BE6" s="29" t="s">
        <v>16</v>
      </c>
      <c r="BF6" s="29" t="s">
        <v>17</v>
      </c>
      <c r="BG6" s="29" t="s">
        <v>17</v>
      </c>
      <c r="BH6" s="29" t="s">
        <v>17</v>
      </c>
      <c r="BI6" s="29" t="s">
        <v>17</v>
      </c>
      <c r="BJ6" s="29" t="s">
        <v>18</v>
      </c>
      <c r="BK6" s="29" t="s">
        <v>18</v>
      </c>
      <c r="BL6" s="29" t="s">
        <v>18</v>
      </c>
      <c r="BM6" s="29" t="s">
        <v>18</v>
      </c>
      <c r="BN6" s="29" t="s">
        <v>19</v>
      </c>
      <c r="BO6" s="29" t="s">
        <v>19</v>
      </c>
      <c r="BP6" s="29" t="s">
        <v>19</v>
      </c>
      <c r="BQ6" s="29" t="s">
        <v>19</v>
      </c>
      <c r="BR6" s="29" t="s">
        <v>20</v>
      </c>
      <c r="BS6" s="29" t="s">
        <v>20</v>
      </c>
      <c r="BT6" s="29" t="s">
        <v>20</v>
      </c>
      <c r="BU6" s="29" t="s">
        <v>20</v>
      </c>
      <c r="BV6" s="29" t="s">
        <v>21</v>
      </c>
      <c r="BW6" s="29" t="s">
        <v>21</v>
      </c>
      <c r="BX6" s="29" t="s">
        <v>21</v>
      </c>
      <c r="BY6" s="29" t="s">
        <v>21</v>
      </c>
      <c r="BZ6" s="29" t="s">
        <v>22</v>
      </c>
      <c r="CA6" s="29" t="s">
        <v>22</v>
      </c>
      <c r="CB6" s="29" t="s">
        <v>22</v>
      </c>
      <c r="CC6" s="29" t="s">
        <v>22</v>
      </c>
    </row>
    <row r="7" spans="1:81" x14ac:dyDescent="0.25">
      <c r="A7" s="4" t="s">
        <v>0</v>
      </c>
      <c r="B7" s="7" t="s">
        <v>23</v>
      </c>
      <c r="C7" s="7" t="s">
        <v>24</v>
      </c>
      <c r="D7" s="7" t="s">
        <v>25</v>
      </c>
      <c r="E7" s="7" t="s">
        <v>26</v>
      </c>
      <c r="F7" s="7" t="s">
        <v>23</v>
      </c>
      <c r="G7" s="7" t="s">
        <v>24</v>
      </c>
      <c r="H7" s="7" t="s">
        <v>25</v>
      </c>
      <c r="I7" s="7" t="s">
        <v>26</v>
      </c>
      <c r="J7" s="7" t="s">
        <v>23</v>
      </c>
      <c r="K7" s="7" t="s">
        <v>24</v>
      </c>
      <c r="L7" s="7" t="s">
        <v>25</v>
      </c>
      <c r="M7" s="7" t="s">
        <v>26</v>
      </c>
      <c r="N7" s="7" t="s">
        <v>23</v>
      </c>
      <c r="O7" s="7" t="s">
        <v>24</v>
      </c>
      <c r="P7" s="7" t="s">
        <v>25</v>
      </c>
      <c r="Q7" s="7" t="s">
        <v>26</v>
      </c>
      <c r="R7" s="7" t="s">
        <v>23</v>
      </c>
      <c r="S7" s="7" t="s">
        <v>24</v>
      </c>
      <c r="T7" s="7" t="s">
        <v>25</v>
      </c>
      <c r="U7" s="7" t="s">
        <v>26</v>
      </c>
      <c r="V7" s="7" t="s">
        <v>23</v>
      </c>
      <c r="W7" s="7" t="s">
        <v>24</v>
      </c>
      <c r="X7" s="7" t="s">
        <v>25</v>
      </c>
      <c r="Y7" s="7" t="s">
        <v>26</v>
      </c>
      <c r="Z7" s="7" t="s">
        <v>23</v>
      </c>
      <c r="AA7" s="7" t="s">
        <v>24</v>
      </c>
      <c r="AB7" s="7" t="s">
        <v>25</v>
      </c>
      <c r="AC7" s="7" t="s">
        <v>26</v>
      </c>
      <c r="AD7" s="7" t="s">
        <v>23</v>
      </c>
      <c r="AE7" s="7" t="s">
        <v>24</v>
      </c>
      <c r="AF7" s="7" t="s">
        <v>25</v>
      </c>
      <c r="AG7" s="7" t="s">
        <v>26</v>
      </c>
      <c r="AH7" s="7" t="s">
        <v>23</v>
      </c>
      <c r="AI7" s="7" t="s">
        <v>24</v>
      </c>
      <c r="AJ7" s="7" t="s">
        <v>25</v>
      </c>
      <c r="AK7" s="7" t="s">
        <v>26</v>
      </c>
      <c r="AL7" s="7" t="s">
        <v>23</v>
      </c>
      <c r="AM7" s="7" t="s">
        <v>24</v>
      </c>
      <c r="AN7" s="7" t="s">
        <v>25</v>
      </c>
      <c r="AO7" s="7" t="s">
        <v>26</v>
      </c>
      <c r="AP7" s="7" t="s">
        <v>23</v>
      </c>
      <c r="AQ7" s="7" t="s">
        <v>24</v>
      </c>
      <c r="AR7" s="7" t="s">
        <v>25</v>
      </c>
      <c r="AS7" s="7" t="s">
        <v>26</v>
      </c>
      <c r="AT7" s="7" t="s">
        <v>23</v>
      </c>
      <c r="AU7" s="7" t="s">
        <v>24</v>
      </c>
      <c r="AV7" s="7" t="s">
        <v>25</v>
      </c>
      <c r="AW7" s="7" t="s">
        <v>26</v>
      </c>
      <c r="AX7" s="7" t="s">
        <v>23</v>
      </c>
      <c r="AY7" s="7" t="s">
        <v>24</v>
      </c>
      <c r="AZ7" s="7" t="s">
        <v>25</v>
      </c>
      <c r="BA7" s="7" t="s">
        <v>26</v>
      </c>
      <c r="BB7" s="7" t="s">
        <v>23</v>
      </c>
      <c r="BC7" s="7" t="s">
        <v>24</v>
      </c>
      <c r="BD7" s="7" t="s">
        <v>25</v>
      </c>
      <c r="BE7" s="7" t="s">
        <v>26</v>
      </c>
      <c r="BF7" s="7" t="s">
        <v>23</v>
      </c>
      <c r="BG7" s="7" t="s">
        <v>24</v>
      </c>
      <c r="BH7" s="7" t="s">
        <v>25</v>
      </c>
      <c r="BI7" s="7" t="s">
        <v>26</v>
      </c>
      <c r="BJ7" s="7" t="s">
        <v>23</v>
      </c>
      <c r="BK7" s="7" t="s">
        <v>24</v>
      </c>
      <c r="BL7" s="7" t="s">
        <v>25</v>
      </c>
      <c r="BM7" s="7" t="s">
        <v>26</v>
      </c>
      <c r="BN7" s="7" t="s">
        <v>23</v>
      </c>
      <c r="BO7" s="7" t="s">
        <v>24</v>
      </c>
      <c r="BP7" s="7" t="s">
        <v>25</v>
      </c>
      <c r="BQ7" s="7" t="s">
        <v>26</v>
      </c>
      <c r="BR7" s="7" t="s">
        <v>23</v>
      </c>
      <c r="BS7" s="7" t="s">
        <v>24</v>
      </c>
      <c r="BT7" s="7" t="s">
        <v>25</v>
      </c>
      <c r="BU7" s="7" t="s">
        <v>26</v>
      </c>
      <c r="BV7" s="7" t="s">
        <v>23</v>
      </c>
      <c r="BW7" s="7" t="s">
        <v>24</v>
      </c>
      <c r="BX7" s="7" t="s">
        <v>25</v>
      </c>
      <c r="BY7" s="7" t="s">
        <v>26</v>
      </c>
      <c r="BZ7" s="7" t="s">
        <v>23</v>
      </c>
      <c r="CA7" s="7" t="s">
        <v>24</v>
      </c>
      <c r="CB7" s="7" t="s">
        <v>25</v>
      </c>
      <c r="CC7" s="7" t="s">
        <v>26</v>
      </c>
    </row>
    <row r="8" spans="1:81" x14ac:dyDescent="0.25">
      <c r="A8" s="8" t="s">
        <v>27</v>
      </c>
      <c r="B8" s="9">
        <v>30.206</v>
      </c>
      <c r="C8" s="9">
        <v>23.77533</v>
      </c>
      <c r="D8" s="9">
        <v>26.753830000000001</v>
      </c>
      <c r="E8" s="9">
        <v>29.351669999999999</v>
      </c>
      <c r="F8" s="9">
        <v>30.384499999999999</v>
      </c>
      <c r="G8" s="9">
        <v>50.529669999999996</v>
      </c>
      <c r="H8" s="9">
        <v>76.555170000000004</v>
      </c>
      <c r="I8" s="9">
        <v>177.85067000000001</v>
      </c>
      <c r="J8" s="9">
        <v>563.08632999999998</v>
      </c>
      <c r="K8" s="9">
        <v>460.08366999999998</v>
      </c>
      <c r="L8" s="9">
        <v>439.42667</v>
      </c>
      <c r="M8" s="9">
        <v>461.06483000000003</v>
      </c>
      <c r="N8" s="9">
        <v>488.92466999999999</v>
      </c>
      <c r="O8" s="9">
        <v>506.30799999999999</v>
      </c>
      <c r="P8" s="9">
        <v>508.56083000000001</v>
      </c>
      <c r="Q8" s="9">
        <v>513.40967000000001</v>
      </c>
      <c r="R8" s="9">
        <v>502.26400000000001</v>
      </c>
      <c r="S8" s="9">
        <v>547.42167000000006</v>
      </c>
      <c r="T8" s="9">
        <v>550.64549999999997</v>
      </c>
      <c r="U8" s="9">
        <v>592.529</v>
      </c>
      <c r="V8" s="9">
        <v>580.83000000000004</v>
      </c>
      <c r="W8" s="9">
        <v>577.83000000000004</v>
      </c>
      <c r="X8" s="9">
        <v>572</v>
      </c>
      <c r="Y8" s="9">
        <v>583.83000000000004</v>
      </c>
      <c r="Z8" s="9">
        <v>633.16999999999996</v>
      </c>
      <c r="AA8" s="9">
        <v>584.66999999999996</v>
      </c>
      <c r="AB8" s="9">
        <v>603.83000000000004</v>
      </c>
      <c r="AC8" s="9">
        <v>581.16999999999996</v>
      </c>
      <c r="AD8" s="9">
        <v>585.16999999999996</v>
      </c>
      <c r="AE8" s="9">
        <v>675.2</v>
      </c>
      <c r="AF8" s="9">
        <v>711.67</v>
      </c>
      <c r="AG8" s="9">
        <v>722.97093775738324</v>
      </c>
      <c r="AH8" s="9">
        <v>727.83333333333337</v>
      </c>
      <c r="AI8" s="9">
        <v>791.5</v>
      </c>
      <c r="AJ8" s="9">
        <v>848.66666666666663</v>
      </c>
      <c r="AK8" s="9">
        <v>875.66666666666663</v>
      </c>
      <c r="AL8" s="9">
        <v>900</v>
      </c>
      <c r="AM8" s="9">
        <v>1012</v>
      </c>
      <c r="AN8" s="9">
        <v>1061.5</v>
      </c>
      <c r="AO8" s="9">
        <v>1094.8333333333333</v>
      </c>
      <c r="AP8" s="9">
        <v>1159.5</v>
      </c>
      <c r="AQ8" s="9">
        <v>1188</v>
      </c>
      <c r="AR8" s="9">
        <v>1256.8333333333333</v>
      </c>
      <c r="AS8" s="9">
        <v>1285.1666666666667</v>
      </c>
      <c r="AT8" s="9">
        <v>1313.6666666666667</v>
      </c>
      <c r="AU8" s="9">
        <v>1322.6666666666667</v>
      </c>
      <c r="AV8" s="9">
        <v>1341</v>
      </c>
      <c r="AW8" s="9">
        <v>1389.8333333333333</v>
      </c>
      <c r="AX8" s="9">
        <v>1588</v>
      </c>
      <c r="AY8" s="9">
        <v>1647.8333333333333</v>
      </c>
      <c r="AZ8" s="9">
        <v>1904.8333333333333</v>
      </c>
      <c r="BA8" s="9">
        <v>2112</v>
      </c>
      <c r="BB8" s="9">
        <v>2163.1666666666665</v>
      </c>
      <c r="BC8" s="9">
        <v>2312.5</v>
      </c>
      <c r="BD8" s="9">
        <v>2470</v>
      </c>
      <c r="BE8" s="9">
        <v>2373.8333333333335</v>
      </c>
      <c r="BF8" s="9">
        <v>1980</v>
      </c>
      <c r="BG8" s="9">
        <v>1745</v>
      </c>
      <c r="BH8" s="9">
        <v>1640.3333333333333</v>
      </c>
      <c r="BI8" s="9">
        <v>1585.1666666666667</v>
      </c>
      <c r="BJ8" s="9">
        <v>1558.3333333333333</v>
      </c>
      <c r="BK8" s="9">
        <v>1558.3333333333333</v>
      </c>
      <c r="BL8" s="9">
        <v>1592.5807544372408</v>
      </c>
      <c r="BM8" s="9">
        <v>1566</v>
      </c>
      <c r="BN8" s="9">
        <v>1496.8437583892617</v>
      </c>
      <c r="BO8" s="9">
        <v>1465.7921948510182</v>
      </c>
      <c r="BP8" s="9">
        <v>1456.482730294397</v>
      </c>
      <c r="BQ8" s="9">
        <v>1453.2961708762186</v>
      </c>
      <c r="BR8" s="9">
        <v>1465.3333333333333</v>
      </c>
      <c r="BS8" s="9">
        <v>1457.375</v>
      </c>
      <c r="BT8" s="9">
        <v>1447.3333333333333</v>
      </c>
      <c r="BU8" s="9">
        <v>1440.5</v>
      </c>
      <c r="BV8" s="9">
        <v>1422.3333333333333</v>
      </c>
      <c r="BW8" s="9">
        <v>1435.1666666666667</v>
      </c>
      <c r="BX8" s="9">
        <v>1444.8333333333333</v>
      </c>
      <c r="BY8" s="9">
        <v>1456.8333333333333</v>
      </c>
      <c r="BZ8" s="9">
        <v>1463.1666666666667</v>
      </c>
      <c r="CA8" s="9">
        <v>1473.6666666666667</v>
      </c>
      <c r="CB8" s="9">
        <v>1485.6666666666667</v>
      </c>
      <c r="CC8" s="9">
        <v>1501.7333333333333</v>
      </c>
    </row>
    <row r="10" spans="1:81" x14ac:dyDescent="0.25">
      <c r="A10" s="2" t="s">
        <v>28</v>
      </c>
    </row>
    <row r="11" spans="1:81" ht="17.25" x14ac:dyDescent="0.25">
      <c r="A11" t="s">
        <v>29</v>
      </c>
    </row>
    <row r="12" spans="1:81" ht="17.25" x14ac:dyDescent="0.25">
      <c r="A12" t="s">
        <v>30</v>
      </c>
    </row>
    <row r="14" spans="1:81" x14ac:dyDescent="0.25">
      <c r="A14" s="2" t="s">
        <v>31</v>
      </c>
    </row>
    <row r="15" spans="1:81" x14ac:dyDescent="0.25">
      <c r="A15" s="3" t="s">
        <v>32</v>
      </c>
    </row>
    <row r="16" spans="1:81" x14ac:dyDescent="0.25">
      <c r="A16" s="5" t="s">
        <v>0</v>
      </c>
      <c r="B16" s="3" t="s">
        <v>33</v>
      </c>
    </row>
    <row r="17" spans="1:18" x14ac:dyDescent="0.25">
      <c r="A17" s="6" t="s">
        <v>0</v>
      </c>
      <c r="B17" s="3" t="s">
        <v>34</v>
      </c>
    </row>
    <row r="18" spans="1:18" x14ac:dyDescent="0.25">
      <c r="A18" s="7" t="s">
        <v>0</v>
      </c>
      <c r="B18" s="3" t="s">
        <v>34</v>
      </c>
    </row>
    <row r="19" spans="1:18" x14ac:dyDescent="0.25">
      <c r="A19" s="3" t="s">
        <v>35</v>
      </c>
    </row>
    <row r="20" spans="1:18" x14ac:dyDescent="0.25">
      <c r="A20" s="10" t="s">
        <v>0</v>
      </c>
      <c r="B20" s="3" t="s">
        <v>36</v>
      </c>
    </row>
    <row r="22" spans="1:18" x14ac:dyDescent="0.25">
      <c r="A22" s="3" t="s">
        <v>37</v>
      </c>
    </row>
    <row r="23" spans="1:18" x14ac:dyDescent="0.25">
      <c r="A23" s="3"/>
    </row>
    <row r="24" spans="1:18" ht="15" customHeight="1" x14ac:dyDescent="0.25">
      <c r="A24" s="26" t="s">
        <v>40</v>
      </c>
      <c r="B24" s="19" t="s">
        <v>63</v>
      </c>
      <c r="C24" t="s">
        <v>61</v>
      </c>
    </row>
    <row r="25" spans="1:18" ht="15" customHeight="1" x14ac:dyDescent="0.25">
      <c r="A25" s="26"/>
      <c r="B25" s="19" t="s">
        <v>64</v>
      </c>
      <c r="C25" t="s">
        <v>65</v>
      </c>
    </row>
    <row r="26" spans="1:18" ht="54" customHeight="1" x14ac:dyDescent="0.25">
      <c r="A26" s="26"/>
      <c r="B26" s="22" t="s">
        <v>56</v>
      </c>
      <c r="C26" s="25" t="s">
        <v>58</v>
      </c>
      <c r="D26" s="27"/>
      <c r="E26" s="27"/>
      <c r="F26" s="27"/>
      <c r="G26" s="27"/>
      <c r="H26" s="27"/>
      <c r="I26" s="27"/>
      <c r="J26" s="27"/>
      <c r="K26" s="27"/>
      <c r="L26" s="27"/>
      <c r="M26" s="27"/>
      <c r="N26" s="27"/>
      <c r="O26" s="27"/>
      <c r="P26" s="27"/>
      <c r="Q26" s="27"/>
      <c r="R26" s="27"/>
    </row>
    <row r="27" spans="1:18" ht="45" customHeight="1" x14ac:dyDescent="0.25">
      <c r="A27" s="26"/>
      <c r="B27" s="23" t="s">
        <v>57</v>
      </c>
      <c r="C27" s="25" t="s">
        <v>59</v>
      </c>
      <c r="D27" s="25"/>
      <c r="E27" s="25"/>
      <c r="F27" s="25"/>
      <c r="G27" s="25"/>
      <c r="H27" s="25"/>
      <c r="I27" s="25"/>
      <c r="J27" s="25"/>
      <c r="K27" s="25"/>
      <c r="L27" s="25"/>
      <c r="M27" s="25"/>
      <c r="N27" s="25"/>
      <c r="O27" s="25"/>
      <c r="P27" s="25"/>
      <c r="Q27" s="25"/>
      <c r="R27" s="25"/>
    </row>
    <row r="28" spans="1:18" ht="27.75" customHeight="1" x14ac:dyDescent="0.25">
      <c r="A28" s="26"/>
      <c r="B28" s="23" t="s">
        <v>73</v>
      </c>
      <c r="C28" s="24">
        <f>5.15/10</f>
        <v>0.51500000000000001</v>
      </c>
      <c r="D28" s="21"/>
      <c r="E28" s="21"/>
      <c r="F28" s="21"/>
      <c r="G28" s="21"/>
      <c r="H28" s="21"/>
      <c r="I28" s="21"/>
      <c r="J28" s="21"/>
      <c r="K28" s="21"/>
      <c r="L28" s="21"/>
      <c r="M28" s="21"/>
      <c r="N28" s="21"/>
      <c r="O28" s="21"/>
      <c r="P28" s="21"/>
      <c r="Q28" s="21"/>
      <c r="R28" s="21"/>
    </row>
    <row r="30" spans="1:18" x14ac:dyDescent="0.25">
      <c r="B30" t="s">
        <v>52</v>
      </c>
    </row>
    <row r="31" spans="1:18" x14ac:dyDescent="0.25">
      <c r="A31" t="s">
        <v>41</v>
      </c>
      <c r="B31" s="12" t="s">
        <v>3</v>
      </c>
      <c r="C31" s="12" t="s">
        <v>4</v>
      </c>
      <c r="D31" s="12" t="s">
        <v>5</v>
      </c>
      <c r="E31" s="12" t="s">
        <v>6</v>
      </c>
      <c r="F31" s="12" t="s">
        <v>7</v>
      </c>
      <c r="G31" s="12" t="s">
        <v>8</v>
      </c>
      <c r="H31" s="12" t="s">
        <v>9</v>
      </c>
      <c r="I31" s="12" t="s">
        <v>10</v>
      </c>
      <c r="J31" s="12" t="s">
        <v>11</v>
      </c>
      <c r="K31" s="12" t="s">
        <v>12</v>
      </c>
      <c r="L31" s="12" t="s">
        <v>13</v>
      </c>
      <c r="M31" s="12" t="s">
        <v>14</v>
      </c>
      <c r="N31" s="12" t="s">
        <v>15</v>
      </c>
      <c r="O31" s="12" t="s">
        <v>16</v>
      </c>
      <c r="P31" s="12" t="s">
        <v>17</v>
      </c>
      <c r="Q31" s="12" t="s">
        <v>18</v>
      </c>
      <c r="R31" s="12" t="s">
        <v>19</v>
      </c>
    </row>
    <row r="32" spans="1:18" x14ac:dyDescent="0.25">
      <c r="A32" t="s">
        <v>42</v>
      </c>
      <c r="B32" s="13">
        <v>30.206</v>
      </c>
      <c r="C32" s="13">
        <v>30.384499999999999</v>
      </c>
      <c r="D32" s="13">
        <v>563.08632999999998</v>
      </c>
      <c r="E32" s="13">
        <v>488.92466999999999</v>
      </c>
      <c r="F32" s="13">
        <v>502.26400000000001</v>
      </c>
      <c r="G32" s="13">
        <v>580.83000000000004</v>
      </c>
      <c r="H32" s="13">
        <v>633.16999999999996</v>
      </c>
      <c r="I32" s="13">
        <v>585.16999999999996</v>
      </c>
      <c r="J32" s="13">
        <v>727.83333333333337</v>
      </c>
      <c r="K32" s="13">
        <v>900</v>
      </c>
      <c r="L32" s="13">
        <v>1159.5</v>
      </c>
      <c r="M32" s="13">
        <v>1313.6666666666667</v>
      </c>
      <c r="N32" s="13">
        <v>1588</v>
      </c>
      <c r="O32" s="13">
        <v>2163.1666666666665</v>
      </c>
      <c r="P32" s="13">
        <v>1980</v>
      </c>
      <c r="Q32" s="13">
        <v>1558.3333333333333</v>
      </c>
      <c r="R32" s="13">
        <v>1496.8437583892617</v>
      </c>
    </row>
    <row r="33" spans="1:18" x14ac:dyDescent="0.25">
      <c r="A33" t="s">
        <v>43</v>
      </c>
      <c r="B33" s="14">
        <v>0.62</v>
      </c>
      <c r="C33" s="14">
        <v>1.23</v>
      </c>
      <c r="D33" s="15">
        <v>10.61</v>
      </c>
      <c r="E33" s="14">
        <v>0.18</v>
      </c>
      <c r="F33" s="16">
        <v>2.5700000000000001E-2</v>
      </c>
      <c r="G33" s="14">
        <v>0.1</v>
      </c>
      <c r="H33" s="14">
        <v>7.0000000000000007E-2</v>
      </c>
      <c r="I33" s="16">
        <v>5.8000000000000003E-2</v>
      </c>
      <c r="J33" s="16">
        <v>2.35E-2</v>
      </c>
      <c r="K33" s="16">
        <v>6.1500000000000006E-2</v>
      </c>
      <c r="L33" s="16">
        <v>6.0400000000000002E-2</v>
      </c>
      <c r="M33" s="16">
        <v>7.4200000000000002E-2</v>
      </c>
      <c r="N33" s="16">
        <v>7.5700000000000003E-2</v>
      </c>
      <c r="O33" s="16">
        <v>0.1195</v>
      </c>
      <c r="P33" s="16">
        <v>2.4700000000000003E-2</v>
      </c>
      <c r="Q33" s="16">
        <v>3.04E-2</v>
      </c>
      <c r="R33" s="16">
        <v>3.39E-2</v>
      </c>
    </row>
    <row r="34" spans="1:18" x14ac:dyDescent="0.25">
      <c r="A34" s="17" t="s">
        <v>44</v>
      </c>
      <c r="B34" s="13" t="s">
        <v>46</v>
      </c>
      <c r="D34" s="13" t="s">
        <v>45</v>
      </c>
      <c r="E34" s="13">
        <v>489</v>
      </c>
      <c r="F34" s="13">
        <f t="shared" ref="F34:R34" si="0">E34*(E33+1)</f>
        <v>577.02</v>
      </c>
      <c r="G34" s="13">
        <f t="shared" si="0"/>
        <v>591.84941400000002</v>
      </c>
      <c r="H34" s="13">
        <f t="shared" si="0"/>
        <v>651.03435540000009</v>
      </c>
      <c r="I34" s="13">
        <f t="shared" si="0"/>
        <v>696.60676027800014</v>
      </c>
      <c r="J34" s="13">
        <f t="shared" si="0"/>
        <v>737.00995237412417</v>
      </c>
      <c r="K34" s="13">
        <f t="shared" si="0"/>
        <v>754.32968625491617</v>
      </c>
      <c r="L34" s="13">
        <f t="shared" si="0"/>
        <v>800.72096195959364</v>
      </c>
      <c r="M34" s="13">
        <f t="shared" si="0"/>
        <v>849.0845080619531</v>
      </c>
      <c r="N34" s="13">
        <f t="shared" si="0"/>
        <v>912.08657856015009</v>
      </c>
      <c r="O34" s="13">
        <f t="shared" si="0"/>
        <v>981.13153255715349</v>
      </c>
      <c r="P34" s="13">
        <f t="shared" si="0"/>
        <v>1098.3767506977333</v>
      </c>
      <c r="Q34" s="13">
        <f t="shared" si="0"/>
        <v>1125.5066564399672</v>
      </c>
      <c r="R34" s="13">
        <f t="shared" si="0"/>
        <v>1159.7220587957422</v>
      </c>
    </row>
    <row r="35" spans="1:18" x14ac:dyDescent="0.25">
      <c r="A35" t="s">
        <v>55</v>
      </c>
      <c r="B35" s="20">
        <f t="shared" ref="B35:O35" si="1">B32/C81</f>
        <v>464.7076923076923</v>
      </c>
      <c r="C35" s="20">
        <f t="shared" si="1"/>
        <v>410.60135135135135</v>
      </c>
      <c r="D35" s="20">
        <f t="shared" si="1"/>
        <v>312.82573888888885</v>
      </c>
      <c r="E35" s="20">
        <f t="shared" si="1"/>
        <v>268.63992857142858</v>
      </c>
      <c r="F35" s="20">
        <f t="shared" si="1"/>
        <v>292.01395348837212</v>
      </c>
      <c r="G35" s="20">
        <f t="shared" si="1"/>
        <v>288.97014925373139</v>
      </c>
      <c r="H35" s="20">
        <f t="shared" si="1"/>
        <v>301.50952380952378</v>
      </c>
      <c r="I35" s="20">
        <f t="shared" si="1"/>
        <v>257.78414096916299</v>
      </c>
      <c r="J35" s="20">
        <f t="shared" si="1"/>
        <v>402.11786372007367</v>
      </c>
      <c r="K35" s="20">
        <f t="shared" si="1"/>
        <v>573.24840764331213</v>
      </c>
      <c r="L35" s="20">
        <f t="shared" si="1"/>
        <v>773</v>
      </c>
      <c r="M35" s="20">
        <f t="shared" si="1"/>
        <v>821.04166666666663</v>
      </c>
      <c r="N35" s="20">
        <f t="shared" si="1"/>
        <v>1058.6666666666667</v>
      </c>
      <c r="O35" s="20">
        <f t="shared" si="1"/>
        <v>1651.2722646310431</v>
      </c>
    </row>
    <row r="36" spans="1:18" x14ac:dyDescent="0.25">
      <c r="O36" t="s">
        <v>46</v>
      </c>
    </row>
    <row r="37" spans="1:18" x14ac:dyDescent="0.25">
      <c r="A37" t="s">
        <v>54</v>
      </c>
      <c r="B37">
        <f>O32/O34</f>
        <v>2.2047672456604652</v>
      </c>
    </row>
    <row r="38" spans="1:18" x14ac:dyDescent="0.25">
      <c r="A38" t="s">
        <v>53</v>
      </c>
      <c r="B38">
        <f>O35/E35</f>
        <v>6.1467864193240613</v>
      </c>
    </row>
    <row r="43" spans="1:18" ht="15" customHeight="1" x14ac:dyDescent="0.25">
      <c r="A43" s="26" t="s">
        <v>47</v>
      </c>
      <c r="B43" s="19" t="s">
        <v>63</v>
      </c>
      <c r="C43" t="s">
        <v>62</v>
      </c>
    </row>
    <row r="44" spans="1:18" ht="18.75" customHeight="1" x14ac:dyDescent="0.25">
      <c r="A44" s="26"/>
      <c r="B44" s="19" t="s">
        <v>64</v>
      </c>
      <c r="C44" t="s">
        <v>66</v>
      </c>
    </row>
    <row r="45" spans="1:18" ht="46.5" customHeight="1" x14ac:dyDescent="0.25">
      <c r="A45" s="26"/>
      <c r="B45" s="22" t="s">
        <v>56</v>
      </c>
      <c r="C45" s="25" t="s">
        <v>60</v>
      </c>
      <c r="D45" s="25"/>
      <c r="E45" s="25"/>
      <c r="F45" s="25"/>
      <c r="G45" s="25"/>
      <c r="H45" s="25"/>
      <c r="I45" s="25"/>
      <c r="J45" s="25"/>
      <c r="K45" s="25"/>
      <c r="L45" s="25"/>
      <c r="M45" s="25"/>
      <c r="N45" s="25"/>
      <c r="O45" s="25"/>
      <c r="P45" s="25"/>
      <c r="Q45" s="25"/>
      <c r="R45" s="25"/>
    </row>
    <row r="46" spans="1:18" ht="50.25" customHeight="1" x14ac:dyDescent="0.25">
      <c r="A46" s="26"/>
      <c r="B46" s="23" t="s">
        <v>57</v>
      </c>
      <c r="C46" s="25" t="s">
        <v>74</v>
      </c>
      <c r="D46" s="25"/>
      <c r="E46" s="25"/>
      <c r="F46" s="25"/>
      <c r="G46" s="25"/>
      <c r="H46" s="25"/>
      <c r="I46" s="25"/>
      <c r="J46" s="25"/>
      <c r="K46" s="25"/>
      <c r="L46" s="25"/>
      <c r="M46" s="25"/>
      <c r="N46" s="25"/>
      <c r="O46" s="25"/>
      <c r="P46" s="25"/>
      <c r="Q46" s="25"/>
      <c r="R46" s="25"/>
    </row>
    <row r="47" spans="1:18" ht="30" x14ac:dyDescent="0.25">
      <c r="A47" s="26"/>
      <c r="B47" s="23" t="s">
        <v>73</v>
      </c>
      <c r="C47" s="24">
        <f>4.28/11</f>
        <v>0.3890909090909091</v>
      </c>
      <c r="D47" s="21"/>
      <c r="E47" s="21"/>
      <c r="F47" s="21"/>
      <c r="G47" s="21"/>
      <c r="H47" s="21"/>
      <c r="I47" s="21"/>
      <c r="J47" s="21"/>
      <c r="K47" s="21"/>
      <c r="L47" s="21"/>
      <c r="M47" s="21"/>
      <c r="N47" s="21"/>
      <c r="O47" s="21"/>
      <c r="P47" s="21"/>
      <c r="Q47" s="21"/>
      <c r="R47" s="21"/>
    </row>
    <row r="49" spans="1:18" x14ac:dyDescent="0.25">
      <c r="B49" t="s">
        <v>52</v>
      </c>
    </row>
    <row r="50" spans="1:18" x14ac:dyDescent="0.25">
      <c r="A50" t="s">
        <v>41</v>
      </c>
      <c r="B50" s="12" t="s">
        <v>3</v>
      </c>
      <c r="C50" s="12" t="s">
        <v>4</v>
      </c>
      <c r="D50" s="12" t="s">
        <v>5</v>
      </c>
      <c r="E50" s="12" t="s">
        <v>6</v>
      </c>
      <c r="F50" s="12" t="s">
        <v>7</v>
      </c>
      <c r="G50" s="12" t="s">
        <v>8</v>
      </c>
      <c r="H50" s="12" t="s">
        <v>9</v>
      </c>
      <c r="I50" s="12" t="s">
        <v>10</v>
      </c>
      <c r="J50" s="12" t="s">
        <v>11</v>
      </c>
      <c r="K50" s="12" t="s">
        <v>12</v>
      </c>
      <c r="L50" s="12" t="s">
        <v>13</v>
      </c>
      <c r="M50" s="12" t="s">
        <v>14</v>
      </c>
      <c r="N50" s="12" t="s">
        <v>15</v>
      </c>
      <c r="O50" s="12" t="s">
        <v>16</v>
      </c>
      <c r="P50" s="12" t="s">
        <v>17</v>
      </c>
      <c r="Q50" s="12" t="s">
        <v>18</v>
      </c>
      <c r="R50" s="12" t="s">
        <v>19</v>
      </c>
    </row>
    <row r="51" spans="1:18" x14ac:dyDescent="0.25">
      <c r="A51" t="s">
        <v>42</v>
      </c>
      <c r="B51" s="13">
        <v>30.206</v>
      </c>
      <c r="C51" s="13">
        <v>30.384499999999999</v>
      </c>
      <c r="D51" s="13">
        <v>563.08632999999998</v>
      </c>
      <c r="E51" s="13">
        <v>488.92466999999999</v>
      </c>
      <c r="F51" s="13">
        <v>502.26400000000001</v>
      </c>
      <c r="G51" s="13">
        <v>580.83000000000004</v>
      </c>
      <c r="H51" s="13">
        <v>633.16999999999996</v>
      </c>
      <c r="I51" s="13">
        <v>585.16999999999996</v>
      </c>
      <c r="J51" s="13">
        <v>727.83333333333337</v>
      </c>
      <c r="K51" s="13">
        <v>900</v>
      </c>
      <c r="L51" s="13">
        <v>1159.5</v>
      </c>
      <c r="M51" s="13">
        <v>1313.6666666666667</v>
      </c>
      <c r="N51" s="13">
        <v>1588</v>
      </c>
      <c r="O51" s="13">
        <v>2163.1666666666665</v>
      </c>
      <c r="P51" s="13">
        <v>1980</v>
      </c>
      <c r="Q51" s="13">
        <v>1558.3333333333333</v>
      </c>
      <c r="R51" s="13">
        <v>1496.8437583892617</v>
      </c>
    </row>
    <row r="52" spans="1:18" x14ac:dyDescent="0.25">
      <c r="A52" t="s">
        <v>43</v>
      </c>
      <c r="B52" s="14">
        <v>0.62</v>
      </c>
      <c r="C52" s="14">
        <v>1.23</v>
      </c>
      <c r="D52" s="15">
        <v>10.61</v>
      </c>
      <c r="E52" s="14">
        <v>0.18</v>
      </c>
      <c r="F52" s="16">
        <v>2.5700000000000001E-2</v>
      </c>
      <c r="G52" s="14">
        <v>0.1</v>
      </c>
      <c r="H52" s="14">
        <v>7.0000000000000007E-2</v>
      </c>
      <c r="I52" s="16">
        <v>5.8000000000000003E-2</v>
      </c>
      <c r="J52" s="16">
        <v>2.35E-2</v>
      </c>
      <c r="K52" s="16">
        <v>6.1500000000000006E-2</v>
      </c>
      <c r="L52" s="16">
        <v>6.0400000000000002E-2</v>
      </c>
      <c r="M52" s="16">
        <v>7.4200000000000002E-2</v>
      </c>
      <c r="N52" s="16">
        <v>7.5700000000000003E-2</v>
      </c>
      <c r="O52" s="16">
        <v>0.1195</v>
      </c>
      <c r="P52" s="16">
        <v>2.4700000000000003E-2</v>
      </c>
      <c r="Q52" s="16">
        <v>3.04E-2</v>
      </c>
      <c r="R52" s="16">
        <v>3.39E-2</v>
      </c>
    </row>
    <row r="53" spans="1:18" x14ac:dyDescent="0.25">
      <c r="A53" s="17" t="s">
        <v>44</v>
      </c>
      <c r="B53" s="13" t="s">
        <v>46</v>
      </c>
      <c r="C53" s="13" t="s">
        <v>46</v>
      </c>
      <c r="D53" s="13">
        <v>563</v>
      </c>
      <c r="E53" s="13">
        <f t="shared" ref="E53:R53" si="2">D53*(D52+1)</f>
        <v>6536.4299999999994</v>
      </c>
      <c r="F53" s="13">
        <f t="shared" si="2"/>
        <v>7712.9873999999991</v>
      </c>
      <c r="G53" s="13">
        <f t="shared" si="2"/>
        <v>7911.2111761799997</v>
      </c>
      <c r="H53" s="13">
        <f t="shared" si="2"/>
        <v>8702.332293798001</v>
      </c>
      <c r="I53" s="13">
        <f t="shared" si="2"/>
        <v>9311.4955543638625</v>
      </c>
      <c r="J53" s="13">
        <f t="shared" si="2"/>
        <v>9851.5622965169678</v>
      </c>
      <c r="K53" s="13">
        <f t="shared" si="2"/>
        <v>10083.074010485117</v>
      </c>
      <c r="L53" s="13">
        <f t="shared" si="2"/>
        <v>10703.183062129954</v>
      </c>
      <c r="M53" s="13">
        <f t="shared" si="2"/>
        <v>11349.655319082603</v>
      </c>
      <c r="N53" s="13">
        <f t="shared" si="2"/>
        <v>12191.799743758533</v>
      </c>
      <c r="O53" s="13">
        <f t="shared" si="2"/>
        <v>13114.718984361054</v>
      </c>
      <c r="P53" s="13">
        <f t="shared" si="2"/>
        <v>14681.9279029922</v>
      </c>
      <c r="Q53" s="13">
        <f t="shared" si="2"/>
        <v>15044.571522196107</v>
      </c>
      <c r="R53" s="13">
        <f t="shared" si="2"/>
        <v>15501.926496470869</v>
      </c>
    </row>
    <row r="54" spans="1:18" x14ac:dyDescent="0.25">
      <c r="A54" t="s">
        <v>55</v>
      </c>
      <c r="B54" s="20">
        <f>B51/C81</f>
        <v>464.7076923076923</v>
      </c>
      <c r="C54" s="20">
        <f t="shared" ref="C54:O54" si="3">C51/D81</f>
        <v>410.60135135135135</v>
      </c>
      <c r="D54" s="20">
        <f t="shared" si="3"/>
        <v>312.82573888888885</v>
      </c>
      <c r="E54" s="20">
        <f t="shared" si="3"/>
        <v>268.63992857142858</v>
      </c>
      <c r="F54" s="20">
        <f t="shared" si="3"/>
        <v>292.01395348837212</v>
      </c>
      <c r="G54" s="20">
        <f t="shared" si="3"/>
        <v>288.97014925373139</v>
      </c>
      <c r="H54" s="20">
        <f t="shared" si="3"/>
        <v>301.50952380952378</v>
      </c>
      <c r="I54" s="20">
        <f t="shared" si="3"/>
        <v>257.78414096916299</v>
      </c>
      <c r="J54" s="20">
        <f t="shared" si="3"/>
        <v>402.11786372007367</v>
      </c>
      <c r="K54" s="20">
        <f t="shared" si="3"/>
        <v>573.24840764331213</v>
      </c>
      <c r="L54" s="20">
        <f t="shared" si="3"/>
        <v>773</v>
      </c>
      <c r="M54" s="20">
        <f t="shared" si="3"/>
        <v>821.04166666666663</v>
      </c>
      <c r="N54" s="20">
        <f t="shared" si="3"/>
        <v>1058.6666666666667</v>
      </c>
      <c r="O54" s="20">
        <f t="shared" si="3"/>
        <v>1651.2722646310431</v>
      </c>
    </row>
    <row r="56" spans="1:18" x14ac:dyDescent="0.25">
      <c r="A56" t="s">
        <v>54</v>
      </c>
      <c r="B56">
        <f>O51/O53</f>
        <v>0.16494189995578129</v>
      </c>
    </row>
    <row r="57" spans="1:18" x14ac:dyDescent="0.25">
      <c r="A57" t="s">
        <v>53</v>
      </c>
      <c r="B57">
        <f>O54/D54</f>
        <v>5.2785690541197789</v>
      </c>
    </row>
    <row r="61" spans="1:18" ht="15" customHeight="1" x14ac:dyDescent="0.25">
      <c r="A61" s="26" t="s">
        <v>48</v>
      </c>
      <c r="B61" s="19" t="s">
        <v>63</v>
      </c>
      <c r="C61" t="s">
        <v>67</v>
      </c>
    </row>
    <row r="62" spans="1:18" ht="15" customHeight="1" x14ac:dyDescent="0.25">
      <c r="A62" s="26"/>
      <c r="B62" s="19" t="s">
        <v>64</v>
      </c>
      <c r="C62" t="s">
        <v>68</v>
      </c>
    </row>
    <row r="63" spans="1:18" ht="51" customHeight="1" x14ac:dyDescent="0.25">
      <c r="A63" s="26"/>
      <c r="B63" s="22" t="s">
        <v>56</v>
      </c>
      <c r="C63" s="25" t="s">
        <v>69</v>
      </c>
      <c r="D63" s="25"/>
      <c r="E63" s="25"/>
      <c r="F63" s="25"/>
      <c r="G63" s="25"/>
      <c r="H63" s="25"/>
      <c r="I63" s="25"/>
      <c r="J63" s="25"/>
      <c r="K63" s="25"/>
      <c r="L63" s="25"/>
      <c r="M63" s="25"/>
      <c r="N63" s="25"/>
      <c r="O63" s="25"/>
      <c r="P63" s="25"/>
      <c r="Q63" s="25"/>
      <c r="R63" s="25"/>
    </row>
    <row r="64" spans="1:18" ht="51" customHeight="1" x14ac:dyDescent="0.25">
      <c r="A64" s="26"/>
      <c r="B64" s="23" t="s">
        <v>57</v>
      </c>
      <c r="C64" s="25" t="s">
        <v>72</v>
      </c>
      <c r="D64" s="25"/>
      <c r="E64" s="25"/>
      <c r="F64" s="25"/>
      <c r="G64" s="25"/>
      <c r="H64" s="25"/>
      <c r="I64" s="25"/>
      <c r="J64" s="25"/>
      <c r="K64" s="25"/>
      <c r="L64" s="25"/>
      <c r="M64" s="25"/>
      <c r="N64" s="25"/>
      <c r="O64" s="25"/>
      <c r="P64" s="25"/>
      <c r="Q64" s="25"/>
      <c r="R64" s="25"/>
    </row>
    <row r="65" spans="1:19" ht="30" x14ac:dyDescent="0.25">
      <c r="A65" s="26"/>
      <c r="B65" s="23" t="s">
        <v>73</v>
      </c>
      <c r="C65" s="24">
        <f>2.55/13</f>
        <v>0.19615384615384615</v>
      </c>
      <c r="D65" s="21"/>
      <c r="E65" s="21"/>
      <c r="F65" s="21"/>
      <c r="G65" s="21"/>
      <c r="H65" s="21"/>
      <c r="I65" s="21"/>
      <c r="J65" s="21"/>
      <c r="K65" s="21"/>
      <c r="L65" s="21"/>
      <c r="M65" s="21"/>
      <c r="N65" s="21"/>
      <c r="O65" s="21"/>
      <c r="P65" s="21"/>
      <c r="Q65" s="21"/>
      <c r="R65" s="21"/>
    </row>
    <row r="67" spans="1:19" x14ac:dyDescent="0.25">
      <c r="B67" t="s">
        <v>52</v>
      </c>
    </row>
    <row r="68" spans="1:19" x14ac:dyDescent="0.25">
      <c r="A68" t="s">
        <v>41</v>
      </c>
      <c r="B68" s="12" t="s">
        <v>3</v>
      </c>
      <c r="C68" s="12" t="s">
        <v>4</v>
      </c>
      <c r="D68" s="12" t="s">
        <v>5</v>
      </c>
      <c r="E68" s="12" t="s">
        <v>6</v>
      </c>
      <c r="F68" s="12" t="s">
        <v>7</v>
      </c>
      <c r="G68" s="12" t="s">
        <v>8</v>
      </c>
      <c r="H68" s="12" t="s">
        <v>9</v>
      </c>
      <c r="I68" s="12" t="s">
        <v>10</v>
      </c>
      <c r="J68" s="12" t="s">
        <v>11</v>
      </c>
      <c r="K68" s="12" t="s">
        <v>12</v>
      </c>
      <c r="L68" s="12" t="s">
        <v>13</v>
      </c>
      <c r="M68" s="12" t="s">
        <v>14</v>
      </c>
      <c r="N68" s="12" t="s">
        <v>15</v>
      </c>
      <c r="O68" s="12" t="s">
        <v>16</v>
      </c>
      <c r="P68" s="12" t="s">
        <v>17</v>
      </c>
      <c r="Q68" s="12" t="s">
        <v>18</v>
      </c>
      <c r="R68" s="12" t="s">
        <v>19</v>
      </c>
    </row>
    <row r="69" spans="1:19" x14ac:dyDescent="0.25">
      <c r="A69" t="s">
        <v>42</v>
      </c>
      <c r="B69" s="13">
        <v>30.206</v>
      </c>
      <c r="C69" s="13">
        <v>30.384499999999999</v>
      </c>
      <c r="D69" s="13">
        <v>563.08632999999998</v>
      </c>
      <c r="E69" s="13">
        <v>488.92466999999999</v>
      </c>
      <c r="F69" s="13">
        <v>502.26400000000001</v>
      </c>
      <c r="G69" s="13">
        <v>580.83000000000004</v>
      </c>
      <c r="H69" s="13">
        <v>633.16999999999996</v>
      </c>
      <c r="I69" s="13">
        <v>585.16999999999996</v>
      </c>
      <c r="J69" s="13">
        <v>727.83333333333337</v>
      </c>
      <c r="K69" s="13">
        <v>900</v>
      </c>
      <c r="L69" s="13">
        <v>1159.5</v>
      </c>
      <c r="M69" s="13">
        <v>1313.6666666666667</v>
      </c>
      <c r="N69" s="13">
        <v>1588</v>
      </c>
      <c r="O69" s="13">
        <v>2163.1666666666665</v>
      </c>
      <c r="P69" s="13">
        <v>1980</v>
      </c>
      <c r="Q69" s="13">
        <v>1558.3333333333333</v>
      </c>
      <c r="R69" s="13">
        <v>1496.8437583892617</v>
      </c>
    </row>
    <row r="70" spans="1:19" x14ac:dyDescent="0.25">
      <c r="A70" t="s">
        <v>43</v>
      </c>
      <c r="B70" s="14">
        <v>0.62</v>
      </c>
      <c r="C70" s="14">
        <v>1.23</v>
      </c>
      <c r="D70" s="15">
        <v>10.61</v>
      </c>
      <c r="E70" s="14">
        <v>0.18</v>
      </c>
      <c r="F70" s="16">
        <v>2.5700000000000001E-2</v>
      </c>
      <c r="G70" s="14">
        <v>0.1</v>
      </c>
      <c r="H70" s="14">
        <v>7.0000000000000007E-2</v>
      </c>
      <c r="I70" s="16">
        <v>5.8000000000000003E-2</v>
      </c>
      <c r="J70" s="16">
        <v>2.35E-2</v>
      </c>
      <c r="K70" s="16">
        <v>6.1500000000000006E-2</v>
      </c>
      <c r="L70" s="16">
        <v>6.0400000000000002E-2</v>
      </c>
      <c r="M70" s="16">
        <v>7.4200000000000002E-2</v>
      </c>
      <c r="N70" s="16">
        <v>7.5700000000000003E-2</v>
      </c>
      <c r="O70" s="16">
        <v>0.1195</v>
      </c>
      <c r="P70" s="16">
        <v>2.4700000000000003E-2</v>
      </c>
      <c r="Q70" s="16">
        <v>3.04E-2</v>
      </c>
      <c r="R70" s="16">
        <v>3.39E-2</v>
      </c>
    </row>
    <row r="71" spans="1:19" x14ac:dyDescent="0.25">
      <c r="A71" s="17" t="s">
        <v>44</v>
      </c>
      <c r="B71" s="13">
        <v>30</v>
      </c>
      <c r="C71" s="13">
        <f t="shared" ref="C71:R71" si="4">B71*(B70+1)</f>
        <v>48.6</v>
      </c>
      <c r="D71" s="13">
        <f t="shared" si="4"/>
        <v>108.378</v>
      </c>
      <c r="E71" s="13">
        <f t="shared" si="4"/>
        <v>1258.2685799999999</v>
      </c>
      <c r="F71" s="13">
        <f t="shared" si="4"/>
        <v>1484.7569243999999</v>
      </c>
      <c r="G71" s="13">
        <f t="shared" si="4"/>
        <v>1522.91517735708</v>
      </c>
      <c r="H71" s="13">
        <f t="shared" si="4"/>
        <v>1675.2066950927881</v>
      </c>
      <c r="I71" s="13">
        <f t="shared" si="4"/>
        <v>1792.4711637492833</v>
      </c>
      <c r="J71" s="13">
        <f t="shared" si="4"/>
        <v>1896.4344912467418</v>
      </c>
      <c r="K71" s="13">
        <f t="shared" si="4"/>
        <v>1941.0007017910405</v>
      </c>
      <c r="L71" s="13">
        <f t="shared" si="4"/>
        <v>2060.3722449511897</v>
      </c>
      <c r="M71" s="13">
        <f t="shared" si="4"/>
        <v>2184.8187285462418</v>
      </c>
      <c r="N71" s="13">
        <f t="shared" si="4"/>
        <v>2346.9322782043732</v>
      </c>
      <c r="O71" s="13">
        <f t="shared" si="4"/>
        <v>2524.5950516644443</v>
      </c>
      <c r="P71" s="13">
        <f t="shared" si="4"/>
        <v>2826.2841603383454</v>
      </c>
      <c r="Q71" s="13">
        <f t="shared" si="4"/>
        <v>2896.0933790987024</v>
      </c>
      <c r="R71" s="13">
        <f t="shared" si="4"/>
        <v>2984.134617823303</v>
      </c>
    </row>
    <row r="72" spans="1:19" x14ac:dyDescent="0.25">
      <c r="A72" t="s">
        <v>55</v>
      </c>
      <c r="B72" s="20">
        <f>B69/C81</f>
        <v>464.7076923076923</v>
      </c>
      <c r="C72" s="20">
        <f t="shared" ref="C72:O72" si="5">C69/D81</f>
        <v>410.60135135135135</v>
      </c>
      <c r="D72" s="20">
        <f t="shared" si="5"/>
        <v>312.82573888888885</v>
      </c>
      <c r="E72" s="20">
        <f t="shared" si="5"/>
        <v>268.63992857142858</v>
      </c>
      <c r="F72" s="20">
        <f t="shared" si="5"/>
        <v>292.01395348837212</v>
      </c>
      <c r="G72" s="20">
        <f t="shared" si="5"/>
        <v>288.97014925373139</v>
      </c>
      <c r="H72" s="20">
        <f t="shared" si="5"/>
        <v>301.50952380952378</v>
      </c>
      <c r="I72" s="20">
        <f t="shared" si="5"/>
        <v>257.78414096916299</v>
      </c>
      <c r="J72" s="20">
        <f t="shared" si="5"/>
        <v>402.11786372007367</v>
      </c>
      <c r="K72" s="20">
        <f t="shared" si="5"/>
        <v>573.24840764331213</v>
      </c>
      <c r="L72" s="20">
        <f t="shared" si="5"/>
        <v>773</v>
      </c>
      <c r="M72" s="20">
        <f t="shared" si="5"/>
        <v>821.04166666666663</v>
      </c>
      <c r="N72" s="20">
        <f t="shared" si="5"/>
        <v>1058.6666666666667</v>
      </c>
      <c r="O72" s="20">
        <f t="shared" si="5"/>
        <v>1651.2722646310431</v>
      </c>
    </row>
    <row r="74" spans="1:19" x14ac:dyDescent="0.25">
      <c r="A74" t="s">
        <v>54</v>
      </c>
      <c r="B74">
        <f>O69/O71</f>
        <v>0.85683708571024442</v>
      </c>
    </row>
    <row r="75" spans="1:19" x14ac:dyDescent="0.25">
      <c r="A75" t="s">
        <v>53</v>
      </c>
      <c r="B75">
        <f>O72/B72</f>
        <v>3.5533568562874196</v>
      </c>
    </row>
    <row r="78" spans="1:19" x14ac:dyDescent="0.25">
      <c r="A78" t="s">
        <v>70</v>
      </c>
      <c r="B78" t="s">
        <v>71</v>
      </c>
    </row>
    <row r="79" spans="1:19" x14ac:dyDescent="0.25">
      <c r="A79" s="19" t="s">
        <v>51</v>
      </c>
      <c r="B79" t="s">
        <v>49</v>
      </c>
    </row>
    <row r="80" spans="1:19" x14ac:dyDescent="0.25">
      <c r="A80" s="19" t="s">
        <v>41</v>
      </c>
      <c r="B80" s="12">
        <v>1994</v>
      </c>
      <c r="C80" s="12" t="s">
        <v>3</v>
      </c>
      <c r="D80" s="12" t="s">
        <v>4</v>
      </c>
      <c r="E80" s="12" t="s">
        <v>5</v>
      </c>
      <c r="F80" s="12" t="s">
        <v>6</v>
      </c>
      <c r="G80" s="12" t="s">
        <v>7</v>
      </c>
      <c r="H80" s="12" t="s">
        <v>8</v>
      </c>
      <c r="I80" s="12" t="s">
        <v>9</v>
      </c>
      <c r="J80" s="12" t="s">
        <v>10</v>
      </c>
      <c r="K80" s="12" t="s">
        <v>11</v>
      </c>
      <c r="L80" s="12" t="s">
        <v>12</v>
      </c>
      <c r="M80" s="12" t="s">
        <v>13</v>
      </c>
      <c r="N80" s="12" t="s">
        <v>14</v>
      </c>
      <c r="O80" s="12" t="s">
        <v>15</v>
      </c>
      <c r="P80" s="12" t="s">
        <v>16</v>
      </c>
      <c r="Q80" s="12" t="s">
        <v>17</v>
      </c>
      <c r="R80" s="12" t="s">
        <v>18</v>
      </c>
      <c r="S80" s="12" t="s">
        <v>19</v>
      </c>
    </row>
    <row r="81" spans="1:19" x14ac:dyDescent="0.25">
      <c r="A81" s="19" t="s">
        <v>50</v>
      </c>
      <c r="B81" s="18">
        <v>3.5999999999999997E-2</v>
      </c>
      <c r="C81" s="18">
        <v>6.5000000000000002E-2</v>
      </c>
      <c r="D81" s="18">
        <v>7.3999999999999996E-2</v>
      </c>
      <c r="E81" s="18">
        <v>1.8</v>
      </c>
      <c r="F81" s="18">
        <v>1.82</v>
      </c>
      <c r="G81" s="18">
        <v>1.72</v>
      </c>
      <c r="H81" s="18">
        <v>2.0099999999999998</v>
      </c>
      <c r="I81" s="18">
        <v>2.1</v>
      </c>
      <c r="J81" s="18">
        <v>2.27</v>
      </c>
      <c r="K81" s="18">
        <v>1.81</v>
      </c>
      <c r="L81" s="18">
        <v>1.57</v>
      </c>
      <c r="M81" s="18">
        <v>1.5</v>
      </c>
      <c r="N81" s="18">
        <v>1.6</v>
      </c>
      <c r="O81" s="18">
        <v>1.5</v>
      </c>
      <c r="P81" s="18">
        <v>1.31</v>
      </c>
      <c r="Q81" s="18">
        <v>1.52</v>
      </c>
      <c r="R81" s="18">
        <v>1.41</v>
      </c>
      <c r="S81" s="18">
        <v>1.42</v>
      </c>
    </row>
  </sheetData>
  <mergeCells count="30">
    <mergeCell ref="BJ6:BM6"/>
    <mergeCell ref="BN6:BQ6"/>
    <mergeCell ref="BR6:BU6"/>
    <mergeCell ref="BV6:BY6"/>
    <mergeCell ref="BZ6:CC6"/>
    <mergeCell ref="B5:CC5"/>
    <mergeCell ref="B6:E6"/>
    <mergeCell ref="F6:I6"/>
    <mergeCell ref="J6:M6"/>
    <mergeCell ref="N6:Q6"/>
    <mergeCell ref="R6:U6"/>
    <mergeCell ref="V6:Y6"/>
    <mergeCell ref="Z6:AC6"/>
    <mergeCell ref="AD6:AG6"/>
    <mergeCell ref="AH6:AK6"/>
    <mergeCell ref="AL6:AO6"/>
    <mergeCell ref="AP6:AS6"/>
    <mergeCell ref="AT6:AW6"/>
    <mergeCell ref="AX6:BA6"/>
    <mergeCell ref="BB6:BE6"/>
    <mergeCell ref="BF6:BI6"/>
    <mergeCell ref="C64:R64"/>
    <mergeCell ref="C27:R27"/>
    <mergeCell ref="C26:R26"/>
    <mergeCell ref="C45:R45"/>
    <mergeCell ref="C46:R46"/>
    <mergeCell ref="C63:R63"/>
    <mergeCell ref="A24:A28"/>
    <mergeCell ref="A43:A47"/>
    <mergeCell ref="A61:A6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PAGE1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Predator</cp:lastModifiedBy>
  <dcterms:created xsi:type="dcterms:W3CDTF">2022-04-07T07:39:55Z</dcterms:created>
  <dcterms:modified xsi:type="dcterms:W3CDTF">2022-05-06T06:25:04Z</dcterms:modified>
</cp:coreProperties>
</file>