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al\Downloads\"/>
    </mc:Choice>
  </mc:AlternateContent>
  <xr:revisionPtr revIDLastSave="0" documentId="8_{1756F2F3-68C7-4CBE-BEB7-56072880E4FA}" xr6:coauthVersionLast="47" xr6:coauthVersionMax="47" xr10:uidLastSave="{00000000-0000-0000-0000-000000000000}"/>
  <bookViews>
    <workbookView xWindow="-108" yWindow="-108" windowWidth="23256" windowHeight="12456" xr2:uid="{86BD8AF5-16D1-4246-8B96-4D799B421B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I28" i="1"/>
  <c r="I27" i="1"/>
  <c r="I26" i="1"/>
  <c r="I25" i="1"/>
  <c r="I24" i="1"/>
  <c r="I23" i="1"/>
  <c r="I22" i="1"/>
  <c r="I21" i="1"/>
  <c r="I20" i="1"/>
  <c r="I19" i="1"/>
  <c r="I18" i="1"/>
  <c r="I16" i="1"/>
  <c r="I17" i="1"/>
  <c r="I15" i="1"/>
  <c r="I33" i="1" l="1"/>
  <c r="I34" i="1" s="1"/>
  <c r="I36" i="1" s="1"/>
  <c r="I37" i="1" l="1"/>
</calcChain>
</file>

<file path=xl/sharedStrings.xml><?xml version="1.0" encoding="utf-8"?>
<sst xmlns="http://schemas.openxmlformats.org/spreadsheetml/2006/main" count="76" uniqueCount="65">
  <si>
    <t>Sr. No.</t>
  </si>
  <si>
    <t>Total Amount</t>
  </si>
  <si>
    <t>Total</t>
  </si>
  <si>
    <t>Contact Person :-</t>
  </si>
  <si>
    <t>Date :-</t>
  </si>
  <si>
    <t>Est. No. :-</t>
  </si>
  <si>
    <t>GSTN :-</t>
  </si>
  <si>
    <t>PAN :-</t>
  </si>
  <si>
    <t>Grand Total</t>
  </si>
  <si>
    <t>Transportation</t>
  </si>
  <si>
    <t>Packaging @ 2%</t>
  </si>
  <si>
    <t xml:space="preserve">GST @ 18% </t>
  </si>
  <si>
    <t>Item Description</t>
  </si>
  <si>
    <r>
      <rPr>
        <b/>
        <u/>
        <sz val="11"/>
        <color rgb="FF000000"/>
        <rFont val="Calibri (Body)"/>
      </rPr>
      <t>Payment Terms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0000"/>
        <rFont val="Calibri"/>
        <family val="2"/>
        <scheme val="minor"/>
      </rPr>
      <t xml:space="preserve">30% </t>
    </r>
    <r>
      <rPr>
        <sz val="11"/>
        <color rgb="FF000000"/>
        <rFont val="Calibri"/>
        <family val="2"/>
        <scheme val="minor"/>
      </rPr>
      <t xml:space="preserve">Advance Payment: Due upon order confirmation.
</t>
    </r>
    <r>
      <rPr>
        <b/>
        <sz val="11"/>
        <color rgb="FF000000"/>
        <rFont val="Calibri"/>
        <family val="2"/>
        <scheme val="minor"/>
      </rPr>
      <t xml:space="preserve">50% </t>
    </r>
    <r>
      <rPr>
        <sz val="11"/>
        <color rgb="FF000000"/>
        <rFont val="Calibri"/>
        <family val="2"/>
        <scheme val="minor"/>
      </rPr>
      <t xml:space="preserve">Payment Before Delivery: To be settled prior to dispatch.
</t>
    </r>
    <r>
      <rPr>
        <b/>
        <sz val="11"/>
        <color rgb="FF000000"/>
        <rFont val="Calibri"/>
        <family val="2"/>
        <scheme val="minor"/>
      </rPr>
      <t>20%</t>
    </r>
    <r>
      <rPr>
        <sz val="11"/>
        <color rgb="FF000000"/>
        <rFont val="Calibri"/>
        <family val="2"/>
        <scheme val="minor"/>
      </rPr>
      <t xml:space="preserve"> Payment on Delivery</t>
    </r>
  </si>
  <si>
    <r>
      <rPr>
        <b/>
        <u/>
        <sz val="11"/>
        <rFont val="Calibri (Body)"/>
      </rPr>
      <t>Bank Details</t>
    </r>
    <r>
      <rPr>
        <sz val="11"/>
        <rFont val="Calibri"/>
        <family val="2"/>
        <scheme val="minor"/>
      </rPr>
      <t xml:space="preserve">
A/C Name: Furnili
Bank: ICICI Bank
Branch: Nigdi
A/C No.: 230505006647 
IFSC: ICIC0002305 </t>
    </r>
  </si>
  <si>
    <t>Quotation</t>
  </si>
  <si>
    <t>27AAKFF2192A1ZO</t>
  </si>
  <si>
    <t>AKFF2192A</t>
  </si>
  <si>
    <r>
      <t xml:space="preserve">Authorised Signatory  
for </t>
    </r>
    <r>
      <rPr>
        <b/>
        <sz val="11"/>
        <color theme="1"/>
        <rFont val="Calibri"/>
        <family val="2"/>
        <scheme val="minor"/>
      </rPr>
      <t>FURNILI</t>
    </r>
  </si>
  <si>
    <r>
      <rPr>
        <b/>
        <sz val="11"/>
        <color theme="0"/>
        <rFont val="Calibri (Body)"/>
      </rPr>
      <t>Furnili - Bespoke Modular Furniture</t>
    </r>
    <r>
      <rPr>
        <sz val="10"/>
        <color theme="0"/>
        <rFont val="Calibri"/>
        <family val="2"/>
        <scheme val="minor"/>
      </rPr>
      <t xml:space="preserve">
Sr.no - 31/1 , Pisoli Road, Near Mohan Marbel, Pisoli,, Pune - 411048             ​​​​​
</t>
    </r>
    <r>
      <rPr>
        <b/>
        <sz val="10"/>
        <color theme="0"/>
        <rFont val="Calibri"/>
        <family val="2"/>
        <scheme val="minor"/>
      </rPr>
      <t>+91 9823 011 223​​        |        info@furnili.com</t>
    </r>
  </si>
  <si>
    <t>To,</t>
  </si>
  <si>
    <t>Workstation (Single Sided) 
Location : (Accounts, HR area &amp; Staff Sitting)</t>
  </si>
  <si>
    <t>Rate</t>
  </si>
  <si>
    <t>Qty</t>
  </si>
  <si>
    <t xml:space="preserve">SIZE </t>
  </si>
  <si>
    <t>Under-desk mobile cabinet</t>
  </si>
  <si>
    <t>1050 X 600 X 750</t>
  </si>
  <si>
    <t>400 X 450 X 640</t>
  </si>
  <si>
    <t>Workstation (Single Sided) 
Location : (Printer and Conner Table)</t>
  </si>
  <si>
    <t>Tabletop-25mm Thick Prelaminated MDF board.
Edge Band-2mm Thick PVC Edge band,
Under structure :  MS Powder coated</t>
  </si>
  <si>
    <t>1575 X 600 X 750</t>
  </si>
  <si>
    <t>Workstation (Dual Sided) 
Location : (HOD's Desk)</t>
  </si>
  <si>
    <t>2025 X 600 X 750</t>
  </si>
  <si>
    <t>No of Drawers : 3
Carcass-18mm prelaminated MDF board,
Shutter/Drawer Facia-18mm Thick Prelaminated MDF board,
Edge band-2mm thick PVC edge band,
Hardware- Ebco Or Equivalent</t>
  </si>
  <si>
    <t>1350 X 600 X 750</t>
  </si>
  <si>
    <t>No. of Drawers : 2
No. of Shutters : 2
Carcass-18mm prelaminated MDF board,
Shutter/Drawer Facia-18mm Thick Prelaminated MDF board,
Edge band-2mm thick PVC edge band,
Hardware- Ebco Or Equivalent</t>
  </si>
  <si>
    <t>1125 X 400 X 750</t>
  </si>
  <si>
    <t>Executive Cabin Desk</t>
  </si>
  <si>
    <t>1800 X 900 X 750</t>
  </si>
  <si>
    <t>900 X 400 X 750</t>
  </si>
  <si>
    <t>Conference Table (10 Seater)</t>
  </si>
  <si>
    <t xml:space="preserve">Tabletop-25mm Thick HDHMR board(High Gloss).
Edge Band-2mm Thick PVC Edge band,
Under struhture :  MS Powder coated
Modesty - 450mm Ht MS Modesty </t>
  </si>
  <si>
    <t xml:space="preserve">Tabletop-25mm Thick HDHMR board(High Gloss).
Edge Band-2mm Thick PVC Edge band,
Under struhture :  MS Powder coated
Vertical Riser : Ms Powder Coated 
Electrical Port : 8 Module Desk Port </t>
  </si>
  <si>
    <t>2700 x 1200 x 750</t>
  </si>
  <si>
    <t>Conference Table (4 Seater)</t>
  </si>
  <si>
    <t>1659 x 750 x 750</t>
  </si>
  <si>
    <t>Conference Table (Round)</t>
  </si>
  <si>
    <t>Dia 1200 x 750</t>
  </si>
  <si>
    <t>F/25-26/1029</t>
  </si>
  <si>
    <t>Baner Pashan Link Rd</t>
  </si>
  <si>
    <t>Mr. Anant Kalkute</t>
  </si>
  <si>
    <t>Baner, Pune</t>
  </si>
  <si>
    <t>Product</t>
  </si>
  <si>
    <r>
      <rPr>
        <b/>
        <u/>
        <sz val="11"/>
        <rFont val="Calibri (Body)"/>
      </rPr>
      <t>Furniture Specifications</t>
    </r>
    <r>
      <rPr>
        <sz val="10"/>
        <rFont val="Calibri"/>
        <family val="2"/>
        <scheme val="minor"/>
      </rPr>
      <t xml:space="preserve">
- All furniture will be manufactured using Said Materails
- All hardware considered of standard make.
- Standard laminates considered as per selection.
- Any modifications or changes in material selection may result in additional charges.</t>
    </r>
  </si>
  <si>
    <t>Storage with Planter Box</t>
  </si>
  <si>
    <t>1725 x 375 x 900</t>
  </si>
  <si>
    <t>No. of Shutters : 2
Carcass-18mm prelaminated MDF board,
Shutter/Drawer Facia-18mm Thick Prelaminated MDF board,
Edge band-2mm thick PVC edge band,
Hardware- Ebco Or Equivalent</t>
  </si>
  <si>
    <t>Tabletop-25mm Thick Prelaminated MDF board.
Edge Band-2mm Thick PVC Edge band,
Under structure :  MS Powder coated
Front Screen-Yes, 4+4mm thick Writeable Colour Glass</t>
  </si>
  <si>
    <t>No of Drawers : 3
Carcass-18mm prelaminated MDF board,
Shutter/Drawer Facia-18mm Prelaminated MDF board,
Edge band-2mm thick PVC edge band,
Hardware- Ebco Or Equivalent</t>
  </si>
  <si>
    <t xml:space="preserve">Tabletop-25mm Thick Prelaminated MDF board.
Edge Band-2mm Thick PVC Edge band,
Under struhture :  MS Powder coated
Front Screen-Yes, 4+4mm thick Writeable Colour Glass
Modesty - 450mm Ht MS Modesty </t>
  </si>
  <si>
    <t>Workstation (Dual Sided) 
Location : ( Staff Sitting)</t>
  </si>
  <si>
    <t>Workstation (Single Sided) 
Location : (Opps. VP's Desk)</t>
  </si>
  <si>
    <t>Workstation (Single Sided) 
Location : ( VP's Desk)</t>
  </si>
  <si>
    <t>Low Height Storage 
Location : ( VP's Desk)</t>
  </si>
  <si>
    <t>Low Height Storage 
Location : ( Ececutive Cabin Desk)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</si>
</sst>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 (Body)"/>
    </font>
    <font>
      <b/>
      <u/>
      <sz val="11"/>
      <name val="Calibri (Body)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 (Body)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18">
    <xf numFmtId="0" fontId="0" fillId="0" borderId="0" xfId="0"/>
    <xf numFmtId="164" fontId="0" fillId="0" borderId="0" xfId="0" applyNumberFormat="1"/>
    <xf numFmtId="0" fontId="4" fillId="0" borderId="19" xfId="0" applyFont="1" applyBorder="1"/>
    <xf numFmtId="0" fontId="4" fillId="0" borderId="2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5" fillId="0" borderId="18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8" fillId="0" borderId="11" xfId="0" applyFont="1" applyBorder="1"/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3" xfId="1" applyNumberFormat="1" applyFont="1" applyBorder="1" applyAlignment="1">
      <alignment horizontal="right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65" fontId="4" fillId="0" borderId="17" xfId="1" applyNumberFormat="1" applyFont="1" applyBorder="1" applyAlignment="1">
      <alignment horizontal="right" vertical="center"/>
    </xf>
    <xf numFmtId="0" fontId="3" fillId="0" borderId="16" xfId="0" applyFont="1" applyBorder="1" applyAlignment="1">
      <alignment horizontal="center" vertical="center" wrapText="1"/>
    </xf>
    <xf numFmtId="2" fontId="6" fillId="0" borderId="14" xfId="0" applyNumberFormat="1" applyFont="1" applyBorder="1" applyAlignment="1">
      <alignment horizontal="right" vertical="center"/>
    </xf>
    <xf numFmtId="0" fontId="7" fillId="0" borderId="14" xfId="0" applyFont="1" applyBorder="1"/>
    <xf numFmtId="0" fontId="4" fillId="0" borderId="4" xfId="0" applyFont="1" applyBorder="1" applyAlignment="1">
      <alignment horizontal="center" vertical="center"/>
    </xf>
    <xf numFmtId="2" fontId="4" fillId="0" borderId="24" xfId="0" applyNumberFormat="1" applyFont="1" applyBorder="1" applyAlignment="1">
      <alignment horizontal="center" vertical="center"/>
    </xf>
    <xf numFmtId="165" fontId="4" fillId="0" borderId="6" xfId="1" applyNumberFormat="1" applyFont="1" applyBorder="1" applyAlignment="1">
      <alignment horizontal="right" vertical="center"/>
    </xf>
    <xf numFmtId="165" fontId="9" fillId="0" borderId="28" xfId="0" applyNumberFormat="1" applyFont="1" applyBorder="1" applyAlignment="1">
      <alignment horizontal="right" vertical="center"/>
    </xf>
    <xf numFmtId="165" fontId="9" fillId="0" borderId="6" xfId="0" applyNumberFormat="1" applyFont="1" applyBorder="1" applyAlignment="1">
      <alignment horizontal="right" vertical="center"/>
    </xf>
    <xf numFmtId="165" fontId="4" fillId="0" borderId="3" xfId="0" applyNumberFormat="1" applyFont="1" applyBorder="1" applyAlignment="1">
      <alignment horizontal="right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0" borderId="12" xfId="0" applyBorder="1"/>
    <xf numFmtId="0" fontId="15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4" fillId="0" borderId="0" xfId="0" applyFont="1"/>
    <xf numFmtId="166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4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2" fontId="7" fillId="0" borderId="0" xfId="0" applyNumberFormat="1" applyFont="1" applyAlignment="1">
      <alignment horizontal="right" vertical="center"/>
    </xf>
    <xf numFmtId="0" fontId="4" fillId="0" borderId="19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2" fontId="7" fillId="0" borderId="7" xfId="0" applyNumberFormat="1" applyFont="1" applyBorder="1" applyAlignment="1">
      <alignment horizontal="center" vertical="center" wrapText="1"/>
    </xf>
    <xf numFmtId="166" fontId="7" fillId="0" borderId="0" xfId="0" applyNumberFormat="1" applyFont="1" applyAlignment="1">
      <alignment vertical="center"/>
    </xf>
    <xf numFmtId="166" fontId="7" fillId="0" borderId="12" xfId="0" applyNumberFormat="1" applyFont="1" applyBorder="1" applyAlignment="1">
      <alignment vertical="center"/>
    </xf>
    <xf numFmtId="2" fontId="7" fillId="0" borderId="0" xfId="0" applyNumberFormat="1" applyFont="1" applyAlignment="1">
      <alignment vertical="center"/>
    </xf>
    <xf numFmtId="2" fontId="7" fillId="0" borderId="12" xfId="0" applyNumberFormat="1" applyFont="1" applyBorder="1" applyAlignment="1">
      <alignment vertical="center"/>
    </xf>
    <xf numFmtId="0" fontId="7" fillId="0" borderId="0" xfId="0" applyFont="1"/>
    <xf numFmtId="0" fontId="7" fillId="0" borderId="12" xfId="0" applyFont="1" applyBorder="1"/>
    <xf numFmtId="0" fontId="5" fillId="0" borderId="19" xfId="0" applyFont="1" applyBorder="1"/>
    <xf numFmtId="0" fontId="4" fillId="0" borderId="0" xfId="0" applyFont="1" applyAlignment="1">
      <alignment vertical="center"/>
    </xf>
    <xf numFmtId="0" fontId="4" fillId="0" borderId="25" xfId="0" applyFont="1" applyBorder="1" applyAlignment="1">
      <alignment vertical="center" wrapText="1"/>
    </xf>
    <xf numFmtId="0" fontId="4" fillId="0" borderId="25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164" fontId="4" fillId="0" borderId="7" xfId="1" applyFont="1" applyBorder="1" applyAlignment="1">
      <alignment horizontal="center" vertical="center"/>
    </xf>
    <xf numFmtId="164" fontId="4" fillId="0" borderId="1" xfId="1" applyFont="1" applyBorder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25" xfId="0" applyFont="1" applyBorder="1" applyAlignment="1">
      <alignment horizontal="right" vertical="center"/>
    </xf>
    <xf numFmtId="0" fontId="4" fillId="0" borderId="23" xfId="0" applyFont="1" applyBorder="1" applyAlignment="1">
      <alignment horizontal="right" vertical="center"/>
    </xf>
    <xf numFmtId="0" fontId="9" fillId="0" borderId="29" xfId="0" applyFont="1" applyBorder="1" applyAlignment="1">
      <alignment horizontal="right" vertical="center"/>
    </xf>
    <xf numFmtId="0" fontId="9" fillId="0" borderId="30" xfId="0" applyFont="1" applyBorder="1" applyAlignment="1">
      <alignment horizontal="right" vertical="center"/>
    </xf>
    <xf numFmtId="0" fontId="4" fillId="0" borderId="31" xfId="0" applyFont="1" applyBorder="1" applyAlignment="1">
      <alignment horizontal="left" vertical="center" wrapText="1" indent="1"/>
    </xf>
    <xf numFmtId="0" fontId="4" fillId="0" borderId="25" xfId="0" applyFont="1" applyBorder="1" applyAlignment="1">
      <alignment horizontal="left" vertical="center" wrapText="1" indent="1"/>
    </xf>
    <xf numFmtId="0" fontId="20" fillId="0" borderId="31" xfId="2" applyBorder="1" applyAlignment="1">
      <alignment horizontal="left" vertical="center" wrapText="1"/>
    </xf>
    <xf numFmtId="0" fontId="20" fillId="0" borderId="25" xfId="2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10" fillId="0" borderId="18" xfId="0" applyFont="1" applyBorder="1" applyAlignment="1">
      <alignment horizontal="left" vertical="top" wrapText="1" indent="1"/>
    </xf>
    <xf numFmtId="0" fontId="10" fillId="0" borderId="19" xfId="0" applyFont="1" applyBorder="1" applyAlignment="1">
      <alignment horizontal="left" vertical="top" wrapText="1" indent="1"/>
    </xf>
    <xf numFmtId="0" fontId="10" fillId="0" borderId="19" xfId="0" applyFont="1" applyBorder="1" applyAlignment="1">
      <alignment horizontal="left" vertical="top" indent="1"/>
    </xf>
    <xf numFmtId="0" fontId="10" fillId="0" borderId="20" xfId="0" applyFont="1" applyBorder="1" applyAlignment="1">
      <alignment horizontal="left" vertical="top" indent="1"/>
    </xf>
    <xf numFmtId="0" fontId="10" fillId="0" borderId="11" xfId="0" applyFont="1" applyBorder="1" applyAlignment="1">
      <alignment horizontal="left" vertical="top" indent="1"/>
    </xf>
    <xf numFmtId="0" fontId="10" fillId="0" borderId="0" xfId="0" applyFont="1" applyAlignment="1">
      <alignment horizontal="left" vertical="top" indent="1"/>
    </xf>
    <xf numFmtId="0" fontId="10" fillId="0" borderId="12" xfId="0" applyFont="1" applyBorder="1" applyAlignment="1">
      <alignment horizontal="left" vertical="top" indent="1"/>
    </xf>
    <xf numFmtId="0" fontId="10" fillId="0" borderId="13" xfId="0" applyFont="1" applyBorder="1" applyAlignment="1">
      <alignment horizontal="left" vertical="top" indent="1"/>
    </xf>
    <xf numFmtId="0" fontId="10" fillId="0" borderId="14" xfId="0" applyFont="1" applyBorder="1" applyAlignment="1">
      <alignment horizontal="left" vertical="top" indent="1"/>
    </xf>
    <xf numFmtId="0" fontId="10" fillId="0" borderId="15" xfId="0" applyFont="1" applyBorder="1" applyAlignment="1">
      <alignment horizontal="left" vertical="top" indent="1"/>
    </xf>
    <xf numFmtId="0" fontId="0" fillId="0" borderId="18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17" fillId="2" borderId="18" xfId="0" applyFont="1" applyFill="1" applyBorder="1" applyAlignment="1">
      <alignment horizontal="center" vertical="center" wrapText="1"/>
    </xf>
    <xf numFmtId="0" fontId="17" fillId="2" borderId="19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right" vertical="center"/>
    </xf>
    <xf numFmtId="0" fontId="9" fillId="0" borderId="27" xfId="0" applyFont="1" applyBorder="1" applyAlignment="1">
      <alignment horizontal="righ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103909</xdr:colOff>
      <xdr:row>0</xdr:row>
      <xdr:rowOff>138546</xdr:rowOff>
    </xdr:from>
    <xdr:to>
      <xdr:col>1</xdr:col>
      <xdr:colOff>2343294</xdr:colOff>
      <xdr:row>3</xdr:row>
      <xdr:rowOff>164975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56A18E-C292-E878-47C8-D9870BE5A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545" y="138546"/>
          <a:ext cx="2817091" cy="719156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38</xdr:row>
      <xdr:rowOff>156936</xdr:rowOff>
    </xdr:from>
    <xdr:to>
      <xdr:col>8</xdr:col>
      <xdr:colOff>819354</xdr:colOff>
      <xdr:row>40</xdr:row>
      <xdr:rowOff>144237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605D6A2-3457-C742-902D-374A60478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7198633"/>
          <a:ext cx="1408544" cy="365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148E-5FBC-4C61-A0CE-5C788BD7974F}">
  <sheetPr>
    <pageSetUpPr fitToPage="1"/>
  </sheetPr>
  <dimension ref="A1:K46"/>
  <sheetViews>
    <sheetView tabSelected="1" view="pageBreakPreview" topLeftCell="A8" zoomScale="175" zoomScaleNormal="110" zoomScaleSheetLayoutView="175" zoomScalePageLayoutView="150" workbookViewId="0">
      <selection activeCell="C10" sqref="C10"/>
    </sheetView>
  </sheetViews>
  <sheetFormatPr defaultColWidth="8.77734375" defaultRowHeight="14.4"/>
  <cols>
    <col min="1" max="1" width="7" customWidth="1"/>
    <col min="2" max="2" width="33" customWidth="1"/>
    <col min="3" max="3" width="35.33203125" customWidth="1"/>
    <col min="5" max="5" width="5.6640625" customWidth="1"/>
    <col min="6" max="6" width="11" customWidth="1"/>
    <col min="7" max="8" width="10.33203125" customWidth="1"/>
    <col min="9" max="9" width="12.44140625" customWidth="1"/>
    <col min="11" max="11" width="10.109375" bestFit="1" customWidth="1"/>
  </cols>
  <sheetData>
    <row r="1" spans="1:9">
      <c r="A1" s="27"/>
      <c r="B1" s="28"/>
      <c r="C1" s="28"/>
      <c r="D1" s="28"/>
      <c r="E1" s="28"/>
      <c r="F1" s="28"/>
      <c r="G1" s="28"/>
      <c r="H1" s="28"/>
      <c r="I1" s="29"/>
    </row>
    <row r="2" spans="1:9">
      <c r="A2" s="30"/>
      <c r="I2" s="31"/>
    </row>
    <row r="3" spans="1:9" ht="23.4">
      <c r="A3" s="30"/>
      <c r="F3" s="32"/>
      <c r="G3" s="32"/>
      <c r="H3" s="32"/>
      <c r="I3" s="31"/>
    </row>
    <row r="4" spans="1:9">
      <c r="A4" s="30"/>
      <c r="I4" s="31"/>
    </row>
    <row r="5" spans="1:9" ht="15" thickBot="1">
      <c r="A5" s="30"/>
      <c r="I5" s="31"/>
    </row>
    <row r="6" spans="1:9" ht="25.95" customHeight="1" thickBot="1">
      <c r="A6" s="67" t="s">
        <v>15</v>
      </c>
      <c r="B6" s="68"/>
      <c r="C6" s="68"/>
      <c r="D6" s="68"/>
      <c r="E6" s="68"/>
      <c r="F6" s="68"/>
      <c r="G6" s="68"/>
      <c r="H6" s="68"/>
      <c r="I6" s="69"/>
    </row>
    <row r="7" spans="1:9">
      <c r="A7" s="7"/>
      <c r="B7" s="57"/>
      <c r="C7" s="8"/>
      <c r="D7" s="9"/>
      <c r="E7" s="9"/>
      <c r="F7" s="2"/>
      <c r="G7" s="2"/>
      <c r="H7" s="2"/>
      <c r="I7" s="3"/>
    </row>
    <row r="8" spans="1:9" ht="15.6">
      <c r="A8" s="10"/>
      <c r="B8" s="33" t="s">
        <v>20</v>
      </c>
      <c r="C8" s="33"/>
      <c r="D8" s="34"/>
      <c r="E8" s="34"/>
      <c r="F8" s="37" t="s">
        <v>4</v>
      </c>
      <c r="G8" s="51">
        <v>45848</v>
      </c>
      <c r="H8" s="51"/>
      <c r="I8" s="52"/>
    </row>
    <row r="9" spans="1:9" ht="15.6">
      <c r="A9" s="10"/>
      <c r="B9" s="34" t="s">
        <v>50</v>
      </c>
      <c r="C9" s="34"/>
      <c r="D9" s="34"/>
      <c r="E9" s="34"/>
      <c r="F9" s="38" t="s">
        <v>5</v>
      </c>
      <c r="G9" s="51" t="s">
        <v>48</v>
      </c>
      <c r="H9" s="51"/>
      <c r="I9" s="52"/>
    </row>
    <row r="10" spans="1:9">
      <c r="A10" s="10"/>
      <c r="B10" s="39" t="s">
        <v>49</v>
      </c>
      <c r="C10" s="39"/>
      <c r="D10" s="39"/>
      <c r="E10" s="39"/>
      <c r="F10" s="40" t="s">
        <v>6</v>
      </c>
      <c r="G10" s="53" t="s">
        <v>16</v>
      </c>
      <c r="H10" s="53"/>
      <c r="I10" s="54"/>
    </row>
    <row r="11" spans="1:9" ht="15.6">
      <c r="A11" s="11"/>
      <c r="B11" s="36" t="s">
        <v>51</v>
      </c>
      <c r="C11" s="36"/>
      <c r="D11" s="35"/>
      <c r="E11" s="41"/>
      <c r="F11" s="40" t="s">
        <v>7</v>
      </c>
      <c r="G11" s="53" t="s">
        <v>17</v>
      </c>
      <c r="H11" s="53"/>
      <c r="I11" s="54"/>
    </row>
    <row r="12" spans="1:9">
      <c r="A12" s="11"/>
      <c r="B12" s="58"/>
      <c r="C12" s="42"/>
      <c r="D12" s="43"/>
      <c r="E12" s="44"/>
      <c r="F12" s="45" t="s">
        <v>3</v>
      </c>
      <c r="G12" s="55" t="s">
        <v>50</v>
      </c>
      <c r="H12" s="55"/>
      <c r="I12" s="56"/>
    </row>
    <row r="13" spans="1:9" ht="15" thickBot="1">
      <c r="A13" s="4"/>
      <c r="B13" s="5"/>
      <c r="C13" s="5"/>
      <c r="D13" s="5"/>
      <c r="E13" s="5"/>
      <c r="F13" s="19"/>
      <c r="G13" s="20"/>
      <c r="H13" s="20"/>
      <c r="I13" s="6"/>
    </row>
    <row r="14" spans="1:9" ht="19.5" customHeight="1" thickBot="1">
      <c r="A14" s="18" t="s">
        <v>0</v>
      </c>
      <c r="B14" s="49" t="s">
        <v>52</v>
      </c>
      <c r="C14" s="78" t="s">
        <v>12</v>
      </c>
      <c r="D14" s="79"/>
      <c r="E14" s="79"/>
      <c r="F14" s="49" t="s">
        <v>24</v>
      </c>
      <c r="G14" s="49" t="s">
        <v>23</v>
      </c>
      <c r="H14" s="49" t="s">
        <v>22</v>
      </c>
      <c r="I14" s="18" t="s">
        <v>1</v>
      </c>
    </row>
    <row r="15" spans="1:9" ht="94.05" customHeight="1">
      <c r="A15" s="12">
        <v>1</v>
      </c>
      <c r="B15" s="59" t="s">
        <v>21</v>
      </c>
      <c r="C15" s="74" t="s">
        <v>57</v>
      </c>
      <c r="D15" s="75"/>
      <c r="E15" s="75"/>
      <c r="F15" s="50" t="s">
        <v>26</v>
      </c>
      <c r="G15" s="13">
        <v>11</v>
      </c>
      <c r="H15" s="13">
        <v>12000</v>
      </c>
      <c r="I15" s="14">
        <f t="shared" ref="I15:I29" si="0">H15*G15</f>
        <v>132000</v>
      </c>
    </row>
    <row r="16" spans="1:9" ht="88.05" customHeight="1">
      <c r="A16" s="12">
        <v>2</v>
      </c>
      <c r="B16" s="59" t="s">
        <v>28</v>
      </c>
      <c r="C16" s="74" t="s">
        <v>29</v>
      </c>
      <c r="D16" s="75"/>
      <c r="E16" s="75"/>
      <c r="F16" s="50" t="s">
        <v>26</v>
      </c>
      <c r="G16" s="13">
        <v>2</v>
      </c>
      <c r="H16" s="13">
        <v>7500</v>
      </c>
      <c r="I16" s="14">
        <f t="shared" si="0"/>
        <v>15000</v>
      </c>
    </row>
    <row r="17" spans="1:9" ht="91.05" customHeight="1">
      <c r="A17" s="12">
        <v>3</v>
      </c>
      <c r="B17" s="60" t="s">
        <v>25</v>
      </c>
      <c r="C17" s="74" t="s">
        <v>58</v>
      </c>
      <c r="D17" s="75"/>
      <c r="E17" s="75"/>
      <c r="F17" s="50" t="s">
        <v>27</v>
      </c>
      <c r="G17" s="13">
        <v>12</v>
      </c>
      <c r="H17" s="13">
        <v>8000</v>
      </c>
      <c r="I17" s="14">
        <f t="shared" si="0"/>
        <v>96000</v>
      </c>
    </row>
    <row r="18" spans="1:9" ht="103.05" customHeight="1">
      <c r="A18" s="12">
        <v>4</v>
      </c>
      <c r="B18" s="59" t="s">
        <v>60</v>
      </c>
      <c r="C18" s="74" t="s">
        <v>59</v>
      </c>
      <c r="D18" s="75"/>
      <c r="E18" s="75"/>
      <c r="F18" s="50" t="s">
        <v>26</v>
      </c>
      <c r="G18" s="13">
        <v>20</v>
      </c>
      <c r="H18" s="13">
        <v>11000</v>
      </c>
      <c r="I18" s="14">
        <f t="shared" si="0"/>
        <v>220000</v>
      </c>
    </row>
    <row r="19" spans="1:9" ht="100.95" customHeight="1">
      <c r="A19" s="12">
        <v>5</v>
      </c>
      <c r="B19" s="59" t="s">
        <v>31</v>
      </c>
      <c r="C19" s="74" t="s">
        <v>59</v>
      </c>
      <c r="D19" s="75"/>
      <c r="E19" s="75"/>
      <c r="F19" s="50" t="s">
        <v>30</v>
      </c>
      <c r="G19" s="13">
        <v>4</v>
      </c>
      <c r="H19" s="13">
        <v>12000</v>
      </c>
      <c r="I19" s="14">
        <f t="shared" si="0"/>
        <v>48000</v>
      </c>
    </row>
    <row r="20" spans="1:9" ht="105" customHeight="1">
      <c r="A20" s="12">
        <v>6</v>
      </c>
      <c r="B20" s="59" t="s">
        <v>61</v>
      </c>
      <c r="C20" s="74" t="s">
        <v>59</v>
      </c>
      <c r="D20" s="75"/>
      <c r="E20" s="75"/>
      <c r="F20" s="50" t="s">
        <v>32</v>
      </c>
      <c r="G20" s="13">
        <v>1</v>
      </c>
      <c r="H20" s="13">
        <v>22000</v>
      </c>
      <c r="I20" s="14">
        <f t="shared" si="0"/>
        <v>22000</v>
      </c>
    </row>
    <row r="21" spans="1:9" ht="84" customHeight="1">
      <c r="A21" s="12">
        <v>7</v>
      </c>
      <c r="B21" s="60" t="s">
        <v>25</v>
      </c>
      <c r="C21" s="74" t="s">
        <v>33</v>
      </c>
      <c r="D21" s="75"/>
      <c r="E21" s="75"/>
      <c r="F21" s="50" t="s">
        <v>27</v>
      </c>
      <c r="G21" s="13">
        <v>1</v>
      </c>
      <c r="H21" s="13">
        <v>8000</v>
      </c>
      <c r="I21" s="14">
        <f t="shared" si="0"/>
        <v>8000</v>
      </c>
    </row>
    <row r="22" spans="1:9" ht="105" customHeight="1">
      <c r="A22" s="12">
        <v>8</v>
      </c>
      <c r="B22" s="59" t="s">
        <v>62</v>
      </c>
      <c r="C22" s="74" t="s">
        <v>59</v>
      </c>
      <c r="D22" s="75"/>
      <c r="E22" s="75"/>
      <c r="F22" s="50" t="s">
        <v>34</v>
      </c>
      <c r="G22" s="13">
        <v>1</v>
      </c>
      <c r="H22" s="13">
        <v>14000</v>
      </c>
      <c r="I22" s="14">
        <f t="shared" si="0"/>
        <v>14000</v>
      </c>
    </row>
    <row r="23" spans="1:9" ht="105" customHeight="1">
      <c r="A23" s="12">
        <v>9</v>
      </c>
      <c r="B23" s="59" t="s">
        <v>63</v>
      </c>
      <c r="C23" s="74" t="s">
        <v>35</v>
      </c>
      <c r="D23" s="75"/>
      <c r="E23" s="75"/>
      <c r="F23" s="50" t="s">
        <v>36</v>
      </c>
      <c r="G23" s="13">
        <v>1</v>
      </c>
      <c r="H23" s="13">
        <v>13000</v>
      </c>
      <c r="I23" s="14">
        <f t="shared" si="0"/>
        <v>13000</v>
      </c>
    </row>
    <row r="24" spans="1:9" ht="105" customHeight="1">
      <c r="A24" s="12">
        <v>10</v>
      </c>
      <c r="B24" s="59" t="s">
        <v>37</v>
      </c>
      <c r="C24" s="74" t="s">
        <v>41</v>
      </c>
      <c r="D24" s="75"/>
      <c r="E24" s="75"/>
      <c r="F24" s="50" t="s">
        <v>38</v>
      </c>
      <c r="G24" s="13">
        <v>3</v>
      </c>
      <c r="H24" s="13">
        <v>24500</v>
      </c>
      <c r="I24" s="14">
        <f t="shared" si="0"/>
        <v>73500</v>
      </c>
    </row>
    <row r="25" spans="1:9" ht="106.05" customHeight="1">
      <c r="A25" s="12">
        <v>11</v>
      </c>
      <c r="B25" s="59" t="s">
        <v>64</v>
      </c>
      <c r="C25" s="74" t="s">
        <v>35</v>
      </c>
      <c r="D25" s="75"/>
      <c r="E25" s="75"/>
      <c r="F25" s="50" t="s">
        <v>39</v>
      </c>
      <c r="G25" s="13">
        <v>3</v>
      </c>
      <c r="H25" s="13">
        <v>11500</v>
      </c>
      <c r="I25" s="14">
        <f t="shared" si="0"/>
        <v>34500</v>
      </c>
    </row>
    <row r="26" spans="1:9" ht="100.05" customHeight="1">
      <c r="A26" s="15">
        <v>12</v>
      </c>
      <c r="B26" s="61" t="s">
        <v>40</v>
      </c>
      <c r="C26" s="74" t="s">
        <v>42</v>
      </c>
      <c r="D26" s="75"/>
      <c r="E26" s="75"/>
      <c r="F26" s="50" t="s">
        <v>43</v>
      </c>
      <c r="G26" s="16">
        <v>1</v>
      </c>
      <c r="H26" s="16">
        <v>39000</v>
      </c>
      <c r="I26" s="17">
        <f t="shared" si="0"/>
        <v>39000</v>
      </c>
    </row>
    <row r="27" spans="1:9" ht="102" customHeight="1">
      <c r="A27" s="15">
        <v>13</v>
      </c>
      <c r="B27" s="61" t="s">
        <v>44</v>
      </c>
      <c r="C27" s="74" t="s">
        <v>42</v>
      </c>
      <c r="D27" s="75"/>
      <c r="E27" s="75"/>
      <c r="F27" s="50" t="s">
        <v>45</v>
      </c>
      <c r="G27" s="16">
        <v>1</v>
      </c>
      <c r="H27" s="16">
        <v>18000</v>
      </c>
      <c r="I27" s="17">
        <f t="shared" si="0"/>
        <v>18000</v>
      </c>
    </row>
    <row r="28" spans="1:9" ht="102" customHeight="1">
      <c r="A28" s="15">
        <v>14</v>
      </c>
      <c r="B28" s="61" t="s">
        <v>46</v>
      </c>
      <c r="C28" s="74" t="s">
        <v>42</v>
      </c>
      <c r="D28" s="75"/>
      <c r="E28" s="75"/>
      <c r="F28" s="50" t="s">
        <v>47</v>
      </c>
      <c r="G28" s="16">
        <v>1</v>
      </c>
      <c r="H28" s="16">
        <v>22000</v>
      </c>
      <c r="I28" s="17">
        <f t="shared" si="0"/>
        <v>22000</v>
      </c>
    </row>
    <row r="29" spans="1:9" ht="112.95" customHeight="1">
      <c r="A29" s="15">
        <v>15</v>
      </c>
      <c r="B29" s="61" t="s">
        <v>54</v>
      </c>
      <c r="C29" s="74" t="s">
        <v>56</v>
      </c>
      <c r="D29" s="75"/>
      <c r="E29" s="75"/>
      <c r="F29" s="50" t="s">
        <v>55</v>
      </c>
      <c r="G29" s="16">
        <v>6</v>
      </c>
      <c r="H29" s="16">
        <v>11500</v>
      </c>
      <c r="I29" s="17">
        <f t="shared" si="0"/>
        <v>69000</v>
      </c>
    </row>
    <row r="30" spans="1:9" ht="20.25" customHeight="1">
      <c r="A30" s="15"/>
      <c r="B30" s="61"/>
      <c r="C30" s="76"/>
      <c r="D30" s="77"/>
      <c r="E30" s="77"/>
      <c r="F30" s="66"/>
      <c r="G30" s="16"/>
      <c r="H30" s="16"/>
      <c r="I30" s="17"/>
    </row>
    <row r="31" spans="1:9" ht="20.25" customHeight="1">
      <c r="A31" s="15"/>
      <c r="B31" s="61"/>
      <c r="C31" s="76"/>
      <c r="D31" s="77"/>
      <c r="E31" s="77"/>
      <c r="F31" s="65"/>
      <c r="G31" s="13"/>
      <c r="H31" s="13"/>
      <c r="I31" s="17"/>
    </row>
    <row r="32" spans="1:9" ht="21.75" customHeight="1" thickBot="1">
      <c r="A32" s="21"/>
      <c r="B32" s="62"/>
      <c r="C32" s="63"/>
      <c r="D32" s="64"/>
      <c r="E32" s="64"/>
      <c r="F32" s="22"/>
      <c r="G32" s="64"/>
      <c r="H32" s="64"/>
      <c r="I32" s="23"/>
    </row>
    <row r="33" spans="1:11" ht="21.75" customHeight="1">
      <c r="A33" s="111" t="s">
        <v>53</v>
      </c>
      <c r="B33" s="112"/>
      <c r="C33" s="113"/>
      <c r="D33" s="113"/>
      <c r="E33" s="113"/>
      <c r="F33" s="109" t="s">
        <v>2</v>
      </c>
      <c r="G33" s="109"/>
      <c r="H33" s="110"/>
      <c r="I33" s="24">
        <f>SUM(I15:I32)</f>
        <v>824000</v>
      </c>
    </row>
    <row r="34" spans="1:11" ht="21.75" customHeight="1">
      <c r="A34" s="114"/>
      <c r="B34" s="115"/>
      <c r="C34" s="115"/>
      <c r="D34" s="115"/>
      <c r="E34" s="115"/>
      <c r="F34" s="70" t="s">
        <v>10</v>
      </c>
      <c r="G34" s="70"/>
      <c r="H34" s="71"/>
      <c r="I34" s="26">
        <f>I33*2%</f>
        <v>16480</v>
      </c>
    </row>
    <row r="35" spans="1:11" ht="21.75" customHeight="1">
      <c r="A35" s="114"/>
      <c r="B35" s="115"/>
      <c r="C35" s="115"/>
      <c r="D35" s="115"/>
      <c r="E35" s="115"/>
      <c r="F35" s="70" t="s">
        <v>9</v>
      </c>
      <c r="G35" s="70"/>
      <c r="H35" s="71"/>
      <c r="I35" s="26">
        <v>5000</v>
      </c>
      <c r="K35" s="1"/>
    </row>
    <row r="36" spans="1:11" ht="21.75" customHeight="1">
      <c r="A36" s="114"/>
      <c r="B36" s="115"/>
      <c r="C36" s="115"/>
      <c r="D36" s="115"/>
      <c r="E36" s="115"/>
      <c r="F36" s="70" t="s">
        <v>11</v>
      </c>
      <c r="G36" s="70"/>
      <c r="H36" s="71"/>
      <c r="I36" s="26">
        <f>(I33+I34+I35)*18%</f>
        <v>152186.4</v>
      </c>
    </row>
    <row r="37" spans="1:11" ht="15" customHeight="1" thickBot="1">
      <c r="A37" s="116"/>
      <c r="B37" s="117"/>
      <c r="C37" s="117"/>
      <c r="D37" s="117"/>
      <c r="E37" s="117"/>
      <c r="F37" s="72" t="s">
        <v>8</v>
      </c>
      <c r="G37" s="72"/>
      <c r="H37" s="73"/>
      <c r="I37" s="25">
        <f>(I33+I34+I35+I36)</f>
        <v>997666.4</v>
      </c>
    </row>
    <row r="38" spans="1:11" ht="19.05" customHeight="1">
      <c r="A38" s="84" t="s">
        <v>13</v>
      </c>
      <c r="B38" s="85"/>
      <c r="C38" s="86"/>
      <c r="D38" s="87"/>
      <c r="E38" s="80" t="s">
        <v>14</v>
      </c>
      <c r="F38" s="81"/>
      <c r="G38" s="46"/>
      <c r="H38" s="94" t="s">
        <v>18</v>
      </c>
      <c r="I38" s="95"/>
    </row>
    <row r="39" spans="1:11" ht="15" customHeight="1">
      <c r="A39" s="88"/>
      <c r="B39" s="89"/>
      <c r="C39" s="89"/>
      <c r="D39" s="90"/>
      <c r="E39" s="82"/>
      <c r="F39" s="82"/>
      <c r="G39" s="47"/>
      <c r="H39" s="96"/>
      <c r="I39" s="97"/>
    </row>
    <row r="40" spans="1:11" ht="15" customHeight="1">
      <c r="A40" s="88"/>
      <c r="B40" s="89"/>
      <c r="C40" s="89"/>
      <c r="D40" s="90"/>
      <c r="E40" s="82"/>
      <c r="F40" s="82"/>
      <c r="G40" s="47"/>
      <c r="H40" s="96"/>
      <c r="I40" s="97"/>
    </row>
    <row r="41" spans="1:11" ht="31.2" customHeight="1">
      <c r="A41" s="88"/>
      <c r="B41" s="89"/>
      <c r="C41" s="89"/>
      <c r="D41" s="90"/>
      <c r="E41" s="82"/>
      <c r="F41" s="82"/>
      <c r="G41" s="47"/>
      <c r="H41" s="96"/>
      <c r="I41" s="97"/>
    </row>
    <row r="42" spans="1:11" ht="15" customHeight="1" thickBot="1">
      <c r="A42" s="91"/>
      <c r="B42" s="92"/>
      <c r="C42" s="92"/>
      <c r="D42" s="93"/>
      <c r="E42" s="83"/>
      <c r="F42" s="83"/>
      <c r="G42" s="48"/>
      <c r="H42" s="98"/>
      <c r="I42" s="99"/>
    </row>
    <row r="43" spans="1:11">
      <c r="A43" s="100" t="s">
        <v>19</v>
      </c>
      <c r="B43" s="101"/>
      <c r="C43" s="101"/>
      <c r="D43" s="101"/>
      <c r="E43" s="101"/>
      <c r="F43" s="101"/>
      <c r="G43" s="101"/>
      <c r="H43" s="101"/>
      <c r="I43" s="102"/>
    </row>
    <row r="44" spans="1:11">
      <c r="A44" s="103"/>
      <c r="B44" s="104"/>
      <c r="C44" s="104"/>
      <c r="D44" s="104"/>
      <c r="E44" s="104"/>
      <c r="F44" s="104"/>
      <c r="G44" s="104"/>
      <c r="H44" s="104"/>
      <c r="I44" s="105"/>
    </row>
    <row r="45" spans="1:11">
      <c r="A45" s="103"/>
      <c r="B45" s="104"/>
      <c r="C45" s="104"/>
      <c r="D45" s="104"/>
      <c r="E45" s="104"/>
      <c r="F45" s="104"/>
      <c r="G45" s="104"/>
      <c r="H45" s="104"/>
      <c r="I45" s="105"/>
    </row>
    <row r="46" spans="1:11" ht="15" thickBot="1">
      <c r="A46" s="106"/>
      <c r="B46" s="107"/>
      <c r="C46" s="107"/>
      <c r="D46" s="107"/>
      <c r="E46" s="107"/>
      <c r="F46" s="107"/>
      <c r="G46" s="107"/>
      <c r="H46" s="107"/>
      <c r="I46" s="108"/>
    </row>
  </sheetData>
  <mergeCells count="29">
    <mergeCell ref="C23:E23"/>
    <mergeCell ref="C24:E24"/>
    <mergeCell ref="C25:E25"/>
    <mergeCell ref="C27:E27"/>
    <mergeCell ref="C28:E28"/>
    <mergeCell ref="E38:F42"/>
    <mergeCell ref="A38:D42"/>
    <mergeCell ref="H38:I42"/>
    <mergeCell ref="A43:I46"/>
    <mergeCell ref="F33:H33"/>
    <mergeCell ref="F35:H35"/>
    <mergeCell ref="F34:H34"/>
    <mergeCell ref="A33:E37"/>
    <mergeCell ref="A6:I6"/>
    <mergeCell ref="F36:H36"/>
    <mergeCell ref="F37:H37"/>
    <mergeCell ref="C15:E15"/>
    <mergeCell ref="C18:E18"/>
    <mergeCell ref="C26:E26"/>
    <mergeCell ref="C17:E17"/>
    <mergeCell ref="C19:E19"/>
    <mergeCell ref="C31:E31"/>
    <mergeCell ref="C14:E14"/>
    <mergeCell ref="C16:E16"/>
    <mergeCell ref="C20:E20"/>
    <mergeCell ref="C21:E21"/>
    <mergeCell ref="C22:E22"/>
    <mergeCell ref="C30:E30"/>
    <mergeCell ref="C29:E29"/>
  </mergeCells>
  <pageMargins left="0.7" right="0.7" top="0.75" bottom="0.75" header="0.3" footer="0.3"/>
  <pageSetup scale="67" fitToHeight="4" orientation="portrait" r:id="rId1"/>
  <headerFooter>
    <oddHeader xml:space="preserve">&amp;C 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vishalsonigra.arch@outlook.com</dc:creator>
  <cp:lastModifiedBy>13108</cp:lastModifiedBy>
  <cp:lastPrinted>2025-07-10T13:45:10Z</cp:lastPrinted>
  <dcterms:created xsi:type="dcterms:W3CDTF">2025-03-06T11:56:13Z</dcterms:created>
  <dcterms:modified xsi:type="dcterms:W3CDTF">2025-07-31T13:45:35Z</dcterms:modified>
</cp:coreProperties>
</file>