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rajs/Downloads/"/>
    </mc:Choice>
  </mc:AlternateContent>
  <xr:revisionPtr revIDLastSave="0" documentId="13_ncr:1_{44F75305-60D9-6643-A40F-1E3CBB00E56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nvertibleNo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D44" i="1"/>
  <c r="D43" i="1"/>
  <c r="D42" i="1"/>
  <c r="D38" i="1"/>
  <c r="D37" i="1"/>
  <c r="D36" i="1"/>
  <c r="D32" i="1"/>
  <c r="F22" i="1"/>
  <c r="D15" i="1"/>
  <c r="D16" i="1"/>
  <c r="D18" i="1"/>
  <c r="D17" i="1"/>
  <c r="D13" i="1"/>
  <c r="D12" i="1"/>
  <c r="D2" i="1"/>
  <c r="D28" i="1" l="1"/>
  <c r="D29" i="1" s="1"/>
  <c r="D40" i="1" l="1"/>
  <c r="D3" i="1"/>
  <c r="F44" i="1" l="1"/>
  <c r="F43" i="1" l="1"/>
  <c r="D46" i="1"/>
</calcChain>
</file>

<file path=xl/sharedStrings.xml><?xml version="1.0" encoding="utf-8"?>
<sst xmlns="http://schemas.openxmlformats.org/spreadsheetml/2006/main" count="45" uniqueCount="44">
  <si>
    <t>interest rate</t>
  </si>
  <si>
    <t>maturity</t>
  </si>
  <si>
    <t>12 months</t>
  </si>
  <si>
    <t>discount</t>
  </si>
  <si>
    <t>Price per share</t>
  </si>
  <si>
    <t>Total shares</t>
  </si>
  <si>
    <t>Series A shares</t>
  </si>
  <si>
    <t>Seed shares</t>
  </si>
  <si>
    <t>Series A investment</t>
  </si>
  <si>
    <t>Series A Premoney</t>
  </si>
  <si>
    <t>Series A PostMoney</t>
  </si>
  <si>
    <t>Series A stake</t>
  </si>
  <si>
    <t>* includes option pool</t>
  </si>
  <si>
    <t>The seed investor prefers the lower of the two prices to determine how many shares she</t>
  </si>
  <si>
    <t>Seed + Founder stake</t>
  </si>
  <si>
    <t>Now we can solve for the allocations</t>
  </si>
  <si>
    <t>Top Gun</t>
  </si>
  <si>
    <t>Founder + Option shares</t>
  </si>
  <si>
    <t>Series A Shares</t>
  </si>
  <si>
    <t>Evaluating VC Term Sheets</t>
  </si>
  <si>
    <t>what is the conversion price for the Seed shares?</t>
  </si>
  <si>
    <t>Total Shares</t>
  </si>
  <si>
    <t>Now we can solve for the Equity Stakes</t>
  </si>
  <si>
    <t>Seed stake</t>
  </si>
  <si>
    <t>Founder + Option stake</t>
  </si>
  <si>
    <t>Valuation Breakdown</t>
  </si>
  <si>
    <t>Seed investment + interest</t>
  </si>
  <si>
    <t>This is the "market price" price per share</t>
  </si>
  <si>
    <t>What is the discounted market price per share?</t>
  </si>
  <si>
    <t>Seed + Founder Shares</t>
  </si>
  <si>
    <t>Total stake: check</t>
  </si>
  <si>
    <t>Seed investment</t>
  </si>
  <si>
    <t>postmoney cap</t>
  </si>
  <si>
    <t>Before proceeding, we need to check if the PostMoney cap on the price binds.</t>
  </si>
  <si>
    <t xml:space="preserve">gets for the $330,000. </t>
  </si>
  <si>
    <t>Postmoney cap</t>
  </si>
  <si>
    <t>Cap implied price</t>
  </si>
  <si>
    <t>postmoney cap divided by outstanding shares after A round</t>
  </si>
  <si>
    <t>choose the lowest of the above prices</t>
  </si>
  <si>
    <t>(usually 20%)</t>
  </si>
  <si>
    <t>(but cap is 8000000)</t>
  </si>
  <si>
    <t>[you say that the cap is non-binding; esp. if the cap were $10M, the cap implied price would be $1.11]</t>
  </si>
  <si>
    <t>are the previous investors following onto the next round? If pre-seed investor want to follow-on and co-invest with you (pro rata right), then it's a good sign that they believe in it. If not, need to check further</t>
  </si>
  <si>
    <t>"Down" round just means that you're selling at less rate than the previous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</si>
</sst>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&quot;$&quot;#,##0.00"/>
    <numFmt numFmtId="168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1" applyNumberFormat="1" applyFont="1" applyBorder="1"/>
    <xf numFmtId="0" fontId="0" fillId="0" borderId="5" xfId="0" applyBorder="1"/>
    <xf numFmtId="9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1" applyNumberFormat="1" applyFont="1" applyFill="1" applyBorder="1"/>
    <xf numFmtId="164" fontId="0" fillId="0" borderId="5" xfId="1" applyNumberFormat="1" applyFont="1" applyBorder="1"/>
    <xf numFmtId="0" fontId="0" fillId="3" borderId="0" xfId="0" applyFill="1"/>
    <xf numFmtId="0" fontId="2" fillId="0" borderId="1" xfId="0" applyFont="1" applyBorder="1"/>
    <xf numFmtId="9" fontId="0" fillId="2" borderId="5" xfId="2" applyFont="1" applyFill="1" applyBorder="1"/>
    <xf numFmtId="0" fontId="0" fillId="5" borderId="4" xfId="0" applyFill="1" applyBorder="1"/>
    <xf numFmtId="0" fontId="0" fillId="5" borderId="0" xfId="0" applyFill="1"/>
    <xf numFmtId="0" fontId="0" fillId="0" borderId="6" xfId="0" applyBorder="1"/>
    <xf numFmtId="0" fontId="0" fillId="2" borderId="7" xfId="0" applyFill="1" applyBorder="1"/>
    <xf numFmtId="164" fontId="0" fillId="2" borderId="7" xfId="0" applyNumberFormat="1" applyFill="1" applyBorder="1"/>
    <xf numFmtId="0" fontId="0" fillId="0" borderId="7" xfId="0" applyBorder="1"/>
    <xf numFmtId="165" fontId="0" fillId="4" borderId="0" xfId="0" applyNumberFormat="1" applyFill="1"/>
    <xf numFmtId="164" fontId="0" fillId="4" borderId="0" xfId="1" applyNumberFormat="1" applyFont="1" applyFill="1" applyBorder="1"/>
    <xf numFmtId="168" fontId="0" fillId="2" borderId="0" xfId="0" applyNumberFormat="1" applyFill="1"/>
    <xf numFmtId="168" fontId="0" fillId="4" borderId="0" xfId="0" applyNumberFormat="1" applyFill="1"/>
    <xf numFmtId="168" fontId="0" fillId="2" borderId="0" xfId="3" applyNumberFormat="1" applyFont="1" applyFill="1" applyBorder="1"/>
    <xf numFmtId="167" fontId="0" fillId="4" borderId="0" xfId="3" applyNumberFormat="1" applyFont="1" applyFill="1"/>
    <xf numFmtId="165" fontId="0" fillId="4" borderId="0" xfId="2" applyNumberFormat="1" applyFont="1" applyFill="1" applyBorder="1"/>
    <xf numFmtId="0" fontId="0" fillId="0" borderId="8" xfId="0" applyBorder="1"/>
    <xf numFmtId="0" fontId="0" fillId="6" borderId="0" xfId="0" applyFill="1"/>
    <xf numFmtId="168" fontId="0" fillId="0" borderId="0" xfId="0" applyNumberFormat="1"/>
    <xf numFmtId="0" fontId="0" fillId="6" borderId="5" xfId="0" applyFill="1" applyBorder="1"/>
    <xf numFmtId="166" fontId="0" fillId="0" borderId="0" xfId="3" applyNumberFormat="1" applyFont="1" applyBorder="1"/>
    <xf numFmtId="10" fontId="0" fillId="4" borderId="0" xfId="0" applyNumberFormat="1" applyFill="1"/>
    <xf numFmtId="3" fontId="0" fillId="4" borderId="0" xfId="1" applyNumberFormat="1" applyFont="1" applyFill="1" applyBorder="1"/>
    <xf numFmtId="167" fontId="0" fillId="2" borderId="0" xfId="0" applyNumberFormat="1" applyFill="1"/>
    <xf numFmtId="168" fontId="0" fillId="2" borderId="0" xfId="1" applyNumberFormat="1" applyFont="1" applyFill="1" applyBorder="1"/>
    <xf numFmtId="167" fontId="0" fillId="4" borderId="0" xfId="3" applyNumberFormat="1" applyFont="1" applyFill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B1" zoomScale="150" zoomScaleNormal="100" workbookViewId="0">
      <selection activeCell="J15" sqref="J15"/>
    </sheetView>
  </sheetViews>
  <sheetFormatPr baseColWidth="10" defaultColWidth="8.83203125" defaultRowHeight="15" x14ac:dyDescent="0.2"/>
  <cols>
    <col min="1" max="1" width="1.5" customWidth="1"/>
    <col min="2" max="2" width="10.33203125" customWidth="1"/>
    <col min="3" max="3" width="20.5" customWidth="1"/>
    <col min="4" max="4" width="13.33203125" customWidth="1"/>
    <col min="6" max="6" width="12.5" customWidth="1"/>
    <col min="7" max="7" width="17.6640625" customWidth="1"/>
    <col min="8" max="8" width="6.33203125" customWidth="1"/>
    <col min="10" max="10" width="13.5" bestFit="1" customWidth="1"/>
    <col min="11" max="11" width="15.1640625" customWidth="1"/>
    <col min="13" max="13" width="16.33203125" customWidth="1"/>
  </cols>
  <sheetData>
    <row r="1" spans="1:10" x14ac:dyDescent="0.2">
      <c r="A1" s="1" t="s">
        <v>19</v>
      </c>
    </row>
    <row r="2" spans="1:10" x14ac:dyDescent="0.2">
      <c r="B2" t="s">
        <v>31</v>
      </c>
      <c r="D2" s="5">
        <f>300000</f>
        <v>300000</v>
      </c>
    </row>
    <row r="3" spans="1:10" x14ac:dyDescent="0.2">
      <c r="B3" t="s">
        <v>26</v>
      </c>
      <c r="D3" s="5">
        <f>300000*1.1</f>
        <v>330000</v>
      </c>
    </row>
    <row r="4" spans="1:10" x14ac:dyDescent="0.2">
      <c r="B4" t="s">
        <v>0</v>
      </c>
      <c r="D4" s="7">
        <v>0.1</v>
      </c>
    </row>
    <row r="5" spans="1:10" x14ac:dyDescent="0.2">
      <c r="B5" t="s">
        <v>1</v>
      </c>
      <c r="D5" s="8" t="s">
        <v>2</v>
      </c>
    </row>
    <row r="6" spans="1:10" x14ac:dyDescent="0.2">
      <c r="B6" t="s">
        <v>3</v>
      </c>
      <c r="D6" s="7">
        <v>0.1</v>
      </c>
      <c r="E6" t="s">
        <v>39</v>
      </c>
    </row>
    <row r="7" spans="1:10" x14ac:dyDescent="0.2">
      <c r="B7" t="s">
        <v>32</v>
      </c>
      <c r="D7" s="32">
        <v>8000000</v>
      </c>
      <c r="E7" t="s">
        <v>41</v>
      </c>
    </row>
    <row r="8" spans="1:10" ht="16" thickBot="1" x14ac:dyDescent="0.25">
      <c r="D8" s="5"/>
    </row>
    <row r="9" spans="1:10" x14ac:dyDescent="0.2">
      <c r="B9" s="13" t="s">
        <v>16</v>
      </c>
      <c r="C9" s="2"/>
      <c r="D9" s="2"/>
      <c r="E9" s="2"/>
      <c r="F9" s="2"/>
      <c r="G9" s="3"/>
    </row>
    <row r="10" spans="1:10" x14ac:dyDescent="0.2">
      <c r="B10" s="4"/>
      <c r="G10" s="6"/>
    </row>
    <row r="11" spans="1:10" x14ac:dyDescent="0.2">
      <c r="B11" s="4"/>
      <c r="C11" s="9" t="s">
        <v>8</v>
      </c>
      <c r="D11" s="25">
        <v>4000000</v>
      </c>
      <c r="G11" s="6"/>
    </row>
    <row r="12" spans="1:10" x14ac:dyDescent="0.2">
      <c r="B12" s="4"/>
      <c r="C12" s="9" t="s">
        <v>11</v>
      </c>
      <c r="D12" s="21">
        <f>D11/D14</f>
        <v>0.44444444444444442</v>
      </c>
      <c r="G12" s="6"/>
      <c r="J12" t="s">
        <v>42</v>
      </c>
    </row>
    <row r="13" spans="1:10" x14ac:dyDescent="0.2">
      <c r="B13" s="4"/>
      <c r="C13" s="9" t="s">
        <v>14</v>
      </c>
      <c r="D13" s="33">
        <f>1-D12</f>
        <v>0.55555555555555558</v>
      </c>
      <c r="E13" t="s">
        <v>12</v>
      </c>
      <c r="G13" s="6"/>
    </row>
    <row r="14" spans="1:10" x14ac:dyDescent="0.2">
      <c r="B14" s="4"/>
      <c r="C14" s="9" t="s">
        <v>10</v>
      </c>
      <c r="D14" s="23">
        <v>9000000</v>
      </c>
      <c r="E14" t="s">
        <v>40</v>
      </c>
      <c r="G14" s="6"/>
      <c r="J14" t="s">
        <v>43</v>
      </c>
    </row>
    <row r="15" spans="1:10" x14ac:dyDescent="0.2">
      <c r="B15" s="4"/>
      <c r="C15" s="9" t="s">
        <v>9</v>
      </c>
      <c r="D15" s="24">
        <f>D13*D14</f>
        <v>5000000</v>
      </c>
      <c r="G15" s="6"/>
    </row>
    <row r="16" spans="1:10" x14ac:dyDescent="0.2">
      <c r="B16" s="4"/>
      <c r="C16" s="9" t="s">
        <v>29</v>
      </c>
      <c r="D16" s="34">
        <f>D18-D17</f>
        <v>5000000</v>
      </c>
      <c r="G16" s="6"/>
    </row>
    <row r="17" spans="2:7" x14ac:dyDescent="0.2">
      <c r="B17" s="4"/>
      <c r="C17" s="9" t="s">
        <v>18</v>
      </c>
      <c r="D17" s="34">
        <f>D11/D20</f>
        <v>4000000</v>
      </c>
      <c r="G17" s="11"/>
    </row>
    <row r="18" spans="2:7" x14ac:dyDescent="0.2">
      <c r="B18" s="4"/>
      <c r="C18" s="9" t="s">
        <v>21</v>
      </c>
      <c r="D18" s="34">
        <f>D14/D20</f>
        <v>9000000</v>
      </c>
      <c r="G18" s="11"/>
    </row>
    <row r="19" spans="2:7" x14ac:dyDescent="0.2">
      <c r="B19" s="4"/>
      <c r="G19" s="11"/>
    </row>
    <row r="20" spans="2:7" x14ac:dyDescent="0.2">
      <c r="B20" s="4"/>
      <c r="C20" s="9" t="s">
        <v>4</v>
      </c>
      <c r="D20" s="35">
        <v>1</v>
      </c>
      <c r="G20" s="11"/>
    </row>
    <row r="21" spans="2:7" x14ac:dyDescent="0.2">
      <c r="B21" s="4"/>
      <c r="D21" s="9" t="s">
        <v>27</v>
      </c>
      <c r="E21" s="9"/>
      <c r="G21" s="6"/>
    </row>
    <row r="22" spans="2:7" x14ac:dyDescent="0.2">
      <c r="B22" s="4"/>
      <c r="C22" s="9" t="s">
        <v>28</v>
      </c>
      <c r="D22" s="9"/>
      <c r="E22" s="9"/>
      <c r="F22" s="26">
        <f>(1-D6)*D20</f>
        <v>0.9</v>
      </c>
      <c r="G22" s="6"/>
    </row>
    <row r="23" spans="2:7" x14ac:dyDescent="0.2">
      <c r="B23" s="4"/>
      <c r="G23" s="6"/>
    </row>
    <row r="24" spans="2:7" x14ac:dyDescent="0.2">
      <c r="B24" s="4" t="s">
        <v>33</v>
      </c>
      <c r="G24" s="6"/>
    </row>
    <row r="25" spans="2:7" x14ac:dyDescent="0.2">
      <c r="B25" s="4" t="s">
        <v>13</v>
      </c>
      <c r="G25" s="6"/>
    </row>
    <row r="26" spans="2:7" x14ac:dyDescent="0.2">
      <c r="B26" s="4" t="s">
        <v>34</v>
      </c>
      <c r="G26" s="6"/>
    </row>
    <row r="27" spans="2:7" x14ac:dyDescent="0.2">
      <c r="B27" s="4"/>
      <c r="G27" s="6"/>
    </row>
    <row r="28" spans="2:7" x14ac:dyDescent="0.2">
      <c r="B28" s="4"/>
      <c r="C28" s="12" t="s">
        <v>35</v>
      </c>
      <c r="D28" s="36">
        <f>+D7</f>
        <v>8000000</v>
      </c>
      <c r="G28" s="6"/>
    </row>
    <row r="29" spans="2:7" x14ac:dyDescent="0.2">
      <c r="B29" s="4"/>
      <c r="C29" s="12" t="s">
        <v>36</v>
      </c>
      <c r="D29" s="26">
        <f>D28/D18</f>
        <v>0.88888888888888884</v>
      </c>
      <c r="E29" t="s">
        <v>37</v>
      </c>
      <c r="G29" s="6"/>
    </row>
    <row r="30" spans="2:7" x14ac:dyDescent="0.2">
      <c r="B30" s="4"/>
      <c r="G30" s="6"/>
    </row>
    <row r="31" spans="2:7" ht="14.25" customHeight="1" x14ac:dyDescent="0.2">
      <c r="B31" s="4"/>
      <c r="C31" s="9" t="s">
        <v>20</v>
      </c>
      <c r="D31" s="10"/>
      <c r="E31" s="9"/>
      <c r="F31" s="9"/>
      <c r="G31" s="14"/>
    </row>
    <row r="32" spans="2:7" x14ac:dyDescent="0.2">
      <c r="B32" s="4"/>
      <c r="D32" s="37">
        <f>D29</f>
        <v>0.88888888888888884</v>
      </c>
      <c r="E32" t="s">
        <v>38</v>
      </c>
      <c r="G32" s="6"/>
    </row>
    <row r="33" spans="2:7" x14ac:dyDescent="0.2">
      <c r="B33" s="4"/>
      <c r="G33" s="6"/>
    </row>
    <row r="34" spans="2:7" x14ac:dyDescent="0.2">
      <c r="B34" s="4"/>
    </row>
    <row r="35" spans="2:7" x14ac:dyDescent="0.2">
      <c r="B35" s="15" t="s">
        <v>15</v>
      </c>
      <c r="C35" s="16"/>
      <c r="D35" s="16"/>
      <c r="G35" s="6"/>
    </row>
    <row r="36" spans="2:7" x14ac:dyDescent="0.2">
      <c r="B36" s="4"/>
      <c r="C36" s="9" t="s">
        <v>6</v>
      </c>
      <c r="D36" s="22">
        <f>D17</f>
        <v>4000000</v>
      </c>
      <c r="G36" s="6"/>
    </row>
    <row r="37" spans="2:7" x14ac:dyDescent="0.2">
      <c r="B37" s="4"/>
      <c r="C37" s="9" t="s">
        <v>7</v>
      </c>
      <c r="D37" s="22">
        <f>D3/D32</f>
        <v>371250</v>
      </c>
      <c r="G37" s="6"/>
    </row>
    <row r="38" spans="2:7" x14ac:dyDescent="0.2">
      <c r="B38" s="4"/>
      <c r="C38" s="9" t="s">
        <v>17</v>
      </c>
      <c r="D38" s="22">
        <f>D16-D37</f>
        <v>4628750</v>
      </c>
      <c r="G38" s="6"/>
    </row>
    <row r="39" spans="2:7" x14ac:dyDescent="0.2">
      <c r="B39" s="4"/>
      <c r="C39" s="9"/>
      <c r="D39" s="10"/>
      <c r="G39" s="6"/>
    </row>
    <row r="40" spans="2:7" x14ac:dyDescent="0.2">
      <c r="B40" s="17"/>
      <c r="C40" s="18" t="s">
        <v>5</v>
      </c>
      <c r="D40" s="19">
        <f>+D18</f>
        <v>9000000</v>
      </c>
      <c r="G40" s="6"/>
    </row>
    <row r="41" spans="2:7" x14ac:dyDescent="0.2">
      <c r="B41" s="15" t="s">
        <v>22</v>
      </c>
      <c r="C41" s="16"/>
      <c r="D41" s="16"/>
      <c r="F41" s="29" t="s">
        <v>25</v>
      </c>
      <c r="G41" s="31"/>
    </row>
    <row r="42" spans="2:7" x14ac:dyDescent="0.2">
      <c r="B42" s="4"/>
      <c r="C42" s="9" t="s">
        <v>11</v>
      </c>
      <c r="D42" s="27">
        <f>D36/D40</f>
        <v>0.44444444444444442</v>
      </c>
      <c r="F42" s="30">
        <f>+D42*D$14</f>
        <v>4000000</v>
      </c>
      <c r="G42" s="6"/>
    </row>
    <row r="43" spans="2:7" x14ac:dyDescent="0.2">
      <c r="B43" s="4"/>
      <c r="C43" s="9" t="s">
        <v>23</v>
      </c>
      <c r="D43" s="27">
        <f>D37/D40</f>
        <v>4.1250000000000002E-2</v>
      </c>
      <c r="F43" s="30">
        <f>+D43*D$14</f>
        <v>371250</v>
      </c>
      <c r="G43" s="6"/>
    </row>
    <row r="44" spans="2:7" x14ac:dyDescent="0.2">
      <c r="B44" s="4"/>
      <c r="C44" s="9" t="s">
        <v>24</v>
      </c>
      <c r="D44" s="27">
        <f>D38/D40</f>
        <v>0.51430555555555557</v>
      </c>
      <c r="F44" s="30">
        <f>+D44*D$14</f>
        <v>4628750</v>
      </c>
      <c r="G44" s="6"/>
    </row>
    <row r="45" spans="2:7" x14ac:dyDescent="0.2">
      <c r="B45" s="4"/>
      <c r="C45" s="9"/>
      <c r="D45" s="10"/>
      <c r="G45" s="6"/>
    </row>
    <row r="46" spans="2:7" x14ac:dyDescent="0.2">
      <c r="B46" s="17"/>
      <c r="C46" s="18" t="s">
        <v>30</v>
      </c>
      <c r="D46" s="19">
        <f>SUM(D42:D44)</f>
        <v>1</v>
      </c>
      <c r="E46" s="20"/>
      <c r="F46" s="20"/>
      <c r="G46" s="28"/>
    </row>
  </sheetData>
  <pageMargins left="1" right="1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ConvertibleNote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suraj.sehgal</cp:lastModifiedBy>
  <cp:lastPrinted>2017-02-08T18:37:18Z</cp:lastPrinted>
  <dcterms:created xsi:type="dcterms:W3CDTF">2016-02-22T20:19:40Z</dcterms:created>
  <dcterms:modified xsi:type="dcterms:W3CDTF">2024-02-01T01:18:04Z</dcterms:modified>
</cp:coreProperties>
</file>