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A6DCFB6211B6B6/Documents/"/>
    </mc:Choice>
  </mc:AlternateContent>
  <xr:revisionPtr revIDLastSave="1" documentId="14_{AF7DA4CA-B909-45B8-8A33-D8C5E4CEFE05}" xr6:coauthVersionLast="47" xr6:coauthVersionMax="47" xr10:uidLastSave="{1EB1C9B4-9F01-40E1-BEAF-FAE34C854E49}"/>
  <bookViews>
    <workbookView xWindow="28680" yWindow="-120" windowWidth="29040" windowHeight="15720" xr2:uid="{00000000-000D-0000-FFFF-FFFF00000000}"/>
  </bookViews>
  <sheets>
    <sheet name="Raw Data" sheetId="1" r:id="rId1"/>
    <sheet name="pivot 1" sheetId="16" r:id="rId2"/>
    <sheet name="pivot 2" sheetId="21" r:id="rId3"/>
    <sheet name="pivot 3" sheetId="27" r:id="rId4"/>
    <sheet name="Pivot 4" sheetId="29" r:id="rId5"/>
    <sheet name="Dashboard" sheetId="13" r:id="rId6"/>
  </sheets>
  <definedNames>
    <definedName name="_xlnm._FilterDatabase" localSheetId="0" hidden="1">'Raw Data'!$A$1:$G$202</definedName>
  </definedNames>
  <calcPr calcId="191029"/>
  <pivotCaches>
    <pivotCache cacheId="0" r:id="rId7"/>
    <pivotCache cacheId="1" r:id="rId8"/>
    <pivotCache cacheId="2" r:id="rId9"/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8" i="1"/>
  <c r="P6" i="1"/>
  <c r="M8" i="1"/>
  <c r="M7" i="1"/>
  <c r="M6" i="1"/>
  <c r="M5" i="1"/>
  <c r="M9" i="1"/>
  <c r="P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29369-4144-41E5-8710-66A4D2015801}" sourceFile="C:\Users\Yogi\Downloads\it_support_ticket_dashboard.xlsx" keepAlive="1" name="it_support_ticket_dashboard" type="5" refreshedVersion="8" background="1">
    <dbPr connection="Provider=Microsoft.ACE.OLEDB.12.0;User ID=Admin;Data Source=C:\Users\Yogi\Downloads\it_support_ticket_dashboard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shboard$" commandType="3"/>
  </connection>
  <connection id="2" xr16:uid="{1D9BFDB0-D16E-4DAA-8175-828714B5D137}" sourceFile="C:\Users\Yogi\Downloads\it_support_tickets_dashboard.xlsx" keepAlive="1" name="it_support_tickets_dashboard" type="5" refreshedVersion="8" background="1">
    <dbPr connection="Provider=Microsoft.ACE.OLEDB.12.0;User ID=Admin;Data Source=C:\Users\Yogi\Downloads\it_support_tickets_dashboard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shboard$" commandType="3"/>
  </connection>
  <connection id="3" xr16:uid="{3804E66E-197A-4753-98D7-CF7CBD58343C}" sourceFile="C:\Users\Yogi\Downloads\it_support_tickets_dashboard.xlsx" odcFile="C:\Users\Yogi\Documents\My Data Sources\it_support_tickets_dashboard Dashboard$.od.odc" keepAlive="1" name="it_support_tickets_dashboard Dashboard$.od" type="5" refreshedVersion="8" background="1">
    <dbPr connection="Provider=Microsoft.ACE.OLEDB.12.0;User ID=Admin;Data Source=C:\Users\Yogi\Downloads\it_support_tickets_dashboard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shboard$" commandType="3"/>
  </connection>
  <connection id="4" xr16:uid="{ACBB9010-8574-4789-89CA-DF0853533722}" sourceFile="C:\Users\Yogi\Downloads\it_support_tickets_dashboard.xlsx" keepAlive="1" name="it_support_tickets_dashboard1" type="5" refreshedVersion="8" background="1">
    <dbPr connection="Provider=Microsoft.ACE.OLEDB.12.0;User ID=Admin;Data Source=C:\Users\Yogi\Downloads\it_support_tickets_dashboard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shboard$" commandType="3"/>
  </connection>
  <connection id="5" xr16:uid="{BD4BEECD-BA21-4310-984C-9ADCB0396016}" sourceFile="C:\Users\Yogi\Downloads\it_support_tickets_dashboard.xlsx" keepAlive="1" name="it_support_tickets_dashboard3" type="5" refreshedVersion="8" background="1">
    <dbPr connection="Provider=Microsoft.ACE.OLEDB.12.0;User ID=Admin;Data Source=C:\Users\Yogi\Downloads\it_support_tickets_dashboard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shboard$" commandType="3"/>
  </connection>
  <connection id="6" xr16:uid="{9DBBE7F3-6612-454A-AC66-CD4E54CD57AF}" keepAlive="1" name="Query - Dashboard" description="Connection to the 'Dashboard' query in the workbook." type="5" refreshedVersion="0" background="1" saveData="1">
    <dbPr connection="Provider=Microsoft.Mashup.OleDb.1;Data Source=$Workbook$;Location=Dashboard;Extended Properties=&quot;&quot;" command="SELECT * FROM [Dashboard]"/>
  </connection>
</connections>
</file>

<file path=xl/sharedStrings.xml><?xml version="1.0" encoding="utf-8"?>
<sst xmlns="http://schemas.openxmlformats.org/spreadsheetml/2006/main" count="1327" uniqueCount="257">
  <si>
    <t>Ticket ID</t>
  </si>
  <si>
    <t>Date</t>
  </si>
  <si>
    <t>Issue Type</t>
  </si>
  <si>
    <t>Priority</t>
  </si>
  <si>
    <t>Response Time (hrs)</t>
  </si>
  <si>
    <t>Resolution Time (hrs)</t>
  </si>
  <si>
    <t>Status</t>
  </si>
  <si>
    <t>TCKT001</t>
  </si>
  <si>
    <t>Software</t>
  </si>
  <si>
    <t>High</t>
  </si>
  <si>
    <t>Closed</t>
  </si>
  <si>
    <t>TCKT002</t>
  </si>
  <si>
    <t>Medium</t>
  </si>
  <si>
    <t>In Progress</t>
  </si>
  <si>
    <t>TCKT003</t>
  </si>
  <si>
    <t>TCKT004</t>
  </si>
  <si>
    <t>Hardware</t>
  </si>
  <si>
    <t>Open</t>
  </si>
  <si>
    <t>TCKT005</t>
  </si>
  <si>
    <t>Network</t>
  </si>
  <si>
    <t>TCKT006</t>
  </si>
  <si>
    <t>TCKT007</t>
  </si>
  <si>
    <t>TCKT008</t>
  </si>
  <si>
    <t>TCKT009</t>
  </si>
  <si>
    <t>Other</t>
  </si>
  <si>
    <t>TCKT010</t>
  </si>
  <si>
    <t>Low</t>
  </si>
  <si>
    <t>TCKT011</t>
  </si>
  <si>
    <t>TCKT012</t>
  </si>
  <si>
    <t>TCKT013</t>
  </si>
  <si>
    <t>TCKT014</t>
  </si>
  <si>
    <t>TCKT015</t>
  </si>
  <si>
    <t>TCKT016</t>
  </si>
  <si>
    <t>Account Access</t>
  </si>
  <si>
    <t>TCKT017</t>
  </si>
  <si>
    <t>TCKT018</t>
  </si>
  <si>
    <t>TCKT019</t>
  </si>
  <si>
    <t>TCKT020</t>
  </si>
  <si>
    <t>TCKT021</t>
  </si>
  <si>
    <t>TCKT022</t>
  </si>
  <si>
    <t>TCKT023</t>
  </si>
  <si>
    <t>TCKT024</t>
  </si>
  <si>
    <t>TCKT025</t>
  </si>
  <si>
    <t>TCKT026</t>
  </si>
  <si>
    <t>TCKT027</t>
  </si>
  <si>
    <t>TCKT028</t>
  </si>
  <si>
    <t>TCKT029</t>
  </si>
  <si>
    <t>TCKT030</t>
  </si>
  <si>
    <t>TCKT031</t>
  </si>
  <si>
    <t>TCKT032</t>
  </si>
  <si>
    <t>TCKT033</t>
  </si>
  <si>
    <t>TCKT034</t>
  </si>
  <si>
    <t>TCKT035</t>
  </si>
  <si>
    <t>TCKT036</t>
  </si>
  <si>
    <t>TCKT037</t>
  </si>
  <si>
    <t>TCKT038</t>
  </si>
  <si>
    <t>TCKT039</t>
  </si>
  <si>
    <t>TCKT040</t>
  </si>
  <si>
    <t>TCKT041</t>
  </si>
  <si>
    <t>TCKT042</t>
  </si>
  <si>
    <t>TCKT043</t>
  </si>
  <si>
    <t>TCKT044</t>
  </si>
  <si>
    <t>TCKT045</t>
  </si>
  <si>
    <t>TCKT046</t>
  </si>
  <si>
    <t>TCKT047</t>
  </si>
  <si>
    <t>TCKT048</t>
  </si>
  <si>
    <t>TCKT049</t>
  </si>
  <si>
    <t>TCKT050</t>
  </si>
  <si>
    <t>TCKT051</t>
  </si>
  <si>
    <t>TCKT052</t>
  </si>
  <si>
    <t>TCKT053</t>
  </si>
  <si>
    <t>TCKT054</t>
  </si>
  <si>
    <t>TCKT055</t>
  </si>
  <si>
    <t>TCKT056</t>
  </si>
  <si>
    <t>TCKT057</t>
  </si>
  <si>
    <t>TCKT058</t>
  </si>
  <si>
    <t>TCKT059</t>
  </si>
  <si>
    <t>TCKT060</t>
  </si>
  <si>
    <t>TCKT061</t>
  </si>
  <si>
    <t>TCKT062</t>
  </si>
  <si>
    <t>TCKT063</t>
  </si>
  <si>
    <t>TCKT064</t>
  </si>
  <si>
    <t>TCKT065</t>
  </si>
  <si>
    <t>TCKT066</t>
  </si>
  <si>
    <t>TCKT067</t>
  </si>
  <si>
    <t>TCKT068</t>
  </si>
  <si>
    <t>TCKT069</t>
  </si>
  <si>
    <t>TCKT070</t>
  </si>
  <si>
    <t>TCKT071</t>
  </si>
  <si>
    <t>TCKT072</t>
  </si>
  <si>
    <t>TCKT073</t>
  </si>
  <si>
    <t>TCKT074</t>
  </si>
  <si>
    <t>TCKT075</t>
  </si>
  <si>
    <t>TCKT076</t>
  </si>
  <si>
    <t>TCKT077</t>
  </si>
  <si>
    <t>TCKT078</t>
  </si>
  <si>
    <t>TCKT079</t>
  </si>
  <si>
    <t>TCKT080</t>
  </si>
  <si>
    <t>TCKT081</t>
  </si>
  <si>
    <t>TCKT082</t>
  </si>
  <si>
    <t>TCKT083</t>
  </si>
  <si>
    <t>TCKT084</t>
  </si>
  <si>
    <t>TCKT085</t>
  </si>
  <si>
    <t>TCKT086</t>
  </si>
  <si>
    <t>TCKT087</t>
  </si>
  <si>
    <t>TCKT088</t>
  </si>
  <si>
    <t>TCKT089</t>
  </si>
  <si>
    <t>TCKT090</t>
  </si>
  <si>
    <t>TCKT091</t>
  </si>
  <si>
    <t>TCKT092</t>
  </si>
  <si>
    <t>TCKT093</t>
  </si>
  <si>
    <t>TCKT094</t>
  </si>
  <si>
    <t>TCKT095</t>
  </si>
  <si>
    <t>TCKT096</t>
  </si>
  <si>
    <t>TCKT097</t>
  </si>
  <si>
    <t>TCKT098</t>
  </si>
  <si>
    <t>TCKT099</t>
  </si>
  <si>
    <t>TCKT100</t>
  </si>
  <si>
    <t>TCKT101</t>
  </si>
  <si>
    <t>TCKT102</t>
  </si>
  <si>
    <t>TCKT103</t>
  </si>
  <si>
    <t>TCKT104</t>
  </si>
  <si>
    <t>TCKT105</t>
  </si>
  <si>
    <t>TCKT106</t>
  </si>
  <si>
    <t>TCKT107</t>
  </si>
  <si>
    <t>TCKT108</t>
  </si>
  <si>
    <t>TCKT109</t>
  </si>
  <si>
    <t>TCKT110</t>
  </si>
  <si>
    <t>TCKT111</t>
  </si>
  <si>
    <t>TCKT112</t>
  </si>
  <si>
    <t>TCKT113</t>
  </si>
  <si>
    <t>TCKT114</t>
  </si>
  <si>
    <t>TCKT115</t>
  </si>
  <si>
    <t>TCKT116</t>
  </si>
  <si>
    <t>TCKT117</t>
  </si>
  <si>
    <t>TCKT118</t>
  </si>
  <si>
    <t>TCKT119</t>
  </si>
  <si>
    <t>TCKT120</t>
  </si>
  <si>
    <t>TCKT121</t>
  </si>
  <si>
    <t>TCKT122</t>
  </si>
  <si>
    <t>TCKT123</t>
  </si>
  <si>
    <t>TCKT124</t>
  </si>
  <si>
    <t>TCKT125</t>
  </si>
  <si>
    <t>TCKT126</t>
  </si>
  <si>
    <t>TCKT127</t>
  </si>
  <si>
    <t>TCKT128</t>
  </si>
  <si>
    <t>TCKT129</t>
  </si>
  <si>
    <t>TCKT130</t>
  </si>
  <si>
    <t>TCKT131</t>
  </si>
  <si>
    <t>TCKT132</t>
  </si>
  <si>
    <t>TCKT133</t>
  </si>
  <si>
    <t>TCKT134</t>
  </si>
  <si>
    <t>TCKT135</t>
  </si>
  <si>
    <t>TCKT136</t>
  </si>
  <si>
    <t>TCKT137</t>
  </si>
  <si>
    <t>TCKT138</t>
  </si>
  <si>
    <t>TCKT139</t>
  </si>
  <si>
    <t>TCKT140</t>
  </si>
  <si>
    <t>TCKT141</t>
  </si>
  <si>
    <t>TCKT142</t>
  </si>
  <si>
    <t>TCKT143</t>
  </si>
  <si>
    <t>TCKT144</t>
  </si>
  <si>
    <t>TCKT145</t>
  </si>
  <si>
    <t>TCKT146</t>
  </si>
  <si>
    <t>TCKT147</t>
  </si>
  <si>
    <t>TCKT148</t>
  </si>
  <si>
    <t>TCKT149</t>
  </si>
  <si>
    <t>TCKT150</t>
  </si>
  <si>
    <t>TCKT151</t>
  </si>
  <si>
    <t>TCKT152</t>
  </si>
  <si>
    <t>TCKT153</t>
  </si>
  <si>
    <t>TCKT154</t>
  </si>
  <si>
    <t>TCKT155</t>
  </si>
  <si>
    <t>TCKT156</t>
  </si>
  <si>
    <t>TCKT157</t>
  </si>
  <si>
    <t>TCKT158</t>
  </si>
  <si>
    <t>TCKT159</t>
  </si>
  <si>
    <t>TCKT160</t>
  </si>
  <si>
    <t>TCKT161</t>
  </si>
  <si>
    <t>TCKT162</t>
  </si>
  <si>
    <t>TCKT163</t>
  </si>
  <si>
    <t>TCKT164</t>
  </si>
  <si>
    <t>TCKT165</t>
  </si>
  <si>
    <t>TCKT166</t>
  </si>
  <si>
    <t>TCKT167</t>
  </si>
  <si>
    <t>TCKT168</t>
  </si>
  <si>
    <t>TCKT169</t>
  </si>
  <si>
    <t>TCKT170</t>
  </si>
  <si>
    <t>TCKT171</t>
  </si>
  <si>
    <t>TCKT172</t>
  </si>
  <si>
    <t>TCKT173</t>
  </si>
  <si>
    <t>TCKT174</t>
  </si>
  <si>
    <t>TCKT175</t>
  </si>
  <si>
    <t>TCKT176</t>
  </si>
  <si>
    <t>TCKT177</t>
  </si>
  <si>
    <t>TCKT178</t>
  </si>
  <si>
    <t>TCKT179</t>
  </si>
  <si>
    <t>TCKT180</t>
  </si>
  <si>
    <t>TCKT181</t>
  </si>
  <si>
    <t>TCKT182</t>
  </si>
  <si>
    <t>TCKT183</t>
  </si>
  <si>
    <t>TCKT184</t>
  </si>
  <si>
    <t>TCKT185</t>
  </si>
  <si>
    <t>TCKT186</t>
  </si>
  <si>
    <t>TCKT187</t>
  </si>
  <si>
    <t>TCKT188</t>
  </si>
  <si>
    <t>TCKT189</t>
  </si>
  <si>
    <t>TCKT190</t>
  </si>
  <si>
    <t>TCKT191</t>
  </si>
  <si>
    <t>TCKT192</t>
  </si>
  <si>
    <t>TCKT193</t>
  </si>
  <si>
    <t>TCKT194</t>
  </si>
  <si>
    <t>TCKT195</t>
  </si>
  <si>
    <t>TCKT196</t>
  </si>
  <si>
    <t>TCKT197</t>
  </si>
  <si>
    <t>TCKT198</t>
  </si>
  <si>
    <t>TCKT199</t>
  </si>
  <si>
    <t>TCKT200</t>
  </si>
  <si>
    <t>Grand Total</t>
  </si>
  <si>
    <t>Sum of Resolution Time (hrs)</t>
  </si>
  <si>
    <t>Total Tickets</t>
  </si>
  <si>
    <t>Avg. Response Time</t>
  </si>
  <si>
    <t>Avg. Resolution Time</t>
  </si>
  <si>
    <t>Tickets by Issue Type</t>
  </si>
  <si>
    <t>Week</t>
  </si>
  <si>
    <t>2024-W00</t>
  </si>
  <si>
    <t>2024-W01</t>
  </si>
  <si>
    <t>2024-W02</t>
  </si>
  <si>
    <t>2024-W03</t>
  </si>
  <si>
    <t>2024-W04</t>
  </si>
  <si>
    <t>2024-W05</t>
  </si>
  <si>
    <t>2024-W06</t>
  </si>
  <si>
    <t>2024-W07</t>
  </si>
  <si>
    <t>2024-W08</t>
  </si>
  <si>
    <t>2024-W09</t>
  </si>
  <si>
    <t>2024-W10</t>
  </si>
  <si>
    <t>2024-W11</t>
  </si>
  <si>
    <t>2024-W12</t>
  </si>
  <si>
    <t>Count</t>
  </si>
  <si>
    <t>Sum of High</t>
  </si>
  <si>
    <t>Sum of Low</t>
  </si>
  <si>
    <t>Sum of Medium</t>
  </si>
  <si>
    <t>(blank)</t>
  </si>
  <si>
    <t>Sum of Ticket ID</t>
  </si>
  <si>
    <t>Percent Close Ticket</t>
  </si>
  <si>
    <t>Month</t>
  </si>
  <si>
    <t>February</t>
  </si>
  <si>
    <t>January</t>
  </si>
  <si>
    <t>March</t>
  </si>
  <si>
    <t>Column1</t>
  </si>
  <si>
    <t>Issue type</t>
  </si>
  <si>
    <t>Sum</t>
  </si>
  <si>
    <t>Average</t>
  </si>
  <si>
    <t>Running Total</t>
  </si>
  <si>
    <t>Count of Status</t>
  </si>
  <si>
    <t>Count of 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</si>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</sst>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53">
    <xf numFmtId="0" fontId="0" fillId="0" borderId="0" xfId="0"/>
    <xf numFmtId="9" fontId="4" fillId="0" borderId="0" xfId="1" applyFont="1" applyAlignment="1">
      <alignment vertical="top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3" fillId="3" borderId="3" xfId="3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0" xfId="0" applyFill="1"/>
    <xf numFmtId="0" fontId="0" fillId="4" borderId="1" xfId="0" pivotButton="1" applyFill="1" applyBorder="1" applyAlignment="1">
      <alignment horizontal="center"/>
    </xf>
    <xf numFmtId="0" fontId="0" fillId="0" borderId="1" xfId="0" applyBorder="1"/>
    <xf numFmtId="0" fontId="3" fillId="13" borderId="1" xfId="0" applyFont="1" applyFill="1" applyBorder="1" applyAlignment="1">
      <alignment horizontal="center" vertical="top"/>
    </xf>
    <xf numFmtId="0" fontId="0" fillId="7" borderId="1" xfId="2" applyFont="1" applyFill="1" applyBorder="1" applyAlignment="1">
      <alignment horizontal="center"/>
    </xf>
    <xf numFmtId="0" fontId="3" fillId="3" borderId="5" xfId="3" applyBorder="1" applyAlignment="1">
      <alignment horizontal="center" vertical="top"/>
    </xf>
    <xf numFmtId="0" fontId="0" fillId="9" borderId="6" xfId="0" applyFill="1" applyBorder="1" applyAlignment="1">
      <alignment horizontal="center" vertical="center"/>
    </xf>
    <xf numFmtId="0" fontId="2" fillId="2" borderId="6" xfId="2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3" fillId="13" borderId="6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3" fillId="3" borderId="1" xfId="3" applyBorder="1" applyAlignment="1">
      <alignment horizontal="center" vertical="top"/>
    </xf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  <xf numFmtId="0" fontId="0" fillId="7" borderId="1" xfId="0" applyFill="1" applyBorder="1" applyAlignment="1">
      <alignment horizontal="left"/>
    </xf>
    <xf numFmtId="0" fontId="0" fillId="7" borderId="1" xfId="0" applyNumberFormat="1" applyFill="1" applyBorder="1"/>
    <xf numFmtId="0" fontId="0" fillId="4" borderId="1" xfId="0" pivotButton="1" applyFill="1" applyBorder="1"/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4" fillId="4" borderId="1" xfId="2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NumberFormat="1" applyFill="1" applyBorder="1"/>
    <xf numFmtId="0" fontId="0" fillId="9" borderId="1" xfId="0" applyFill="1" applyBorder="1" applyAlignment="1">
      <alignment horizontal="left"/>
    </xf>
    <xf numFmtId="0" fontId="0" fillId="9" borderId="1" xfId="0" applyNumberForma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NumberFormat="1" applyFont="1" applyFill="1" applyBorder="1"/>
    <xf numFmtId="0" fontId="2" fillId="2" borderId="1" xfId="2" applyBorder="1" applyAlignment="1">
      <alignment horizontal="left"/>
    </xf>
    <xf numFmtId="0" fontId="2" fillId="2" borderId="1" xfId="2" applyNumberFormat="1" applyBorder="1"/>
  </cellXfs>
  <cellStyles count="4">
    <cellStyle name="Check Cell" xfId="3" builtinId="23"/>
    <cellStyle name="Neutral" xfId="2" builtinId="28"/>
    <cellStyle name="Normal" xfId="0" builtinId="0"/>
    <cellStyle name="Percent" xfId="1" builtinId="5"/>
  </cellStyles>
  <dxfs count="165"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yyyy\-mm\-dd\ hh:mm:ss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double">
          <color rgb="FF3F3F3F"/>
        </bottom>
      </border>
    </dxf>
    <dxf>
      <border outline="0">
        <right style="thin">
          <color auto="1"/>
        </right>
        <top style="double">
          <color rgb="FF3F3F3F"/>
        </top>
        <bottom style="thin">
          <color auto="1"/>
        </bottom>
      </border>
    </dxf>
    <dxf>
      <alignment horizont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78637043366805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 tint="-9.9978637043366805E-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 tint="-9.9978637043366805E-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High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Account Access</c:v>
              </c:pt>
              <c:pt idx="1">
                <c:v>Hardware</c:v>
              </c:pt>
              <c:pt idx="2">
                <c:v>Network</c:v>
              </c:pt>
              <c:pt idx="3">
                <c:v>Other</c:v>
              </c:pt>
              <c:pt idx="4">
                <c:v>Software</c:v>
              </c:pt>
            </c:strLit>
          </c:cat>
          <c:val>
            <c:numLit>
              <c:formatCode>General</c:formatCode>
              <c:ptCount val="5"/>
              <c:pt idx="0">
                <c:v>10</c:v>
              </c:pt>
              <c:pt idx="1">
                <c:v>16</c:v>
              </c:pt>
              <c:pt idx="2">
                <c:v>15</c:v>
              </c:pt>
              <c:pt idx="3">
                <c:v>11</c:v>
              </c:pt>
              <c:pt idx="4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2C37-482E-A881-D0E268107875}"/>
            </c:ext>
          </c:extLst>
        </c:ser>
        <c:ser>
          <c:idx val="1"/>
          <c:order val="1"/>
          <c:tx>
            <c:v>Sum of Low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Account Access</c:v>
              </c:pt>
              <c:pt idx="1">
                <c:v>Hardware</c:v>
              </c:pt>
              <c:pt idx="2">
                <c:v>Network</c:v>
              </c:pt>
              <c:pt idx="3">
                <c:v>Other</c:v>
              </c:pt>
              <c:pt idx="4">
                <c:v>Software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1">
                <c:v>8</c:v>
              </c:pt>
              <c:pt idx="2">
                <c:v>12</c:v>
              </c:pt>
              <c:pt idx="3">
                <c:v>5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2C37-482E-A881-D0E268107875}"/>
            </c:ext>
          </c:extLst>
        </c:ser>
        <c:ser>
          <c:idx val="2"/>
          <c:order val="2"/>
          <c:tx>
            <c:v>Sum of Medium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Account Access</c:v>
              </c:pt>
              <c:pt idx="1">
                <c:v>Hardware</c:v>
              </c:pt>
              <c:pt idx="2">
                <c:v>Network</c:v>
              </c:pt>
              <c:pt idx="3">
                <c:v>Other</c:v>
              </c:pt>
              <c:pt idx="4">
                <c:v>Software</c:v>
              </c:pt>
            </c:strLit>
          </c:cat>
          <c:val>
            <c:numLit>
              <c:formatCode>General</c:formatCode>
              <c:ptCount val="5"/>
              <c:pt idx="0">
                <c:v>24</c:v>
              </c:pt>
              <c:pt idx="1">
                <c:v>23</c:v>
              </c:pt>
              <c:pt idx="2">
                <c:v>15</c:v>
              </c:pt>
              <c:pt idx="3">
                <c:v>14</c:v>
              </c:pt>
              <c:pt idx="4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3-2C37-482E-A881-D0E26810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4777919"/>
        <c:axId val="744778399"/>
      </c:barChart>
      <c:catAx>
        <c:axId val="744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78399"/>
        <c:crosses val="autoZero"/>
        <c:auto val="1"/>
        <c:lblAlgn val="ctr"/>
        <c:lblOffset val="100"/>
        <c:noMultiLvlLbl val="0"/>
      </c:catAx>
      <c:valAx>
        <c:axId val="7447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.xlsx]Dashboard!PivotTable6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Dashboard!$M$34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Dashboard!$L$35:$L$38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Dashboard!$M$35:$M$38</c:f>
              <c:numCache>
                <c:formatCode>General</c:formatCode>
                <c:ptCount val="3"/>
                <c:pt idx="0">
                  <c:v>61</c:v>
                </c:pt>
                <c:pt idx="1">
                  <c:v>41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4-4F72-B7BA-62C08576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6069775"/>
        <c:axId val="1616053455"/>
      </c:barChart>
      <c:catAx>
        <c:axId val="161606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Priority</a:t>
                </a:r>
              </a:p>
            </c:rich>
          </c:tx>
          <c:layout>
            <c:manualLayout>
              <c:xMode val="edge"/>
              <c:yMode val="edge"/>
              <c:x val="0.35678324584426946"/>
              <c:y val="0.85139383892802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53455"/>
        <c:crosses val="autoZero"/>
        <c:auto val="1"/>
        <c:lblAlgn val="ctr"/>
        <c:lblOffset val="100"/>
        <c:noMultiLvlLbl val="0"/>
      </c:catAx>
      <c:valAx>
        <c:axId val="161605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TICKET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9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.xlsx]Dashboard!PivotTable6</c:name>
    <c:fmtId val="18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Dashboard!$M$34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1"/>
            <c:marker>
              <c:symbol val="circle"/>
              <c:size val="6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97-4DD3-8C85-0C897A21AC16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97-4DD3-8C85-0C897A21AC16}"/>
              </c:ext>
            </c:extLst>
          </c:dPt>
          <c:cat>
            <c:strRef>
              <c:f>Dashboard!$L$35:$L$38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Dashboard!$M$35:$M$38</c:f>
              <c:numCache>
                <c:formatCode>General</c:formatCode>
                <c:ptCount val="3"/>
                <c:pt idx="0">
                  <c:v>61</c:v>
                </c:pt>
                <c:pt idx="1">
                  <c:v>41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4D1D-9C26-F614EE99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88559"/>
        <c:axId val="1434797679"/>
      </c:lineChart>
      <c:catAx>
        <c:axId val="14347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97679"/>
        <c:crosses val="autoZero"/>
        <c:auto val="1"/>
        <c:lblAlgn val="ctr"/>
        <c:lblOffset val="100"/>
        <c:noMultiLvlLbl val="0"/>
      </c:catAx>
      <c:valAx>
        <c:axId val="14347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8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.xlsx]Pivot 4!PivotTable6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4'!$B$10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211-4389-A473-BF46524483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211-4389-A473-BF46524483A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211-4389-A473-BF46524483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4'!$A$11:$A$14</c:f>
              <c:strCache>
                <c:ptCount val="3"/>
                <c:pt idx="0">
                  <c:v>Closed</c:v>
                </c:pt>
                <c:pt idx="1">
                  <c:v>In Progress</c:v>
                </c:pt>
                <c:pt idx="2">
                  <c:v>Open</c:v>
                </c:pt>
              </c:strCache>
            </c:strRef>
          </c:cat>
          <c:val>
            <c:numRef>
              <c:f>'Pivot 4'!$B$11:$B$14</c:f>
              <c:numCache>
                <c:formatCode>General</c:formatCode>
                <c:ptCount val="3"/>
                <c:pt idx="0">
                  <c:v>116</c:v>
                </c:pt>
                <c:pt idx="1">
                  <c:v>46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1-4389-A473-BF4652448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91249279"/>
        <c:axId val="1291249759"/>
      </c:barChart>
      <c:catAx>
        <c:axId val="129124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49759"/>
        <c:crosses val="autoZero"/>
        <c:auto val="1"/>
        <c:lblAlgn val="ctr"/>
        <c:lblOffset val="100"/>
        <c:noMultiLvlLbl val="0"/>
      </c:catAx>
      <c:valAx>
        <c:axId val="12912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4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.xlsx]pivot 2!PivotTable9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2'!$A$12:$A$18</c:f>
              <c:strCache>
                <c:ptCount val="6"/>
                <c:pt idx="0">
                  <c:v>Account Access</c:v>
                </c:pt>
                <c:pt idx="1">
                  <c:v>Hardware</c:v>
                </c:pt>
                <c:pt idx="2">
                  <c:v>Network</c:v>
                </c:pt>
                <c:pt idx="3">
                  <c:v>Other</c:v>
                </c:pt>
                <c:pt idx="4">
                  <c:v>Software</c:v>
                </c:pt>
                <c:pt idx="5">
                  <c:v>(blank)</c:v>
                </c:pt>
              </c:strCache>
            </c:strRef>
          </c:cat>
          <c:val>
            <c:numRef>
              <c:f>'pivot 2'!$B$12:$B$18</c:f>
              <c:numCache>
                <c:formatCode>General</c:formatCode>
                <c:ptCount val="6"/>
                <c:pt idx="0">
                  <c:v>27.89555555555555</c:v>
                </c:pt>
                <c:pt idx="1">
                  <c:v>26.340425531914889</c:v>
                </c:pt>
                <c:pt idx="2">
                  <c:v>25.61904761904762</c:v>
                </c:pt>
                <c:pt idx="3">
                  <c:v>30.143333333333331</c:v>
                </c:pt>
                <c:pt idx="4">
                  <c:v>25.62777777777778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8-4266-B876-E57AF7CEA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398431"/>
        <c:axId val="821396991"/>
      </c:barChart>
      <c:catAx>
        <c:axId val="8213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6991"/>
        <c:crosses val="autoZero"/>
        <c:auto val="1"/>
        <c:lblAlgn val="ctr"/>
        <c:lblOffset val="100"/>
        <c:noMultiLvlLbl val="0"/>
      </c:catAx>
      <c:valAx>
        <c:axId val="8213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8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.xlsx]Dashboard!PivotTable6</c:name>
    <c:fmtId val="2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C00000"/>
            </a:soli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C00000"/>
            </a:soli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C00000"/>
            </a:soli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Dashboard!$M$34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1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8E-4BC2-959C-0240CE51259C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3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8E-4BC2-959C-0240CE51259C}"/>
              </c:ext>
            </c:extLst>
          </c:dPt>
          <c:cat>
            <c:strRef>
              <c:f>Dashboard!$L$35:$L$38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Dashboard!$M$35:$M$38</c:f>
              <c:numCache>
                <c:formatCode>General</c:formatCode>
                <c:ptCount val="3"/>
                <c:pt idx="0">
                  <c:v>61</c:v>
                </c:pt>
                <c:pt idx="1">
                  <c:v>41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984-8FB2-938A08AC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88559"/>
        <c:axId val="1434797679"/>
      </c:lineChart>
      <c:catAx>
        <c:axId val="14347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97679"/>
        <c:crosses val="autoZero"/>
        <c:auto val="1"/>
        <c:lblAlgn val="ctr"/>
        <c:lblOffset val="100"/>
        <c:noMultiLvlLbl val="0"/>
      </c:catAx>
      <c:valAx>
        <c:axId val="14347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8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.xlsx]Pivot 4!PivotTable6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4'!$B$10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77B-49B9-A42E-0894440722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77B-49B9-A42E-0894440722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77B-49B9-A42E-089444072281}"/>
              </c:ext>
            </c:extLst>
          </c:dPt>
          <c:cat>
            <c:strRef>
              <c:f>'Pivot 4'!$A$11:$A$14</c:f>
              <c:strCache>
                <c:ptCount val="3"/>
                <c:pt idx="0">
                  <c:v>Closed</c:v>
                </c:pt>
                <c:pt idx="1">
                  <c:v>In Progress</c:v>
                </c:pt>
                <c:pt idx="2">
                  <c:v>Open</c:v>
                </c:pt>
              </c:strCache>
            </c:strRef>
          </c:cat>
          <c:val>
            <c:numRef>
              <c:f>'Pivot 4'!$B$11:$B$14</c:f>
              <c:numCache>
                <c:formatCode>General</c:formatCode>
                <c:ptCount val="3"/>
                <c:pt idx="0">
                  <c:v>116</c:v>
                </c:pt>
                <c:pt idx="1">
                  <c:v>46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B-49B9-A42E-0894440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1249279"/>
        <c:axId val="1291249759"/>
      </c:barChart>
      <c:catAx>
        <c:axId val="129124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49759"/>
        <c:crosses val="autoZero"/>
        <c:auto val="1"/>
        <c:lblAlgn val="ctr"/>
        <c:lblOffset val="100"/>
        <c:noMultiLvlLbl val="0"/>
      </c:catAx>
      <c:valAx>
        <c:axId val="12912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4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Dashboard!$B$8</c:f>
              <c:strCache>
                <c:ptCount val="1"/>
                <c:pt idx="0">
                  <c:v>Response Time 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Dashboard!$A$9:$A$13</c:f>
              <c:strCache>
                <c:ptCount val="5"/>
                <c:pt idx="0">
                  <c:v>Account Access</c:v>
                </c:pt>
                <c:pt idx="1">
                  <c:v>Hardware</c:v>
                </c:pt>
                <c:pt idx="2">
                  <c:v>Network</c:v>
                </c:pt>
                <c:pt idx="3">
                  <c:v>Other</c:v>
                </c:pt>
                <c:pt idx="4">
                  <c:v>Software</c:v>
                </c:pt>
              </c:strCache>
            </c:strRef>
          </c:cat>
          <c:val>
            <c:numRef>
              <c:f>Dashboard!$B$9:$B$13</c:f>
              <c:numCache>
                <c:formatCode>General</c:formatCode>
                <c:ptCount val="5"/>
                <c:pt idx="0">
                  <c:v>4.6400000000000006</c:v>
                </c:pt>
                <c:pt idx="1">
                  <c:v>4.761702127659575</c:v>
                </c:pt>
                <c:pt idx="2">
                  <c:v>4.3023809523809522</c:v>
                </c:pt>
                <c:pt idx="3">
                  <c:v>4.2266666666666666</c:v>
                </c:pt>
                <c:pt idx="4">
                  <c:v>4.677777777777778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1-4701-B44D-1D40F15DC864}"/>
            </c:ext>
          </c:extLst>
        </c:ser>
        <c:ser>
          <c:idx val="1"/>
          <c:order val="1"/>
          <c:tx>
            <c:strRef>
              <c:f>Dashboard!$C$8</c:f>
              <c:strCache>
                <c:ptCount val="1"/>
                <c:pt idx="0">
                  <c:v>Resolution Time 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Dashboard!$A$9:$A$13</c:f>
              <c:strCache>
                <c:ptCount val="5"/>
                <c:pt idx="0">
                  <c:v>Account Access</c:v>
                </c:pt>
                <c:pt idx="1">
                  <c:v>Hardware</c:v>
                </c:pt>
                <c:pt idx="2">
                  <c:v>Network</c:v>
                </c:pt>
                <c:pt idx="3">
                  <c:v>Other</c:v>
                </c:pt>
                <c:pt idx="4">
                  <c:v>Software</c:v>
                </c:pt>
              </c:strCache>
            </c:strRef>
          </c:cat>
          <c:val>
            <c:numRef>
              <c:f>Dashboard!$C$9:$C$13</c:f>
              <c:numCache>
                <c:formatCode>General</c:formatCode>
                <c:ptCount val="5"/>
                <c:pt idx="0">
                  <c:v>27.89555555555555</c:v>
                </c:pt>
                <c:pt idx="1">
                  <c:v>26.340425531914889</c:v>
                </c:pt>
                <c:pt idx="2">
                  <c:v>25.61904761904762</c:v>
                </c:pt>
                <c:pt idx="3">
                  <c:v>30.143333333333331</c:v>
                </c:pt>
                <c:pt idx="4">
                  <c:v>25.62777777777778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1-4701-B44D-1D40F15DC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5210479"/>
        <c:axId val="635215759"/>
      </c:barChart>
      <c:catAx>
        <c:axId val="63521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Issue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5759"/>
        <c:crosses val="autoZero"/>
        <c:auto val="1"/>
        <c:lblAlgn val="ctr"/>
        <c:lblOffset val="100"/>
        <c:noMultiLvlLbl val="0"/>
      </c:catAx>
      <c:valAx>
        <c:axId val="6352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Tickets per Week Trend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519587829299119"/>
          <c:y val="2.0159594141336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0049161846165"/>
          <c:y val="0.11887380744073657"/>
          <c:w val="0.71750780792688695"/>
          <c:h val="0.5236146226138606"/>
        </c:manualLayout>
      </c:layout>
      <c:lineChart>
        <c:grouping val="standar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Ticket ID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Dashboard!$Q$4:$Q$16</c:f>
              <c:strCache>
                <c:ptCount val="13"/>
                <c:pt idx="0">
                  <c:v>2024-W00</c:v>
                </c:pt>
                <c:pt idx="1">
                  <c:v>2024-W01</c:v>
                </c:pt>
                <c:pt idx="2">
                  <c:v>2024-W02</c:v>
                </c:pt>
                <c:pt idx="3">
                  <c:v>2024-W03</c:v>
                </c:pt>
                <c:pt idx="4">
                  <c:v>2024-W04</c:v>
                </c:pt>
                <c:pt idx="5">
                  <c:v>2024-W05</c:v>
                </c:pt>
                <c:pt idx="6">
                  <c:v>2024-W06</c:v>
                </c:pt>
                <c:pt idx="7">
                  <c:v>2024-W07</c:v>
                </c:pt>
                <c:pt idx="8">
                  <c:v>2024-W08</c:v>
                </c:pt>
                <c:pt idx="9">
                  <c:v>2024-W09</c:v>
                </c:pt>
                <c:pt idx="10">
                  <c:v>2024-W10</c:v>
                </c:pt>
                <c:pt idx="11">
                  <c:v>2024-W11</c:v>
                </c:pt>
                <c:pt idx="12">
                  <c:v>2024-W12</c:v>
                </c:pt>
              </c:strCache>
            </c:strRef>
          </c:cat>
          <c:val>
            <c:numRef>
              <c:f>Dashboard!$R$4:$R$16</c:f>
              <c:numCache>
                <c:formatCode>General</c:formatCode>
                <c:ptCount val="13"/>
                <c:pt idx="0">
                  <c:v>19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24</c:v>
                </c:pt>
                <c:pt idx="9">
                  <c:v>8</c:v>
                </c:pt>
                <c:pt idx="10">
                  <c:v>15</c:v>
                </c:pt>
                <c:pt idx="11">
                  <c:v>13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45FD-AFA1-BC587D05C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7915647"/>
        <c:axId val="827913727"/>
      </c:lineChart>
      <c:catAx>
        <c:axId val="8279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3727"/>
        <c:crosses val="autoZero"/>
        <c:auto val="1"/>
        <c:lblAlgn val="ctr"/>
        <c:lblOffset val="100"/>
        <c:noMultiLvlLbl val="0"/>
      </c:catAx>
      <c:valAx>
        <c:axId val="8279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5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657023987109524E-2"/>
          <c:y val="0.17491845098310083"/>
          <c:w val="0.93897364771151182"/>
          <c:h val="0.67069550760911267"/>
        </c:manualLayout>
      </c:layout>
      <c:pie3DChart>
        <c:varyColors val="1"/>
        <c:ser>
          <c:idx val="0"/>
          <c:order val="0"/>
          <c:tx>
            <c:strRef>
              <c:f>Dashboard!$L$8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03B-47E1-A320-C0BEC239BF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03B-47E1-A320-C0BEC239BF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03B-47E1-A320-C0BEC239BF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03B-47E1-A320-C0BEC239BF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403B-47E1-A320-C0BEC239B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Dashboard!$K$9:$K$13</c:f>
              <c:strCache>
                <c:ptCount val="5"/>
                <c:pt idx="0">
                  <c:v>Hardware</c:v>
                </c:pt>
                <c:pt idx="1">
                  <c:v>Account Access</c:v>
                </c:pt>
                <c:pt idx="2">
                  <c:v>Network</c:v>
                </c:pt>
                <c:pt idx="3">
                  <c:v>Software</c:v>
                </c:pt>
                <c:pt idx="4">
                  <c:v>Other</c:v>
                </c:pt>
              </c:strCache>
            </c:strRef>
          </c:cat>
          <c:val>
            <c:numRef>
              <c:f>Dashboard!$L$9:$L$13</c:f>
              <c:numCache>
                <c:formatCode>General</c:formatCode>
                <c:ptCount val="5"/>
                <c:pt idx="0">
                  <c:v>47</c:v>
                </c:pt>
                <c:pt idx="1">
                  <c:v>45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5-4803-BC91-9C088F2CAC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.xlsx]Dashboard!PivotTable2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642897361450442E-2"/>
          <c:y val="0.11320490199716687"/>
          <c:w val="0.70933671495928829"/>
          <c:h val="0.6488706311623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Dashboard!$B$34</c:f>
              <c:strCache>
                <c:ptCount val="1"/>
                <c:pt idx="0">
                  <c:v>Sum of 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Dashboard!$A$35:$A$40</c:f>
              <c:strCache>
                <c:ptCount val="5"/>
                <c:pt idx="0">
                  <c:v>Account Access</c:v>
                </c:pt>
                <c:pt idx="1">
                  <c:v>Hardware</c:v>
                </c:pt>
                <c:pt idx="2">
                  <c:v>Network</c:v>
                </c:pt>
                <c:pt idx="3">
                  <c:v>Other</c:v>
                </c:pt>
                <c:pt idx="4">
                  <c:v>Software</c:v>
                </c:pt>
              </c:strCache>
            </c:strRef>
          </c:cat>
          <c:val>
            <c:numRef>
              <c:f>Dashboard!$B$35:$B$40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A-4E7F-A101-D514B36780A3}"/>
            </c:ext>
          </c:extLst>
        </c:ser>
        <c:ser>
          <c:idx val="1"/>
          <c:order val="1"/>
          <c:tx>
            <c:strRef>
              <c:f>Dashboard!$C$34</c:f>
              <c:strCache>
                <c:ptCount val="1"/>
                <c:pt idx="0">
                  <c:v>Sum of 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Dashboard!$A$35:$A$40</c:f>
              <c:strCache>
                <c:ptCount val="5"/>
                <c:pt idx="0">
                  <c:v>Account Access</c:v>
                </c:pt>
                <c:pt idx="1">
                  <c:v>Hardware</c:v>
                </c:pt>
                <c:pt idx="2">
                  <c:v>Network</c:v>
                </c:pt>
                <c:pt idx="3">
                  <c:v>Other</c:v>
                </c:pt>
                <c:pt idx="4">
                  <c:v>Software</c:v>
                </c:pt>
              </c:strCache>
            </c:strRef>
          </c:cat>
          <c:val>
            <c:numRef>
              <c:f>Dashboard!$C$35:$C$40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A-4E7F-A101-D514B36780A3}"/>
            </c:ext>
          </c:extLst>
        </c:ser>
        <c:ser>
          <c:idx val="2"/>
          <c:order val="2"/>
          <c:tx>
            <c:strRef>
              <c:f>Dashboard!$D$34</c:f>
              <c:strCache>
                <c:ptCount val="1"/>
                <c:pt idx="0">
                  <c:v>Sum of 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Dashboard!$A$35:$A$40</c:f>
              <c:strCache>
                <c:ptCount val="5"/>
                <c:pt idx="0">
                  <c:v>Account Access</c:v>
                </c:pt>
                <c:pt idx="1">
                  <c:v>Hardware</c:v>
                </c:pt>
                <c:pt idx="2">
                  <c:v>Network</c:v>
                </c:pt>
                <c:pt idx="3">
                  <c:v>Other</c:v>
                </c:pt>
                <c:pt idx="4">
                  <c:v>Software</c:v>
                </c:pt>
              </c:strCache>
            </c:strRef>
          </c:cat>
          <c:val>
            <c:numRef>
              <c:f>Dashboard!$D$35:$D$40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A-4E7F-A101-D514B3678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809471"/>
        <c:axId val="723810431"/>
      </c:barChart>
      <c:catAx>
        <c:axId val="7238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0431"/>
        <c:crosses val="autoZero"/>
        <c:auto val="1"/>
        <c:lblAlgn val="ctr"/>
        <c:lblOffset val="100"/>
        <c:noMultiLvlLbl val="0"/>
      </c:catAx>
      <c:valAx>
        <c:axId val="7238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Support Ticket Trends Execl project 2 .xlsx]pivot 2!PivotTable9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2'!$A$12:$A$18</c:f>
              <c:strCache>
                <c:ptCount val="6"/>
                <c:pt idx="0">
                  <c:v>Account Access</c:v>
                </c:pt>
                <c:pt idx="1">
                  <c:v>Hardware</c:v>
                </c:pt>
                <c:pt idx="2">
                  <c:v>Network</c:v>
                </c:pt>
                <c:pt idx="3">
                  <c:v>Other</c:v>
                </c:pt>
                <c:pt idx="4">
                  <c:v>Software</c:v>
                </c:pt>
                <c:pt idx="5">
                  <c:v>(blank)</c:v>
                </c:pt>
              </c:strCache>
            </c:strRef>
          </c:cat>
          <c:val>
            <c:numRef>
              <c:f>'pivot 2'!$B$12:$B$18</c:f>
              <c:numCache>
                <c:formatCode>General</c:formatCode>
                <c:ptCount val="6"/>
                <c:pt idx="0">
                  <c:v>27.89555555555555</c:v>
                </c:pt>
                <c:pt idx="1">
                  <c:v>26.340425531914889</c:v>
                </c:pt>
                <c:pt idx="2">
                  <c:v>25.61904761904762</c:v>
                </c:pt>
                <c:pt idx="3">
                  <c:v>30.143333333333331</c:v>
                </c:pt>
                <c:pt idx="4">
                  <c:v>25.62777777777778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A-4D25-8357-578C3E33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1398431"/>
        <c:axId val="821396991"/>
      </c:barChart>
      <c:catAx>
        <c:axId val="8213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6991"/>
        <c:crosses val="autoZero"/>
        <c:auto val="1"/>
        <c:lblAlgn val="ctr"/>
        <c:lblOffset val="100"/>
        <c:noMultiLvlLbl val="0"/>
      </c:catAx>
      <c:valAx>
        <c:axId val="8213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8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442757</xdr:colOff>
      <xdr:row>5</xdr:row>
      <xdr:rowOff>126644</xdr:rowOff>
    </xdr:from>
    <xdr:to>
      <xdr:col>14</xdr:col>
      <xdr:colOff>164718</xdr:colOff>
      <xdr:row>23</xdr:row>
      <xdr:rowOff>104871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FBCDE-B470-39C6-4586-7E54B8566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812133</xdr:colOff>
      <xdr:row>0</xdr:row>
      <xdr:rowOff>190500</xdr:rowOff>
    </xdr:from>
    <xdr:to>
      <xdr:col>12</xdr:col>
      <xdr:colOff>561474</xdr:colOff>
      <xdr:row>2</xdr:row>
      <xdr:rowOff>170447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EA76E6-4798-6177-D4A8-64D31C6E436B}"/>
            </a:ext>
          </a:extLst>
        </xdr:cNvPr>
        <xdr:cNvSpPr txBox="1"/>
      </xdr:nvSpPr>
      <xdr:spPr>
        <a:xfrm>
          <a:off x="3298659" y="190500"/>
          <a:ext cx="5664868" cy="401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1"/>
              </a:solidFill>
            </a:rPr>
            <a:t>              Sum</a:t>
          </a:r>
          <a:r>
            <a:rPr lang="en-IN" sz="1600" b="1" baseline="0">
              <a:solidFill>
                <a:schemeClr val="tx1"/>
              </a:solidFill>
            </a:rPr>
            <a:t> of high, low and medium  priority tickets</a:t>
          </a:r>
          <a:endParaRPr lang="en-IN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6</xdr:row>
      <xdr:rowOff>76200</xdr:rowOff>
    </xdr:from>
    <xdr:to>
      <xdr:col>11</xdr:col>
      <xdr:colOff>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99899-A7A3-C2D0-9B95-E856F1360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409576</xdr:colOff>
      <xdr:row>0</xdr:row>
      <xdr:rowOff>158751</xdr:rowOff>
    </xdr:from>
    <xdr:to>
      <xdr:col>8</xdr:col>
      <xdr:colOff>263526</xdr:colOff>
      <xdr:row>3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0D3EF6-6C79-3174-24A5-5B1FBF2A0BC2}"/>
            </a:ext>
          </a:extLst>
        </xdr:cNvPr>
        <xdr:cNvSpPr txBox="1"/>
      </xdr:nvSpPr>
      <xdr:spPr>
        <a:xfrm>
          <a:off x="3190876" y="158751"/>
          <a:ext cx="3511550" cy="4413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     Sum of Resolution time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7</xdr:row>
      <xdr:rowOff>171450</xdr:rowOff>
    </xdr:from>
    <xdr:to>
      <xdr:col>11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6C5C2-94C6-4B0A-B7E8-8E3515E6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44449</xdr:colOff>
      <xdr:row>1</xdr:row>
      <xdr:rowOff>34926</xdr:rowOff>
    </xdr:from>
    <xdr:to>
      <xdr:col>10</xdr:col>
      <xdr:colOff>142874</xdr:colOff>
      <xdr:row>3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3B1C7D-327C-A0FE-26F5-B2793E083A62}"/>
            </a:ext>
          </a:extLst>
        </xdr:cNvPr>
        <xdr:cNvSpPr txBox="1"/>
      </xdr:nvSpPr>
      <xdr:spPr>
        <a:xfrm>
          <a:off x="3321049" y="215901"/>
          <a:ext cx="3756025" cy="403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/>
            <a:t>             </a:t>
          </a:r>
          <a:r>
            <a:rPr lang="en-IN" sz="1600" b="1"/>
            <a:t>Sum of Ticket Id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231774</xdr:colOff>
      <xdr:row>8</xdr:row>
      <xdr:rowOff>68262</xdr:rowOff>
    </xdr:from>
    <xdr:to>
      <xdr:col>9</xdr:col>
      <xdr:colOff>98424</xdr:colOff>
      <xdr:row>25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C1A87-FDDD-FB04-E93A-BB3E27AB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768350</xdr:colOff>
      <xdr:row>1</xdr:row>
      <xdr:rowOff>57150</xdr:rowOff>
    </xdr:from>
    <xdr:to>
      <xdr:col>11</xdr:col>
      <xdr:colOff>101600</xdr:colOff>
      <xdr:row>3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D8E1F5-AB11-F724-7CA8-81CA9618A376}"/>
            </a:ext>
          </a:extLst>
        </xdr:cNvPr>
        <xdr:cNvSpPr txBox="1"/>
      </xdr:nvSpPr>
      <xdr:spPr>
        <a:xfrm>
          <a:off x="1654175" y="238125"/>
          <a:ext cx="6886575" cy="419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                                                           Count Status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16</xdr:row>
      <xdr:rowOff>0</xdr:rowOff>
    </xdr:from>
    <xdr:to>
      <xdr:col>4</xdr:col>
      <xdr:colOff>0</xdr:colOff>
      <xdr:row>30</xdr:row>
      <xdr:rowOff>112713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B26A35-598C-61CD-B673-A4C143AB5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672891</xdr:colOff>
      <xdr:row>16</xdr:row>
      <xdr:rowOff>128093</xdr:rowOff>
    </xdr:from>
    <xdr:to>
      <xdr:col>20</xdr:col>
      <xdr:colOff>518463</xdr:colOff>
      <xdr:row>31</xdr:row>
      <xdr:rowOff>175716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667D5C-55A4-DF30-CA13-72024967E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158750</xdr:colOff>
      <xdr:row>16</xdr:row>
      <xdr:rowOff>0</xdr:rowOff>
    </xdr:from>
    <xdr:to>
      <xdr:col>13</xdr:col>
      <xdr:colOff>491613</xdr:colOff>
      <xdr:row>31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4EA5A8-98CA-B9C2-BA2B-B00F0A762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163522</xdr:colOff>
      <xdr:row>41</xdr:row>
      <xdr:rowOff>46046</xdr:rowOff>
    </xdr:from>
    <xdr:to>
      <xdr:col>4</xdr:col>
      <xdr:colOff>135467</xdr:colOff>
      <xdr:row>57</xdr:row>
      <xdr:rowOff>64056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497E9-F505-48B0-2631-EA533FB3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343525</xdr:colOff>
      <xdr:row>41</xdr:row>
      <xdr:rowOff>75680</xdr:rowOff>
    </xdr:from>
    <xdr:to>
      <xdr:col>8</xdr:col>
      <xdr:colOff>421599</xdr:colOff>
      <xdr:row>57</xdr:row>
      <xdr:rowOff>109303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BA0D5-1E96-45D7-BC5F-CFC8D6054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374650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AA8A09-67FC-49E1-B7C7-2131C2538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187377</xdr:colOff>
      <xdr:row>41</xdr:row>
      <xdr:rowOff>143708</xdr:rowOff>
    </xdr:from>
    <xdr:to>
      <xdr:col>14</xdr:col>
      <xdr:colOff>436483</xdr:colOff>
      <xdr:row>57</xdr:row>
      <xdr:rowOff>124918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DFC9A0-58A8-6C45-D122-82E88CFA9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960996</xdr:colOff>
      <xdr:row>1</xdr:row>
      <xdr:rowOff>82113</xdr:rowOff>
    </xdr:from>
    <xdr:to>
      <xdr:col>12</xdr:col>
      <xdr:colOff>524811</xdr:colOff>
      <xdr:row>4</xdr:row>
      <xdr:rowOff>164226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980F99-C8FE-7C63-8382-A3CE9D874231}"/>
            </a:ext>
          </a:extLst>
        </xdr:cNvPr>
        <xdr:cNvSpPr txBox="1"/>
      </xdr:nvSpPr>
      <xdr:spPr>
        <a:xfrm>
          <a:off x="5444315" y="262760"/>
          <a:ext cx="10386186" cy="624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                                                                                                 </a:t>
          </a:r>
          <a:r>
            <a:rPr lang="en-IN" sz="1600" b="1">
              <a:solidFill>
                <a:schemeClr val="tx1"/>
              </a:solidFill>
              <a:latin typeface="Arial Black" panose="020B0A04020102020204" pitchFamily="34" charset="0"/>
            </a:rPr>
            <a:t>DashBoard</a:t>
          </a:r>
        </a:p>
      </xdr:txBody>
    </xdr:sp>
    <xdr:clientData/>
  </xdr:twoCellAnchor>
  <xdr:twoCellAnchor>
    <xdr:from>
      <xdr:col>15</xdr:col>
      <xdr:colOff>25224</xdr:colOff>
      <xdr:row>41</xdr:row>
      <xdr:rowOff>10210</xdr:rowOff>
    </xdr:from>
    <xdr:to>
      <xdr:col>20</xdr:col>
      <xdr:colOff>239907</xdr:colOff>
      <xdr:row>58</xdr:row>
      <xdr:rowOff>30541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E209D-758F-4A37-984B-D00E7321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0.10698</cdr:x>
      <cdr:y>0.00698</cdr:y>
    </cdr:from>
    <cdr:to>
      <cdr:x>0.92099</cdr:x>
      <cdr:y>0.14942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4074E29-7E6C-8183-E50B-EFCB99FE1F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5325" y="21320"/>
          <a:ext cx="4225670" cy="435295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T%20Support%20Ticket%20Trends%20project%20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T%20Support%20Ticket%20Trends%20project%20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" refreshedDate="45915.646055555553" createdVersion="8" refreshedVersion="8" minRefreshableVersion="3" recordCount="5" xr:uid="{8D7997DA-5367-4569-BE75-A3AD10E6C907}">
  <cacheSource type="worksheet">
    <worksheetSource ref="A2:D7" sheet="Pivot" r:id="rId2"/>
  </cacheSource>
  <cacheFields count="4">
    <cacheField name="Issue Type" numFmtId="0">
      <sharedItems count="5">
        <s v="Account Access"/>
        <s v="Hardware"/>
        <s v="Network"/>
        <s v="Other"/>
        <s v="Software"/>
      </sharedItems>
    </cacheField>
    <cacheField name="High" numFmtId="0">
      <sharedItems containsSemiMixedTypes="0" containsString="0" containsNumber="1" containsInteger="1" minValue="9" maxValue="16"/>
    </cacheField>
    <cacheField name="Low" numFmtId="0">
      <sharedItems containsSemiMixedTypes="0" containsString="0" containsNumber="1" containsInteger="1" minValue="5" maxValue="12"/>
    </cacheField>
    <cacheField name="Medium" numFmtId="0">
      <sharedItems containsSemiMixedTypes="0" containsString="0" containsNumber="1" containsInteger="1" minValue="14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" refreshedDate="45915.652347685187" createdVersion="8" refreshedVersion="8" minRefreshableVersion="3" recordCount="6" xr:uid="{101930CA-323A-476B-9E1B-30A64BD44CBC}">
  <cacheSource type="worksheet">
    <worksheetSource ref="G2:H8" sheet="Pivot" r:id="rId2"/>
  </cacheSource>
  <cacheFields count="2">
    <cacheField name="Issue Type" numFmtId="0">
      <sharedItems containsBlank="1" count="6">
        <s v="Account Access"/>
        <s v="Hardware"/>
        <s v="Network"/>
        <s v="Other"/>
        <s v="Software"/>
        <m/>
      </sharedItems>
    </cacheField>
    <cacheField name="Resolution Time (hrs)" numFmtId="0">
      <sharedItems containsString="0" containsBlank="1" containsNumber="1" minValue="25.61904761904762" maxValue="30.1433333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" refreshedDate="45915.971984837961" createdVersion="8" refreshedVersion="8" minRefreshableVersion="3" recordCount="3" xr:uid="{57852780-78E1-4706-9B07-86140E0A2981}">
  <cacheSource type="worksheet">
    <worksheetSource ref="G8:H11" sheet="Dashboard"/>
  </cacheSource>
  <cacheFields count="2">
    <cacheField name="Priority" numFmtId="0">
      <sharedItems count="3">
        <s v="High"/>
        <s v="Low"/>
        <s v="Medium"/>
      </sharedItems>
    </cacheField>
    <cacheField name="Ticket ID" numFmtId="0">
      <sharedItems containsSemiMixedTypes="0" containsString="0" containsNumber="1" containsInteger="1" minValue="41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" refreshedDate="45916.613457175925" createdVersion="8" refreshedVersion="8" minRefreshableVersion="3" recordCount="199" xr:uid="{68CBF92D-957C-42C9-8A69-571E071E72E1}">
  <cacheSource type="worksheet">
    <worksheetSource ref="G1:G200" sheet="Raw Data"/>
  </cacheSource>
  <cacheFields count="1">
    <cacheField name="Status" numFmtId="0">
      <sharedItems count="3">
        <s v="Closed"/>
        <s v="In Progress"/>
        <s v="Op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"/>
    <n v="11"/>
    <n v="24"/>
  </r>
  <r>
    <x v="1"/>
    <n v="16"/>
    <n v="8"/>
    <n v="23"/>
  </r>
  <r>
    <x v="2"/>
    <n v="15"/>
    <n v="12"/>
    <n v="15"/>
  </r>
  <r>
    <x v="3"/>
    <n v="11"/>
    <n v="5"/>
    <n v="14"/>
  </r>
  <r>
    <x v="4"/>
    <n v="9"/>
    <n v="5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7.89555555555555"/>
  </r>
  <r>
    <x v="1"/>
    <n v="26.340425531914889"/>
  </r>
  <r>
    <x v="2"/>
    <n v="25.61904761904762"/>
  </r>
  <r>
    <x v="3"/>
    <n v="30.143333333333331"/>
  </r>
  <r>
    <x v="4"/>
    <n v="25.62777777777778"/>
  </r>
  <r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1"/>
  </r>
  <r>
    <x v="1"/>
    <n v="41"/>
  </r>
  <r>
    <x v="2"/>
    <n v="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</r>
  <r>
    <x v="1"/>
  </r>
  <r>
    <x v="0"/>
  </r>
  <r>
    <x v="2"/>
  </r>
  <r>
    <x v="2"/>
  </r>
  <r>
    <x v="1"/>
  </r>
  <r>
    <x v="1"/>
  </r>
  <r>
    <x v="0"/>
  </r>
  <r>
    <x v="0"/>
  </r>
  <r>
    <x v="0"/>
  </r>
  <r>
    <x v="2"/>
  </r>
  <r>
    <x v="1"/>
  </r>
  <r>
    <x v="0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2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1"/>
  </r>
  <r>
    <x v="1"/>
  </r>
  <r>
    <x v="1"/>
  </r>
  <r>
    <x v="1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1"/>
  </r>
  <r>
    <x v="0"/>
  </r>
  <r>
    <x v="2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0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BBB84-EB92-4B28-AC68-C0B378BA4B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Issue type">
  <location ref="A9:D15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igh" fld="1" baseField="0" baseItem="0"/>
    <dataField name="Sum of Low" fld="2" baseField="0" baseItem="0"/>
    <dataField name="Sum of Medium" fld="3" baseField="0" baseItem="0"/>
  </dataFields>
  <formats count="17"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0" type="button" dataOnly="0" labelOnly="1" outline="0" axis="axisRow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0" type="button" dataOnly="0" labelOnly="1" outline="0" axis="axisRow" fieldPosition="0"/>
    </format>
    <format dxfId="155">
      <pivotArea dataOnly="0" labelOnly="1" fieldPosition="0">
        <references count="1">
          <reference field="0" count="0"/>
        </references>
      </pivotArea>
    </format>
    <format dxfId="154">
      <pivotArea dataOnly="0" labelOnly="1" grandRow="1" outline="0" fieldPosition="0"/>
    </format>
    <format dxfId="1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2">
      <pivotArea dataOnly="0" fieldPosition="0">
        <references count="1">
          <reference field="0" count="0"/>
        </references>
      </pivotArea>
    </format>
    <format dxfId="151">
      <pivotArea field="0" type="button" dataOnly="0" labelOnly="1" outline="0" axis="axisRow" fieldPosition="0"/>
    </format>
    <format dxfId="1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9">
      <pivotArea grandRow="1" outline="0" collapsedLevelsAreSubtotals="1" fieldPosition="0"/>
    </format>
    <format dxfId="148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7B69B-E05B-41A9-8BC2-B69FEC018F9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Issue type">
  <location ref="A11:B1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solution Time (hrs)" fld="1" baseField="0" baseItem="0"/>
  </dataFields>
  <formats count="16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0" type="button" dataOnly="0" labelOnly="1" outline="0" axis="axisRow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0" type="button" dataOnly="0" labelOnly="1" outline="0" axis="axisRow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grandRow="1" outline="0" fieldPosition="0"/>
    </format>
    <format dxfId="136">
      <pivotArea dataOnly="0" labelOnly="1" outline="0" axis="axisValues" fieldPosition="0"/>
    </format>
    <format dxfId="135">
      <pivotArea dataOnly="0" fieldPosition="0">
        <references count="1">
          <reference field="0" count="0"/>
        </references>
      </pivotArea>
    </format>
    <format dxfId="134">
      <pivotArea field="0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grandRow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78520-ED30-49A8-AE23-29A4F43E7F2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riority">
  <location ref="A9:B13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cket ID" fld="1" baseField="0" baseItem="0"/>
  </dataFields>
  <formats count="22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0" type="button" dataOnly="0" labelOnly="1" outline="0" axis="axisRow" fieldPosition="0"/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dataOnly="0" fieldPosition="0">
        <references count="1">
          <reference field="0" count="0"/>
        </references>
      </pivotArea>
    </format>
    <format dxfId="112">
      <pivotArea field="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grandRow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D9C97-7582-442A-A50C-7FD099989587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atus">
  <location ref="A10:B14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0" subtotal="count" baseField="0" baseItem="0"/>
  </dataFields>
  <formats count="17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26">
      <pivotArea field="0" type="button" dataOnly="0" labelOnly="1" outline="0" axis="axisRow" fieldPosition="0"/>
    </format>
    <format dxfId="27">
      <pivotArea dataOnly="0" labelOnly="1" outline="0" axis="axisValues" fieldPosition="0"/>
    </format>
    <format dxfId="28">
      <pivotArea grandRow="1" outline="0" collapsedLevelsAreSubtotals="1" fieldPosition="0"/>
    </format>
    <format dxfId="29">
      <pivotArea dataOnly="0" labelOnly="1" grandRow="1" outline="0" fieldPosition="0"/>
    </format>
    <format dxfId="30">
      <pivotArea dataOnly="0" fieldPosition="0">
        <references count="1">
          <reference field="0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0B24E-8127-4D03-BBBB-F8E62F7C397A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us">
  <location ref="Q34:R38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0" subtotal="count" baseField="0" baseItem="0"/>
  </dataFields>
  <formats count="17"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6">
      <pivotArea dataOnly="0" labelOnly="1" outline="0" axis="axisValues" fieldPosition="0"/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2">
      <pivotArea dataOnly="0" labelOnly="1" outline="0" axis="axisValues" fieldPosition="0"/>
    </format>
    <format dxfId="43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5">
      <pivotArea grandRow="1" outline="0" collapsedLevelsAreSubtotals="1" fieldPosition="0"/>
    </format>
    <format dxfId="46">
      <pivotArea dataOnly="0" labelOnly="1" grandRow="1" outline="0" fieldPosition="0"/>
    </format>
    <format dxfId="47">
      <pivotArea dataOnly="0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8646F-D67C-49FC-8BCA-B0DBD98B85A4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Priority">
  <location ref="L34:M38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cket ID" fld="1" baseField="0" baseItem="0"/>
  </dataFields>
  <formats count="22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dataOnly="0" fieldPosition="0">
        <references count="1">
          <reference field="0" count="0"/>
        </references>
      </pivotArea>
    </format>
    <format dxfId="50">
      <pivotArea field="0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grandRow="1" fieldPosition="0"/>
    </format>
  </format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BE4F5-E9B7-432D-B37C-7DD3AAFF86E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Issue type">
  <location ref="F34:G41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solution Time (hrs)" fld="1" baseField="0" baseItem="0"/>
  </dataFields>
  <formats count="19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grandRow="1" outline="0" fieldPosition="0"/>
    </format>
    <format dxfId="77">
      <pivotArea dataOnly="0" labelOnly="1" outline="0" axis="axisValues" fieldPosition="0"/>
    </format>
    <format dxfId="76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4">
      <pivotArea dataOnly="0" grandRow="1" fieldPosition="0"/>
    </format>
    <format dxfId="73">
      <pivotArea collapsedLevelsAreSubtotals="1" fieldPosition="0">
        <references count="1">
          <reference field="0" count="0"/>
        </references>
      </pivotArea>
    </format>
    <format dxfId="72">
      <pivotArea dataOnly="0" labelOnly="1" fieldPosition="0">
        <references count="1">
          <reference field="0" count="0"/>
        </references>
      </pivotArea>
    </format>
    <format dxfId="71">
      <pivotArea field="0" type="button" dataOnly="0" labelOnly="1" outline="0" axis="axisRow" fieldPosition="0"/>
    </format>
    <format dxfId="7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EC961-0320-4BEC-A244-8B303E40744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Issue type">
  <location ref="A34:D40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igh" fld="1" baseField="0" baseItem="0"/>
    <dataField name="Sum of Low" fld="2" baseField="0" baseItem="0"/>
    <dataField name="Sum of Medium" fld="3" baseField="0" baseItem="0"/>
  </dataFields>
  <formats count="21"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0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grandRow="1" outline="0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0" type="button" dataOnly="0" labelOnly="1" outline="0" axis="axisRow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1">
      <pivotArea field="0" type="button" dataOnly="0" labelOnly="1" outline="0" axis="axisRow" fieldPosition="0"/>
    </format>
    <format dxfId="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9">
      <pivotArea dataOnly="0" grandRow="1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66CE8-D5A1-4B35-A664-5C17894CFFE9}" name="Table1" displayName="Table1" ref="A1:I202" totalsRowShown="0" headerRowDxfId="13" dataDxfId="12" headerRowBorderDxfId="10" tableBorderDxfId="11" totalsRowBorderDxfId="9" headerRowCellStyle="Check Cell">
  <tableColumns count="9">
    <tableColumn id="1" xr3:uid="{47DD60BF-24EE-430F-BE6C-67C956269AB0}" name="Ticket ID" dataDxfId="8"/>
    <tableColumn id="2" xr3:uid="{A4BABC55-A3F7-47C9-8AD6-A0F5320978A6}" name="Date" dataDxfId="7"/>
    <tableColumn id="3" xr3:uid="{BA21ED1E-87CB-480B-9325-E42CD9E59AC8}" name="Issue Type" dataDxfId="6"/>
    <tableColumn id="4" xr3:uid="{65078A6A-37E8-427F-B843-E65D95786D59}" name="Priority" dataDxfId="5"/>
    <tableColumn id="5" xr3:uid="{8DC9D634-7749-42DA-B1A6-0BF460FBD3A0}" name="Response Time (hrs)" dataDxfId="4"/>
    <tableColumn id="6" xr3:uid="{A3BC12CD-4E03-4656-BCE0-545C4A0B5F8E}" name="Resolution Time (hrs)" dataDxfId="3"/>
    <tableColumn id="7" xr3:uid="{6199CEE0-6C61-40C3-A8BF-0B578CF3E207}" name="Status" dataDxfId="2"/>
    <tableColumn id="8" xr3:uid="{ADF2B8EF-FD4F-46BF-8362-6C9D520FC498}" name="Week" dataDxfId="1"/>
    <tableColumn id="10" xr3:uid="{5073304A-59C0-46FE-B8A9-AE9199517C5A}" name="Month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abSelected="1" zoomScale="110" zoomScaleNormal="98" workbookViewId="0">
      <pane ySplit="1" topLeftCell="A2" activePane="bottomLeft" state="frozen"/>
      <selection pane="bottomLeft" activeCell="F2" sqref="F2"/>
    </sheetView>
  </sheetViews>
  <sheetFormatPr defaultColWidth="8.08984375" defaultRowHeight="14.5" x14ac:dyDescent="0.35"/>
  <cols>
    <col min="1" max="1" width="8.08984375" bestFit="1" customWidth="1"/>
    <col min="2" max="2" width="17.81640625" customWidth="1"/>
    <col min="3" max="3" width="13.54296875" bestFit="1" customWidth="1"/>
    <col min="4" max="4" width="7.81640625" bestFit="1" customWidth="1"/>
    <col min="5" max="5" width="17.90625" bestFit="1" customWidth="1"/>
    <col min="6" max="6" width="18.81640625" bestFit="1" customWidth="1"/>
    <col min="7" max="7" width="10" bestFit="1" customWidth="1"/>
    <col min="8" max="8" width="9.26953125" bestFit="1" customWidth="1"/>
    <col min="9" max="9" width="8.26953125" bestFit="1" customWidth="1"/>
    <col min="12" max="12" width="18.6328125" bestFit="1" customWidth="1"/>
    <col min="13" max="13" width="11.81640625" bestFit="1" customWidth="1"/>
    <col min="14" max="14" width="10.6328125" bestFit="1" customWidth="1"/>
    <col min="15" max="15" width="10.7265625" bestFit="1" customWidth="1"/>
    <col min="16" max="16" width="13.81640625" bestFit="1" customWidth="1"/>
    <col min="17" max="17" width="14.54296875" bestFit="1" customWidth="1"/>
  </cols>
  <sheetData>
    <row r="1" spans="1:16" ht="15" thickBot="1" x14ac:dyDescent="0.4">
      <c r="A1" s="13" t="s">
        <v>0</v>
      </c>
      <c r="B1" s="13" t="s">
        <v>1</v>
      </c>
      <c r="C1" s="24" t="s">
        <v>2</v>
      </c>
      <c r="D1" s="13" t="s">
        <v>3</v>
      </c>
      <c r="E1" s="13" t="s">
        <v>4</v>
      </c>
      <c r="F1" s="13" t="s">
        <v>5</v>
      </c>
      <c r="G1" s="26" t="s">
        <v>6</v>
      </c>
      <c r="H1" s="33" t="s">
        <v>224</v>
      </c>
      <c r="I1" s="35" t="s">
        <v>245</v>
      </c>
    </row>
    <row r="2" spans="1:16" ht="15" thickTop="1" x14ac:dyDescent="0.35">
      <c r="A2" s="41" t="s">
        <v>7</v>
      </c>
      <c r="B2" s="42">
        <v>45343</v>
      </c>
      <c r="C2" s="4" t="s">
        <v>8</v>
      </c>
      <c r="D2" s="5" t="s">
        <v>9</v>
      </c>
      <c r="E2" s="2">
        <v>2.6</v>
      </c>
      <c r="F2" s="2">
        <v>36.9</v>
      </c>
      <c r="G2" s="27" t="s">
        <v>10</v>
      </c>
      <c r="H2" s="34" t="s">
        <v>232</v>
      </c>
      <c r="I2" s="31" t="s">
        <v>246</v>
      </c>
    </row>
    <row r="3" spans="1:16" x14ac:dyDescent="0.35">
      <c r="A3" s="2" t="s">
        <v>11</v>
      </c>
      <c r="B3" s="3">
        <v>45306</v>
      </c>
      <c r="C3" s="4" t="s">
        <v>8</v>
      </c>
      <c r="D3" s="6" t="s">
        <v>12</v>
      </c>
      <c r="E3" s="2">
        <v>5.7</v>
      </c>
      <c r="F3" s="2">
        <v>26.1</v>
      </c>
      <c r="G3" s="28" t="s">
        <v>13</v>
      </c>
      <c r="H3" s="34" t="s">
        <v>227</v>
      </c>
      <c r="I3" s="31" t="s">
        <v>247</v>
      </c>
    </row>
    <row r="4" spans="1:16" x14ac:dyDescent="0.35">
      <c r="A4" s="2" t="s">
        <v>14</v>
      </c>
      <c r="B4" s="3">
        <v>45363</v>
      </c>
      <c r="C4" s="4" t="s">
        <v>8</v>
      </c>
      <c r="D4" s="6" t="s">
        <v>12</v>
      </c>
      <c r="E4" s="2">
        <v>5.3</v>
      </c>
      <c r="F4" s="2">
        <v>14.2</v>
      </c>
      <c r="G4" s="27" t="s">
        <v>10</v>
      </c>
      <c r="H4" s="34" t="s">
        <v>235</v>
      </c>
      <c r="I4" s="31" t="s">
        <v>248</v>
      </c>
    </row>
    <row r="5" spans="1:16" x14ac:dyDescent="0.35">
      <c r="A5" s="2" t="s">
        <v>15</v>
      </c>
      <c r="B5" s="3">
        <v>45352</v>
      </c>
      <c r="C5" s="7" t="s">
        <v>16</v>
      </c>
      <c r="D5" s="6" t="s">
        <v>12</v>
      </c>
      <c r="E5" s="2">
        <v>3.5</v>
      </c>
      <c r="F5" s="2">
        <v>43.6</v>
      </c>
      <c r="G5" s="29" t="s">
        <v>17</v>
      </c>
      <c r="H5" s="34" t="s">
        <v>233</v>
      </c>
      <c r="I5" s="31" t="s">
        <v>248</v>
      </c>
      <c r="L5" s="43" t="s">
        <v>220</v>
      </c>
      <c r="M5" s="25">
        <f>COUNTA(A2:A201)</f>
        <v>200</v>
      </c>
      <c r="O5" s="48" t="s">
        <v>6</v>
      </c>
      <c r="P5" s="48" t="s">
        <v>255</v>
      </c>
    </row>
    <row r="6" spans="1:16" x14ac:dyDescent="0.35">
      <c r="A6" s="2" t="s">
        <v>18</v>
      </c>
      <c r="B6" s="3">
        <v>45312</v>
      </c>
      <c r="C6" s="8" t="s">
        <v>19</v>
      </c>
      <c r="D6" s="6" t="s">
        <v>12</v>
      </c>
      <c r="E6" s="2">
        <v>1.8</v>
      </c>
      <c r="F6" s="2">
        <v>20.9</v>
      </c>
      <c r="G6" s="29" t="s">
        <v>17</v>
      </c>
      <c r="H6" s="34" t="s">
        <v>228</v>
      </c>
      <c r="I6" s="31" t="s">
        <v>247</v>
      </c>
      <c r="L6" s="43" t="s">
        <v>221</v>
      </c>
      <c r="M6" s="25">
        <f>AVERAGE('Raw Data'!E2:E201)</f>
        <v>4.1845000000000008</v>
      </c>
      <c r="O6" s="46" t="s">
        <v>10</v>
      </c>
      <c r="P6" s="47">
        <f>COUNTIF(G2:G201, "Closed")</f>
        <v>117</v>
      </c>
    </row>
    <row r="7" spans="1:16" x14ac:dyDescent="0.35">
      <c r="A7" s="2" t="s">
        <v>20</v>
      </c>
      <c r="B7" s="3">
        <v>45374</v>
      </c>
      <c r="C7" s="8" t="s">
        <v>19</v>
      </c>
      <c r="D7" s="5" t="s">
        <v>9</v>
      </c>
      <c r="E7" s="2">
        <v>5.7</v>
      </c>
      <c r="F7" s="2">
        <v>27.9</v>
      </c>
      <c r="G7" s="28" t="s">
        <v>13</v>
      </c>
      <c r="H7" s="34" t="s">
        <v>236</v>
      </c>
      <c r="I7" s="31" t="s">
        <v>248</v>
      </c>
      <c r="L7" s="43" t="s">
        <v>222</v>
      </c>
      <c r="M7" s="25">
        <f>AVERAGE('Raw Data'!F2:F201)</f>
        <v>25.309547738693468</v>
      </c>
      <c r="O7" s="51" t="s">
        <v>13</v>
      </c>
      <c r="P7" s="52">
        <f>COUNTIF(G3:G201, "In Progress")</f>
        <v>46</v>
      </c>
    </row>
    <row r="8" spans="1:16" x14ac:dyDescent="0.35">
      <c r="A8" s="2" t="s">
        <v>21</v>
      </c>
      <c r="B8" s="3">
        <v>45378</v>
      </c>
      <c r="C8" s="7" t="s">
        <v>16</v>
      </c>
      <c r="D8" s="6" t="s">
        <v>12</v>
      </c>
      <c r="E8" s="2">
        <v>4.5999999999999996</v>
      </c>
      <c r="F8" s="2">
        <v>43.9</v>
      </c>
      <c r="G8" s="28" t="s">
        <v>13</v>
      </c>
      <c r="H8" s="34" t="s">
        <v>237</v>
      </c>
      <c r="I8" s="31" t="s">
        <v>248</v>
      </c>
      <c r="L8" s="43" t="s">
        <v>223</v>
      </c>
      <c r="M8" s="25">
        <f>COUNTIF('Raw Data'!C2:C201,"Hardware")</f>
        <v>51</v>
      </c>
      <c r="O8" s="44" t="s">
        <v>17</v>
      </c>
      <c r="P8" s="45">
        <f>COUNTIF(G4:G201, "Open")</f>
        <v>37</v>
      </c>
    </row>
    <row r="9" spans="1:16" x14ac:dyDescent="0.35">
      <c r="A9" s="2" t="s">
        <v>22</v>
      </c>
      <c r="B9" s="3">
        <v>45366</v>
      </c>
      <c r="C9" s="4" t="s">
        <v>8</v>
      </c>
      <c r="D9" s="6" t="s">
        <v>12</v>
      </c>
      <c r="E9" s="2">
        <v>6.4</v>
      </c>
      <c r="F9" s="2">
        <v>31.5</v>
      </c>
      <c r="G9" s="27" t="s">
        <v>10</v>
      </c>
      <c r="H9" s="34" t="s">
        <v>235</v>
      </c>
      <c r="I9" s="31" t="s">
        <v>248</v>
      </c>
      <c r="L9" s="43" t="s">
        <v>244</v>
      </c>
      <c r="M9" s="25">
        <f>COUNTIF(G2:G201,"Closed")</f>
        <v>117</v>
      </c>
      <c r="O9" s="49" t="s">
        <v>218</v>
      </c>
      <c r="P9" s="50">
        <f>COUNTA(G2:G201)</f>
        <v>200</v>
      </c>
    </row>
    <row r="10" spans="1:16" x14ac:dyDescent="0.35">
      <c r="A10" s="2" t="s">
        <v>23</v>
      </c>
      <c r="B10" s="3">
        <v>45366</v>
      </c>
      <c r="C10" s="2" t="s">
        <v>24</v>
      </c>
      <c r="D10" s="6" t="s">
        <v>12</v>
      </c>
      <c r="E10" s="2">
        <v>4.5999999999999996</v>
      </c>
      <c r="F10" s="2">
        <v>9.1</v>
      </c>
      <c r="G10" s="27" t="s">
        <v>10</v>
      </c>
      <c r="H10" s="34" t="s">
        <v>235</v>
      </c>
      <c r="I10" s="31" t="s">
        <v>248</v>
      </c>
      <c r="K10" s="32"/>
    </row>
    <row r="11" spans="1:16" x14ac:dyDescent="0.35">
      <c r="A11" s="2" t="s">
        <v>25</v>
      </c>
      <c r="B11" s="3">
        <v>45379</v>
      </c>
      <c r="C11" s="7" t="s">
        <v>16</v>
      </c>
      <c r="D11" s="9" t="s">
        <v>26</v>
      </c>
      <c r="E11" s="2">
        <v>7</v>
      </c>
      <c r="F11" s="2">
        <v>45.4</v>
      </c>
      <c r="G11" s="27" t="s">
        <v>10</v>
      </c>
      <c r="H11" s="34" t="s">
        <v>237</v>
      </c>
      <c r="I11" s="31" t="s">
        <v>248</v>
      </c>
      <c r="K11" s="32"/>
    </row>
    <row r="12" spans="1:16" x14ac:dyDescent="0.35">
      <c r="A12" s="2" t="s">
        <v>27</v>
      </c>
      <c r="B12" s="3">
        <v>45315</v>
      </c>
      <c r="C12" s="7" t="s">
        <v>16</v>
      </c>
      <c r="D12" s="6" t="s">
        <v>12</v>
      </c>
      <c r="E12" s="2">
        <v>4.9000000000000004</v>
      </c>
      <c r="F12" s="2">
        <v>31.6</v>
      </c>
      <c r="G12" s="29" t="s">
        <v>17</v>
      </c>
      <c r="H12" s="34" t="s">
        <v>228</v>
      </c>
      <c r="I12" s="31" t="s">
        <v>247</v>
      </c>
      <c r="K12" s="32"/>
    </row>
    <row r="13" spans="1:16" x14ac:dyDescent="0.35">
      <c r="A13" s="2" t="s">
        <v>28</v>
      </c>
      <c r="B13" s="3">
        <v>45294</v>
      </c>
      <c r="C13" s="4" t="s">
        <v>8</v>
      </c>
      <c r="D13" s="5" t="s">
        <v>9</v>
      </c>
      <c r="E13" s="2">
        <v>4.9000000000000004</v>
      </c>
      <c r="F13" s="2"/>
      <c r="G13" s="28" t="s">
        <v>13</v>
      </c>
      <c r="H13" s="34" t="s">
        <v>225</v>
      </c>
      <c r="I13" s="31" t="s">
        <v>247</v>
      </c>
    </row>
    <row r="14" spans="1:16" x14ac:dyDescent="0.35">
      <c r="A14" s="2" t="s">
        <v>29</v>
      </c>
      <c r="B14" s="3">
        <v>45313</v>
      </c>
      <c r="C14" s="2" t="s">
        <v>24</v>
      </c>
      <c r="D14" s="5" t="s">
        <v>9</v>
      </c>
      <c r="E14" s="2">
        <v>7.1</v>
      </c>
      <c r="F14" s="2">
        <v>10.1</v>
      </c>
      <c r="G14" s="27" t="s">
        <v>10</v>
      </c>
      <c r="H14" s="34" t="s">
        <v>228</v>
      </c>
      <c r="I14" s="31" t="s">
        <v>247</v>
      </c>
    </row>
    <row r="15" spans="1:16" x14ac:dyDescent="0.35">
      <c r="A15" s="2" t="s">
        <v>30</v>
      </c>
      <c r="B15" s="3">
        <v>45344</v>
      </c>
      <c r="C15" s="7" t="s">
        <v>16</v>
      </c>
      <c r="D15" s="6" t="s">
        <v>12</v>
      </c>
      <c r="E15" s="2">
        <v>3.8</v>
      </c>
      <c r="F15" s="2">
        <v>38.9</v>
      </c>
      <c r="G15" s="27" t="s">
        <v>10</v>
      </c>
      <c r="H15" s="34" t="s">
        <v>232</v>
      </c>
      <c r="I15" s="31" t="s">
        <v>246</v>
      </c>
    </row>
    <row r="16" spans="1:16" x14ac:dyDescent="0.35">
      <c r="A16" s="2" t="s">
        <v>31</v>
      </c>
      <c r="B16" s="3">
        <v>45293</v>
      </c>
      <c r="C16" s="8" t="s">
        <v>19</v>
      </c>
      <c r="D16" s="5" t="s">
        <v>9</v>
      </c>
      <c r="E16" s="2">
        <v>1.9</v>
      </c>
      <c r="F16" s="2">
        <v>31.3</v>
      </c>
      <c r="G16" s="27" t="s">
        <v>10</v>
      </c>
      <c r="H16" s="34" t="s">
        <v>225</v>
      </c>
      <c r="I16" s="31" t="s">
        <v>247</v>
      </c>
    </row>
    <row r="17" spans="1:9" x14ac:dyDescent="0.35">
      <c r="A17" s="2" t="s">
        <v>32</v>
      </c>
      <c r="B17" s="3">
        <v>45379</v>
      </c>
      <c r="C17" s="10" t="s">
        <v>33</v>
      </c>
      <c r="D17" s="6" t="s">
        <v>12</v>
      </c>
      <c r="E17" s="2">
        <v>1.2</v>
      </c>
      <c r="F17" s="2">
        <v>27.5</v>
      </c>
      <c r="G17" s="29" t="s">
        <v>17</v>
      </c>
      <c r="H17" s="34" t="s">
        <v>237</v>
      </c>
      <c r="I17" s="31" t="s">
        <v>248</v>
      </c>
    </row>
    <row r="18" spans="1:9" x14ac:dyDescent="0.35">
      <c r="A18" s="2" t="s">
        <v>34</v>
      </c>
      <c r="B18" s="3">
        <v>45321</v>
      </c>
      <c r="C18" s="7" t="s">
        <v>16</v>
      </c>
      <c r="D18" s="9" t="s">
        <v>26</v>
      </c>
      <c r="E18" s="2">
        <v>6.3</v>
      </c>
      <c r="F18" s="2">
        <v>43.3</v>
      </c>
      <c r="G18" s="29" t="s">
        <v>17</v>
      </c>
      <c r="H18" s="34" t="s">
        <v>229</v>
      </c>
      <c r="I18" s="31" t="s">
        <v>247</v>
      </c>
    </row>
    <row r="19" spans="1:9" x14ac:dyDescent="0.35">
      <c r="A19" s="2" t="s">
        <v>35</v>
      </c>
      <c r="B19" s="3">
        <v>45329</v>
      </c>
      <c r="C19" s="10" t="s">
        <v>33</v>
      </c>
      <c r="D19" s="6" t="s">
        <v>12</v>
      </c>
      <c r="E19" s="2">
        <v>5.3</v>
      </c>
      <c r="F19" s="2">
        <v>38.700000000000003</v>
      </c>
      <c r="G19" s="27" t="s">
        <v>10</v>
      </c>
      <c r="H19" s="34" t="s">
        <v>230</v>
      </c>
      <c r="I19" s="31" t="s">
        <v>246</v>
      </c>
    </row>
    <row r="20" spans="1:9" x14ac:dyDescent="0.35">
      <c r="A20" s="2" t="s">
        <v>36</v>
      </c>
      <c r="B20" s="3">
        <v>45293</v>
      </c>
      <c r="C20" s="4" t="s">
        <v>8</v>
      </c>
      <c r="D20" s="6" t="s">
        <v>12</v>
      </c>
      <c r="E20" s="2">
        <v>5.9</v>
      </c>
      <c r="F20" s="2">
        <v>10.7</v>
      </c>
      <c r="G20" s="29" t="s">
        <v>17</v>
      </c>
      <c r="H20" s="34" t="s">
        <v>225</v>
      </c>
      <c r="I20" s="31" t="s">
        <v>247</v>
      </c>
    </row>
    <row r="21" spans="1:9" x14ac:dyDescent="0.35">
      <c r="A21" s="2" t="s">
        <v>37</v>
      </c>
      <c r="B21" s="3">
        <v>45355</v>
      </c>
      <c r="C21" s="8" t="s">
        <v>19</v>
      </c>
      <c r="D21" s="6" t="s">
        <v>12</v>
      </c>
      <c r="E21" s="2">
        <v>2.5</v>
      </c>
      <c r="F21" s="2">
        <v>17.7</v>
      </c>
      <c r="G21" s="27" t="s">
        <v>10</v>
      </c>
      <c r="H21" s="34" t="s">
        <v>234</v>
      </c>
      <c r="I21" s="31" t="s">
        <v>248</v>
      </c>
    </row>
    <row r="22" spans="1:9" x14ac:dyDescent="0.35">
      <c r="A22" s="2" t="s">
        <v>38</v>
      </c>
      <c r="B22" s="3">
        <v>45351</v>
      </c>
      <c r="C22" s="8" t="s">
        <v>19</v>
      </c>
      <c r="D22" s="6" t="s">
        <v>12</v>
      </c>
      <c r="E22" s="2">
        <v>2</v>
      </c>
      <c r="F22" s="2">
        <v>14.9</v>
      </c>
      <c r="G22" s="27" t="s">
        <v>10</v>
      </c>
      <c r="H22" s="34" t="s">
        <v>233</v>
      </c>
      <c r="I22" s="31" t="s">
        <v>246</v>
      </c>
    </row>
    <row r="23" spans="1:9" x14ac:dyDescent="0.35">
      <c r="A23" s="2" t="s">
        <v>39</v>
      </c>
      <c r="B23" s="3">
        <v>45312</v>
      </c>
      <c r="C23" s="8" t="s">
        <v>19</v>
      </c>
      <c r="D23" s="6" t="s">
        <v>12</v>
      </c>
      <c r="E23" s="2">
        <v>1.1000000000000001</v>
      </c>
      <c r="F23" s="2">
        <v>36.700000000000003</v>
      </c>
      <c r="G23" s="27" t="s">
        <v>10</v>
      </c>
      <c r="H23" s="34" t="s">
        <v>228</v>
      </c>
      <c r="I23" s="31" t="s">
        <v>247</v>
      </c>
    </row>
    <row r="24" spans="1:9" x14ac:dyDescent="0.35">
      <c r="A24" s="2" t="s">
        <v>40</v>
      </c>
      <c r="B24" s="3">
        <v>45324</v>
      </c>
      <c r="C24" s="7" t="s">
        <v>16</v>
      </c>
      <c r="D24" s="9" t="s">
        <v>26</v>
      </c>
      <c r="E24" s="2">
        <v>3.5</v>
      </c>
      <c r="F24" s="2">
        <v>5.5</v>
      </c>
      <c r="G24" s="27" t="s">
        <v>10</v>
      </c>
      <c r="H24" s="34" t="s">
        <v>229</v>
      </c>
      <c r="I24" s="31" t="s">
        <v>246</v>
      </c>
    </row>
    <row r="25" spans="1:9" x14ac:dyDescent="0.35">
      <c r="A25" s="2" t="s">
        <v>41</v>
      </c>
      <c r="B25" s="3">
        <v>45367</v>
      </c>
      <c r="C25" s="10" t="s">
        <v>33</v>
      </c>
      <c r="D25" s="6" t="s">
        <v>12</v>
      </c>
      <c r="E25" s="2">
        <v>5.0999999999999996</v>
      </c>
      <c r="F25" s="2">
        <v>29.1</v>
      </c>
      <c r="G25" s="27" t="s">
        <v>10</v>
      </c>
      <c r="H25" s="34" t="s">
        <v>235</v>
      </c>
      <c r="I25" s="31" t="s">
        <v>248</v>
      </c>
    </row>
    <row r="26" spans="1:9" x14ac:dyDescent="0.35">
      <c r="A26" s="2" t="s">
        <v>42</v>
      </c>
      <c r="B26" s="3">
        <v>45349</v>
      </c>
      <c r="C26" s="4" t="s">
        <v>8</v>
      </c>
      <c r="D26" s="9" t="s">
        <v>26</v>
      </c>
      <c r="E26" s="2">
        <v>3.7</v>
      </c>
      <c r="F26" s="2">
        <v>37.5</v>
      </c>
      <c r="G26" s="27" t="s">
        <v>10</v>
      </c>
      <c r="H26" s="34" t="s">
        <v>233</v>
      </c>
      <c r="I26" s="31" t="s">
        <v>246</v>
      </c>
    </row>
    <row r="27" spans="1:9" x14ac:dyDescent="0.35">
      <c r="A27" s="2" t="s">
        <v>43</v>
      </c>
      <c r="B27" s="3">
        <v>45313</v>
      </c>
      <c r="C27" s="7" t="s">
        <v>16</v>
      </c>
      <c r="D27" s="9" t="s">
        <v>26</v>
      </c>
      <c r="E27" s="2">
        <v>4.0999999999999996</v>
      </c>
      <c r="F27" s="2">
        <v>42.6</v>
      </c>
      <c r="G27" s="27" t="s">
        <v>10</v>
      </c>
      <c r="H27" s="34" t="s">
        <v>228</v>
      </c>
      <c r="I27" s="31" t="s">
        <v>247</v>
      </c>
    </row>
    <row r="28" spans="1:9" x14ac:dyDescent="0.35">
      <c r="A28" s="2" t="s">
        <v>44</v>
      </c>
      <c r="B28" s="3">
        <v>45380</v>
      </c>
      <c r="C28" s="7" t="s">
        <v>16</v>
      </c>
      <c r="D28" s="5" t="s">
        <v>9</v>
      </c>
      <c r="E28" s="2">
        <v>7.3</v>
      </c>
      <c r="F28" s="2">
        <v>19.100000000000001</v>
      </c>
      <c r="G28" s="27" t="s">
        <v>10</v>
      </c>
      <c r="H28" s="34" t="s">
        <v>237</v>
      </c>
      <c r="I28" s="31" t="s">
        <v>248</v>
      </c>
    </row>
    <row r="29" spans="1:9" x14ac:dyDescent="0.35">
      <c r="A29" s="2" t="s">
        <v>45</v>
      </c>
      <c r="B29" s="3">
        <v>45340</v>
      </c>
      <c r="C29" s="8" t="s">
        <v>19</v>
      </c>
      <c r="D29" s="5" t="s">
        <v>9</v>
      </c>
      <c r="E29" s="2">
        <v>3.4</v>
      </c>
      <c r="F29" s="2">
        <v>40.1</v>
      </c>
      <c r="G29" s="27" t="s">
        <v>10</v>
      </c>
      <c r="H29" s="34" t="s">
        <v>232</v>
      </c>
      <c r="I29" s="31" t="s">
        <v>246</v>
      </c>
    </row>
    <row r="30" spans="1:9" x14ac:dyDescent="0.35">
      <c r="A30" s="2" t="s">
        <v>46</v>
      </c>
      <c r="B30" s="3">
        <v>45350</v>
      </c>
      <c r="C30" s="8" t="s">
        <v>19</v>
      </c>
      <c r="D30" s="5" t="s">
        <v>9</v>
      </c>
      <c r="E30" s="2">
        <v>4.5999999999999996</v>
      </c>
      <c r="F30" s="2">
        <v>8.9</v>
      </c>
      <c r="G30" s="27" t="s">
        <v>10</v>
      </c>
      <c r="H30" s="34" t="s">
        <v>233</v>
      </c>
      <c r="I30" s="31" t="s">
        <v>246</v>
      </c>
    </row>
    <row r="31" spans="1:9" x14ac:dyDescent="0.35">
      <c r="A31" s="2" t="s">
        <v>47</v>
      </c>
      <c r="B31" s="3">
        <v>45333</v>
      </c>
      <c r="C31" s="7" t="s">
        <v>16</v>
      </c>
      <c r="D31" s="5" t="s">
        <v>9</v>
      </c>
      <c r="E31" s="2">
        <v>6.5</v>
      </c>
      <c r="F31" s="2">
        <v>41.2</v>
      </c>
      <c r="G31" s="28" t="s">
        <v>13</v>
      </c>
      <c r="H31" s="34" t="s">
        <v>231</v>
      </c>
      <c r="I31" s="31" t="s">
        <v>246</v>
      </c>
    </row>
    <row r="32" spans="1:9" x14ac:dyDescent="0.35">
      <c r="A32" s="2" t="s">
        <v>48</v>
      </c>
      <c r="B32" s="3">
        <v>45351</v>
      </c>
      <c r="C32" s="8" t="s">
        <v>19</v>
      </c>
      <c r="D32" s="5" t="s">
        <v>9</v>
      </c>
      <c r="E32" s="2">
        <v>3.8</v>
      </c>
      <c r="F32" s="2">
        <v>9.6</v>
      </c>
      <c r="G32" s="27" t="s">
        <v>10</v>
      </c>
      <c r="H32" s="34" t="s">
        <v>233</v>
      </c>
      <c r="I32" s="31" t="s">
        <v>246</v>
      </c>
    </row>
    <row r="33" spans="1:9" x14ac:dyDescent="0.35">
      <c r="A33" s="2" t="s">
        <v>49</v>
      </c>
      <c r="B33" s="3">
        <v>45371</v>
      </c>
      <c r="C33" s="7" t="s">
        <v>16</v>
      </c>
      <c r="D33" s="6" t="s">
        <v>12</v>
      </c>
      <c r="E33" s="2">
        <v>5.4</v>
      </c>
      <c r="F33" s="2">
        <v>21.5</v>
      </c>
      <c r="G33" s="27" t="s">
        <v>10</v>
      </c>
      <c r="H33" s="34" t="s">
        <v>236</v>
      </c>
      <c r="I33" s="31" t="s">
        <v>248</v>
      </c>
    </row>
    <row r="34" spans="1:9" x14ac:dyDescent="0.35">
      <c r="A34" s="2" t="s">
        <v>50</v>
      </c>
      <c r="B34" s="3">
        <v>45306</v>
      </c>
      <c r="C34" s="8" t="s">
        <v>19</v>
      </c>
      <c r="D34" s="5" t="s">
        <v>9</v>
      </c>
      <c r="E34" s="2">
        <v>7</v>
      </c>
      <c r="F34" s="2">
        <v>39.1</v>
      </c>
      <c r="G34" s="29" t="s">
        <v>17</v>
      </c>
      <c r="H34" s="34" t="s">
        <v>227</v>
      </c>
      <c r="I34" s="31" t="s">
        <v>247</v>
      </c>
    </row>
    <row r="35" spans="1:9" x14ac:dyDescent="0.35">
      <c r="A35" s="2" t="s">
        <v>51</v>
      </c>
      <c r="B35" s="3">
        <v>45353</v>
      </c>
      <c r="C35" s="7" t="s">
        <v>16</v>
      </c>
      <c r="D35" s="6" t="s">
        <v>12</v>
      </c>
      <c r="E35" s="2">
        <v>7.6</v>
      </c>
      <c r="F35" s="2">
        <v>10.6</v>
      </c>
      <c r="G35" s="27" t="s">
        <v>10</v>
      </c>
      <c r="H35" s="34" t="s">
        <v>233</v>
      </c>
      <c r="I35" s="31" t="s">
        <v>248</v>
      </c>
    </row>
    <row r="36" spans="1:9" x14ac:dyDescent="0.35">
      <c r="A36" s="2" t="s">
        <v>52</v>
      </c>
      <c r="B36" s="3">
        <v>45353</v>
      </c>
      <c r="C36" s="8" t="s">
        <v>19</v>
      </c>
      <c r="D36" s="9" t="s">
        <v>26</v>
      </c>
      <c r="E36" s="2">
        <v>2</v>
      </c>
      <c r="F36" s="2">
        <v>14.1</v>
      </c>
      <c r="G36" s="27" t="s">
        <v>10</v>
      </c>
      <c r="H36" s="34" t="s">
        <v>233</v>
      </c>
      <c r="I36" s="31" t="s">
        <v>248</v>
      </c>
    </row>
    <row r="37" spans="1:9" x14ac:dyDescent="0.35">
      <c r="A37" s="2" t="s">
        <v>53</v>
      </c>
      <c r="B37" s="3">
        <v>45338</v>
      </c>
      <c r="C37" s="4" t="s">
        <v>8</v>
      </c>
      <c r="D37" s="5" t="s">
        <v>9</v>
      </c>
      <c r="E37" s="2">
        <v>7.5</v>
      </c>
      <c r="F37" s="2">
        <v>35.799999999999997</v>
      </c>
      <c r="G37" s="29" t="s">
        <v>17</v>
      </c>
      <c r="H37" s="34" t="s">
        <v>231</v>
      </c>
      <c r="I37" s="31" t="s">
        <v>246</v>
      </c>
    </row>
    <row r="38" spans="1:9" x14ac:dyDescent="0.35">
      <c r="A38" s="2" t="s">
        <v>54</v>
      </c>
      <c r="B38" s="3">
        <v>45353</v>
      </c>
      <c r="C38" s="2" t="s">
        <v>24</v>
      </c>
      <c r="D38" s="9" t="s">
        <v>26</v>
      </c>
      <c r="E38" s="2">
        <v>4.4000000000000004</v>
      </c>
      <c r="F38" s="2">
        <v>35.700000000000003</v>
      </c>
      <c r="G38" s="27" t="s">
        <v>10</v>
      </c>
      <c r="H38" s="34" t="s">
        <v>233</v>
      </c>
      <c r="I38" s="31" t="s">
        <v>248</v>
      </c>
    </row>
    <row r="39" spans="1:9" x14ac:dyDescent="0.35">
      <c r="A39" s="2" t="s">
        <v>55</v>
      </c>
      <c r="B39" s="3">
        <v>45342</v>
      </c>
      <c r="C39" s="7" t="s">
        <v>16</v>
      </c>
      <c r="D39" s="5" t="s">
        <v>9</v>
      </c>
      <c r="E39" s="2">
        <v>2.8</v>
      </c>
      <c r="F39" s="2">
        <v>32.200000000000003</v>
      </c>
      <c r="G39" s="27" t="s">
        <v>10</v>
      </c>
      <c r="H39" s="34" t="s">
        <v>232</v>
      </c>
      <c r="I39" s="31" t="s">
        <v>246</v>
      </c>
    </row>
    <row r="40" spans="1:9" x14ac:dyDescent="0.35">
      <c r="A40" s="2" t="s">
        <v>56</v>
      </c>
      <c r="B40" s="3">
        <v>45346</v>
      </c>
      <c r="C40" s="4" t="s">
        <v>8</v>
      </c>
      <c r="D40" s="5" t="s">
        <v>9</v>
      </c>
      <c r="E40" s="2">
        <v>4.2</v>
      </c>
      <c r="F40" s="2">
        <v>34.5</v>
      </c>
      <c r="G40" s="27" t="s">
        <v>10</v>
      </c>
      <c r="H40" s="34" t="s">
        <v>232</v>
      </c>
      <c r="I40" s="31" t="s">
        <v>246</v>
      </c>
    </row>
    <row r="41" spans="1:9" x14ac:dyDescent="0.35">
      <c r="A41" s="2" t="s">
        <v>57</v>
      </c>
      <c r="B41" s="3">
        <v>45355</v>
      </c>
      <c r="C41" s="7" t="s">
        <v>16</v>
      </c>
      <c r="D41" s="6" t="s">
        <v>12</v>
      </c>
      <c r="E41" s="2">
        <v>7.9</v>
      </c>
      <c r="F41" s="2">
        <v>27.9</v>
      </c>
      <c r="G41" s="27" t="s">
        <v>10</v>
      </c>
      <c r="H41" s="34" t="s">
        <v>234</v>
      </c>
      <c r="I41" s="31" t="s">
        <v>248</v>
      </c>
    </row>
    <row r="42" spans="1:9" x14ac:dyDescent="0.35">
      <c r="A42" s="2" t="s">
        <v>58</v>
      </c>
      <c r="B42" s="3">
        <v>45294</v>
      </c>
      <c r="C42" s="2" t="s">
        <v>24</v>
      </c>
      <c r="D42" s="6" t="s">
        <v>12</v>
      </c>
      <c r="E42" s="2">
        <v>4.4000000000000004</v>
      </c>
      <c r="F42" s="2">
        <v>15.1</v>
      </c>
      <c r="G42" s="29" t="s">
        <v>17</v>
      </c>
      <c r="H42" s="34" t="s">
        <v>225</v>
      </c>
      <c r="I42" s="31" t="s">
        <v>247</v>
      </c>
    </row>
    <row r="43" spans="1:9" x14ac:dyDescent="0.35">
      <c r="A43" s="2" t="s">
        <v>59</v>
      </c>
      <c r="B43" s="3">
        <v>45342</v>
      </c>
      <c r="C43" s="10" t="s">
        <v>33</v>
      </c>
      <c r="D43" s="9" t="s">
        <v>26</v>
      </c>
      <c r="E43" s="2">
        <v>3.3</v>
      </c>
      <c r="F43" s="2">
        <v>19.2</v>
      </c>
      <c r="G43" s="29" t="s">
        <v>17</v>
      </c>
      <c r="H43" s="34" t="s">
        <v>232</v>
      </c>
      <c r="I43" s="31" t="s">
        <v>246</v>
      </c>
    </row>
    <row r="44" spans="1:9" x14ac:dyDescent="0.35">
      <c r="A44" s="2" t="s">
        <v>60</v>
      </c>
      <c r="B44" s="3">
        <v>45298</v>
      </c>
      <c r="C44" s="4" t="s">
        <v>8</v>
      </c>
      <c r="D44" s="6" t="s">
        <v>12</v>
      </c>
      <c r="E44" s="2">
        <v>5.4</v>
      </c>
      <c r="F44" s="2">
        <v>12</v>
      </c>
      <c r="G44" s="27" t="s">
        <v>10</v>
      </c>
      <c r="H44" s="34" t="s">
        <v>226</v>
      </c>
      <c r="I44" s="31" t="s">
        <v>247</v>
      </c>
    </row>
    <row r="45" spans="1:9" x14ac:dyDescent="0.35">
      <c r="A45" s="2" t="s">
        <v>61</v>
      </c>
      <c r="B45" s="3">
        <v>45312</v>
      </c>
      <c r="C45" s="8" t="s">
        <v>19</v>
      </c>
      <c r="D45" s="9" t="s">
        <v>26</v>
      </c>
      <c r="E45" s="2">
        <v>2.7</v>
      </c>
      <c r="F45" s="2">
        <v>44</v>
      </c>
      <c r="G45" s="27" t="s">
        <v>10</v>
      </c>
      <c r="H45" s="34" t="s">
        <v>228</v>
      </c>
      <c r="I45" s="31" t="s">
        <v>247</v>
      </c>
    </row>
    <row r="46" spans="1:9" x14ac:dyDescent="0.35">
      <c r="A46" s="2" t="s">
        <v>62</v>
      </c>
      <c r="B46" s="3">
        <v>45364</v>
      </c>
      <c r="C46" s="10" t="s">
        <v>33</v>
      </c>
      <c r="D46" s="5" t="s">
        <v>9</v>
      </c>
      <c r="E46" s="2">
        <v>1.5</v>
      </c>
      <c r="F46" s="2">
        <v>29.7</v>
      </c>
      <c r="G46" s="27" t="s">
        <v>10</v>
      </c>
      <c r="H46" s="34" t="s">
        <v>235</v>
      </c>
      <c r="I46" s="31" t="s">
        <v>248</v>
      </c>
    </row>
    <row r="47" spans="1:9" x14ac:dyDescent="0.35">
      <c r="A47" s="2" t="s">
        <v>63</v>
      </c>
      <c r="B47" s="3">
        <v>45330</v>
      </c>
      <c r="C47" s="8" t="s">
        <v>19</v>
      </c>
      <c r="D47" s="5" t="s">
        <v>9</v>
      </c>
      <c r="E47" s="2">
        <v>1.9</v>
      </c>
      <c r="F47" s="2">
        <v>21.6</v>
      </c>
      <c r="G47" s="27" t="s">
        <v>10</v>
      </c>
      <c r="H47" s="34" t="s">
        <v>230</v>
      </c>
      <c r="I47" s="31" t="s">
        <v>246</v>
      </c>
    </row>
    <row r="48" spans="1:9" x14ac:dyDescent="0.35">
      <c r="A48" s="2" t="s">
        <v>64</v>
      </c>
      <c r="B48" s="3">
        <v>45309</v>
      </c>
      <c r="C48" s="8" t="s">
        <v>19</v>
      </c>
      <c r="D48" s="6" t="s">
        <v>12</v>
      </c>
      <c r="E48" s="2">
        <v>1.9</v>
      </c>
      <c r="F48" s="2">
        <v>24.3</v>
      </c>
      <c r="G48" s="27" t="s">
        <v>10</v>
      </c>
      <c r="H48" s="34" t="s">
        <v>227</v>
      </c>
      <c r="I48" s="31" t="s">
        <v>247</v>
      </c>
    </row>
    <row r="49" spans="1:9" x14ac:dyDescent="0.35">
      <c r="A49" s="2" t="s">
        <v>65</v>
      </c>
      <c r="B49" s="3">
        <v>45295</v>
      </c>
      <c r="C49" s="7" t="s">
        <v>16</v>
      </c>
      <c r="D49" s="9" t="s">
        <v>26</v>
      </c>
      <c r="E49" s="2">
        <v>2.1</v>
      </c>
      <c r="F49" s="2">
        <v>45.7</v>
      </c>
      <c r="G49" s="28" t="s">
        <v>13</v>
      </c>
      <c r="H49" s="34" t="s">
        <v>225</v>
      </c>
      <c r="I49" s="31" t="s">
        <v>247</v>
      </c>
    </row>
    <row r="50" spans="1:9" x14ac:dyDescent="0.35">
      <c r="A50" s="2" t="s">
        <v>66</v>
      </c>
      <c r="B50" s="3">
        <v>45380</v>
      </c>
      <c r="C50" s="7" t="s">
        <v>16</v>
      </c>
      <c r="D50" s="9" t="s">
        <v>26</v>
      </c>
      <c r="E50" s="2">
        <v>2</v>
      </c>
      <c r="F50" s="2">
        <v>10.7</v>
      </c>
      <c r="G50" s="27" t="s">
        <v>10</v>
      </c>
      <c r="H50" s="34" t="s">
        <v>237</v>
      </c>
      <c r="I50" s="31" t="s">
        <v>248</v>
      </c>
    </row>
    <row r="51" spans="1:9" x14ac:dyDescent="0.35">
      <c r="A51" s="2" t="s">
        <v>67</v>
      </c>
      <c r="B51" s="3">
        <v>45351</v>
      </c>
      <c r="C51" s="10" t="s">
        <v>33</v>
      </c>
      <c r="D51" s="6" t="s">
        <v>12</v>
      </c>
      <c r="E51" s="2">
        <v>5.5</v>
      </c>
      <c r="F51" s="2">
        <v>29.8</v>
      </c>
      <c r="G51" s="27" t="s">
        <v>10</v>
      </c>
      <c r="H51" s="34" t="s">
        <v>233</v>
      </c>
      <c r="I51" s="31" t="s">
        <v>246</v>
      </c>
    </row>
    <row r="52" spans="1:9" x14ac:dyDescent="0.35">
      <c r="A52" s="2" t="s">
        <v>68</v>
      </c>
      <c r="B52" s="3">
        <v>45305</v>
      </c>
      <c r="C52" s="2" t="s">
        <v>24</v>
      </c>
      <c r="D52" s="6" t="s">
        <v>12</v>
      </c>
      <c r="E52" s="2">
        <v>2.2999999999999998</v>
      </c>
      <c r="F52" s="2">
        <v>26.3</v>
      </c>
      <c r="G52" s="27" t="s">
        <v>10</v>
      </c>
      <c r="H52" s="34" t="s">
        <v>227</v>
      </c>
      <c r="I52" s="31" t="s">
        <v>247</v>
      </c>
    </row>
    <row r="53" spans="1:9" x14ac:dyDescent="0.35">
      <c r="A53" s="2" t="s">
        <v>69</v>
      </c>
      <c r="B53" s="3">
        <v>45300</v>
      </c>
      <c r="C53" s="8" t="s">
        <v>19</v>
      </c>
      <c r="D53" s="6" t="s">
        <v>12</v>
      </c>
      <c r="E53" s="2">
        <v>3.4</v>
      </c>
      <c r="F53" s="2">
        <v>30.9</v>
      </c>
      <c r="G53" s="27" t="s">
        <v>10</v>
      </c>
      <c r="H53" s="34" t="s">
        <v>226</v>
      </c>
      <c r="I53" s="31" t="s">
        <v>247</v>
      </c>
    </row>
    <row r="54" spans="1:9" x14ac:dyDescent="0.35">
      <c r="A54" s="2" t="s">
        <v>70</v>
      </c>
      <c r="B54" s="3">
        <v>45381</v>
      </c>
      <c r="C54" s="4" t="s">
        <v>8</v>
      </c>
      <c r="D54" s="6" t="s">
        <v>12</v>
      </c>
      <c r="E54" s="2">
        <v>7.3</v>
      </c>
      <c r="F54" s="2">
        <v>4.8</v>
      </c>
      <c r="G54" s="27" t="s">
        <v>10</v>
      </c>
      <c r="H54" s="34" t="s">
        <v>237</v>
      </c>
      <c r="I54" s="31" t="s">
        <v>248</v>
      </c>
    </row>
    <row r="55" spans="1:9" x14ac:dyDescent="0.35">
      <c r="A55" s="2" t="s">
        <v>71</v>
      </c>
      <c r="B55" s="3">
        <v>45344</v>
      </c>
      <c r="C55" s="4" t="s">
        <v>8</v>
      </c>
      <c r="D55" s="9" t="s">
        <v>26</v>
      </c>
      <c r="E55" s="2">
        <v>4.3</v>
      </c>
      <c r="F55" s="2">
        <v>42.4</v>
      </c>
      <c r="G55" s="29" t="s">
        <v>17</v>
      </c>
      <c r="H55" s="34" t="s">
        <v>232</v>
      </c>
      <c r="I55" s="31" t="s">
        <v>246</v>
      </c>
    </row>
    <row r="56" spans="1:9" x14ac:dyDescent="0.35">
      <c r="A56" s="2" t="s">
        <v>72</v>
      </c>
      <c r="B56" s="3">
        <v>45293</v>
      </c>
      <c r="C56" s="10" t="s">
        <v>33</v>
      </c>
      <c r="D56" s="9" t="s">
        <v>26</v>
      </c>
      <c r="E56" s="2">
        <v>5.7</v>
      </c>
      <c r="F56" s="2">
        <v>45</v>
      </c>
      <c r="G56" s="28" t="s">
        <v>13</v>
      </c>
      <c r="H56" s="34" t="s">
        <v>225</v>
      </c>
      <c r="I56" s="31" t="s">
        <v>247</v>
      </c>
    </row>
    <row r="57" spans="1:9" x14ac:dyDescent="0.35">
      <c r="A57" s="2" t="s">
        <v>73</v>
      </c>
      <c r="B57" s="3">
        <v>45375</v>
      </c>
      <c r="C57" s="10" t="s">
        <v>33</v>
      </c>
      <c r="D57" s="6" t="s">
        <v>12</v>
      </c>
      <c r="E57" s="2">
        <v>2.2000000000000002</v>
      </c>
      <c r="F57" s="2">
        <v>28.9</v>
      </c>
      <c r="G57" s="29" t="s">
        <v>17</v>
      </c>
      <c r="H57" s="34" t="s">
        <v>237</v>
      </c>
      <c r="I57" s="31" t="s">
        <v>248</v>
      </c>
    </row>
    <row r="58" spans="1:9" x14ac:dyDescent="0.35">
      <c r="A58" s="2" t="s">
        <v>74</v>
      </c>
      <c r="B58" s="3">
        <v>45351</v>
      </c>
      <c r="C58" s="10" t="s">
        <v>33</v>
      </c>
      <c r="D58" s="6" t="s">
        <v>12</v>
      </c>
      <c r="E58" s="2">
        <v>2.2999999999999998</v>
      </c>
      <c r="F58" s="2">
        <v>34.700000000000003</v>
      </c>
      <c r="G58" s="28" t="s">
        <v>13</v>
      </c>
      <c r="H58" s="34" t="s">
        <v>233</v>
      </c>
      <c r="I58" s="31" t="s">
        <v>246</v>
      </c>
    </row>
    <row r="59" spans="1:9" x14ac:dyDescent="0.35">
      <c r="A59" s="2" t="s">
        <v>75</v>
      </c>
      <c r="B59" s="3">
        <v>45362</v>
      </c>
      <c r="C59" s="10" t="s">
        <v>33</v>
      </c>
      <c r="D59" s="6" t="s">
        <v>12</v>
      </c>
      <c r="E59" s="2">
        <v>1.3</v>
      </c>
      <c r="F59" s="2">
        <v>44.6</v>
      </c>
      <c r="G59" s="27" t="s">
        <v>10</v>
      </c>
      <c r="H59" s="34" t="s">
        <v>235</v>
      </c>
      <c r="I59" s="31" t="s">
        <v>248</v>
      </c>
    </row>
    <row r="60" spans="1:9" x14ac:dyDescent="0.35">
      <c r="A60" s="2" t="s">
        <v>76</v>
      </c>
      <c r="B60" s="3">
        <v>45335</v>
      </c>
      <c r="C60" s="8" t="s">
        <v>19</v>
      </c>
      <c r="D60" s="5" t="s">
        <v>9</v>
      </c>
      <c r="E60" s="2">
        <v>2.2000000000000002</v>
      </c>
      <c r="F60" s="2">
        <v>35.1</v>
      </c>
      <c r="G60" s="29" t="s">
        <v>17</v>
      </c>
      <c r="H60" s="34" t="s">
        <v>231</v>
      </c>
      <c r="I60" s="31" t="s">
        <v>246</v>
      </c>
    </row>
    <row r="61" spans="1:9" x14ac:dyDescent="0.35">
      <c r="A61" s="2" t="s">
        <v>77</v>
      </c>
      <c r="B61" s="3">
        <v>45299</v>
      </c>
      <c r="C61" s="7" t="s">
        <v>16</v>
      </c>
      <c r="D61" s="9" t="s">
        <v>26</v>
      </c>
      <c r="E61" s="2">
        <v>3</v>
      </c>
      <c r="F61" s="2">
        <v>10.7</v>
      </c>
      <c r="G61" s="27" t="s">
        <v>10</v>
      </c>
      <c r="H61" s="34" t="s">
        <v>226</v>
      </c>
      <c r="I61" s="31" t="s">
        <v>247</v>
      </c>
    </row>
    <row r="62" spans="1:9" x14ac:dyDescent="0.35">
      <c r="A62" s="2" t="s">
        <v>78</v>
      </c>
      <c r="B62" s="3">
        <v>45338</v>
      </c>
      <c r="C62" s="7" t="s">
        <v>16</v>
      </c>
      <c r="D62" s="6" t="s">
        <v>12</v>
      </c>
      <c r="E62" s="2">
        <v>2.2000000000000002</v>
      </c>
      <c r="F62" s="2">
        <v>29.4</v>
      </c>
      <c r="G62" s="28" t="s">
        <v>13</v>
      </c>
      <c r="H62" s="34" t="s">
        <v>231</v>
      </c>
      <c r="I62" s="31" t="s">
        <v>246</v>
      </c>
    </row>
    <row r="63" spans="1:9" x14ac:dyDescent="0.35">
      <c r="A63" s="2" t="s">
        <v>79</v>
      </c>
      <c r="B63" s="3">
        <v>45326</v>
      </c>
      <c r="C63" s="10" t="s">
        <v>33</v>
      </c>
      <c r="D63" s="9" t="s">
        <v>26</v>
      </c>
      <c r="E63" s="2">
        <v>1.6</v>
      </c>
      <c r="F63" s="2">
        <v>30.7</v>
      </c>
      <c r="G63" s="27" t="s">
        <v>10</v>
      </c>
      <c r="H63" s="34" t="s">
        <v>230</v>
      </c>
      <c r="I63" s="31" t="s">
        <v>246</v>
      </c>
    </row>
    <row r="64" spans="1:9" x14ac:dyDescent="0.35">
      <c r="A64" s="2" t="s">
        <v>80</v>
      </c>
      <c r="B64" s="3">
        <v>45369</v>
      </c>
      <c r="C64" s="8" t="s">
        <v>19</v>
      </c>
      <c r="D64" s="6" t="s">
        <v>12</v>
      </c>
      <c r="E64" s="2">
        <v>1.8</v>
      </c>
      <c r="F64" s="2">
        <v>22.7</v>
      </c>
      <c r="G64" s="28" t="s">
        <v>13</v>
      </c>
      <c r="H64" s="34" t="s">
        <v>236</v>
      </c>
      <c r="I64" s="31" t="s">
        <v>248</v>
      </c>
    </row>
    <row r="65" spans="1:9" x14ac:dyDescent="0.35">
      <c r="A65" s="2" t="s">
        <v>81</v>
      </c>
      <c r="B65" s="3">
        <v>45372</v>
      </c>
      <c r="C65" s="7" t="s">
        <v>16</v>
      </c>
      <c r="D65" s="9" t="s">
        <v>26</v>
      </c>
      <c r="E65" s="2">
        <v>4.2</v>
      </c>
      <c r="F65" s="2">
        <v>36.4</v>
      </c>
      <c r="G65" s="27" t="s">
        <v>10</v>
      </c>
      <c r="H65" s="34" t="s">
        <v>236</v>
      </c>
      <c r="I65" s="31" t="s">
        <v>248</v>
      </c>
    </row>
    <row r="66" spans="1:9" x14ac:dyDescent="0.35">
      <c r="A66" s="2" t="s">
        <v>82</v>
      </c>
      <c r="B66" s="3">
        <v>45327</v>
      </c>
      <c r="C66" s="7" t="s">
        <v>16</v>
      </c>
      <c r="D66" s="6" t="s">
        <v>12</v>
      </c>
      <c r="E66" s="2">
        <v>2.4</v>
      </c>
      <c r="F66" s="2">
        <v>45.1</v>
      </c>
      <c r="G66" s="27" t="s">
        <v>10</v>
      </c>
      <c r="H66" s="34" t="s">
        <v>230</v>
      </c>
      <c r="I66" s="31" t="s">
        <v>246</v>
      </c>
    </row>
    <row r="67" spans="1:9" x14ac:dyDescent="0.35">
      <c r="A67" s="2" t="s">
        <v>83</v>
      </c>
      <c r="B67" s="3">
        <v>45341</v>
      </c>
      <c r="C67" s="8" t="s">
        <v>19</v>
      </c>
      <c r="D67" s="5" t="s">
        <v>9</v>
      </c>
      <c r="E67" s="2">
        <v>3.5</v>
      </c>
      <c r="F67" s="2">
        <v>44.7</v>
      </c>
      <c r="G67" s="28" t="s">
        <v>13</v>
      </c>
      <c r="H67" s="34" t="s">
        <v>232</v>
      </c>
      <c r="I67" s="31" t="s">
        <v>246</v>
      </c>
    </row>
    <row r="68" spans="1:9" x14ac:dyDescent="0.35">
      <c r="A68" s="2" t="s">
        <v>84</v>
      </c>
      <c r="B68" s="3">
        <v>45295</v>
      </c>
      <c r="C68" s="7" t="s">
        <v>16</v>
      </c>
      <c r="D68" s="9" t="s">
        <v>26</v>
      </c>
      <c r="E68" s="2">
        <v>4.5</v>
      </c>
      <c r="F68" s="2">
        <v>23.8</v>
      </c>
      <c r="G68" s="27" t="s">
        <v>10</v>
      </c>
      <c r="H68" s="34" t="s">
        <v>225</v>
      </c>
      <c r="I68" s="31" t="s">
        <v>247</v>
      </c>
    </row>
    <row r="69" spans="1:9" x14ac:dyDescent="0.35">
      <c r="A69" s="2" t="s">
        <v>85</v>
      </c>
      <c r="B69" s="3">
        <v>45293</v>
      </c>
      <c r="C69" s="7" t="s">
        <v>16</v>
      </c>
      <c r="D69" s="5" t="s">
        <v>9</v>
      </c>
      <c r="E69" s="2">
        <v>5.8</v>
      </c>
      <c r="F69" s="2">
        <v>9</v>
      </c>
      <c r="G69" s="27" t="s">
        <v>10</v>
      </c>
      <c r="H69" s="34" t="s">
        <v>225</v>
      </c>
      <c r="I69" s="31" t="s">
        <v>247</v>
      </c>
    </row>
    <row r="70" spans="1:9" x14ac:dyDescent="0.35">
      <c r="A70" s="2" t="s">
        <v>86</v>
      </c>
      <c r="B70" s="3">
        <v>45297</v>
      </c>
      <c r="C70" s="8" t="s">
        <v>19</v>
      </c>
      <c r="D70" s="6" t="s">
        <v>12</v>
      </c>
      <c r="E70" s="2">
        <v>1.3</v>
      </c>
      <c r="F70" s="2">
        <v>47.3</v>
      </c>
      <c r="G70" s="27" t="s">
        <v>10</v>
      </c>
      <c r="H70" s="34" t="s">
        <v>225</v>
      </c>
      <c r="I70" s="31" t="s">
        <v>247</v>
      </c>
    </row>
    <row r="71" spans="1:9" x14ac:dyDescent="0.35">
      <c r="A71" s="2" t="s">
        <v>87</v>
      </c>
      <c r="B71" s="3">
        <v>45345</v>
      </c>
      <c r="C71" s="8" t="s">
        <v>19</v>
      </c>
      <c r="D71" s="9" t="s">
        <v>26</v>
      </c>
      <c r="E71" s="2">
        <v>6.6</v>
      </c>
      <c r="F71" s="2">
        <v>40.9</v>
      </c>
      <c r="G71" s="28" t="s">
        <v>13</v>
      </c>
      <c r="H71" s="34" t="s">
        <v>232</v>
      </c>
      <c r="I71" s="31" t="s">
        <v>246</v>
      </c>
    </row>
    <row r="72" spans="1:9" x14ac:dyDescent="0.35">
      <c r="A72" s="2" t="s">
        <v>88</v>
      </c>
      <c r="B72" s="3">
        <v>45295</v>
      </c>
      <c r="C72" s="8" t="s">
        <v>19</v>
      </c>
      <c r="D72" s="9" t="s">
        <v>26</v>
      </c>
      <c r="E72" s="2">
        <v>5.4</v>
      </c>
      <c r="F72" s="2">
        <v>9.5</v>
      </c>
      <c r="G72" s="28" t="s">
        <v>13</v>
      </c>
      <c r="H72" s="34" t="s">
        <v>225</v>
      </c>
      <c r="I72" s="31" t="s">
        <v>247</v>
      </c>
    </row>
    <row r="73" spans="1:9" x14ac:dyDescent="0.35">
      <c r="A73" s="2" t="s">
        <v>89</v>
      </c>
      <c r="B73" s="3">
        <v>45345</v>
      </c>
      <c r="C73" s="7" t="s">
        <v>16</v>
      </c>
      <c r="D73" s="6" t="s">
        <v>12</v>
      </c>
      <c r="E73" s="2">
        <v>1.6</v>
      </c>
      <c r="F73" s="2">
        <v>44.5</v>
      </c>
      <c r="G73" s="29" t="s">
        <v>17</v>
      </c>
      <c r="H73" s="34" t="s">
        <v>232</v>
      </c>
      <c r="I73" s="31" t="s">
        <v>246</v>
      </c>
    </row>
    <row r="74" spans="1:9" x14ac:dyDescent="0.35">
      <c r="A74" s="2" t="s">
        <v>90</v>
      </c>
      <c r="B74" s="3">
        <v>45354</v>
      </c>
      <c r="C74" s="10" t="s">
        <v>33</v>
      </c>
      <c r="D74" s="6" t="s">
        <v>12</v>
      </c>
      <c r="E74" s="2">
        <v>7.1</v>
      </c>
      <c r="F74" s="2">
        <v>42.3</v>
      </c>
      <c r="G74" s="27" t="s">
        <v>10</v>
      </c>
      <c r="H74" s="34" t="s">
        <v>234</v>
      </c>
      <c r="I74" s="31" t="s">
        <v>248</v>
      </c>
    </row>
    <row r="75" spans="1:9" x14ac:dyDescent="0.35">
      <c r="A75" s="2" t="s">
        <v>91</v>
      </c>
      <c r="B75" s="3">
        <v>45309</v>
      </c>
      <c r="C75" s="7" t="s">
        <v>16</v>
      </c>
      <c r="D75" s="6" t="s">
        <v>12</v>
      </c>
      <c r="E75" s="2">
        <v>7.4</v>
      </c>
      <c r="F75" s="2">
        <v>26.8</v>
      </c>
      <c r="G75" s="28" t="s">
        <v>13</v>
      </c>
      <c r="H75" s="34" t="s">
        <v>227</v>
      </c>
      <c r="I75" s="31" t="s">
        <v>247</v>
      </c>
    </row>
    <row r="76" spans="1:9" x14ac:dyDescent="0.35">
      <c r="A76" s="2" t="s">
        <v>92</v>
      </c>
      <c r="B76" s="3">
        <v>45381</v>
      </c>
      <c r="C76" s="4" t="s">
        <v>8</v>
      </c>
      <c r="D76" s="5" t="s">
        <v>9</v>
      </c>
      <c r="E76" s="2">
        <v>1.4</v>
      </c>
      <c r="F76" s="2">
        <v>30</v>
      </c>
      <c r="G76" s="29" t="s">
        <v>17</v>
      </c>
      <c r="H76" s="34" t="s">
        <v>237</v>
      </c>
      <c r="I76" s="31" t="s">
        <v>248</v>
      </c>
    </row>
    <row r="77" spans="1:9" x14ac:dyDescent="0.35">
      <c r="A77" s="2" t="s">
        <v>93</v>
      </c>
      <c r="B77" s="3">
        <v>45335</v>
      </c>
      <c r="C77" s="10" t="s">
        <v>33</v>
      </c>
      <c r="D77" s="6" t="s">
        <v>12</v>
      </c>
      <c r="E77" s="2">
        <v>2.9</v>
      </c>
      <c r="F77" s="2">
        <v>21.6</v>
      </c>
      <c r="G77" s="27" t="s">
        <v>10</v>
      </c>
      <c r="H77" s="34" t="s">
        <v>231</v>
      </c>
      <c r="I77" s="31" t="s">
        <v>246</v>
      </c>
    </row>
    <row r="78" spans="1:9" x14ac:dyDescent="0.35">
      <c r="A78" s="2" t="s">
        <v>94</v>
      </c>
      <c r="B78" s="3">
        <v>45325</v>
      </c>
      <c r="C78" s="8" t="s">
        <v>19</v>
      </c>
      <c r="D78" s="6" t="s">
        <v>12</v>
      </c>
      <c r="E78" s="2">
        <v>6.6</v>
      </c>
      <c r="F78" s="2">
        <v>6.4</v>
      </c>
      <c r="G78" s="28" t="s">
        <v>13</v>
      </c>
      <c r="H78" s="34" t="s">
        <v>229</v>
      </c>
      <c r="I78" s="31" t="s">
        <v>246</v>
      </c>
    </row>
    <row r="79" spans="1:9" x14ac:dyDescent="0.35">
      <c r="A79" s="2" t="s">
        <v>95</v>
      </c>
      <c r="B79" s="3">
        <v>45365</v>
      </c>
      <c r="C79" s="10" t="s">
        <v>33</v>
      </c>
      <c r="D79" s="6" t="s">
        <v>12</v>
      </c>
      <c r="E79" s="2">
        <v>6.2</v>
      </c>
      <c r="F79" s="2">
        <v>18.7</v>
      </c>
      <c r="G79" s="29" t="s">
        <v>17</v>
      </c>
      <c r="H79" s="34" t="s">
        <v>235</v>
      </c>
      <c r="I79" s="31" t="s">
        <v>248</v>
      </c>
    </row>
    <row r="80" spans="1:9" x14ac:dyDescent="0.35">
      <c r="A80" s="2" t="s">
        <v>96</v>
      </c>
      <c r="B80" s="3">
        <v>45353</v>
      </c>
      <c r="C80" s="8" t="s">
        <v>19</v>
      </c>
      <c r="D80" s="6" t="s">
        <v>12</v>
      </c>
      <c r="E80" s="2">
        <v>2.2999999999999998</v>
      </c>
      <c r="F80" s="2">
        <v>39.299999999999997</v>
      </c>
      <c r="G80" s="27" t="s">
        <v>10</v>
      </c>
      <c r="H80" s="34" t="s">
        <v>233</v>
      </c>
      <c r="I80" s="31" t="s">
        <v>248</v>
      </c>
    </row>
    <row r="81" spans="1:9" x14ac:dyDescent="0.35">
      <c r="A81" s="2" t="s">
        <v>97</v>
      </c>
      <c r="B81" s="3">
        <v>45305</v>
      </c>
      <c r="C81" s="8" t="s">
        <v>19</v>
      </c>
      <c r="D81" s="6" t="s">
        <v>12</v>
      </c>
      <c r="E81" s="2">
        <v>2.5</v>
      </c>
      <c r="F81" s="2">
        <v>4.2</v>
      </c>
      <c r="G81" s="27" t="s">
        <v>10</v>
      </c>
      <c r="H81" s="34" t="s">
        <v>227</v>
      </c>
      <c r="I81" s="31" t="s">
        <v>247</v>
      </c>
    </row>
    <row r="82" spans="1:9" x14ac:dyDescent="0.35">
      <c r="A82" s="2" t="s">
        <v>98</v>
      </c>
      <c r="B82" s="3">
        <v>45339</v>
      </c>
      <c r="C82" s="7" t="s">
        <v>16</v>
      </c>
      <c r="D82" s="5" t="s">
        <v>9</v>
      </c>
      <c r="E82" s="2">
        <v>3.6</v>
      </c>
      <c r="F82" s="2">
        <v>18.7</v>
      </c>
      <c r="G82" s="28" t="s">
        <v>13</v>
      </c>
      <c r="H82" s="34" t="s">
        <v>231</v>
      </c>
      <c r="I82" s="31" t="s">
        <v>246</v>
      </c>
    </row>
    <row r="83" spans="1:9" x14ac:dyDescent="0.35">
      <c r="A83" s="2" t="s">
        <v>99</v>
      </c>
      <c r="B83" s="3">
        <v>45306</v>
      </c>
      <c r="C83" s="4" t="s">
        <v>8</v>
      </c>
      <c r="D83" s="6" t="s">
        <v>12</v>
      </c>
      <c r="E83" s="2">
        <v>4.4000000000000004</v>
      </c>
      <c r="F83" s="2">
        <v>21.5</v>
      </c>
      <c r="G83" s="28" t="s">
        <v>13</v>
      </c>
      <c r="H83" s="34" t="s">
        <v>227</v>
      </c>
      <c r="I83" s="31" t="s">
        <v>247</v>
      </c>
    </row>
    <row r="84" spans="1:9" x14ac:dyDescent="0.35">
      <c r="A84" s="2" t="s">
        <v>100</v>
      </c>
      <c r="B84" s="3">
        <v>45363</v>
      </c>
      <c r="C84" s="4" t="s">
        <v>8</v>
      </c>
      <c r="D84" s="5" t="s">
        <v>9</v>
      </c>
      <c r="E84" s="2">
        <v>5.3</v>
      </c>
      <c r="F84" s="2">
        <v>27.6</v>
      </c>
      <c r="G84" s="28" t="s">
        <v>13</v>
      </c>
      <c r="H84" s="34" t="s">
        <v>235</v>
      </c>
      <c r="I84" s="31" t="s">
        <v>248</v>
      </c>
    </row>
    <row r="85" spans="1:9" x14ac:dyDescent="0.35">
      <c r="A85" s="2" t="s">
        <v>101</v>
      </c>
      <c r="B85" s="3">
        <v>45369</v>
      </c>
      <c r="C85" s="7" t="s">
        <v>16</v>
      </c>
      <c r="D85" s="6" t="s">
        <v>12</v>
      </c>
      <c r="E85" s="2">
        <v>3.6</v>
      </c>
      <c r="F85" s="2">
        <v>44.5</v>
      </c>
      <c r="G85" s="27" t="s">
        <v>10</v>
      </c>
      <c r="H85" s="34" t="s">
        <v>236</v>
      </c>
      <c r="I85" s="31" t="s">
        <v>248</v>
      </c>
    </row>
    <row r="86" spans="1:9" x14ac:dyDescent="0.35">
      <c r="A86" s="2" t="s">
        <v>102</v>
      </c>
      <c r="B86" s="3">
        <v>45378</v>
      </c>
      <c r="C86" s="2" t="s">
        <v>24</v>
      </c>
      <c r="D86" s="6" t="s">
        <v>12</v>
      </c>
      <c r="E86" s="2">
        <v>4.2</v>
      </c>
      <c r="F86" s="2">
        <v>19.2</v>
      </c>
      <c r="G86" s="28" t="s">
        <v>13</v>
      </c>
      <c r="H86" s="34" t="s">
        <v>237</v>
      </c>
      <c r="I86" s="31" t="s">
        <v>248</v>
      </c>
    </row>
    <row r="87" spans="1:9" x14ac:dyDescent="0.35">
      <c r="A87" s="2" t="s">
        <v>103</v>
      </c>
      <c r="B87" s="3">
        <v>45353</v>
      </c>
      <c r="C87" s="4" t="s">
        <v>8</v>
      </c>
      <c r="D87" s="9" t="s">
        <v>26</v>
      </c>
      <c r="E87" s="2">
        <v>6.2</v>
      </c>
      <c r="F87" s="2">
        <v>19.3</v>
      </c>
      <c r="G87" s="28" t="s">
        <v>13</v>
      </c>
      <c r="H87" s="34" t="s">
        <v>233</v>
      </c>
      <c r="I87" s="31" t="s">
        <v>248</v>
      </c>
    </row>
    <row r="88" spans="1:9" x14ac:dyDescent="0.35">
      <c r="A88" s="2" t="s">
        <v>104</v>
      </c>
      <c r="B88" s="3">
        <v>45331</v>
      </c>
      <c r="C88" s="10" t="s">
        <v>33</v>
      </c>
      <c r="D88" s="6" t="s">
        <v>12</v>
      </c>
      <c r="E88" s="2">
        <v>1.3</v>
      </c>
      <c r="F88" s="2">
        <v>36.5</v>
      </c>
      <c r="G88" s="27" t="s">
        <v>10</v>
      </c>
      <c r="H88" s="34" t="s">
        <v>230</v>
      </c>
      <c r="I88" s="31" t="s">
        <v>246</v>
      </c>
    </row>
    <row r="89" spans="1:9" x14ac:dyDescent="0.35">
      <c r="A89" s="2" t="s">
        <v>105</v>
      </c>
      <c r="B89" s="3">
        <v>45376</v>
      </c>
      <c r="C89" s="8" t="s">
        <v>19</v>
      </c>
      <c r="D89" s="5" t="s">
        <v>9</v>
      </c>
      <c r="E89" s="2">
        <v>2.8</v>
      </c>
      <c r="F89" s="2">
        <v>23.9</v>
      </c>
      <c r="G89" s="28" t="s">
        <v>13</v>
      </c>
      <c r="H89" s="34" t="s">
        <v>237</v>
      </c>
      <c r="I89" s="31" t="s">
        <v>248</v>
      </c>
    </row>
    <row r="90" spans="1:9" x14ac:dyDescent="0.35">
      <c r="A90" s="2" t="s">
        <v>106</v>
      </c>
      <c r="B90" s="3">
        <v>45371</v>
      </c>
      <c r="C90" s="10" t="s">
        <v>33</v>
      </c>
      <c r="D90" s="5" t="s">
        <v>9</v>
      </c>
      <c r="E90" s="2">
        <v>6</v>
      </c>
      <c r="F90" s="2">
        <v>13.9</v>
      </c>
      <c r="G90" s="29" t="s">
        <v>17</v>
      </c>
      <c r="H90" s="34" t="s">
        <v>236</v>
      </c>
      <c r="I90" s="31" t="s">
        <v>248</v>
      </c>
    </row>
    <row r="91" spans="1:9" x14ac:dyDescent="0.35">
      <c r="A91" s="2" t="s">
        <v>107</v>
      </c>
      <c r="B91" s="3">
        <v>45373</v>
      </c>
      <c r="C91" s="8" t="s">
        <v>19</v>
      </c>
      <c r="D91" s="6" t="s">
        <v>12</v>
      </c>
      <c r="E91" s="2">
        <v>7.3</v>
      </c>
      <c r="F91" s="2">
        <v>23.9</v>
      </c>
      <c r="G91" s="27" t="s">
        <v>10</v>
      </c>
      <c r="H91" s="34" t="s">
        <v>236</v>
      </c>
      <c r="I91" s="31" t="s">
        <v>248</v>
      </c>
    </row>
    <row r="92" spans="1:9" x14ac:dyDescent="0.35">
      <c r="A92" s="2" t="s">
        <v>108</v>
      </c>
      <c r="B92" s="3">
        <v>45344</v>
      </c>
      <c r="C92" s="8" t="s">
        <v>19</v>
      </c>
      <c r="D92" s="6" t="s">
        <v>12</v>
      </c>
      <c r="E92" s="2">
        <v>4.5999999999999996</v>
      </c>
      <c r="F92" s="2">
        <v>10.199999999999999</v>
      </c>
      <c r="G92" s="27" t="s">
        <v>10</v>
      </c>
      <c r="H92" s="34" t="s">
        <v>232</v>
      </c>
      <c r="I92" s="31" t="s">
        <v>246</v>
      </c>
    </row>
    <row r="93" spans="1:9" x14ac:dyDescent="0.35">
      <c r="A93" s="2" t="s">
        <v>109</v>
      </c>
      <c r="B93" s="3">
        <v>45315</v>
      </c>
      <c r="C93" s="4" t="s">
        <v>8</v>
      </c>
      <c r="D93" s="5" t="s">
        <v>9</v>
      </c>
      <c r="E93" s="2">
        <v>4.7</v>
      </c>
      <c r="F93" s="2">
        <v>11.8</v>
      </c>
      <c r="G93" s="29" t="s">
        <v>17</v>
      </c>
      <c r="H93" s="34" t="s">
        <v>228</v>
      </c>
      <c r="I93" s="31" t="s">
        <v>247</v>
      </c>
    </row>
    <row r="94" spans="1:9" x14ac:dyDescent="0.35">
      <c r="A94" s="2" t="s">
        <v>110</v>
      </c>
      <c r="B94" s="3">
        <v>45317</v>
      </c>
      <c r="C94" s="7" t="s">
        <v>16</v>
      </c>
      <c r="D94" s="5" t="s">
        <v>9</v>
      </c>
      <c r="E94" s="2">
        <v>1.8</v>
      </c>
      <c r="F94" s="2">
        <v>25.9</v>
      </c>
      <c r="G94" s="29" t="s">
        <v>17</v>
      </c>
      <c r="H94" s="34" t="s">
        <v>228</v>
      </c>
      <c r="I94" s="31" t="s">
        <v>247</v>
      </c>
    </row>
    <row r="95" spans="1:9" x14ac:dyDescent="0.35">
      <c r="A95" s="2" t="s">
        <v>111</v>
      </c>
      <c r="B95" s="3">
        <v>45380</v>
      </c>
      <c r="C95" s="10" t="s">
        <v>33</v>
      </c>
      <c r="D95" s="6" t="s">
        <v>12</v>
      </c>
      <c r="E95" s="2">
        <v>4.0999999999999996</v>
      </c>
      <c r="F95" s="2">
        <v>22.4</v>
      </c>
      <c r="G95" s="27" t="s">
        <v>10</v>
      </c>
      <c r="H95" s="34" t="s">
        <v>237</v>
      </c>
      <c r="I95" s="31" t="s">
        <v>248</v>
      </c>
    </row>
    <row r="96" spans="1:9" x14ac:dyDescent="0.35">
      <c r="A96" s="2" t="s">
        <v>112</v>
      </c>
      <c r="B96" s="3">
        <v>45351</v>
      </c>
      <c r="C96" s="4" t="s">
        <v>8</v>
      </c>
      <c r="D96" s="5" t="s">
        <v>9</v>
      </c>
      <c r="E96" s="2">
        <v>4.7</v>
      </c>
      <c r="F96" s="2">
        <v>44.3</v>
      </c>
      <c r="G96" s="27" t="s">
        <v>10</v>
      </c>
      <c r="H96" s="34" t="s">
        <v>233</v>
      </c>
      <c r="I96" s="31" t="s">
        <v>246</v>
      </c>
    </row>
    <row r="97" spans="1:9" x14ac:dyDescent="0.35">
      <c r="A97" s="2" t="s">
        <v>113</v>
      </c>
      <c r="B97" s="3">
        <v>45332</v>
      </c>
      <c r="C97" s="7" t="s">
        <v>16</v>
      </c>
      <c r="D97" s="9" t="s">
        <v>26</v>
      </c>
      <c r="E97" s="2">
        <v>2.7</v>
      </c>
      <c r="F97" s="2">
        <v>19.899999999999999</v>
      </c>
      <c r="G97" s="27" t="s">
        <v>10</v>
      </c>
      <c r="H97" s="34" t="s">
        <v>230</v>
      </c>
      <c r="I97" s="31" t="s">
        <v>246</v>
      </c>
    </row>
    <row r="98" spans="1:9" x14ac:dyDescent="0.35">
      <c r="A98" s="2" t="s">
        <v>114</v>
      </c>
      <c r="B98" s="3">
        <v>45320</v>
      </c>
      <c r="C98" s="8" t="s">
        <v>19</v>
      </c>
      <c r="D98" s="6" t="s">
        <v>12</v>
      </c>
      <c r="E98" s="2">
        <v>2.9</v>
      </c>
      <c r="F98" s="2">
        <v>29.5</v>
      </c>
      <c r="G98" s="29" t="s">
        <v>17</v>
      </c>
      <c r="H98" s="34" t="s">
        <v>229</v>
      </c>
      <c r="I98" s="31" t="s">
        <v>247</v>
      </c>
    </row>
    <row r="99" spans="1:9" x14ac:dyDescent="0.35">
      <c r="A99" s="2" t="s">
        <v>115</v>
      </c>
      <c r="B99" s="3">
        <v>45306</v>
      </c>
      <c r="C99" s="7" t="s">
        <v>16</v>
      </c>
      <c r="D99" s="5" t="s">
        <v>9</v>
      </c>
      <c r="E99" s="2">
        <v>3.6</v>
      </c>
      <c r="F99" s="2">
        <v>31.8</v>
      </c>
      <c r="G99" s="27" t="s">
        <v>10</v>
      </c>
      <c r="H99" s="34" t="s">
        <v>227</v>
      </c>
      <c r="I99" s="31" t="s">
        <v>247</v>
      </c>
    </row>
    <row r="100" spans="1:9" x14ac:dyDescent="0.35">
      <c r="A100" s="2" t="s">
        <v>116</v>
      </c>
      <c r="B100" s="3">
        <v>45336</v>
      </c>
      <c r="C100" s="2" t="s">
        <v>24</v>
      </c>
      <c r="D100" s="5" t="s">
        <v>9</v>
      </c>
      <c r="E100" s="2">
        <v>1.1000000000000001</v>
      </c>
      <c r="F100" s="2">
        <v>4.5999999999999996</v>
      </c>
      <c r="G100" s="27" t="s">
        <v>10</v>
      </c>
      <c r="H100" s="34" t="s">
        <v>231</v>
      </c>
      <c r="I100" s="31" t="s">
        <v>246</v>
      </c>
    </row>
    <row r="101" spans="1:9" x14ac:dyDescent="0.35">
      <c r="A101" s="2" t="s">
        <v>117</v>
      </c>
      <c r="B101" s="3">
        <v>45356</v>
      </c>
      <c r="C101" s="2" t="s">
        <v>24</v>
      </c>
      <c r="D101" s="9" t="s">
        <v>26</v>
      </c>
      <c r="E101" s="2">
        <v>3.3</v>
      </c>
      <c r="F101" s="2">
        <v>33.200000000000003</v>
      </c>
      <c r="G101" s="27" t="s">
        <v>10</v>
      </c>
      <c r="H101" s="34" t="s">
        <v>234</v>
      </c>
      <c r="I101" s="31" t="s">
        <v>248</v>
      </c>
    </row>
    <row r="102" spans="1:9" x14ac:dyDescent="0.35">
      <c r="A102" s="2" t="s">
        <v>118</v>
      </c>
      <c r="B102" s="3">
        <v>45380</v>
      </c>
      <c r="C102" s="2" t="s">
        <v>24</v>
      </c>
      <c r="D102" s="6" t="s">
        <v>12</v>
      </c>
      <c r="E102" s="2">
        <v>2.5</v>
      </c>
      <c r="F102" s="2">
        <v>11.8</v>
      </c>
      <c r="G102" s="27" t="s">
        <v>10</v>
      </c>
      <c r="H102" s="34" t="s">
        <v>237</v>
      </c>
      <c r="I102" s="31" t="s">
        <v>248</v>
      </c>
    </row>
    <row r="103" spans="1:9" x14ac:dyDescent="0.35">
      <c r="A103" s="2" t="s">
        <v>119</v>
      </c>
      <c r="B103" s="3">
        <v>45362</v>
      </c>
      <c r="C103" s="4" t="s">
        <v>8</v>
      </c>
      <c r="D103" s="6" t="s">
        <v>12</v>
      </c>
      <c r="E103" s="2">
        <v>3.3</v>
      </c>
      <c r="F103" s="2">
        <v>46.3</v>
      </c>
      <c r="G103" s="27" t="s">
        <v>10</v>
      </c>
      <c r="H103" s="34" t="s">
        <v>235</v>
      </c>
      <c r="I103" s="31" t="s">
        <v>248</v>
      </c>
    </row>
    <row r="104" spans="1:9" x14ac:dyDescent="0.35">
      <c r="A104" s="2" t="s">
        <v>120</v>
      </c>
      <c r="B104" s="3">
        <v>45300</v>
      </c>
      <c r="C104" s="7" t="s">
        <v>16</v>
      </c>
      <c r="D104" s="9" t="s">
        <v>26</v>
      </c>
      <c r="E104" s="2">
        <v>1.8</v>
      </c>
      <c r="F104" s="2">
        <v>10.5</v>
      </c>
      <c r="G104" s="28" t="s">
        <v>13</v>
      </c>
      <c r="H104" s="34" t="s">
        <v>226</v>
      </c>
      <c r="I104" s="31" t="s">
        <v>247</v>
      </c>
    </row>
    <row r="105" spans="1:9" x14ac:dyDescent="0.35">
      <c r="A105" s="2" t="s">
        <v>121</v>
      </c>
      <c r="B105" s="3">
        <v>45379</v>
      </c>
      <c r="C105" s="2" t="s">
        <v>24</v>
      </c>
      <c r="D105" s="9" t="s">
        <v>26</v>
      </c>
      <c r="E105" s="2">
        <v>7.2</v>
      </c>
      <c r="F105" s="2">
        <v>22.2</v>
      </c>
      <c r="G105" s="27" t="s">
        <v>10</v>
      </c>
      <c r="H105" s="34" t="s">
        <v>237</v>
      </c>
      <c r="I105" s="31" t="s">
        <v>248</v>
      </c>
    </row>
    <row r="106" spans="1:9" x14ac:dyDescent="0.35">
      <c r="A106" s="2" t="s">
        <v>122</v>
      </c>
      <c r="B106" s="3">
        <v>45292</v>
      </c>
      <c r="C106" s="4" t="s">
        <v>8</v>
      </c>
      <c r="D106" s="9" t="s">
        <v>26</v>
      </c>
      <c r="E106" s="2">
        <v>5.2</v>
      </c>
      <c r="F106" s="2">
        <v>7.8</v>
      </c>
      <c r="G106" s="27" t="s">
        <v>10</v>
      </c>
      <c r="H106" s="34" t="s">
        <v>225</v>
      </c>
      <c r="I106" s="31" t="s">
        <v>247</v>
      </c>
    </row>
    <row r="107" spans="1:9" x14ac:dyDescent="0.35">
      <c r="A107" s="2" t="s">
        <v>123</v>
      </c>
      <c r="B107" s="3">
        <v>45299</v>
      </c>
      <c r="C107" s="2" t="s">
        <v>24</v>
      </c>
      <c r="D107" s="6" t="s">
        <v>12</v>
      </c>
      <c r="E107" s="2">
        <v>5.8</v>
      </c>
      <c r="F107" s="2">
        <v>47.9</v>
      </c>
      <c r="G107" s="29" t="s">
        <v>17</v>
      </c>
      <c r="H107" s="34" t="s">
        <v>226</v>
      </c>
      <c r="I107" s="31" t="s">
        <v>247</v>
      </c>
    </row>
    <row r="108" spans="1:9" x14ac:dyDescent="0.35">
      <c r="A108" s="2" t="s">
        <v>124</v>
      </c>
      <c r="B108" s="3">
        <v>45379</v>
      </c>
      <c r="C108" s="2" t="s">
        <v>24</v>
      </c>
      <c r="D108" s="6" t="s">
        <v>12</v>
      </c>
      <c r="E108" s="2">
        <v>6.5</v>
      </c>
      <c r="F108" s="2">
        <v>26.1</v>
      </c>
      <c r="G108" s="28" t="s">
        <v>13</v>
      </c>
      <c r="H108" s="34" t="s">
        <v>237</v>
      </c>
      <c r="I108" s="31" t="s">
        <v>248</v>
      </c>
    </row>
    <row r="109" spans="1:9" x14ac:dyDescent="0.35">
      <c r="A109" s="2" t="s">
        <v>125</v>
      </c>
      <c r="B109" s="3">
        <v>45354</v>
      </c>
      <c r="C109" s="10" t="s">
        <v>33</v>
      </c>
      <c r="D109" s="5" t="s">
        <v>9</v>
      </c>
      <c r="E109" s="2">
        <v>4.5</v>
      </c>
      <c r="F109" s="2">
        <v>30.2</v>
      </c>
      <c r="G109" s="29" t="s">
        <v>17</v>
      </c>
      <c r="H109" s="34" t="s">
        <v>234</v>
      </c>
      <c r="I109" s="31" t="s">
        <v>248</v>
      </c>
    </row>
    <row r="110" spans="1:9" x14ac:dyDescent="0.35">
      <c r="A110" s="2" t="s">
        <v>126</v>
      </c>
      <c r="B110" s="3">
        <v>45302</v>
      </c>
      <c r="C110" s="4" t="s">
        <v>8</v>
      </c>
      <c r="D110" s="6" t="s">
        <v>12</v>
      </c>
      <c r="E110" s="2">
        <v>1.6</v>
      </c>
      <c r="F110" s="2">
        <v>7</v>
      </c>
      <c r="G110" s="28" t="s">
        <v>13</v>
      </c>
      <c r="H110" s="34" t="s">
        <v>226</v>
      </c>
      <c r="I110" s="31" t="s">
        <v>247</v>
      </c>
    </row>
    <row r="111" spans="1:9" x14ac:dyDescent="0.35">
      <c r="A111" s="2" t="s">
        <v>127</v>
      </c>
      <c r="B111" s="3">
        <v>45372</v>
      </c>
      <c r="C111" s="4" t="s">
        <v>8</v>
      </c>
      <c r="D111" s="6" t="s">
        <v>12</v>
      </c>
      <c r="E111" s="2">
        <v>4.8</v>
      </c>
      <c r="F111" s="2">
        <v>37</v>
      </c>
      <c r="G111" s="27" t="s">
        <v>10</v>
      </c>
      <c r="H111" s="34" t="s">
        <v>236</v>
      </c>
      <c r="I111" s="31" t="s">
        <v>248</v>
      </c>
    </row>
    <row r="112" spans="1:9" x14ac:dyDescent="0.35">
      <c r="A112" s="2" t="s">
        <v>128</v>
      </c>
      <c r="B112" s="3">
        <v>45299</v>
      </c>
      <c r="C112" s="10" t="s">
        <v>33</v>
      </c>
      <c r="D112" s="6" t="s">
        <v>12</v>
      </c>
      <c r="E112" s="2">
        <v>5.0999999999999996</v>
      </c>
      <c r="F112" s="2">
        <v>13.2</v>
      </c>
      <c r="G112" s="28" t="s">
        <v>13</v>
      </c>
      <c r="H112" s="34" t="s">
        <v>226</v>
      </c>
      <c r="I112" s="31" t="s">
        <v>247</v>
      </c>
    </row>
    <row r="113" spans="1:9" x14ac:dyDescent="0.35">
      <c r="A113" s="2" t="s">
        <v>129</v>
      </c>
      <c r="B113" s="3">
        <v>45326</v>
      </c>
      <c r="C113" s="4" t="s">
        <v>8</v>
      </c>
      <c r="D113" s="9" t="s">
        <v>26</v>
      </c>
      <c r="E113" s="2">
        <v>6.2</v>
      </c>
      <c r="F113" s="2">
        <v>43.5</v>
      </c>
      <c r="G113" s="27" t="s">
        <v>10</v>
      </c>
      <c r="H113" s="34" t="s">
        <v>230</v>
      </c>
      <c r="I113" s="31" t="s">
        <v>246</v>
      </c>
    </row>
    <row r="114" spans="1:9" x14ac:dyDescent="0.35">
      <c r="A114" s="2" t="s">
        <v>130</v>
      </c>
      <c r="B114" s="3">
        <v>45326</v>
      </c>
      <c r="C114" s="7" t="s">
        <v>16</v>
      </c>
      <c r="D114" s="5" t="s">
        <v>9</v>
      </c>
      <c r="E114" s="2">
        <v>4</v>
      </c>
      <c r="F114" s="2">
        <v>13</v>
      </c>
      <c r="G114" s="28" t="s">
        <v>13</v>
      </c>
      <c r="H114" s="34" t="s">
        <v>230</v>
      </c>
      <c r="I114" s="31" t="s">
        <v>246</v>
      </c>
    </row>
    <row r="115" spans="1:9" x14ac:dyDescent="0.35">
      <c r="A115" s="2" t="s">
        <v>131</v>
      </c>
      <c r="B115" s="3">
        <v>45324</v>
      </c>
      <c r="C115" s="8" t="s">
        <v>19</v>
      </c>
      <c r="D115" s="6" t="s">
        <v>12</v>
      </c>
      <c r="E115" s="2">
        <v>1.9</v>
      </c>
      <c r="F115" s="2">
        <v>12.4</v>
      </c>
      <c r="G115" s="27" t="s">
        <v>10</v>
      </c>
      <c r="H115" s="34" t="s">
        <v>229</v>
      </c>
      <c r="I115" s="31" t="s">
        <v>246</v>
      </c>
    </row>
    <row r="116" spans="1:9" x14ac:dyDescent="0.35">
      <c r="A116" s="2" t="s">
        <v>132</v>
      </c>
      <c r="B116" s="3">
        <v>45296</v>
      </c>
      <c r="C116" s="2" t="s">
        <v>24</v>
      </c>
      <c r="D116" s="5" t="s">
        <v>9</v>
      </c>
      <c r="E116" s="2">
        <v>3</v>
      </c>
      <c r="F116" s="2">
        <v>5.6</v>
      </c>
      <c r="G116" s="27" t="s">
        <v>10</v>
      </c>
      <c r="H116" s="34" t="s">
        <v>225</v>
      </c>
      <c r="I116" s="31" t="s">
        <v>247</v>
      </c>
    </row>
    <row r="117" spans="1:9" x14ac:dyDescent="0.35">
      <c r="A117" s="2" t="s">
        <v>133</v>
      </c>
      <c r="B117" s="3">
        <v>45332</v>
      </c>
      <c r="C117" s="8" t="s">
        <v>19</v>
      </c>
      <c r="D117" s="6" t="s">
        <v>12</v>
      </c>
      <c r="E117" s="2">
        <v>3.5</v>
      </c>
      <c r="F117" s="2">
        <v>24.8</v>
      </c>
      <c r="G117" s="27" t="s">
        <v>10</v>
      </c>
      <c r="H117" s="34" t="s">
        <v>230</v>
      </c>
      <c r="I117" s="31" t="s">
        <v>246</v>
      </c>
    </row>
    <row r="118" spans="1:9" x14ac:dyDescent="0.35">
      <c r="A118" s="2" t="s">
        <v>134</v>
      </c>
      <c r="B118" s="3">
        <v>45319</v>
      </c>
      <c r="C118" s="8" t="s">
        <v>19</v>
      </c>
      <c r="D118" s="5" t="s">
        <v>9</v>
      </c>
      <c r="E118" s="2">
        <v>5.5</v>
      </c>
      <c r="F118" s="2">
        <v>28.9</v>
      </c>
      <c r="G118" s="27" t="s">
        <v>10</v>
      </c>
      <c r="H118" s="34" t="s">
        <v>229</v>
      </c>
      <c r="I118" s="31" t="s">
        <v>247</v>
      </c>
    </row>
    <row r="119" spans="1:9" x14ac:dyDescent="0.35">
      <c r="A119" s="2" t="s">
        <v>135</v>
      </c>
      <c r="B119" s="3">
        <v>45298</v>
      </c>
      <c r="C119" s="7" t="s">
        <v>16</v>
      </c>
      <c r="D119" s="5" t="s">
        <v>9</v>
      </c>
      <c r="E119" s="2">
        <v>5</v>
      </c>
      <c r="F119" s="2">
        <v>6.9</v>
      </c>
      <c r="G119" s="27" t="s">
        <v>10</v>
      </c>
      <c r="H119" s="34" t="s">
        <v>226</v>
      </c>
      <c r="I119" s="31" t="s">
        <v>247</v>
      </c>
    </row>
    <row r="120" spans="1:9" x14ac:dyDescent="0.35">
      <c r="A120" s="2" t="s">
        <v>136</v>
      </c>
      <c r="B120" s="3">
        <v>45364</v>
      </c>
      <c r="C120" s="8" t="s">
        <v>19</v>
      </c>
      <c r="D120" s="5" t="s">
        <v>9</v>
      </c>
      <c r="E120" s="2">
        <v>3.5</v>
      </c>
      <c r="F120" s="2">
        <v>38.1</v>
      </c>
      <c r="G120" s="28" t="s">
        <v>13</v>
      </c>
      <c r="H120" s="34" t="s">
        <v>235</v>
      </c>
      <c r="I120" s="31" t="s">
        <v>248</v>
      </c>
    </row>
    <row r="121" spans="1:9" x14ac:dyDescent="0.35">
      <c r="A121" s="2" t="s">
        <v>137</v>
      </c>
      <c r="B121" s="3">
        <v>45363</v>
      </c>
      <c r="C121" s="2" t="s">
        <v>24</v>
      </c>
      <c r="D121" s="6" t="s">
        <v>12</v>
      </c>
      <c r="E121" s="2">
        <v>7.9</v>
      </c>
      <c r="F121" s="2">
        <v>23.9</v>
      </c>
      <c r="G121" s="28" t="s">
        <v>13</v>
      </c>
      <c r="H121" s="34" t="s">
        <v>235</v>
      </c>
      <c r="I121" s="31" t="s">
        <v>248</v>
      </c>
    </row>
    <row r="122" spans="1:9" x14ac:dyDescent="0.35">
      <c r="A122" s="2" t="s">
        <v>138</v>
      </c>
      <c r="B122" s="3">
        <v>45303</v>
      </c>
      <c r="C122" s="7" t="s">
        <v>16</v>
      </c>
      <c r="D122" s="6" t="s">
        <v>12</v>
      </c>
      <c r="E122" s="2">
        <v>5.2</v>
      </c>
      <c r="F122" s="2">
        <v>27.1</v>
      </c>
      <c r="G122" s="27" t="s">
        <v>10</v>
      </c>
      <c r="H122" s="34" t="s">
        <v>226</v>
      </c>
      <c r="I122" s="31" t="s">
        <v>247</v>
      </c>
    </row>
    <row r="123" spans="1:9" x14ac:dyDescent="0.35">
      <c r="A123" s="2" t="s">
        <v>139</v>
      </c>
      <c r="B123" s="3">
        <v>45325</v>
      </c>
      <c r="C123" s="8" t="s">
        <v>19</v>
      </c>
      <c r="D123" s="6" t="s">
        <v>12</v>
      </c>
      <c r="E123" s="2">
        <v>2.7</v>
      </c>
      <c r="F123" s="2">
        <v>23.4</v>
      </c>
      <c r="G123" s="27" t="s">
        <v>10</v>
      </c>
      <c r="H123" s="34" t="s">
        <v>229</v>
      </c>
      <c r="I123" s="31" t="s">
        <v>246</v>
      </c>
    </row>
    <row r="124" spans="1:9" x14ac:dyDescent="0.35">
      <c r="A124" s="2" t="s">
        <v>140</v>
      </c>
      <c r="B124" s="3">
        <v>45324</v>
      </c>
      <c r="C124" s="10" t="s">
        <v>33</v>
      </c>
      <c r="D124" s="9" t="s">
        <v>26</v>
      </c>
      <c r="E124" s="2">
        <v>1.7</v>
      </c>
      <c r="F124" s="2">
        <v>21.6</v>
      </c>
      <c r="G124" s="27" t="s">
        <v>10</v>
      </c>
      <c r="H124" s="34" t="s">
        <v>229</v>
      </c>
      <c r="I124" s="31" t="s">
        <v>246</v>
      </c>
    </row>
    <row r="125" spans="1:9" x14ac:dyDescent="0.35">
      <c r="A125" s="2" t="s">
        <v>141</v>
      </c>
      <c r="B125" s="3">
        <v>45339</v>
      </c>
      <c r="C125" s="10" t="s">
        <v>33</v>
      </c>
      <c r="D125" s="6" t="s">
        <v>12</v>
      </c>
      <c r="E125" s="2">
        <v>2.1</v>
      </c>
      <c r="F125" s="2">
        <v>28.6</v>
      </c>
      <c r="G125" s="27" t="s">
        <v>10</v>
      </c>
      <c r="H125" s="34" t="s">
        <v>231</v>
      </c>
      <c r="I125" s="31" t="s">
        <v>246</v>
      </c>
    </row>
    <row r="126" spans="1:9" x14ac:dyDescent="0.35">
      <c r="A126" s="2" t="s">
        <v>142</v>
      </c>
      <c r="B126" s="3">
        <v>45314</v>
      </c>
      <c r="C126" s="8" t="s">
        <v>19</v>
      </c>
      <c r="D126" s="5" t="s">
        <v>9</v>
      </c>
      <c r="E126" s="2">
        <v>2.7</v>
      </c>
      <c r="F126" s="2">
        <v>10.8</v>
      </c>
      <c r="G126" s="27" t="s">
        <v>10</v>
      </c>
      <c r="H126" s="34" t="s">
        <v>228</v>
      </c>
      <c r="I126" s="31" t="s">
        <v>247</v>
      </c>
    </row>
    <row r="127" spans="1:9" x14ac:dyDescent="0.35">
      <c r="A127" s="2" t="s">
        <v>143</v>
      </c>
      <c r="B127" s="3">
        <v>45353</v>
      </c>
      <c r="C127" s="10" t="s">
        <v>33</v>
      </c>
      <c r="D127" s="9" t="s">
        <v>26</v>
      </c>
      <c r="E127" s="2">
        <v>2.1</v>
      </c>
      <c r="F127" s="2">
        <v>12</v>
      </c>
      <c r="G127" s="29" t="s">
        <v>17</v>
      </c>
      <c r="H127" s="34" t="s">
        <v>233</v>
      </c>
      <c r="I127" s="31" t="s">
        <v>248</v>
      </c>
    </row>
    <row r="128" spans="1:9" x14ac:dyDescent="0.35">
      <c r="A128" s="2" t="s">
        <v>144</v>
      </c>
      <c r="B128" s="3">
        <v>45379</v>
      </c>
      <c r="C128" s="4" t="s">
        <v>8</v>
      </c>
      <c r="D128" s="5" t="s">
        <v>9</v>
      </c>
      <c r="E128" s="2">
        <v>2.2999999999999998</v>
      </c>
      <c r="F128" s="2">
        <v>41.9</v>
      </c>
      <c r="G128" s="27" t="s">
        <v>10</v>
      </c>
      <c r="H128" s="34" t="s">
        <v>237</v>
      </c>
      <c r="I128" s="31" t="s">
        <v>248</v>
      </c>
    </row>
    <row r="129" spans="1:9" x14ac:dyDescent="0.35">
      <c r="A129" s="2" t="s">
        <v>145</v>
      </c>
      <c r="B129" s="3">
        <v>45328</v>
      </c>
      <c r="C129" s="4" t="s">
        <v>8</v>
      </c>
      <c r="D129" s="9" t="s">
        <v>26</v>
      </c>
      <c r="E129" s="2">
        <v>3</v>
      </c>
      <c r="F129" s="2">
        <v>45.6</v>
      </c>
      <c r="G129" s="27" t="s">
        <v>10</v>
      </c>
      <c r="H129" s="34" t="s">
        <v>230</v>
      </c>
      <c r="I129" s="31" t="s">
        <v>246</v>
      </c>
    </row>
    <row r="130" spans="1:9" x14ac:dyDescent="0.35">
      <c r="A130" s="2" t="s">
        <v>146</v>
      </c>
      <c r="B130" s="3">
        <v>45335</v>
      </c>
      <c r="C130" s="10" t="s">
        <v>33</v>
      </c>
      <c r="D130" s="5" t="s">
        <v>9</v>
      </c>
      <c r="E130" s="2">
        <v>2.2000000000000002</v>
      </c>
      <c r="F130" s="2">
        <v>20.399999999999999</v>
      </c>
      <c r="G130" s="27" t="s">
        <v>10</v>
      </c>
      <c r="H130" s="34" t="s">
        <v>231</v>
      </c>
      <c r="I130" s="31" t="s">
        <v>246</v>
      </c>
    </row>
    <row r="131" spans="1:9" x14ac:dyDescent="0.35">
      <c r="A131" s="2" t="s">
        <v>147</v>
      </c>
      <c r="B131" s="3">
        <v>45377</v>
      </c>
      <c r="C131" s="10" t="s">
        <v>33</v>
      </c>
      <c r="D131" s="9" t="s">
        <v>26</v>
      </c>
      <c r="E131" s="2">
        <v>7.3</v>
      </c>
      <c r="F131" s="2">
        <v>15.9</v>
      </c>
      <c r="G131" s="27" t="s">
        <v>10</v>
      </c>
      <c r="H131" s="34" t="s">
        <v>237</v>
      </c>
      <c r="I131" s="31" t="s">
        <v>248</v>
      </c>
    </row>
    <row r="132" spans="1:9" x14ac:dyDescent="0.35">
      <c r="A132" s="2" t="s">
        <v>148</v>
      </c>
      <c r="B132" s="3">
        <v>45326</v>
      </c>
      <c r="C132" s="10" t="s">
        <v>33</v>
      </c>
      <c r="D132" s="5" t="s">
        <v>9</v>
      </c>
      <c r="E132" s="2">
        <v>1.6</v>
      </c>
      <c r="F132" s="2">
        <v>32.299999999999997</v>
      </c>
      <c r="G132" s="29" t="s">
        <v>17</v>
      </c>
      <c r="H132" s="34" t="s">
        <v>230</v>
      </c>
      <c r="I132" s="31" t="s">
        <v>246</v>
      </c>
    </row>
    <row r="133" spans="1:9" x14ac:dyDescent="0.35">
      <c r="A133" s="2" t="s">
        <v>149</v>
      </c>
      <c r="B133" s="3">
        <v>45356</v>
      </c>
      <c r="C133" s="2" t="s">
        <v>24</v>
      </c>
      <c r="D133" s="9" t="s">
        <v>26</v>
      </c>
      <c r="E133" s="2">
        <v>4.7</v>
      </c>
      <c r="F133" s="2">
        <v>22</v>
      </c>
      <c r="G133" s="29" t="s">
        <v>17</v>
      </c>
      <c r="H133" s="34" t="s">
        <v>234</v>
      </c>
      <c r="I133" s="31" t="s">
        <v>248</v>
      </c>
    </row>
    <row r="134" spans="1:9" x14ac:dyDescent="0.35">
      <c r="A134" s="2" t="s">
        <v>150</v>
      </c>
      <c r="B134" s="3">
        <v>45338</v>
      </c>
      <c r="C134" s="8" t="s">
        <v>19</v>
      </c>
      <c r="D134" s="6" t="s">
        <v>12</v>
      </c>
      <c r="E134" s="2">
        <v>3.9</v>
      </c>
      <c r="F134" s="2">
        <v>5.0999999999999996</v>
      </c>
      <c r="G134" s="28" t="s">
        <v>13</v>
      </c>
      <c r="H134" s="34" t="s">
        <v>231</v>
      </c>
      <c r="I134" s="31" t="s">
        <v>246</v>
      </c>
    </row>
    <row r="135" spans="1:9" x14ac:dyDescent="0.35">
      <c r="A135" s="2" t="s">
        <v>151</v>
      </c>
      <c r="B135" s="3">
        <v>45369</v>
      </c>
      <c r="C135" s="8" t="s">
        <v>19</v>
      </c>
      <c r="D135" s="9" t="s">
        <v>26</v>
      </c>
      <c r="E135" s="2">
        <v>7.9</v>
      </c>
      <c r="F135" s="2">
        <v>10.9</v>
      </c>
      <c r="G135" s="27" t="s">
        <v>10</v>
      </c>
      <c r="H135" s="34" t="s">
        <v>236</v>
      </c>
      <c r="I135" s="31" t="s">
        <v>248</v>
      </c>
    </row>
    <row r="136" spans="1:9" x14ac:dyDescent="0.35">
      <c r="A136" s="2" t="s">
        <v>152</v>
      </c>
      <c r="B136" s="3">
        <v>45294</v>
      </c>
      <c r="C136" s="10" t="s">
        <v>33</v>
      </c>
      <c r="D136" s="5" t="s">
        <v>9</v>
      </c>
      <c r="E136" s="2">
        <v>1.8</v>
      </c>
      <c r="F136" s="2">
        <v>35.5</v>
      </c>
      <c r="G136" s="27" t="s">
        <v>10</v>
      </c>
      <c r="H136" s="34" t="s">
        <v>225</v>
      </c>
      <c r="I136" s="31" t="s">
        <v>247</v>
      </c>
    </row>
    <row r="137" spans="1:9" x14ac:dyDescent="0.35">
      <c r="A137" s="2" t="s">
        <v>153</v>
      </c>
      <c r="B137" s="3">
        <v>45292</v>
      </c>
      <c r="C137" s="8" t="s">
        <v>19</v>
      </c>
      <c r="D137" s="6" t="s">
        <v>12</v>
      </c>
      <c r="E137" s="2">
        <v>3.8</v>
      </c>
      <c r="F137" s="2">
        <v>33</v>
      </c>
      <c r="G137" s="27" t="s">
        <v>10</v>
      </c>
      <c r="H137" s="34" t="s">
        <v>225</v>
      </c>
      <c r="I137" s="31" t="s">
        <v>247</v>
      </c>
    </row>
    <row r="138" spans="1:9" x14ac:dyDescent="0.35">
      <c r="A138" s="2" t="s">
        <v>154</v>
      </c>
      <c r="B138" s="3">
        <v>45296</v>
      </c>
      <c r="C138" s="10" t="s">
        <v>33</v>
      </c>
      <c r="D138" s="9" t="s">
        <v>26</v>
      </c>
      <c r="E138" s="2">
        <v>7.8</v>
      </c>
      <c r="F138" s="2">
        <v>5.2</v>
      </c>
      <c r="G138" s="27" t="s">
        <v>10</v>
      </c>
      <c r="H138" s="34" t="s">
        <v>225</v>
      </c>
      <c r="I138" s="31" t="s">
        <v>247</v>
      </c>
    </row>
    <row r="139" spans="1:9" x14ac:dyDescent="0.35">
      <c r="A139" s="2" t="s">
        <v>155</v>
      </c>
      <c r="B139" s="3">
        <v>45381</v>
      </c>
      <c r="C139" s="10" t="s">
        <v>33</v>
      </c>
      <c r="D139" s="6" t="s">
        <v>12</v>
      </c>
      <c r="E139" s="2">
        <v>7.1</v>
      </c>
      <c r="F139" s="2">
        <v>13.8</v>
      </c>
      <c r="G139" s="28" t="s">
        <v>13</v>
      </c>
      <c r="H139" s="34" t="s">
        <v>237</v>
      </c>
      <c r="I139" s="31" t="s">
        <v>248</v>
      </c>
    </row>
    <row r="140" spans="1:9" x14ac:dyDescent="0.35">
      <c r="A140" s="2" t="s">
        <v>156</v>
      </c>
      <c r="B140" s="3">
        <v>45305</v>
      </c>
      <c r="C140" s="10" t="s">
        <v>33</v>
      </c>
      <c r="D140" s="6" t="s">
        <v>12</v>
      </c>
      <c r="E140" s="2">
        <v>6.7</v>
      </c>
      <c r="F140" s="2">
        <v>14.2</v>
      </c>
      <c r="G140" s="27" t="s">
        <v>10</v>
      </c>
      <c r="H140" s="34" t="s">
        <v>227</v>
      </c>
      <c r="I140" s="31" t="s">
        <v>247</v>
      </c>
    </row>
    <row r="141" spans="1:9" x14ac:dyDescent="0.35">
      <c r="A141" s="2" t="s">
        <v>157</v>
      </c>
      <c r="B141" s="3">
        <v>45318</v>
      </c>
      <c r="C141" s="4" t="s">
        <v>8</v>
      </c>
      <c r="D141" s="6" t="s">
        <v>12</v>
      </c>
      <c r="E141" s="2">
        <v>2.8</v>
      </c>
      <c r="F141" s="2">
        <v>33.6</v>
      </c>
      <c r="G141" s="29" t="s">
        <v>17</v>
      </c>
      <c r="H141" s="34" t="s">
        <v>228</v>
      </c>
      <c r="I141" s="31" t="s">
        <v>247</v>
      </c>
    </row>
    <row r="142" spans="1:9" x14ac:dyDescent="0.35">
      <c r="A142" s="2" t="s">
        <v>158</v>
      </c>
      <c r="B142" s="3">
        <v>45300</v>
      </c>
      <c r="C142" s="4" t="s">
        <v>8</v>
      </c>
      <c r="D142" s="6" t="s">
        <v>12</v>
      </c>
      <c r="E142" s="2">
        <v>2.2000000000000002</v>
      </c>
      <c r="F142" s="2">
        <v>4.9000000000000004</v>
      </c>
      <c r="G142" s="27" t="s">
        <v>10</v>
      </c>
      <c r="H142" s="34" t="s">
        <v>226</v>
      </c>
      <c r="I142" s="31" t="s">
        <v>247</v>
      </c>
    </row>
    <row r="143" spans="1:9" x14ac:dyDescent="0.35">
      <c r="A143" s="2" t="s">
        <v>159</v>
      </c>
      <c r="B143" s="3">
        <v>45370</v>
      </c>
      <c r="C143" s="7" t="s">
        <v>16</v>
      </c>
      <c r="D143" s="6" t="s">
        <v>12</v>
      </c>
      <c r="E143" s="2">
        <v>5.7</v>
      </c>
      <c r="F143" s="2">
        <v>8.6</v>
      </c>
      <c r="G143" s="28" t="s">
        <v>13</v>
      </c>
      <c r="H143" s="34" t="s">
        <v>236</v>
      </c>
      <c r="I143" s="31" t="s">
        <v>248</v>
      </c>
    </row>
    <row r="144" spans="1:9" x14ac:dyDescent="0.35">
      <c r="A144" s="2" t="s">
        <v>160</v>
      </c>
      <c r="B144" s="3">
        <v>45306</v>
      </c>
      <c r="C144" s="8" t="s">
        <v>19</v>
      </c>
      <c r="D144" s="6" t="s">
        <v>12</v>
      </c>
      <c r="E144" s="2">
        <v>7.5</v>
      </c>
      <c r="F144" s="2">
        <v>39.200000000000003</v>
      </c>
      <c r="G144" s="28" t="s">
        <v>13</v>
      </c>
      <c r="H144" s="34" t="s">
        <v>227</v>
      </c>
      <c r="I144" s="31" t="s">
        <v>247</v>
      </c>
    </row>
    <row r="145" spans="1:9" x14ac:dyDescent="0.35">
      <c r="A145" s="2" t="s">
        <v>161</v>
      </c>
      <c r="B145" s="3">
        <v>45381</v>
      </c>
      <c r="C145" s="7" t="s">
        <v>16</v>
      </c>
      <c r="D145" s="9" t="s">
        <v>26</v>
      </c>
      <c r="E145" s="2">
        <v>4.9000000000000004</v>
      </c>
      <c r="F145" s="2">
        <v>11.9</v>
      </c>
      <c r="G145" s="27" t="s">
        <v>10</v>
      </c>
      <c r="H145" s="34" t="s">
        <v>237</v>
      </c>
      <c r="I145" s="31" t="s">
        <v>248</v>
      </c>
    </row>
    <row r="146" spans="1:9" x14ac:dyDescent="0.35">
      <c r="A146" s="2" t="s">
        <v>162</v>
      </c>
      <c r="B146" s="3">
        <v>45333</v>
      </c>
      <c r="C146" s="4" t="s">
        <v>8</v>
      </c>
      <c r="D146" s="5" t="s">
        <v>9</v>
      </c>
      <c r="E146" s="2">
        <v>5</v>
      </c>
      <c r="F146" s="2">
        <v>32.700000000000003</v>
      </c>
      <c r="G146" s="27" t="s">
        <v>10</v>
      </c>
      <c r="H146" s="34" t="s">
        <v>231</v>
      </c>
      <c r="I146" s="31" t="s">
        <v>246</v>
      </c>
    </row>
    <row r="147" spans="1:9" x14ac:dyDescent="0.35">
      <c r="A147" s="2" t="s">
        <v>163</v>
      </c>
      <c r="B147" s="3">
        <v>45368</v>
      </c>
      <c r="C147" s="8" t="s">
        <v>19</v>
      </c>
      <c r="D147" s="5" t="s">
        <v>9</v>
      </c>
      <c r="E147" s="2">
        <v>3</v>
      </c>
      <c r="F147" s="2">
        <v>14.5</v>
      </c>
      <c r="G147" s="29" t="s">
        <v>17</v>
      </c>
      <c r="H147" s="34" t="s">
        <v>236</v>
      </c>
      <c r="I147" s="31" t="s">
        <v>248</v>
      </c>
    </row>
    <row r="148" spans="1:9" x14ac:dyDescent="0.35">
      <c r="A148" s="2" t="s">
        <v>164</v>
      </c>
      <c r="B148" s="3">
        <v>45342</v>
      </c>
      <c r="C148" s="4" t="s">
        <v>8</v>
      </c>
      <c r="D148" s="9" t="s">
        <v>26</v>
      </c>
      <c r="E148" s="2">
        <v>6.4</v>
      </c>
      <c r="F148" s="2">
        <v>8.4</v>
      </c>
      <c r="G148" s="28" t="s">
        <v>13</v>
      </c>
      <c r="H148" s="34" t="s">
        <v>232</v>
      </c>
      <c r="I148" s="31" t="s">
        <v>246</v>
      </c>
    </row>
    <row r="149" spans="1:9" x14ac:dyDescent="0.35">
      <c r="A149" s="2" t="s">
        <v>165</v>
      </c>
      <c r="B149" s="3">
        <v>45354</v>
      </c>
      <c r="C149" s="8" t="s">
        <v>19</v>
      </c>
      <c r="D149" s="9" t="s">
        <v>26</v>
      </c>
      <c r="E149" s="2">
        <v>2.2999999999999998</v>
      </c>
      <c r="F149" s="2">
        <v>14.7</v>
      </c>
      <c r="G149" s="27" t="s">
        <v>10</v>
      </c>
      <c r="H149" s="34" t="s">
        <v>234</v>
      </c>
      <c r="I149" s="31" t="s">
        <v>248</v>
      </c>
    </row>
    <row r="150" spans="1:9" x14ac:dyDescent="0.35">
      <c r="A150" s="2" t="s">
        <v>166</v>
      </c>
      <c r="B150" s="3">
        <v>45343</v>
      </c>
      <c r="C150" s="7" t="s">
        <v>16</v>
      </c>
      <c r="D150" s="6" t="s">
        <v>12</v>
      </c>
      <c r="E150" s="2">
        <v>3.3</v>
      </c>
      <c r="F150" s="2">
        <v>35.799999999999997</v>
      </c>
      <c r="G150" s="28" t="s">
        <v>13</v>
      </c>
      <c r="H150" s="34" t="s">
        <v>232</v>
      </c>
      <c r="I150" s="31" t="s">
        <v>246</v>
      </c>
    </row>
    <row r="151" spans="1:9" x14ac:dyDescent="0.35">
      <c r="A151" s="2" t="s">
        <v>167</v>
      </c>
      <c r="B151" s="3">
        <v>45295</v>
      </c>
      <c r="C151" s="7" t="s">
        <v>16</v>
      </c>
      <c r="D151" s="6" t="s">
        <v>12</v>
      </c>
      <c r="E151" s="2">
        <v>4</v>
      </c>
      <c r="F151" s="2">
        <v>41.7</v>
      </c>
      <c r="G151" s="27" t="s">
        <v>10</v>
      </c>
      <c r="H151" s="34" t="s">
        <v>225</v>
      </c>
      <c r="I151" s="31" t="s">
        <v>247</v>
      </c>
    </row>
    <row r="152" spans="1:9" x14ac:dyDescent="0.35">
      <c r="A152" s="2" t="s">
        <v>168</v>
      </c>
      <c r="B152" s="3">
        <v>45314</v>
      </c>
      <c r="C152" s="10" t="s">
        <v>33</v>
      </c>
      <c r="D152" s="5" t="s">
        <v>9</v>
      </c>
      <c r="E152" s="2">
        <v>4.5999999999999996</v>
      </c>
      <c r="F152" s="2">
        <v>40.5</v>
      </c>
      <c r="G152" s="27" t="s">
        <v>10</v>
      </c>
      <c r="H152" s="34" t="s">
        <v>228</v>
      </c>
      <c r="I152" s="31" t="s">
        <v>247</v>
      </c>
    </row>
    <row r="153" spans="1:9" x14ac:dyDescent="0.35">
      <c r="A153" s="2" t="s">
        <v>169</v>
      </c>
      <c r="B153" s="3">
        <v>45306</v>
      </c>
      <c r="C153" s="4" t="s">
        <v>8</v>
      </c>
      <c r="D153" s="5" t="s">
        <v>9</v>
      </c>
      <c r="E153" s="2">
        <v>2.7</v>
      </c>
      <c r="F153" s="2">
        <v>21.5</v>
      </c>
      <c r="G153" s="27" t="s">
        <v>10</v>
      </c>
      <c r="H153" s="34" t="s">
        <v>227</v>
      </c>
      <c r="I153" s="31" t="s">
        <v>247</v>
      </c>
    </row>
    <row r="154" spans="1:9" x14ac:dyDescent="0.35">
      <c r="A154" s="2" t="s">
        <v>170</v>
      </c>
      <c r="B154" s="3">
        <v>45334</v>
      </c>
      <c r="C154" s="7" t="s">
        <v>16</v>
      </c>
      <c r="D154" s="6" t="s">
        <v>12</v>
      </c>
      <c r="E154" s="2">
        <v>1.8</v>
      </c>
      <c r="F154" s="2">
        <v>33.4</v>
      </c>
      <c r="G154" s="27" t="s">
        <v>10</v>
      </c>
      <c r="H154" s="34" t="s">
        <v>231</v>
      </c>
      <c r="I154" s="31" t="s">
        <v>246</v>
      </c>
    </row>
    <row r="155" spans="1:9" x14ac:dyDescent="0.35">
      <c r="A155" s="2" t="s">
        <v>171</v>
      </c>
      <c r="B155" s="3">
        <v>45320</v>
      </c>
      <c r="C155" s="8" t="s">
        <v>19</v>
      </c>
      <c r="D155" s="6" t="s">
        <v>12</v>
      </c>
      <c r="E155" s="2">
        <v>5.3</v>
      </c>
      <c r="F155" s="2">
        <v>13</v>
      </c>
      <c r="G155" s="29" t="s">
        <v>17</v>
      </c>
      <c r="H155" s="34" t="s">
        <v>229</v>
      </c>
      <c r="I155" s="31" t="s">
        <v>247</v>
      </c>
    </row>
    <row r="156" spans="1:9" x14ac:dyDescent="0.35">
      <c r="A156" s="2" t="s">
        <v>172</v>
      </c>
      <c r="B156" s="3">
        <v>45327</v>
      </c>
      <c r="C156" s="10" t="s">
        <v>33</v>
      </c>
      <c r="D156" s="6" t="s">
        <v>12</v>
      </c>
      <c r="E156" s="2">
        <v>3</v>
      </c>
      <c r="F156" s="2">
        <v>16.899999999999999</v>
      </c>
      <c r="G156" s="27" t="s">
        <v>10</v>
      </c>
      <c r="H156" s="34" t="s">
        <v>230</v>
      </c>
      <c r="I156" s="31" t="s">
        <v>246</v>
      </c>
    </row>
    <row r="157" spans="1:9" x14ac:dyDescent="0.35">
      <c r="A157" s="2" t="s">
        <v>173</v>
      </c>
      <c r="B157" s="3">
        <v>45304</v>
      </c>
      <c r="C157" s="7" t="s">
        <v>16</v>
      </c>
      <c r="D157" s="5" t="s">
        <v>9</v>
      </c>
      <c r="E157" s="2">
        <v>5.0999999999999996</v>
      </c>
      <c r="F157" s="2">
        <v>43.4</v>
      </c>
      <c r="G157" s="29" t="s">
        <v>17</v>
      </c>
      <c r="H157" s="34" t="s">
        <v>226</v>
      </c>
      <c r="I157" s="31" t="s">
        <v>247</v>
      </c>
    </row>
    <row r="158" spans="1:9" x14ac:dyDescent="0.35">
      <c r="A158" s="2" t="s">
        <v>174</v>
      </c>
      <c r="B158" s="3">
        <v>45323</v>
      </c>
      <c r="C158" s="8" t="s">
        <v>19</v>
      </c>
      <c r="D158" s="9" t="s">
        <v>26</v>
      </c>
      <c r="E158" s="2">
        <v>2.1</v>
      </c>
      <c r="F158" s="2">
        <v>4.5999999999999996</v>
      </c>
      <c r="G158" s="27" t="s">
        <v>10</v>
      </c>
      <c r="H158" s="34" t="s">
        <v>229</v>
      </c>
      <c r="I158" s="31" t="s">
        <v>246</v>
      </c>
    </row>
    <row r="159" spans="1:9" x14ac:dyDescent="0.35">
      <c r="A159" s="2" t="s">
        <v>175</v>
      </c>
      <c r="B159" s="3">
        <v>45362</v>
      </c>
      <c r="C159" s="7" t="s">
        <v>16</v>
      </c>
      <c r="D159" s="9" t="s">
        <v>26</v>
      </c>
      <c r="E159" s="2">
        <v>4.4000000000000004</v>
      </c>
      <c r="F159" s="2">
        <v>7.8</v>
      </c>
      <c r="G159" s="27" t="s">
        <v>10</v>
      </c>
      <c r="H159" s="34" t="s">
        <v>235</v>
      </c>
      <c r="I159" s="31" t="s">
        <v>248</v>
      </c>
    </row>
    <row r="160" spans="1:9" x14ac:dyDescent="0.35">
      <c r="A160" s="2" t="s">
        <v>176</v>
      </c>
      <c r="B160" s="3">
        <v>45350</v>
      </c>
      <c r="C160" s="7" t="s">
        <v>16</v>
      </c>
      <c r="D160" s="6" t="s">
        <v>12</v>
      </c>
      <c r="E160" s="2">
        <v>4.7</v>
      </c>
      <c r="F160" s="2">
        <v>13.1</v>
      </c>
      <c r="G160" s="29" t="s">
        <v>17</v>
      </c>
      <c r="H160" s="34" t="s">
        <v>233</v>
      </c>
      <c r="I160" s="31" t="s">
        <v>246</v>
      </c>
    </row>
    <row r="161" spans="1:9" x14ac:dyDescent="0.35">
      <c r="A161" s="2" t="s">
        <v>177</v>
      </c>
      <c r="B161" s="3">
        <v>45377</v>
      </c>
      <c r="C161" s="8" t="s">
        <v>19</v>
      </c>
      <c r="D161" s="6" t="s">
        <v>12</v>
      </c>
      <c r="E161" s="2">
        <v>1.4</v>
      </c>
      <c r="F161" s="2">
        <v>5.2</v>
      </c>
      <c r="G161" s="28" t="s">
        <v>13</v>
      </c>
      <c r="H161" s="34" t="s">
        <v>237</v>
      </c>
      <c r="I161" s="31" t="s">
        <v>248</v>
      </c>
    </row>
    <row r="162" spans="1:9" x14ac:dyDescent="0.35">
      <c r="A162" s="2" t="s">
        <v>178</v>
      </c>
      <c r="B162" s="3">
        <v>45319</v>
      </c>
      <c r="C162" s="8" t="s">
        <v>19</v>
      </c>
      <c r="D162" s="6" t="s">
        <v>12</v>
      </c>
      <c r="E162" s="2">
        <v>3.4</v>
      </c>
      <c r="F162" s="2">
        <v>12</v>
      </c>
      <c r="G162" s="28" t="s">
        <v>13</v>
      </c>
      <c r="H162" s="34" t="s">
        <v>229</v>
      </c>
      <c r="I162" s="31" t="s">
        <v>247</v>
      </c>
    </row>
    <row r="163" spans="1:9" x14ac:dyDescent="0.35">
      <c r="A163" s="2" t="s">
        <v>179</v>
      </c>
      <c r="B163" s="3">
        <v>45357</v>
      </c>
      <c r="C163" s="8" t="s">
        <v>19</v>
      </c>
      <c r="D163" s="9" t="s">
        <v>26</v>
      </c>
      <c r="E163" s="2">
        <v>1.9</v>
      </c>
      <c r="F163" s="2">
        <v>29.7</v>
      </c>
      <c r="G163" s="28" t="s">
        <v>13</v>
      </c>
      <c r="H163" s="34" t="s">
        <v>234</v>
      </c>
      <c r="I163" s="31" t="s">
        <v>248</v>
      </c>
    </row>
    <row r="164" spans="1:9" x14ac:dyDescent="0.35">
      <c r="A164" s="2" t="s">
        <v>180</v>
      </c>
      <c r="B164" s="3">
        <v>45333</v>
      </c>
      <c r="C164" s="10" t="s">
        <v>33</v>
      </c>
      <c r="D164" s="6" t="s">
        <v>12</v>
      </c>
      <c r="E164" s="2">
        <v>1.4</v>
      </c>
      <c r="F164" s="2">
        <v>22.5</v>
      </c>
      <c r="G164" s="28" t="s">
        <v>13</v>
      </c>
      <c r="H164" s="34" t="s">
        <v>231</v>
      </c>
      <c r="I164" s="31" t="s">
        <v>246</v>
      </c>
    </row>
    <row r="165" spans="1:9" x14ac:dyDescent="0.35">
      <c r="A165" s="2" t="s">
        <v>181</v>
      </c>
      <c r="B165" s="3">
        <v>45336</v>
      </c>
      <c r="C165" s="2" t="s">
        <v>24</v>
      </c>
      <c r="D165" s="5" t="s">
        <v>9</v>
      </c>
      <c r="E165" s="2">
        <v>7.9</v>
      </c>
      <c r="F165" s="2">
        <v>43.3</v>
      </c>
      <c r="G165" s="29" t="s">
        <v>17</v>
      </c>
      <c r="H165" s="34" t="s">
        <v>231</v>
      </c>
      <c r="I165" s="31" t="s">
        <v>246</v>
      </c>
    </row>
    <row r="166" spans="1:9" x14ac:dyDescent="0.35">
      <c r="A166" s="2" t="s">
        <v>182</v>
      </c>
      <c r="B166" s="3">
        <v>45353</v>
      </c>
      <c r="C166" s="8" t="s">
        <v>19</v>
      </c>
      <c r="D166" s="9" t="s">
        <v>26</v>
      </c>
      <c r="E166" s="2">
        <v>3.3</v>
      </c>
      <c r="F166" s="2">
        <v>40</v>
      </c>
      <c r="G166" s="27" t="s">
        <v>10</v>
      </c>
      <c r="H166" s="34" t="s">
        <v>233</v>
      </c>
      <c r="I166" s="31" t="s">
        <v>248</v>
      </c>
    </row>
    <row r="167" spans="1:9" x14ac:dyDescent="0.35">
      <c r="A167" s="2" t="s">
        <v>183</v>
      </c>
      <c r="B167" s="3">
        <v>45348</v>
      </c>
      <c r="C167" s="4" t="s">
        <v>8</v>
      </c>
      <c r="D167" s="9" t="s">
        <v>26</v>
      </c>
      <c r="E167" s="2">
        <v>6.7</v>
      </c>
      <c r="F167" s="2">
        <v>19</v>
      </c>
      <c r="G167" s="27" t="s">
        <v>10</v>
      </c>
      <c r="H167" s="34" t="s">
        <v>233</v>
      </c>
      <c r="I167" s="31" t="s">
        <v>246</v>
      </c>
    </row>
    <row r="168" spans="1:9" x14ac:dyDescent="0.35">
      <c r="A168" s="2" t="s">
        <v>184</v>
      </c>
      <c r="B168" s="3">
        <v>45297</v>
      </c>
      <c r="C168" s="10" t="s">
        <v>33</v>
      </c>
      <c r="D168" s="9" t="s">
        <v>26</v>
      </c>
      <c r="E168" s="2">
        <v>2.8</v>
      </c>
      <c r="F168" s="2">
        <v>15.4</v>
      </c>
      <c r="G168" s="27" t="s">
        <v>10</v>
      </c>
      <c r="H168" s="34" t="s">
        <v>225</v>
      </c>
      <c r="I168" s="31" t="s">
        <v>247</v>
      </c>
    </row>
    <row r="169" spans="1:9" x14ac:dyDescent="0.35">
      <c r="A169" s="2" t="s">
        <v>185</v>
      </c>
      <c r="B169" s="3">
        <v>45319</v>
      </c>
      <c r="C169" s="4" t="s">
        <v>8</v>
      </c>
      <c r="D169" s="6" t="s">
        <v>12</v>
      </c>
      <c r="E169" s="2">
        <v>5.8</v>
      </c>
      <c r="F169" s="2">
        <v>20.7</v>
      </c>
      <c r="G169" s="29" t="s">
        <v>17</v>
      </c>
      <c r="H169" s="34" t="s">
        <v>229</v>
      </c>
      <c r="I169" s="31" t="s">
        <v>247</v>
      </c>
    </row>
    <row r="170" spans="1:9" x14ac:dyDescent="0.35">
      <c r="A170" s="2" t="s">
        <v>186</v>
      </c>
      <c r="B170" s="3">
        <v>45319</v>
      </c>
      <c r="C170" s="4" t="s">
        <v>8</v>
      </c>
      <c r="D170" s="6" t="s">
        <v>12</v>
      </c>
      <c r="E170" s="2">
        <v>6.3</v>
      </c>
      <c r="F170" s="2">
        <v>30</v>
      </c>
      <c r="G170" s="28" t="s">
        <v>13</v>
      </c>
      <c r="H170" s="34" t="s">
        <v>229</v>
      </c>
      <c r="I170" s="31" t="s">
        <v>247</v>
      </c>
    </row>
    <row r="171" spans="1:9" x14ac:dyDescent="0.35">
      <c r="A171" s="2" t="s">
        <v>187</v>
      </c>
      <c r="B171" s="3">
        <v>45335</v>
      </c>
      <c r="C171" s="7" t="s">
        <v>16</v>
      </c>
      <c r="D171" s="6" t="s">
        <v>12</v>
      </c>
      <c r="E171" s="2">
        <v>5.2</v>
      </c>
      <c r="F171" s="2">
        <v>15.8</v>
      </c>
      <c r="G171" s="27" t="s">
        <v>10</v>
      </c>
      <c r="H171" s="34" t="s">
        <v>231</v>
      </c>
      <c r="I171" s="31" t="s">
        <v>246</v>
      </c>
    </row>
    <row r="172" spans="1:9" x14ac:dyDescent="0.35">
      <c r="A172" s="2" t="s">
        <v>188</v>
      </c>
      <c r="B172" s="3">
        <v>45375</v>
      </c>
      <c r="C172" s="7" t="s">
        <v>16</v>
      </c>
      <c r="D172" s="9" t="s">
        <v>26</v>
      </c>
      <c r="E172" s="2">
        <v>4.3</v>
      </c>
      <c r="F172" s="2">
        <v>31.5</v>
      </c>
      <c r="G172" s="27" t="s">
        <v>10</v>
      </c>
      <c r="H172" s="34" t="s">
        <v>237</v>
      </c>
      <c r="I172" s="31" t="s">
        <v>248</v>
      </c>
    </row>
    <row r="173" spans="1:9" x14ac:dyDescent="0.35">
      <c r="A173" s="2" t="s">
        <v>189</v>
      </c>
      <c r="B173" s="3">
        <v>45321</v>
      </c>
      <c r="C173" s="2" t="s">
        <v>24</v>
      </c>
      <c r="D173" s="9" t="s">
        <v>26</v>
      </c>
      <c r="E173" s="2">
        <v>3.9</v>
      </c>
      <c r="F173" s="2">
        <v>22</v>
      </c>
      <c r="G173" s="27" t="s">
        <v>10</v>
      </c>
      <c r="H173" s="34" t="s">
        <v>229</v>
      </c>
      <c r="I173" s="31" t="s">
        <v>247</v>
      </c>
    </row>
    <row r="174" spans="1:9" x14ac:dyDescent="0.35">
      <c r="A174" s="2" t="s">
        <v>190</v>
      </c>
      <c r="B174" s="3">
        <v>45353</v>
      </c>
      <c r="C174" s="10" t="s">
        <v>33</v>
      </c>
      <c r="D174" s="5" t="s">
        <v>9</v>
      </c>
      <c r="E174" s="2">
        <v>3.4</v>
      </c>
      <c r="F174" s="2">
        <v>28.3</v>
      </c>
      <c r="G174" s="27" t="s">
        <v>10</v>
      </c>
      <c r="H174" s="34" t="s">
        <v>233</v>
      </c>
      <c r="I174" s="31" t="s">
        <v>248</v>
      </c>
    </row>
    <row r="175" spans="1:9" x14ac:dyDescent="0.35">
      <c r="A175" s="2" t="s">
        <v>191</v>
      </c>
      <c r="B175" s="3">
        <v>45366</v>
      </c>
      <c r="C175" s="8" t="s">
        <v>19</v>
      </c>
      <c r="D175" s="5" t="s">
        <v>9</v>
      </c>
      <c r="E175" s="2">
        <v>7.5</v>
      </c>
      <c r="F175" s="2">
        <v>23.2</v>
      </c>
      <c r="G175" s="27" t="s">
        <v>10</v>
      </c>
      <c r="H175" s="34" t="s">
        <v>235</v>
      </c>
      <c r="I175" s="31" t="s">
        <v>248</v>
      </c>
    </row>
    <row r="176" spans="1:9" x14ac:dyDescent="0.35">
      <c r="A176" s="2" t="s">
        <v>192</v>
      </c>
      <c r="B176" s="3">
        <v>45380</v>
      </c>
      <c r="C176" s="4" t="s">
        <v>8</v>
      </c>
      <c r="D176" s="6" t="s">
        <v>12</v>
      </c>
      <c r="E176" s="2">
        <v>6.8</v>
      </c>
      <c r="F176" s="2">
        <v>17</v>
      </c>
      <c r="G176" s="29" t="s">
        <v>17</v>
      </c>
      <c r="H176" s="34" t="s">
        <v>237</v>
      </c>
      <c r="I176" s="31" t="s">
        <v>248</v>
      </c>
    </row>
    <row r="177" spans="1:9" x14ac:dyDescent="0.35">
      <c r="A177" s="2" t="s">
        <v>193</v>
      </c>
      <c r="B177" s="3">
        <v>45353</v>
      </c>
      <c r="C177" s="7" t="s">
        <v>16</v>
      </c>
      <c r="D177" s="9" t="s">
        <v>26</v>
      </c>
      <c r="E177" s="2">
        <v>7.8</v>
      </c>
      <c r="F177" s="2">
        <v>45.7</v>
      </c>
      <c r="G177" s="28" t="s">
        <v>13</v>
      </c>
      <c r="H177" s="34" t="s">
        <v>233</v>
      </c>
      <c r="I177" s="31" t="s">
        <v>248</v>
      </c>
    </row>
    <row r="178" spans="1:9" x14ac:dyDescent="0.35">
      <c r="A178" s="2" t="s">
        <v>194</v>
      </c>
      <c r="B178" s="3">
        <v>45292</v>
      </c>
      <c r="C178" s="7" t="s">
        <v>16</v>
      </c>
      <c r="D178" s="9" t="s">
        <v>26</v>
      </c>
      <c r="E178" s="2">
        <v>1.9</v>
      </c>
      <c r="F178" s="2">
        <v>37.6</v>
      </c>
      <c r="G178" s="27" t="s">
        <v>10</v>
      </c>
      <c r="H178" s="34" t="s">
        <v>225</v>
      </c>
      <c r="I178" s="31" t="s">
        <v>247</v>
      </c>
    </row>
    <row r="179" spans="1:9" x14ac:dyDescent="0.35">
      <c r="A179" s="2" t="s">
        <v>195</v>
      </c>
      <c r="B179" s="3">
        <v>45318</v>
      </c>
      <c r="C179" s="4" t="s">
        <v>8</v>
      </c>
      <c r="D179" s="5" t="s">
        <v>9</v>
      </c>
      <c r="E179" s="2">
        <v>6.1</v>
      </c>
      <c r="F179" s="2">
        <v>10.199999999999999</v>
      </c>
      <c r="G179" s="29" t="s">
        <v>17</v>
      </c>
      <c r="H179" s="34" t="s">
        <v>228</v>
      </c>
      <c r="I179" s="31" t="s">
        <v>247</v>
      </c>
    </row>
    <row r="180" spans="1:9" x14ac:dyDescent="0.35">
      <c r="A180" s="2" t="s">
        <v>196</v>
      </c>
      <c r="B180" s="3">
        <v>45353</v>
      </c>
      <c r="C180" s="8" t="s">
        <v>19</v>
      </c>
      <c r="D180" s="6" t="s">
        <v>12</v>
      </c>
      <c r="E180" s="2">
        <v>7.6</v>
      </c>
      <c r="F180" s="2">
        <v>42.2</v>
      </c>
      <c r="G180" s="28" t="s">
        <v>13</v>
      </c>
      <c r="H180" s="34" t="s">
        <v>233</v>
      </c>
      <c r="I180" s="31" t="s">
        <v>248</v>
      </c>
    </row>
    <row r="181" spans="1:9" x14ac:dyDescent="0.35">
      <c r="A181" s="2" t="s">
        <v>197</v>
      </c>
      <c r="B181" s="3">
        <v>45368</v>
      </c>
      <c r="C181" s="10" t="s">
        <v>33</v>
      </c>
      <c r="D181" s="6" t="s">
        <v>12</v>
      </c>
      <c r="E181" s="2">
        <v>2.2999999999999998</v>
      </c>
      <c r="F181" s="2">
        <v>25.4</v>
      </c>
      <c r="G181" s="28" t="s">
        <v>13</v>
      </c>
      <c r="H181" s="34" t="s">
        <v>236</v>
      </c>
      <c r="I181" s="31" t="s">
        <v>248</v>
      </c>
    </row>
    <row r="182" spans="1:9" x14ac:dyDescent="0.35">
      <c r="A182" s="2" t="s">
        <v>198</v>
      </c>
      <c r="B182" s="3">
        <v>45294</v>
      </c>
      <c r="C182" s="8" t="s">
        <v>19</v>
      </c>
      <c r="D182" s="9" t="s">
        <v>26</v>
      </c>
      <c r="E182" s="2">
        <v>1.5</v>
      </c>
      <c r="F182" s="2">
        <v>43.4</v>
      </c>
      <c r="G182" s="28" t="s">
        <v>13</v>
      </c>
      <c r="H182" s="34" t="s">
        <v>225</v>
      </c>
      <c r="I182" s="31" t="s">
        <v>247</v>
      </c>
    </row>
    <row r="183" spans="1:9" x14ac:dyDescent="0.35">
      <c r="A183" s="2" t="s">
        <v>199</v>
      </c>
      <c r="B183" s="3">
        <v>45361</v>
      </c>
      <c r="C183" s="4" t="s">
        <v>8</v>
      </c>
      <c r="D183" s="9" t="s">
        <v>26</v>
      </c>
      <c r="E183" s="2">
        <v>6.2</v>
      </c>
      <c r="F183" s="2">
        <v>39.200000000000003</v>
      </c>
      <c r="G183" s="28" t="s">
        <v>13</v>
      </c>
      <c r="H183" s="34" t="s">
        <v>235</v>
      </c>
      <c r="I183" s="31" t="s">
        <v>248</v>
      </c>
    </row>
    <row r="184" spans="1:9" x14ac:dyDescent="0.35">
      <c r="A184" s="2" t="s">
        <v>200</v>
      </c>
      <c r="B184" s="3">
        <v>45363</v>
      </c>
      <c r="C184" s="2" t="s">
        <v>24</v>
      </c>
      <c r="D184" s="9" t="s">
        <v>26</v>
      </c>
      <c r="E184" s="2">
        <v>5</v>
      </c>
      <c r="F184" s="2">
        <v>22.7</v>
      </c>
      <c r="G184" s="27" t="s">
        <v>10</v>
      </c>
      <c r="H184" s="34" t="s">
        <v>235</v>
      </c>
      <c r="I184" s="31" t="s">
        <v>248</v>
      </c>
    </row>
    <row r="185" spans="1:9" x14ac:dyDescent="0.35">
      <c r="A185" s="2" t="s">
        <v>201</v>
      </c>
      <c r="B185" s="3">
        <v>45318</v>
      </c>
      <c r="C185" s="10" t="s">
        <v>33</v>
      </c>
      <c r="D185" s="6" t="s">
        <v>12</v>
      </c>
      <c r="E185" s="2">
        <v>6.9</v>
      </c>
      <c r="F185" s="2">
        <v>5</v>
      </c>
      <c r="G185" s="27" t="s">
        <v>10</v>
      </c>
      <c r="H185" s="34" t="s">
        <v>228</v>
      </c>
      <c r="I185" s="31" t="s">
        <v>247</v>
      </c>
    </row>
    <row r="186" spans="1:9" x14ac:dyDescent="0.35">
      <c r="A186" s="2" t="s">
        <v>202</v>
      </c>
      <c r="B186" s="3">
        <v>45300</v>
      </c>
      <c r="C186" s="8" t="s">
        <v>19</v>
      </c>
      <c r="D186" s="6" t="s">
        <v>12</v>
      </c>
      <c r="E186" s="2">
        <v>2</v>
      </c>
      <c r="F186" s="2">
        <v>15.8</v>
      </c>
      <c r="G186" s="29" t="s">
        <v>17</v>
      </c>
      <c r="H186" s="34" t="s">
        <v>226</v>
      </c>
      <c r="I186" s="31" t="s">
        <v>247</v>
      </c>
    </row>
    <row r="187" spans="1:9" x14ac:dyDescent="0.35">
      <c r="A187" s="2" t="s">
        <v>203</v>
      </c>
      <c r="B187" s="3">
        <v>45353</v>
      </c>
      <c r="C187" s="8" t="s">
        <v>19</v>
      </c>
      <c r="D187" s="5" t="s">
        <v>9</v>
      </c>
      <c r="E187" s="2">
        <v>6.6</v>
      </c>
      <c r="F187" s="2">
        <v>27.8</v>
      </c>
      <c r="G187" s="27" t="s">
        <v>10</v>
      </c>
      <c r="H187" s="34" t="s">
        <v>233</v>
      </c>
      <c r="I187" s="31" t="s">
        <v>248</v>
      </c>
    </row>
    <row r="188" spans="1:9" x14ac:dyDescent="0.35">
      <c r="A188" s="2" t="s">
        <v>204</v>
      </c>
      <c r="B188" s="3">
        <v>45328</v>
      </c>
      <c r="C188" s="4" t="s">
        <v>8</v>
      </c>
      <c r="D188" s="5" t="s">
        <v>9</v>
      </c>
      <c r="E188" s="2">
        <v>2.4</v>
      </c>
      <c r="F188" s="2">
        <v>31.9</v>
      </c>
      <c r="G188" s="27" t="s">
        <v>10</v>
      </c>
      <c r="H188" s="34" t="s">
        <v>230</v>
      </c>
      <c r="I188" s="31" t="s">
        <v>246</v>
      </c>
    </row>
    <row r="189" spans="1:9" x14ac:dyDescent="0.35">
      <c r="A189" s="2" t="s">
        <v>205</v>
      </c>
      <c r="B189" s="3">
        <v>45342</v>
      </c>
      <c r="C189" s="7" t="s">
        <v>16</v>
      </c>
      <c r="D189" s="9" t="s">
        <v>26</v>
      </c>
      <c r="E189" s="2">
        <v>2.1</v>
      </c>
      <c r="F189" s="2">
        <v>15.3</v>
      </c>
      <c r="G189" s="27" t="s">
        <v>10</v>
      </c>
      <c r="H189" s="34" t="s">
        <v>232</v>
      </c>
      <c r="I189" s="31" t="s">
        <v>246</v>
      </c>
    </row>
    <row r="190" spans="1:9" x14ac:dyDescent="0.35">
      <c r="A190" s="2" t="s">
        <v>206</v>
      </c>
      <c r="B190" s="3">
        <v>45335</v>
      </c>
      <c r="C190" s="4" t="s">
        <v>8</v>
      </c>
      <c r="D190" s="9" t="s">
        <v>26</v>
      </c>
      <c r="E190" s="2">
        <v>2.1</v>
      </c>
      <c r="F190" s="2">
        <v>10.1</v>
      </c>
      <c r="G190" s="27" t="s">
        <v>10</v>
      </c>
      <c r="H190" s="34" t="s">
        <v>231</v>
      </c>
      <c r="I190" s="31" t="s">
        <v>246</v>
      </c>
    </row>
    <row r="191" spans="1:9" x14ac:dyDescent="0.35">
      <c r="A191" s="2" t="s">
        <v>207</v>
      </c>
      <c r="B191" s="3">
        <v>45315</v>
      </c>
      <c r="C191" s="10" t="s">
        <v>33</v>
      </c>
      <c r="D191" s="9" t="s">
        <v>26</v>
      </c>
      <c r="E191" s="2">
        <v>6.7</v>
      </c>
      <c r="F191" s="2">
        <v>40.700000000000003</v>
      </c>
      <c r="G191" s="27" t="s">
        <v>10</v>
      </c>
      <c r="H191" s="34" t="s">
        <v>228</v>
      </c>
      <c r="I191" s="31" t="s">
        <v>247</v>
      </c>
    </row>
    <row r="192" spans="1:9" x14ac:dyDescent="0.35">
      <c r="A192" s="2" t="s">
        <v>208</v>
      </c>
      <c r="B192" s="3">
        <v>45370</v>
      </c>
      <c r="C192" s="7" t="s">
        <v>16</v>
      </c>
      <c r="D192" s="9" t="s">
        <v>26</v>
      </c>
      <c r="E192" s="2">
        <v>5.7</v>
      </c>
      <c r="F192" s="2">
        <v>47.3</v>
      </c>
      <c r="G192" s="29" t="s">
        <v>17</v>
      </c>
      <c r="H192" s="34" t="s">
        <v>236</v>
      </c>
      <c r="I192" s="31" t="s">
        <v>248</v>
      </c>
    </row>
    <row r="193" spans="1:11" x14ac:dyDescent="0.35">
      <c r="A193" s="2" t="s">
        <v>209</v>
      </c>
      <c r="B193" s="3">
        <v>45350</v>
      </c>
      <c r="C193" s="7" t="s">
        <v>16</v>
      </c>
      <c r="D193" s="6" t="s">
        <v>12</v>
      </c>
      <c r="E193" s="2">
        <v>4.7</v>
      </c>
      <c r="F193" s="2">
        <v>27.1</v>
      </c>
      <c r="G193" s="27" t="s">
        <v>10</v>
      </c>
      <c r="H193" s="34" t="s">
        <v>233</v>
      </c>
      <c r="I193" s="31" t="s">
        <v>246</v>
      </c>
      <c r="K193" s="1"/>
    </row>
    <row r="194" spans="1:11" x14ac:dyDescent="0.35">
      <c r="A194" s="2" t="s">
        <v>210</v>
      </c>
      <c r="B194" s="3">
        <v>45323</v>
      </c>
      <c r="C194" s="7" t="s">
        <v>16</v>
      </c>
      <c r="D194" s="6" t="s">
        <v>12</v>
      </c>
      <c r="E194" s="2">
        <v>3.5</v>
      </c>
      <c r="F194" s="2">
        <v>11.6</v>
      </c>
      <c r="G194" s="27" t="s">
        <v>10</v>
      </c>
      <c r="H194" s="34" t="s">
        <v>229</v>
      </c>
      <c r="I194" s="31" t="s">
        <v>246</v>
      </c>
    </row>
    <row r="195" spans="1:11" x14ac:dyDescent="0.35">
      <c r="A195" s="2" t="s">
        <v>211</v>
      </c>
      <c r="B195" s="3">
        <v>45379</v>
      </c>
      <c r="C195" s="7" t="s">
        <v>16</v>
      </c>
      <c r="D195" s="9" t="s">
        <v>26</v>
      </c>
      <c r="E195" s="2">
        <v>7.1</v>
      </c>
      <c r="F195" s="2">
        <v>16</v>
      </c>
      <c r="G195" s="29" t="s">
        <v>17</v>
      </c>
      <c r="H195" s="34" t="s">
        <v>237</v>
      </c>
      <c r="I195" s="31" t="s">
        <v>248</v>
      </c>
    </row>
    <row r="196" spans="1:11" x14ac:dyDescent="0.35">
      <c r="A196" s="2" t="s">
        <v>212</v>
      </c>
      <c r="B196" s="3">
        <v>45343</v>
      </c>
      <c r="C196" s="10" t="s">
        <v>33</v>
      </c>
      <c r="D196" s="9" t="s">
        <v>26</v>
      </c>
      <c r="E196" s="2">
        <v>3.7</v>
      </c>
      <c r="F196" s="2">
        <v>4.8</v>
      </c>
      <c r="G196" s="28" t="s">
        <v>13</v>
      </c>
      <c r="H196" s="34" t="s">
        <v>232</v>
      </c>
      <c r="I196" s="31" t="s">
        <v>246</v>
      </c>
    </row>
    <row r="197" spans="1:11" x14ac:dyDescent="0.35">
      <c r="A197" s="2" t="s">
        <v>213</v>
      </c>
      <c r="B197" s="3">
        <v>45353</v>
      </c>
      <c r="C197" s="10" t="s">
        <v>33</v>
      </c>
      <c r="D197" s="5" t="s">
        <v>9</v>
      </c>
      <c r="E197" s="2">
        <v>6.7</v>
      </c>
      <c r="F197" s="2">
        <v>44.2</v>
      </c>
      <c r="G197" s="27" t="s">
        <v>10</v>
      </c>
      <c r="H197" s="34" t="s">
        <v>233</v>
      </c>
      <c r="I197" s="31" t="s">
        <v>248</v>
      </c>
    </row>
    <row r="198" spans="1:11" x14ac:dyDescent="0.35">
      <c r="A198" s="2" t="s">
        <v>214</v>
      </c>
      <c r="B198" s="3">
        <v>45349</v>
      </c>
      <c r="C198" s="4" t="s">
        <v>8</v>
      </c>
      <c r="D198" s="6" t="s">
        <v>12</v>
      </c>
      <c r="E198" s="2">
        <v>4.0999999999999996</v>
      </c>
      <c r="F198" s="2">
        <v>9.1999999999999993</v>
      </c>
      <c r="G198" s="27" t="s">
        <v>10</v>
      </c>
      <c r="H198" s="34" t="s">
        <v>233</v>
      </c>
      <c r="I198" s="31" t="s">
        <v>246</v>
      </c>
    </row>
    <row r="199" spans="1:11" x14ac:dyDescent="0.35">
      <c r="A199" s="2" t="s">
        <v>215</v>
      </c>
      <c r="B199" s="3">
        <v>45343</v>
      </c>
      <c r="C199" s="7" t="s">
        <v>16</v>
      </c>
      <c r="D199" s="5" t="s">
        <v>9</v>
      </c>
      <c r="E199" s="2">
        <v>3.6</v>
      </c>
      <c r="F199" s="2">
        <v>29.4</v>
      </c>
      <c r="G199" s="27" t="s">
        <v>10</v>
      </c>
      <c r="H199" s="34" t="s">
        <v>232</v>
      </c>
      <c r="I199" s="31" t="s">
        <v>246</v>
      </c>
    </row>
    <row r="200" spans="1:11" x14ac:dyDescent="0.35">
      <c r="A200" s="2" t="s">
        <v>216</v>
      </c>
      <c r="B200" s="3">
        <v>45303</v>
      </c>
      <c r="C200" s="4" t="s">
        <v>8</v>
      </c>
      <c r="D200" s="9" t="s">
        <v>26</v>
      </c>
      <c r="E200" s="2">
        <v>4.2</v>
      </c>
      <c r="F200" s="2">
        <v>16.100000000000001</v>
      </c>
      <c r="G200" s="28" t="s">
        <v>13</v>
      </c>
      <c r="H200" s="34" t="s">
        <v>226</v>
      </c>
      <c r="I200" s="31" t="s">
        <v>247</v>
      </c>
    </row>
    <row r="201" spans="1:11" x14ac:dyDescent="0.35">
      <c r="A201" s="14" t="s">
        <v>217</v>
      </c>
      <c r="B201" s="15">
        <v>45330</v>
      </c>
      <c r="C201" s="16" t="s">
        <v>8</v>
      </c>
      <c r="D201" s="17" t="s">
        <v>12</v>
      </c>
      <c r="E201" s="14">
        <v>3.1</v>
      </c>
      <c r="F201" s="14">
        <v>28.4</v>
      </c>
      <c r="G201" s="30" t="s">
        <v>10</v>
      </c>
      <c r="H201" s="34" t="s">
        <v>230</v>
      </c>
      <c r="I201" s="31" t="s">
        <v>246</v>
      </c>
    </row>
    <row r="202" spans="1:11" x14ac:dyDescent="0.35">
      <c r="A202" s="2"/>
      <c r="B202" s="3"/>
      <c r="C202" s="4"/>
      <c r="D202" s="11"/>
      <c r="E202" s="2"/>
      <c r="F202" s="2"/>
      <c r="G202" s="27"/>
      <c r="H202" s="34"/>
      <c r="I202" s="31"/>
    </row>
    <row r="203" spans="1:11" x14ac:dyDescent="0.35">
      <c r="I203" s="23"/>
    </row>
  </sheetData>
  <phoneticPr fontId="5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1F42-8503-4C8B-A656-DABAE49B26FE}">
  <dimension ref="A1:E15"/>
  <sheetViews>
    <sheetView zoomScale="95" zoomScaleNormal="95" workbookViewId="0">
      <selection activeCell="D10" sqref="D10"/>
    </sheetView>
  </sheetViews>
  <sheetFormatPr defaultRowHeight="14.5" x14ac:dyDescent="0.35"/>
  <cols>
    <col min="1" max="1" width="13.90625" customWidth="1"/>
    <col min="2" max="2" width="11" bestFit="1" customWidth="1"/>
    <col min="3" max="3" width="10.6328125" bestFit="1" customWidth="1"/>
    <col min="4" max="4" width="14.54296875" bestFit="1" customWidth="1"/>
  </cols>
  <sheetData>
    <row r="1" spans="1:5" ht="18.5" customHeight="1" x14ac:dyDescent="0.35"/>
    <row r="3" spans="1:5" ht="15.5" x14ac:dyDescent="0.35">
      <c r="E3" s="18"/>
    </row>
    <row r="9" spans="1:5" x14ac:dyDescent="0.35">
      <c r="A9" s="20" t="s">
        <v>250</v>
      </c>
      <c r="B9" s="20" t="s">
        <v>239</v>
      </c>
      <c r="C9" s="20" t="s">
        <v>240</v>
      </c>
      <c r="D9" s="20" t="s">
        <v>241</v>
      </c>
    </row>
    <row r="10" spans="1:5" x14ac:dyDescent="0.35">
      <c r="A10" s="19" t="s">
        <v>33</v>
      </c>
      <c r="B10" s="19">
        <v>10</v>
      </c>
      <c r="C10" s="19">
        <v>11</v>
      </c>
      <c r="D10" s="19">
        <v>24</v>
      </c>
    </row>
    <row r="11" spans="1:5" x14ac:dyDescent="0.35">
      <c r="A11" s="19" t="s">
        <v>16</v>
      </c>
      <c r="B11" s="19">
        <v>16</v>
      </c>
      <c r="C11" s="19">
        <v>8</v>
      </c>
      <c r="D11" s="19">
        <v>23</v>
      </c>
    </row>
    <row r="12" spans="1:5" x14ac:dyDescent="0.35">
      <c r="A12" s="19" t="s">
        <v>19</v>
      </c>
      <c r="B12" s="19">
        <v>15</v>
      </c>
      <c r="C12" s="19">
        <v>12</v>
      </c>
      <c r="D12" s="19">
        <v>15</v>
      </c>
    </row>
    <row r="13" spans="1:5" x14ac:dyDescent="0.35">
      <c r="A13" s="19" t="s">
        <v>24</v>
      </c>
      <c r="B13" s="19">
        <v>11</v>
      </c>
      <c r="C13" s="19">
        <v>5</v>
      </c>
      <c r="D13" s="19">
        <v>14</v>
      </c>
    </row>
    <row r="14" spans="1:5" x14ac:dyDescent="0.35">
      <c r="A14" s="19" t="s">
        <v>8</v>
      </c>
      <c r="B14" s="19">
        <v>9</v>
      </c>
      <c r="C14" s="19">
        <v>5</v>
      </c>
      <c r="D14" s="19">
        <v>22</v>
      </c>
    </row>
    <row r="15" spans="1:5" x14ac:dyDescent="0.35">
      <c r="A15" s="20" t="s">
        <v>218</v>
      </c>
      <c r="B15" s="20">
        <v>61</v>
      </c>
      <c r="C15" s="20">
        <v>41</v>
      </c>
      <c r="D15" s="20">
        <v>98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7259-2AEA-413B-83D4-0D859A5D3B69}">
  <dimension ref="A11:B18"/>
  <sheetViews>
    <sheetView workbookViewId="0">
      <selection activeCell="N16" sqref="N16"/>
    </sheetView>
  </sheetViews>
  <sheetFormatPr defaultRowHeight="14.5" x14ac:dyDescent="0.35"/>
  <cols>
    <col min="1" max="1" width="13.90625" bestFit="1" customWidth="1"/>
    <col min="2" max="2" width="25.90625" bestFit="1" customWidth="1"/>
  </cols>
  <sheetData>
    <row r="11" spans="1:2" x14ac:dyDescent="0.35">
      <c r="A11" s="20" t="s">
        <v>250</v>
      </c>
      <c r="B11" s="20" t="s">
        <v>219</v>
      </c>
    </row>
    <row r="12" spans="1:2" x14ac:dyDescent="0.35">
      <c r="A12" s="19" t="s">
        <v>33</v>
      </c>
      <c r="B12" s="19">
        <v>27.89555555555555</v>
      </c>
    </row>
    <row r="13" spans="1:2" x14ac:dyDescent="0.35">
      <c r="A13" s="19" t="s">
        <v>16</v>
      </c>
      <c r="B13" s="19">
        <v>26.340425531914889</v>
      </c>
    </row>
    <row r="14" spans="1:2" x14ac:dyDescent="0.35">
      <c r="A14" s="19" t="s">
        <v>19</v>
      </c>
      <c r="B14" s="19">
        <v>25.61904761904762</v>
      </c>
    </row>
    <row r="15" spans="1:2" x14ac:dyDescent="0.35">
      <c r="A15" s="19" t="s">
        <v>24</v>
      </c>
      <c r="B15" s="19">
        <v>30.143333333333331</v>
      </c>
    </row>
    <row r="16" spans="1:2" x14ac:dyDescent="0.35">
      <c r="A16" s="19" t="s">
        <v>8</v>
      </c>
      <c r="B16" s="19">
        <v>25.62777777777778</v>
      </c>
    </row>
    <row r="17" spans="1:2" x14ac:dyDescent="0.35">
      <c r="A17" s="19" t="s">
        <v>242</v>
      </c>
      <c r="B17" s="19"/>
    </row>
    <row r="18" spans="1:2" x14ac:dyDescent="0.35">
      <c r="A18" s="20" t="s">
        <v>218</v>
      </c>
      <c r="B18" s="20">
        <v>135.62613981762917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0D1D-47EF-4B62-8738-A18A3C4F3198}">
  <dimension ref="A9:B13"/>
  <sheetViews>
    <sheetView workbookViewId="0">
      <selection activeCell="D31" sqref="D31"/>
    </sheetView>
  </sheetViews>
  <sheetFormatPr defaultRowHeight="14.5" x14ac:dyDescent="0.35"/>
  <cols>
    <col min="1" max="1" width="14.81640625" bestFit="1" customWidth="1"/>
    <col min="2" max="2" width="14.54296875" bestFit="1" customWidth="1"/>
  </cols>
  <sheetData>
    <row r="9" spans="1:2" x14ac:dyDescent="0.35">
      <c r="A9" s="22" t="s">
        <v>3</v>
      </c>
      <c r="B9" s="20" t="s">
        <v>243</v>
      </c>
    </row>
    <row r="10" spans="1:2" x14ac:dyDescent="0.35">
      <c r="A10" s="19" t="s">
        <v>9</v>
      </c>
      <c r="B10" s="19">
        <v>61</v>
      </c>
    </row>
    <row r="11" spans="1:2" x14ac:dyDescent="0.35">
      <c r="A11" s="19" t="s">
        <v>26</v>
      </c>
      <c r="B11" s="19">
        <v>41</v>
      </c>
    </row>
    <row r="12" spans="1:2" x14ac:dyDescent="0.35">
      <c r="A12" s="19" t="s">
        <v>12</v>
      </c>
      <c r="B12" s="19">
        <v>98</v>
      </c>
    </row>
    <row r="13" spans="1:2" x14ac:dyDescent="0.35">
      <c r="A13" s="20" t="s">
        <v>218</v>
      </c>
      <c r="B13" s="20">
        <v>200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6EB6-DC25-4B3F-8AA7-63081A900D6A}">
  <dimension ref="A10:G35"/>
  <sheetViews>
    <sheetView workbookViewId="0">
      <selection activeCell="L14" sqref="L14"/>
    </sheetView>
  </sheetViews>
  <sheetFormatPr defaultRowHeight="14.5" x14ac:dyDescent="0.35"/>
  <cols>
    <col min="1" max="1" width="10.7265625" bestFit="1" customWidth="1"/>
    <col min="2" max="2" width="13.90625" bestFit="1" customWidth="1"/>
    <col min="5" max="5" width="12.6328125" bestFit="1" customWidth="1"/>
    <col min="6" max="6" width="20.453125" bestFit="1" customWidth="1"/>
    <col min="7" max="7" width="1.36328125" bestFit="1" customWidth="1"/>
    <col min="13" max="13" width="19.08984375" bestFit="1" customWidth="1"/>
    <col min="14" max="14" width="11.81640625" bestFit="1" customWidth="1"/>
  </cols>
  <sheetData>
    <row r="10" spans="1:2" x14ac:dyDescent="0.35">
      <c r="A10" s="12" t="s">
        <v>6</v>
      </c>
      <c r="B10" s="12" t="s">
        <v>254</v>
      </c>
    </row>
    <row r="11" spans="1:2" x14ac:dyDescent="0.35">
      <c r="A11" s="38" t="s">
        <v>10</v>
      </c>
      <c r="B11" s="39">
        <v>116</v>
      </c>
    </row>
    <row r="12" spans="1:2" x14ac:dyDescent="0.35">
      <c r="A12" s="38" t="s">
        <v>13</v>
      </c>
      <c r="B12" s="39">
        <v>46</v>
      </c>
    </row>
    <row r="13" spans="1:2" x14ac:dyDescent="0.35">
      <c r="A13" s="38" t="s">
        <v>17</v>
      </c>
      <c r="B13" s="39">
        <v>37</v>
      </c>
    </row>
    <row r="14" spans="1:2" x14ac:dyDescent="0.35">
      <c r="A14" s="36" t="s">
        <v>218</v>
      </c>
      <c r="B14" s="37">
        <v>199</v>
      </c>
    </row>
    <row r="35" spans="7:7" x14ac:dyDescent="0.35">
      <c r="G35" t="s">
        <v>256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1B55-23A6-420D-B649-2468B988307B}">
  <dimension ref="A3:R57"/>
  <sheetViews>
    <sheetView topLeftCell="A32" zoomScale="72" zoomScaleNormal="118" workbookViewId="0">
      <selection activeCell="E57" sqref="E57"/>
    </sheetView>
  </sheetViews>
  <sheetFormatPr defaultColWidth="14.08984375" defaultRowHeight="14.5" x14ac:dyDescent="0.35"/>
  <cols>
    <col min="1" max="1" width="18.26953125" bestFit="1" customWidth="1"/>
    <col min="2" max="2" width="22.453125" bestFit="1" customWidth="1"/>
    <col min="3" max="3" width="23.1796875" bestFit="1" customWidth="1"/>
    <col min="4" max="4" width="21" bestFit="1" customWidth="1"/>
    <col min="5" max="5" width="9.08984375" bestFit="1" customWidth="1"/>
    <col min="6" max="6" width="18.26953125" bestFit="1" customWidth="1"/>
    <col min="7" max="7" width="38.453125" bestFit="1" customWidth="1"/>
    <col min="8" max="8" width="10.1796875" bestFit="1" customWidth="1"/>
    <col min="9" max="9" width="7.1796875" bestFit="1" customWidth="1"/>
    <col min="10" max="10" width="15.54296875" bestFit="1" customWidth="1"/>
    <col min="11" max="11" width="18.26953125" bestFit="1" customWidth="1"/>
    <col min="12" max="12" width="16.36328125" bestFit="1" customWidth="1"/>
    <col min="13" max="13" width="22.453125" bestFit="1" customWidth="1"/>
    <col min="15" max="15" width="28.6328125" bestFit="1" customWidth="1"/>
    <col min="16" max="16" width="8.81640625" bestFit="1" customWidth="1"/>
    <col min="17" max="17" width="16.36328125" bestFit="1" customWidth="1"/>
    <col min="18" max="18" width="21.54296875" bestFit="1" customWidth="1"/>
  </cols>
  <sheetData>
    <row r="3" spans="1:18" x14ac:dyDescent="0.35">
      <c r="Q3" s="12" t="s">
        <v>224</v>
      </c>
      <c r="R3" s="20" t="s">
        <v>0</v>
      </c>
    </row>
    <row r="4" spans="1:18" x14ac:dyDescent="0.35">
      <c r="Q4" s="19" t="s">
        <v>225</v>
      </c>
      <c r="R4" s="19">
        <v>19</v>
      </c>
    </row>
    <row r="5" spans="1:18" x14ac:dyDescent="0.35">
      <c r="Q5" s="19" t="s">
        <v>226</v>
      </c>
      <c r="R5" s="19">
        <v>13</v>
      </c>
    </row>
    <row r="6" spans="1:18" ht="17" customHeight="1" x14ac:dyDescent="0.35">
      <c r="Q6" s="19" t="s">
        <v>227</v>
      </c>
      <c r="R6" s="19">
        <v>11</v>
      </c>
    </row>
    <row r="7" spans="1:18" x14ac:dyDescent="0.35">
      <c r="Q7" s="19" t="s">
        <v>228</v>
      </c>
      <c r="R7" s="19">
        <v>14</v>
      </c>
    </row>
    <row r="8" spans="1:18" x14ac:dyDescent="0.35">
      <c r="A8" s="20" t="s">
        <v>2</v>
      </c>
      <c r="B8" s="20" t="s">
        <v>4</v>
      </c>
      <c r="C8" s="20" t="s">
        <v>5</v>
      </c>
      <c r="G8" s="20" t="s">
        <v>3</v>
      </c>
      <c r="H8" s="20" t="s">
        <v>0</v>
      </c>
      <c r="K8" s="12" t="s">
        <v>2</v>
      </c>
      <c r="L8" s="12" t="s">
        <v>238</v>
      </c>
      <c r="Q8" s="19" t="s">
        <v>229</v>
      </c>
      <c r="R8" s="19">
        <v>15</v>
      </c>
    </row>
    <row r="9" spans="1:18" x14ac:dyDescent="0.35">
      <c r="A9" s="19" t="s">
        <v>33</v>
      </c>
      <c r="B9" s="19">
        <v>4.6400000000000006</v>
      </c>
      <c r="C9" s="19">
        <v>27.89555555555555</v>
      </c>
      <c r="G9" s="19" t="s">
        <v>9</v>
      </c>
      <c r="H9" s="19">
        <v>61</v>
      </c>
      <c r="K9" s="19" t="s">
        <v>16</v>
      </c>
      <c r="L9" s="19">
        <v>47</v>
      </c>
      <c r="Q9" s="19" t="s">
        <v>230</v>
      </c>
      <c r="R9" s="19">
        <v>14</v>
      </c>
    </row>
    <row r="10" spans="1:18" x14ac:dyDescent="0.35">
      <c r="A10" s="19" t="s">
        <v>16</v>
      </c>
      <c r="B10" s="19">
        <v>4.761702127659575</v>
      </c>
      <c r="C10" s="19">
        <v>26.340425531914889</v>
      </c>
      <c r="G10" s="19" t="s">
        <v>26</v>
      </c>
      <c r="H10" s="19">
        <v>41</v>
      </c>
      <c r="K10" s="19" t="s">
        <v>33</v>
      </c>
      <c r="L10" s="19">
        <v>45</v>
      </c>
      <c r="Q10" s="19" t="s">
        <v>231</v>
      </c>
      <c r="R10" s="19">
        <v>16</v>
      </c>
    </row>
    <row r="11" spans="1:18" x14ac:dyDescent="0.35">
      <c r="A11" s="19" t="s">
        <v>19</v>
      </c>
      <c r="B11" s="19">
        <v>4.3023809523809522</v>
      </c>
      <c r="C11" s="19">
        <v>25.61904761904762</v>
      </c>
      <c r="G11" s="19" t="s">
        <v>12</v>
      </c>
      <c r="H11" s="19">
        <v>98</v>
      </c>
      <c r="K11" s="19" t="s">
        <v>19</v>
      </c>
      <c r="L11" s="19">
        <v>42</v>
      </c>
      <c r="Q11" s="19" t="s">
        <v>232</v>
      </c>
      <c r="R11" s="19">
        <v>16</v>
      </c>
    </row>
    <row r="12" spans="1:18" x14ac:dyDescent="0.35">
      <c r="A12" s="19" t="s">
        <v>24</v>
      </c>
      <c r="B12" s="19">
        <v>4.2266666666666666</v>
      </c>
      <c r="C12" s="19">
        <v>30.143333333333331</v>
      </c>
      <c r="K12" s="19" t="s">
        <v>8</v>
      </c>
      <c r="L12" s="19">
        <v>36</v>
      </c>
      <c r="Q12" s="19" t="s">
        <v>233</v>
      </c>
      <c r="R12" s="19">
        <v>24</v>
      </c>
    </row>
    <row r="13" spans="1:18" x14ac:dyDescent="0.35">
      <c r="A13" s="19" t="s">
        <v>8</v>
      </c>
      <c r="B13" s="19">
        <v>4.677777777777778</v>
      </c>
      <c r="C13" s="19">
        <v>25.62777777777778</v>
      </c>
      <c r="K13" s="19" t="s">
        <v>24</v>
      </c>
      <c r="L13" s="19">
        <v>30</v>
      </c>
      <c r="Q13" s="19" t="s">
        <v>234</v>
      </c>
      <c r="R13" s="19">
        <v>8</v>
      </c>
    </row>
    <row r="14" spans="1:18" x14ac:dyDescent="0.35">
      <c r="Q14" s="19" t="s">
        <v>235</v>
      </c>
      <c r="R14" s="19">
        <v>15</v>
      </c>
    </row>
    <row r="15" spans="1:18" x14ac:dyDescent="0.35">
      <c r="Q15" s="19" t="s">
        <v>236</v>
      </c>
      <c r="R15" s="19">
        <v>13</v>
      </c>
    </row>
    <row r="16" spans="1:18" x14ac:dyDescent="0.35">
      <c r="Q16" s="19" t="s">
        <v>237</v>
      </c>
      <c r="R16" s="19">
        <v>22</v>
      </c>
    </row>
    <row r="34" spans="1:18" x14ac:dyDescent="0.35">
      <c r="A34" s="20" t="s">
        <v>250</v>
      </c>
      <c r="B34" s="20" t="s">
        <v>239</v>
      </c>
      <c r="C34" s="20" t="s">
        <v>240</v>
      </c>
      <c r="D34" s="20" t="s">
        <v>241</v>
      </c>
      <c r="F34" s="20" t="s">
        <v>250</v>
      </c>
      <c r="G34" s="20" t="s">
        <v>219</v>
      </c>
      <c r="L34" s="20" t="s">
        <v>3</v>
      </c>
      <c r="M34" s="20" t="s">
        <v>243</v>
      </c>
      <c r="Q34" s="40" t="s">
        <v>6</v>
      </c>
      <c r="R34" s="12" t="s">
        <v>254</v>
      </c>
    </row>
    <row r="35" spans="1:18" x14ac:dyDescent="0.35">
      <c r="A35" s="19" t="s">
        <v>33</v>
      </c>
      <c r="B35" s="19">
        <v>10</v>
      </c>
      <c r="C35" s="19">
        <v>11</v>
      </c>
      <c r="D35" s="19">
        <v>24</v>
      </c>
      <c r="F35" s="19" t="s">
        <v>33</v>
      </c>
      <c r="G35" s="19">
        <v>27.89555555555555</v>
      </c>
      <c r="L35" s="19" t="s">
        <v>9</v>
      </c>
      <c r="M35" s="19">
        <v>61</v>
      </c>
      <c r="Q35" s="38" t="s">
        <v>10</v>
      </c>
      <c r="R35" s="39">
        <v>116</v>
      </c>
    </row>
    <row r="36" spans="1:18" x14ac:dyDescent="0.35">
      <c r="A36" s="19" t="s">
        <v>16</v>
      </c>
      <c r="B36" s="19">
        <v>16</v>
      </c>
      <c r="C36" s="19">
        <v>8</v>
      </c>
      <c r="D36" s="19">
        <v>23</v>
      </c>
      <c r="F36" s="19" t="s">
        <v>16</v>
      </c>
      <c r="G36" s="19">
        <v>26.340425531914889</v>
      </c>
      <c r="L36" s="19" t="s">
        <v>26</v>
      </c>
      <c r="M36" s="19">
        <v>41</v>
      </c>
      <c r="Q36" s="38" t="s">
        <v>13</v>
      </c>
      <c r="R36" s="39">
        <v>46</v>
      </c>
    </row>
    <row r="37" spans="1:18" x14ac:dyDescent="0.35">
      <c r="A37" s="19" t="s">
        <v>19</v>
      </c>
      <c r="B37" s="19">
        <v>15</v>
      </c>
      <c r="C37" s="19">
        <v>12</v>
      </c>
      <c r="D37" s="19">
        <v>15</v>
      </c>
      <c r="F37" s="19" t="s">
        <v>19</v>
      </c>
      <c r="G37" s="19">
        <v>25.61904761904762</v>
      </c>
      <c r="L37" s="19" t="s">
        <v>12</v>
      </c>
      <c r="M37" s="19">
        <v>98</v>
      </c>
      <c r="Q37" s="38" t="s">
        <v>17</v>
      </c>
      <c r="R37" s="39">
        <v>37</v>
      </c>
    </row>
    <row r="38" spans="1:18" x14ac:dyDescent="0.35">
      <c r="A38" s="19" t="s">
        <v>24</v>
      </c>
      <c r="B38" s="19">
        <v>11</v>
      </c>
      <c r="C38" s="19">
        <v>5</v>
      </c>
      <c r="D38" s="19">
        <v>14</v>
      </c>
      <c r="F38" s="19" t="s">
        <v>24</v>
      </c>
      <c r="G38" s="19">
        <v>30.143333333333331</v>
      </c>
      <c r="L38" s="20" t="s">
        <v>218</v>
      </c>
      <c r="M38" s="20">
        <v>200</v>
      </c>
      <c r="Q38" s="36" t="s">
        <v>218</v>
      </c>
      <c r="R38" s="37">
        <v>199</v>
      </c>
    </row>
    <row r="39" spans="1:18" x14ac:dyDescent="0.35">
      <c r="A39" s="19" t="s">
        <v>8</v>
      </c>
      <c r="B39" s="19">
        <v>9</v>
      </c>
      <c r="C39" s="19">
        <v>5</v>
      </c>
      <c r="D39" s="19">
        <v>22</v>
      </c>
      <c r="F39" s="19" t="s">
        <v>8</v>
      </c>
      <c r="G39" s="19">
        <v>25.62777777777778</v>
      </c>
    </row>
    <row r="40" spans="1:18" x14ac:dyDescent="0.35">
      <c r="A40" s="20" t="s">
        <v>218</v>
      </c>
      <c r="B40" s="20">
        <v>61</v>
      </c>
      <c r="C40" s="20">
        <v>41</v>
      </c>
      <c r="D40" s="20">
        <v>98</v>
      </c>
      <c r="F40" s="19" t="s">
        <v>242</v>
      </c>
      <c r="G40" s="19"/>
    </row>
    <row r="41" spans="1:18" x14ac:dyDescent="0.35">
      <c r="F41" s="20" t="s">
        <v>218</v>
      </c>
      <c r="G41" s="20">
        <v>135.62613981762917</v>
      </c>
    </row>
    <row r="57" spans="2:5" x14ac:dyDescent="0.35">
      <c r="B57" s="21"/>
      <c r="C57" s="21"/>
      <c r="D57" s="21"/>
      <c r="E57" s="21"/>
    </row>
  </sheetData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Z m 4 v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m b i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4 v W 8 B K 4 2 4 0 A Q A A D g I A A B M A H A B G b 3 J t d W x h c y 9 T Z W N 0 a W 9 u M S 5 t I K I Y A C i g F A A A A A A A A A A A A A A A A A A A A A A A A A A A A H W R U W u D M B S F 3 w X / Q 8 h e F E T Y 6 4 o P w 2 6 s 7 G X M j j F q k a h 3 N T T m S m 5 k D u l / X 1 p t B 6 P L y 4 W c k 3 O + S w g q K 1 G z b J q 3 C 9 / z P W q E g Z o t B T U l C l O z h C m w v s f c y b A 3 F b i b h 6 E C F b + j 2 Z e I + + B R K o h T 1 B a 0 p Y C n d / k b g a H 8 A 3 c y X + K X V i h q y q U t q O 8 6 N L a w s t q D p a I + 1 8 S D o o G H E d O 9 U h G z p o c w m l o v K E X W A F h X P 3 G M m 5 W F N u E X n U f P U t c J P 9 n 4 9 r B Z C i u 2 c 8 o N f z H Y o n W 7 P Y G o H R 5 3 S W t R O v R Z m e + D P 4 U R 2 8 y G e 6 W y S i h h K D k C b s N L d t o I v X P R 6 + 8 O f n P X R m j 6 R N O m q P p W H 0 U K r o B E 4 8 h X R D 1 M 7 9 3 6 b j A L g z 1 E b O S v Q B 1 q c q p s g Q W N o f D s 0 X 1 b g j m 7 X M v p Q / / 1 H U L f k / o q 9 O I H U E s B A i 0 A F A A C A A g A Z m 4 v W 3 T 5 L U a m A A A A 9 g A A A B I A A A A A A A A A A A A A A A A A A A A A A E N v b m Z p Z y 9 Q Y W N r Y W d l L n h t b F B L A Q I t A B Q A A g A I A G Z u L 1 s P y u m r p A A A A O k A A A A T A A A A A A A A A A A A A A A A A P I A A A B b Q 2 9 u d G V u d F 9 U e X B l c 1 0 u e G 1 s U E s B A i 0 A F A A C A A g A Z m 4 v W 8 B K 4 2 4 0 A Q A A D g I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o A A A A A A A C X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z a G J v Y X J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w M m I 4 M z Q t M T V l O S 0 0 O T M x L T k x Z W Y t N D Y 1 M z M 2 N z B j M 2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V U M D g 6 M T Q 6 M j c u O D c 4 M T Y 3 N F o i I C 8 + P E V u d H J 5 I F R 5 c G U 9 I k Z p b G x D b 2 x 1 b W 5 U e X B l c y I g V m F s d W U 9 I n N C Z 1 V G I i A v P j x F b n R y e S B U e X B l P S J G a W x s Q 2 9 s d W 1 u T m F t Z X M i I F Z h b H V l P S J z W y Z x d W 9 0 O 0 l z c 3 V l I F R 5 c G U m c X V v d D s s J n F 1 b 3 Q 7 U m V z c G 9 u c 2 U g V G l t Z S A o a H J z K S Z x d W 9 0 O y w m c X V v d D t S Z X N v b H V 0 a W 9 u I F R p b W U g K G h y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N o Y m 9 h c m Q v Q X V 0 b 1 J l b W 9 2 Z W R D b 2 x 1 b W 5 z M S 5 7 S X N z d W U g V H l w Z S w w f S Z x d W 9 0 O y w m c X V v d D t T Z W N 0 a W 9 u M S 9 E Y X N o Y m 9 h c m Q v Q X V 0 b 1 J l b W 9 2 Z W R D b 2 x 1 b W 5 z M S 5 7 U m V z c G 9 u c 2 U g V G l t Z S A o a H J z K S w x f S Z x d W 9 0 O y w m c X V v d D t T Z W N 0 a W 9 u M S 9 E Y X N o Y m 9 h c m Q v Q X V 0 b 1 J l b W 9 2 Z W R D b 2 x 1 b W 5 z M S 5 7 U m V z b 2 x 1 d G l v b i B U a W 1 l I C h o c n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c 2 h i b 2 F y Z C 9 B d X R v U m V t b 3 Z l Z E N v b H V t b n M x L n t J c 3 N 1 Z S B U e X B l L D B 9 J n F 1 b 3 Q 7 L C Z x d W 9 0 O 1 N l Y 3 R p b 2 4 x L 0 R h c 2 h i b 2 F y Z C 9 B d X R v U m V t b 3 Z l Z E N v b H V t b n M x L n t S Z X N w b 2 5 z Z S B U a W 1 l I C h o c n M p L D F 9 J n F 1 b 3 Q 7 L C Z x d W 9 0 O 1 N l Y 3 R p b 2 4 x L 0 R h c 2 h i b 2 F y Z C 9 B d X R v U m V t b 3 Z l Z E N v b H V t b n M x L n t S Z X N v b H V 0 a W 9 u I F R p b W U g K G h y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c 2 h i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Q v R G F z a G J v Y X J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b M j 9 x B C V T L t 8 I s Z l 6 q B U A A A A A A I A A A A A A B B m A A A A A Q A A I A A A A P v + t F x x p 4 r 9 q 9 H A N 1 c 7 8 u + m j I a L P u 5 B m J 8 b 5 S L a Y s G J A A A A A A 6 A A A A A A g A A I A A A A I 2 H M z L f C w T 7 p D Z z N q 3 K m x L I I t Z 5 D P O P 4 d e C D s a d k d T c U A A A A K h / 8 o u T a N 6 J 9 V V 5 p A 7 s M V 9 3 Q E 6 7 3 f 4 Q w 1 q + 0 Z a V j e d o m v V W 5 s F h s r 9 A K W U v w 8 x R A O m o l v w / J G b a 3 f T z y F 0 9 e G 1 y f 0 h O P G S p j G Q U W W q t g o w T Q A A A A C T + H c y O O G w q S a u K 2 l u T z G W o P h C J Y 1 W i v B R k d 6 H a M U c C 1 O 9 E + l 5 T 5 f + l u z n 9 h M T i L 8 x C x Q m 1 l f N H z I T a b i 9 c f s 4 = < / D a t a M a s h u p > 
</file>

<file path=customXml/itemProps1.xml><?xml version="1.0" encoding="utf-8"?>
<ds:datastoreItem xmlns:ds="http://schemas.openxmlformats.org/officeDocument/2006/customXml" ds:itemID="{AA11E1DF-F1E7-4530-90BB-98E6D00DD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pivot 1</vt:lpstr>
      <vt:lpstr>pivot 2</vt:lpstr>
      <vt:lpstr>pivot 3</vt:lpstr>
      <vt:lpstr>Pivot 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Simran Bhadouria</cp:lastModifiedBy>
  <cp:lastPrinted>2025-09-16T14:37:29Z</cp:lastPrinted>
  <dcterms:created xsi:type="dcterms:W3CDTF">2025-09-15T04:07:39Z</dcterms:created>
  <dcterms:modified xsi:type="dcterms:W3CDTF">2025-09-16T14:41:08Z</dcterms:modified>
</cp:coreProperties>
</file>