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MRS X6\OneDrive\!_SIMRS\!Aplikasi\SIPAPAP MACHO\"/>
    </mc:Choice>
  </mc:AlternateContent>
  <bookViews>
    <workbookView xWindow="-120" yWindow="-120" windowWidth="20730" windowHeight="11160"/>
  </bookViews>
  <sheets>
    <sheet name="Daftar MOU" sheetId="1" r:id="rId1"/>
  </sheets>
  <externalReferences>
    <externalReference r:id="rId2"/>
  </externalReferences>
  <definedNames>
    <definedName name="_xlnm._FilterDatabase" localSheetId="0" hidden="1">'Daftar MOU'!$A$3:$Q$94</definedName>
    <definedName name="_xlnm.Print_Area" localSheetId="0">'Daftar MOU'!$A$1:$Z$111</definedName>
    <definedName name="_xlnm.Print_Titles" localSheetId="0">'Daftar MOU'!$3:$3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4" i="1" l="1"/>
  <c r="I94" i="1"/>
  <c r="H94" i="1"/>
  <c r="X93" i="1"/>
  <c r="I93" i="1"/>
  <c r="H93" i="1"/>
  <c r="X92" i="1"/>
  <c r="I92" i="1"/>
  <c r="H92" i="1"/>
  <c r="X91" i="1"/>
  <c r="I91" i="1"/>
  <c r="H91" i="1"/>
  <c r="X90" i="1"/>
  <c r="I90" i="1"/>
  <c r="H90" i="1"/>
  <c r="X89" i="1"/>
  <c r="I89" i="1"/>
  <c r="H89" i="1"/>
  <c r="X88" i="1"/>
  <c r="I88" i="1"/>
  <c r="H88" i="1"/>
  <c r="X87" i="1"/>
  <c r="I87" i="1"/>
  <c r="H87" i="1"/>
  <c r="X86" i="1"/>
  <c r="I86" i="1"/>
  <c r="H86" i="1"/>
  <c r="X85" i="1"/>
  <c r="I85" i="1"/>
  <c r="H85" i="1"/>
  <c r="X84" i="1"/>
  <c r="I84" i="1"/>
  <c r="H84" i="1"/>
  <c r="X83" i="1"/>
  <c r="I83" i="1"/>
  <c r="H83" i="1"/>
  <c r="X82" i="1"/>
  <c r="I82" i="1"/>
  <c r="H82" i="1"/>
  <c r="X81" i="1"/>
  <c r="I81" i="1"/>
  <c r="H81" i="1"/>
  <c r="X80" i="1"/>
  <c r="I80" i="1"/>
  <c r="H80" i="1"/>
  <c r="X79" i="1"/>
  <c r="I79" i="1"/>
  <c r="H79" i="1"/>
  <c r="X78" i="1"/>
  <c r="I78" i="1"/>
  <c r="H78" i="1"/>
  <c r="X77" i="1"/>
  <c r="I77" i="1"/>
  <c r="H77" i="1"/>
  <c r="X76" i="1"/>
  <c r="I76" i="1"/>
  <c r="H76" i="1"/>
  <c r="X75" i="1"/>
  <c r="I75" i="1"/>
  <c r="H75" i="1"/>
  <c r="X74" i="1"/>
  <c r="I74" i="1"/>
  <c r="H74" i="1"/>
  <c r="X73" i="1"/>
  <c r="I73" i="1"/>
  <c r="H73" i="1"/>
  <c r="X72" i="1"/>
  <c r="I72" i="1"/>
  <c r="H72" i="1"/>
  <c r="X71" i="1"/>
  <c r="I71" i="1"/>
  <c r="H71" i="1"/>
  <c r="X70" i="1"/>
  <c r="I70" i="1"/>
  <c r="H70" i="1"/>
  <c r="X69" i="1"/>
  <c r="I69" i="1"/>
  <c r="H69" i="1"/>
  <c r="X68" i="1"/>
  <c r="I68" i="1"/>
  <c r="H68" i="1"/>
  <c r="X67" i="1"/>
  <c r="I67" i="1"/>
  <c r="H67" i="1"/>
  <c r="X66" i="1"/>
  <c r="I66" i="1"/>
  <c r="H66" i="1"/>
  <c r="X65" i="1"/>
  <c r="I65" i="1"/>
  <c r="H65" i="1"/>
  <c r="X64" i="1"/>
  <c r="I64" i="1"/>
  <c r="H64" i="1"/>
  <c r="X63" i="1"/>
  <c r="I63" i="1"/>
  <c r="H63" i="1"/>
  <c r="X62" i="1"/>
  <c r="I62" i="1"/>
  <c r="H62" i="1"/>
  <c r="X61" i="1"/>
  <c r="I61" i="1"/>
  <c r="H61" i="1"/>
  <c r="X60" i="1"/>
  <c r="I60" i="1"/>
  <c r="H60" i="1"/>
  <c r="X59" i="1"/>
  <c r="I59" i="1"/>
  <c r="H59" i="1"/>
  <c r="X58" i="1"/>
  <c r="I58" i="1"/>
  <c r="H58" i="1"/>
  <c r="X57" i="1"/>
  <c r="I57" i="1"/>
  <c r="H57" i="1"/>
  <c r="X56" i="1"/>
  <c r="I56" i="1"/>
  <c r="H56" i="1"/>
  <c r="X55" i="1"/>
  <c r="I55" i="1"/>
  <c r="H55" i="1"/>
  <c r="X54" i="1"/>
  <c r="I54" i="1"/>
  <c r="H54" i="1"/>
  <c r="X53" i="1"/>
  <c r="I53" i="1"/>
  <c r="H53" i="1"/>
  <c r="X52" i="1"/>
  <c r="I52" i="1"/>
  <c r="H52" i="1"/>
  <c r="X51" i="1"/>
  <c r="I51" i="1"/>
  <c r="H51" i="1"/>
  <c r="X50" i="1"/>
  <c r="I50" i="1"/>
  <c r="H50" i="1"/>
  <c r="X49" i="1"/>
  <c r="I49" i="1"/>
  <c r="H49" i="1"/>
  <c r="X48" i="1"/>
  <c r="I48" i="1"/>
  <c r="H48" i="1"/>
  <c r="X47" i="1"/>
  <c r="I47" i="1"/>
  <c r="H47" i="1"/>
  <c r="X46" i="1"/>
  <c r="I46" i="1"/>
  <c r="H46" i="1"/>
  <c r="X45" i="1"/>
  <c r="I45" i="1"/>
  <c r="H45" i="1"/>
  <c r="X44" i="1"/>
  <c r="I44" i="1"/>
  <c r="H44" i="1"/>
  <c r="X43" i="1"/>
  <c r="I43" i="1"/>
  <c r="H43" i="1"/>
  <c r="X42" i="1"/>
  <c r="I42" i="1"/>
  <c r="H42" i="1"/>
  <c r="X41" i="1"/>
  <c r="I41" i="1"/>
  <c r="H41" i="1"/>
  <c r="X40" i="1"/>
  <c r="I40" i="1"/>
  <c r="H40" i="1"/>
  <c r="X39" i="1"/>
  <c r="I39" i="1"/>
  <c r="H39" i="1"/>
  <c r="X38" i="1"/>
  <c r="I38" i="1"/>
  <c r="H38" i="1"/>
  <c r="X37" i="1"/>
  <c r="I37" i="1"/>
  <c r="H37" i="1"/>
  <c r="X36" i="1"/>
  <c r="I36" i="1"/>
  <c r="H36" i="1"/>
  <c r="X35" i="1"/>
  <c r="I35" i="1"/>
  <c r="H35" i="1"/>
  <c r="X34" i="1"/>
  <c r="I34" i="1"/>
  <c r="H34" i="1"/>
  <c r="X33" i="1"/>
  <c r="I33" i="1"/>
  <c r="H33" i="1"/>
  <c r="X32" i="1"/>
  <c r="I32" i="1"/>
  <c r="H32" i="1"/>
  <c r="X31" i="1"/>
  <c r="I31" i="1"/>
  <c r="H31" i="1"/>
  <c r="X30" i="1"/>
  <c r="I30" i="1"/>
  <c r="H30" i="1"/>
  <c r="X29" i="1"/>
  <c r="I29" i="1"/>
  <c r="H29" i="1"/>
  <c r="X28" i="1"/>
  <c r="I28" i="1"/>
  <c r="H28" i="1"/>
  <c r="X27" i="1"/>
  <c r="I27" i="1"/>
  <c r="H27" i="1"/>
  <c r="X26" i="1"/>
  <c r="I26" i="1"/>
  <c r="H26" i="1"/>
  <c r="X25" i="1"/>
  <c r="I25" i="1"/>
  <c r="H25" i="1"/>
  <c r="X24" i="1"/>
  <c r="I24" i="1"/>
  <c r="H24" i="1"/>
  <c r="X23" i="1"/>
  <c r="I23" i="1"/>
  <c r="H23" i="1"/>
  <c r="X22" i="1"/>
  <c r="I22" i="1"/>
  <c r="H22" i="1"/>
  <c r="X21" i="1"/>
  <c r="I21" i="1"/>
  <c r="H21" i="1"/>
  <c r="X20" i="1"/>
  <c r="I20" i="1"/>
  <c r="H20" i="1"/>
  <c r="X19" i="1"/>
  <c r="I19" i="1"/>
  <c r="H19" i="1"/>
  <c r="X18" i="1"/>
  <c r="I18" i="1"/>
  <c r="H18" i="1"/>
  <c r="X17" i="1"/>
  <c r="I17" i="1"/>
  <c r="H17" i="1"/>
  <c r="X16" i="1"/>
  <c r="I16" i="1"/>
  <c r="H16" i="1"/>
  <c r="X15" i="1"/>
  <c r="I15" i="1"/>
  <c r="H15" i="1"/>
  <c r="X14" i="1"/>
  <c r="I14" i="1"/>
  <c r="H14" i="1"/>
  <c r="X13" i="1"/>
  <c r="I13" i="1"/>
  <c r="H13" i="1"/>
  <c r="X12" i="1"/>
  <c r="I12" i="1"/>
  <c r="H12" i="1"/>
  <c r="X11" i="1"/>
  <c r="I11" i="1"/>
  <c r="H11" i="1"/>
  <c r="X10" i="1"/>
  <c r="I10" i="1"/>
  <c r="H10" i="1"/>
  <c r="X9" i="1"/>
  <c r="I9" i="1"/>
  <c r="H9" i="1"/>
  <c r="X8" i="1"/>
  <c r="I8" i="1"/>
  <c r="H8" i="1"/>
  <c r="X7" i="1"/>
  <c r="I7" i="1"/>
  <c r="H7" i="1"/>
  <c r="X6" i="1"/>
  <c r="I6" i="1"/>
  <c r="H6" i="1"/>
  <c r="X5" i="1"/>
  <c r="I5" i="1"/>
  <c r="H5" i="1"/>
  <c r="K34" i="1" l="1"/>
  <c r="J34" i="1" s="1"/>
  <c r="K50" i="1"/>
  <c r="J50" i="1" s="1"/>
  <c r="K12" i="1"/>
  <c r="J12" i="1" s="1"/>
  <c r="K20" i="1"/>
  <c r="J20" i="1" s="1"/>
  <c r="K28" i="1"/>
  <c r="J28" i="1" s="1"/>
  <c r="K44" i="1"/>
  <c r="J44" i="1" s="1"/>
  <c r="K52" i="1"/>
  <c r="J52" i="1" s="1"/>
  <c r="K60" i="1"/>
  <c r="J60" i="1" s="1"/>
  <c r="K68" i="1"/>
  <c r="J68" i="1" s="1"/>
  <c r="K76" i="1"/>
  <c r="J76" i="1" s="1"/>
  <c r="K84" i="1"/>
  <c r="J84" i="1" s="1"/>
  <c r="K92" i="1"/>
  <c r="J92" i="1" s="1"/>
  <c r="K27" i="1"/>
  <c r="J27" i="1" s="1"/>
  <c r="K47" i="1"/>
  <c r="J47" i="1" s="1"/>
  <c r="K55" i="1"/>
  <c r="J55" i="1" s="1"/>
  <c r="K63" i="1"/>
  <c r="J63" i="1" s="1"/>
  <c r="K71" i="1"/>
  <c r="J71" i="1" s="1"/>
  <c r="K79" i="1"/>
  <c r="J79" i="1" s="1"/>
  <c r="K87" i="1"/>
  <c r="J87" i="1" s="1"/>
  <c r="K35" i="1"/>
  <c r="J35" i="1" s="1"/>
  <c r="K43" i="1"/>
  <c r="J43" i="1" s="1"/>
  <c r="K51" i="1"/>
  <c r="J51" i="1" s="1"/>
  <c r="K59" i="1"/>
  <c r="J59" i="1" s="1"/>
  <c r="K67" i="1"/>
  <c r="J67" i="1" s="1"/>
  <c r="K75" i="1"/>
  <c r="J75" i="1" s="1"/>
  <c r="K83" i="1"/>
  <c r="J83" i="1" s="1"/>
  <c r="K91" i="1"/>
  <c r="J91" i="1" s="1"/>
  <c r="K19" i="1"/>
  <c r="J19" i="1" s="1"/>
  <c r="K11" i="1"/>
  <c r="J11" i="1" s="1"/>
  <c r="K93" i="1"/>
  <c r="J93" i="1" s="1"/>
  <c r="K23" i="1"/>
  <c r="J23" i="1" s="1"/>
  <c r="K15" i="1"/>
  <c r="J15" i="1" s="1"/>
  <c r="K31" i="1"/>
  <c r="J31" i="1" s="1"/>
  <c r="K8" i="1"/>
  <c r="J8" i="1" s="1"/>
  <c r="K16" i="1"/>
  <c r="J16" i="1" s="1"/>
  <c r="K24" i="1"/>
  <c r="J24" i="1" s="1"/>
  <c r="K32" i="1"/>
  <c r="J32" i="1" s="1"/>
  <c r="K40" i="1"/>
  <c r="J40" i="1" s="1"/>
  <c r="K48" i="1"/>
  <c r="J48" i="1" s="1"/>
  <c r="K56" i="1"/>
  <c r="J56" i="1" s="1"/>
  <c r="K64" i="1"/>
  <c r="J64" i="1" s="1"/>
  <c r="K72" i="1"/>
  <c r="J72" i="1" s="1"/>
  <c r="K80" i="1"/>
  <c r="J80" i="1" s="1"/>
  <c r="K88" i="1"/>
  <c r="J88" i="1" s="1"/>
  <c r="K39" i="1"/>
  <c r="J39" i="1" s="1"/>
  <c r="K7" i="1"/>
  <c r="J7" i="1" s="1"/>
  <c r="K82" i="1"/>
  <c r="J82" i="1" s="1"/>
  <c r="K29" i="1"/>
  <c r="J29" i="1" s="1"/>
  <c r="K45" i="1"/>
  <c r="J45" i="1" s="1"/>
  <c r="K69" i="1"/>
  <c r="J69" i="1" s="1"/>
  <c r="K85" i="1"/>
  <c r="J85" i="1" s="1"/>
  <c r="K61" i="1"/>
  <c r="J61" i="1" s="1"/>
  <c r="K66" i="1"/>
  <c r="J66" i="1" s="1"/>
  <c r="K13" i="1"/>
  <c r="J13" i="1" s="1"/>
  <c r="K18" i="1"/>
  <c r="J18" i="1" s="1"/>
  <c r="K6" i="1"/>
  <c r="J6" i="1" s="1"/>
  <c r="K17" i="1"/>
  <c r="J17" i="1" s="1"/>
  <c r="K22" i="1"/>
  <c r="J22" i="1" s="1"/>
  <c r="K33" i="1"/>
  <c r="J33" i="1" s="1"/>
  <c r="K38" i="1"/>
  <c r="J38" i="1" s="1"/>
  <c r="K49" i="1"/>
  <c r="J49" i="1" s="1"/>
  <c r="K54" i="1"/>
  <c r="J54" i="1" s="1"/>
  <c r="K65" i="1"/>
  <c r="J65" i="1" s="1"/>
  <c r="K78" i="1"/>
  <c r="J78" i="1" s="1"/>
  <c r="K81" i="1"/>
  <c r="J81" i="1" s="1"/>
  <c r="K94" i="1"/>
  <c r="J94" i="1" s="1"/>
  <c r="K5" i="1"/>
  <c r="J5" i="1" s="1"/>
  <c r="K10" i="1"/>
  <c r="J10" i="1" s="1"/>
  <c r="K21" i="1"/>
  <c r="J21" i="1" s="1"/>
  <c r="K26" i="1"/>
  <c r="J26" i="1" s="1"/>
  <c r="K37" i="1"/>
  <c r="J37" i="1" s="1"/>
  <c r="K42" i="1"/>
  <c r="J42" i="1" s="1"/>
  <c r="K53" i="1"/>
  <c r="J53" i="1" s="1"/>
  <c r="K58" i="1"/>
  <c r="J58" i="1" s="1"/>
  <c r="K74" i="1"/>
  <c r="J74" i="1" s="1"/>
  <c r="K77" i="1"/>
  <c r="J77" i="1" s="1"/>
  <c r="K90" i="1"/>
  <c r="J90" i="1" s="1"/>
  <c r="K9" i="1"/>
  <c r="J9" i="1" s="1"/>
  <c r="K14" i="1"/>
  <c r="J14" i="1" s="1"/>
  <c r="K25" i="1"/>
  <c r="J25" i="1" s="1"/>
  <c r="K30" i="1"/>
  <c r="J30" i="1" s="1"/>
  <c r="K36" i="1"/>
  <c r="J36" i="1" s="1"/>
  <c r="K41" i="1"/>
  <c r="J41" i="1" s="1"/>
  <c r="K46" i="1"/>
  <c r="J46" i="1" s="1"/>
  <c r="K57" i="1"/>
  <c r="J57" i="1" s="1"/>
  <c r="K62" i="1"/>
  <c r="J62" i="1" s="1"/>
  <c r="K70" i="1"/>
  <c r="J70" i="1" s="1"/>
  <c r="K73" i="1"/>
  <c r="J73" i="1" s="1"/>
  <c r="K86" i="1"/>
  <c r="J86" i="1" s="1"/>
  <c r="K89" i="1"/>
  <c r="J89" i="1" s="1"/>
  <c r="D109" i="1" l="1"/>
  <c r="D108" i="1"/>
  <c r="D110" i="1" l="1"/>
</calcChain>
</file>

<file path=xl/sharedStrings.xml><?xml version="1.0" encoding="utf-8"?>
<sst xmlns="http://schemas.openxmlformats.org/spreadsheetml/2006/main" count="964" uniqueCount="336">
  <si>
    <t>DAFTAR PERJANJIAN KERJA SAMA / MOU INSTITUSI PENDIDIKAN</t>
  </si>
  <si>
    <t>PEMBAYARAN</t>
  </si>
  <si>
    <t>NO</t>
  </si>
  <si>
    <t>AKREDITASI</t>
  </si>
  <si>
    <t>NAMA INSTITUSI PENDIDIKAN</t>
  </si>
  <si>
    <t>WILAYAH</t>
  </si>
  <si>
    <t>PRODI</t>
  </si>
  <si>
    <t>NOMOR CONTACT</t>
  </si>
  <si>
    <t>TANGGAL MULAI</t>
  </si>
  <si>
    <t>TANGGAL BERAKHIR</t>
  </si>
  <si>
    <t>WAKTU SAAT INI</t>
  </si>
  <si>
    <t>WARNING (LIMIT)</t>
  </si>
  <si>
    <t>KETERANGAN</t>
  </si>
  <si>
    <t>DISPOSISI</t>
  </si>
  <si>
    <t>NOMOR MOU RSJ</t>
  </si>
  <si>
    <t>NOMOR MOU INSTITUSI</t>
  </si>
  <si>
    <t>KETERANGAN / CHECKLIST</t>
  </si>
  <si>
    <t>HARD COPY</t>
  </si>
  <si>
    <t>BIAYA</t>
  </si>
  <si>
    <t>AKTIF / NON AKTIF</t>
  </si>
  <si>
    <t>TANGGAL PEMBUATAN TAGIHAN</t>
  </si>
  <si>
    <t>TANGGAL SURAT INSTITUSI</t>
  </si>
  <si>
    <t>NOMOR SURAT INSTITUSI</t>
  </si>
  <si>
    <t>PERIHAL</t>
  </si>
  <si>
    <t>JENIS MoU</t>
  </si>
  <si>
    <t>PIMPINAN</t>
  </si>
  <si>
    <t>KET</t>
  </si>
  <si>
    <t>B</t>
  </si>
  <si>
    <t>Akademi Perekem Medis Dan Informatika Kesehatan (Apikes) Bandung</t>
  </si>
  <si>
    <t>Bandung Raya</t>
  </si>
  <si>
    <t>Rekam Medik</t>
  </si>
  <si>
    <t>…./…./RSJ</t>
  </si>
  <si>
    <t>…../…../…..</t>
  </si>
  <si>
    <t>√</t>
  </si>
  <si>
    <t>X</t>
  </si>
  <si>
    <t>NON AKTIF</t>
  </si>
  <si>
    <t>Belum Terakreditasi</t>
  </si>
  <si>
    <t>Akper Al-Ma'Arif Baturaja</t>
  </si>
  <si>
    <t>Sumatera</t>
  </si>
  <si>
    <t>Keperawatan</t>
  </si>
  <si>
    <t>Akper Bhakti Kencana Bandung</t>
  </si>
  <si>
    <t>"SUDAH DIAMBIL"</t>
  </si>
  <si>
    <t>119/14858/RSJ</t>
  </si>
  <si>
    <t>036/AKP/BK-A/VIII/2018</t>
  </si>
  <si>
    <t>AKTIF</t>
  </si>
  <si>
    <t>Akper Bidara Mukti Garut</t>
  </si>
  <si>
    <t>Jawa Barat (Diluar Bandung Raya)</t>
  </si>
  <si>
    <t>081323188828 / 081910566656</t>
  </si>
  <si>
    <t>119/19834/RSJ</t>
  </si>
  <si>
    <t>355/PKS/AKBM/XII/2017</t>
  </si>
  <si>
    <t>Akper Buntet Pesantren Cirebon</t>
  </si>
  <si>
    <t>089671894075 / 081313561604</t>
  </si>
  <si>
    <t>"BELUM DIAMBIL"</t>
  </si>
  <si>
    <t>073/10582/RSJ</t>
  </si>
  <si>
    <t>B. 167/AKPER BPC/VI/2019</t>
  </si>
  <si>
    <t>Akper Dustira Cimahi</t>
  </si>
  <si>
    <t>082116527001 / '081322480192</t>
  </si>
  <si>
    <t>119/11581/RSJ</t>
  </si>
  <si>
    <t>PKS/008/AKPER RSD/VII/2018</t>
  </si>
  <si>
    <t>Perpanjangan Perjanjian Kerjasama</t>
  </si>
  <si>
    <t>Perpanjangan MoU</t>
  </si>
  <si>
    <t>Direktur</t>
  </si>
  <si>
    <t>Sudah Bayar</t>
  </si>
  <si>
    <t>Akper Kebonjati</t>
  </si>
  <si>
    <t>119/20549A/RSJ</t>
  </si>
  <si>
    <t>420/526/AKPER/2018</t>
  </si>
  <si>
    <t>Akper Luwuk</t>
  </si>
  <si>
    <t>Sulawesi</t>
  </si>
  <si>
    <t>085240208533</t>
  </si>
  <si>
    <t>YK/AKTI/PKS/01/01/2015</t>
  </si>
  <si>
    <t>Akper Pembina Palembang</t>
  </si>
  <si>
    <t>119/2418/RSJ</t>
  </si>
  <si>
    <t>032/AL.A/SKS.01/II/2019</t>
  </si>
  <si>
    <t>C</t>
  </si>
  <si>
    <t>Akper Pemda Kolaka</t>
  </si>
  <si>
    <t>Akper Pemerintah Kabupaten Cianjur</t>
  </si>
  <si>
    <t>085723309666 / '081806274395</t>
  </si>
  <si>
    <t>Akper Pemkab Lahat</t>
  </si>
  <si>
    <t>Akper Rs. Efarina Purwakarta</t>
  </si>
  <si>
    <t>Akper Saifuddin Zuhri Indramayu</t>
  </si>
  <si>
    <t>082128682855</t>
  </si>
  <si>
    <t>119/16344/RSJ</t>
  </si>
  <si>
    <t>007 KS/AKSARI/IX/2018</t>
  </si>
  <si>
    <t>Akper Sawerigading Pemda Luwu Raya Palopo</t>
  </si>
  <si>
    <t>Akper Sintang</t>
  </si>
  <si>
    <t>Kalimantan</t>
  </si>
  <si>
    <t>Akper Tolitoli</t>
  </si>
  <si>
    <t>Akper YPDR Jakarta</t>
  </si>
  <si>
    <t>Jakarta - Banten</t>
  </si>
  <si>
    <t>Akper YPIB Majalengka</t>
  </si>
  <si>
    <t>085221806899</t>
  </si>
  <si>
    <t>119/12968/RSJ</t>
  </si>
  <si>
    <t>087/DIR/PKS-RSI/VIII/2019
Dan
038/PKS/DN/FUKM/VIII/2019</t>
  </si>
  <si>
    <t>Fakultas Farmasi Universitas Jenderal Ahmad Yani</t>
  </si>
  <si>
    <t>Farmasi</t>
  </si>
  <si>
    <t>08122195953</t>
  </si>
  <si>
    <t>119/1458/RSJ</t>
  </si>
  <si>
    <t>551A/UKKW/FK/D/V/2019
Dan
173/072-26/2019</t>
  </si>
  <si>
    <t>Fakultas Kedokteran Maranatha</t>
  </si>
  <si>
    <t>Kedokteran</t>
  </si>
  <si>
    <t>085871405088</t>
  </si>
  <si>
    <t>119/15675/RSJ</t>
  </si>
  <si>
    <t>445/1318/UHP-RS Ihsan
Dan
108/Dek/FK/IX/2019</t>
  </si>
  <si>
    <t>Fakultas Kedokteran Ukrida</t>
  </si>
  <si>
    <t>087887991998</t>
  </si>
  <si>
    <t>07313324/RSJ/2015</t>
  </si>
  <si>
    <t>005/KS-FK UNJANI/X/2015</t>
  </si>
  <si>
    <t>A</t>
  </si>
  <si>
    <t>Fakultas Kedokteran Universitas Islam Bandung</t>
  </si>
  <si>
    <t>08156234763</t>
  </si>
  <si>
    <t>119/10058/RSJ</t>
  </si>
  <si>
    <t>HK.03.01/X.4.2.1/14120/2020
dan 677/UN6.C/PKS/2020</t>
  </si>
  <si>
    <t>Fakultas Kedokteran Universitas Jenderal Ahmad Yani Cimahi</t>
  </si>
  <si>
    <t>Fakultas Kedokteran Universitas Sultan Ageng Tirtayasa (Untirta)</t>
  </si>
  <si>
    <t>Fakultas Kedokteran Unpad</t>
  </si>
  <si>
    <t>08562133201</t>
  </si>
  <si>
    <t>Fakultas Keperawatan Unpad</t>
  </si>
  <si>
    <t>119/209634/RSJ</t>
  </si>
  <si>
    <t>HK.05.01/1.6/5004/2018</t>
  </si>
  <si>
    <t>5196/UN6.L/TU.00/2021</t>
  </si>
  <si>
    <t>Permohonan Perpanjangan Perjanjian Kerjasama</t>
  </si>
  <si>
    <t>Dekan</t>
  </si>
  <si>
    <t>Fakultas Psikologi Maranatha</t>
  </si>
  <si>
    <t>Psikologi</t>
  </si>
  <si>
    <t>087722602015</t>
  </si>
  <si>
    <t>075/0409/RSJ/I/2020</t>
  </si>
  <si>
    <t>016/POLTEKKES/I/2020</t>
  </si>
  <si>
    <t>Magister Psikologi Profesi Unisba</t>
  </si>
  <si>
    <t>637/PPs./Ak./XI/2021</t>
  </si>
  <si>
    <t>Politeknik Negeri Indramayu</t>
  </si>
  <si>
    <t>082130456607</t>
  </si>
  <si>
    <t>Politeknik Negeri Subang</t>
  </si>
  <si>
    <t>073/6519/RSJ</t>
  </si>
  <si>
    <t>808/MOU.02/STIKES-AB/IV/2019</t>
  </si>
  <si>
    <t>1388/PL41/HK.02.06/2021</t>
  </si>
  <si>
    <t>Belum Bayar</t>
  </si>
  <si>
    <t>Politeknik Tedc Bandung</t>
  </si>
  <si>
    <t>081394589311</t>
  </si>
  <si>
    <t>Poltekkes Banten</t>
  </si>
  <si>
    <t>Poltekkes Kemenkes Bandung Farmasi</t>
  </si>
  <si>
    <t>Poltekkes Kemenkes Bandung Keperawatan</t>
  </si>
  <si>
    <t>081291756190</t>
  </si>
  <si>
    <t>Poltekkes Kemenkes Bandung Kesling</t>
  </si>
  <si>
    <t>Kesling</t>
  </si>
  <si>
    <t>081324362599 / 089529234062</t>
  </si>
  <si>
    <t>073/11261/RSJ</t>
  </si>
  <si>
    <t>505/D/BAHUK-STIKES/VII/2018</t>
  </si>
  <si>
    <t>Poltekkes Kemenkes Jayapura</t>
  </si>
  <si>
    <t>Papua</t>
  </si>
  <si>
    <t>085244246216</t>
  </si>
  <si>
    <t>073/0090/RSJ</t>
  </si>
  <si>
    <t>672/B/STIKESCRB/I/2018</t>
  </si>
  <si>
    <t>Poltekkes Kemenkes Makassar</t>
  </si>
  <si>
    <t>081343774889</t>
  </si>
  <si>
    <t>Poltekkes Tni Au Ciumbuleuit Bandung</t>
  </si>
  <si>
    <t>081327206706</t>
  </si>
  <si>
    <t>119/12949/RSJ</t>
  </si>
  <si>
    <t>120/SDHB/PKS/TU/VII/2018</t>
  </si>
  <si>
    <t>Poltekkes Yapkesbi Sukabumi</t>
  </si>
  <si>
    <t>081220713094</t>
  </si>
  <si>
    <t>073/12321/RSJ</t>
  </si>
  <si>
    <t>810/STIKES-FA/MOU/VII/2018</t>
  </si>
  <si>
    <t>Program Pasca Sarjana Universitas Islam Bandung</t>
  </si>
  <si>
    <t>119/17531/RSJ</t>
  </si>
  <si>
    <t>1138/K/STIKES.DK/IX/2018</t>
  </si>
  <si>
    <t>Sekolah Tinggi Ilmu Kesehatan Indonesia Maju</t>
  </si>
  <si>
    <t>081931205715</t>
  </si>
  <si>
    <t>073/18015/RSJ/X/2019</t>
  </si>
  <si>
    <t>270/STIKI/WK.III/X/2019</t>
  </si>
  <si>
    <t>Stikes Aisyiyah Bandung</t>
  </si>
  <si>
    <t>08112006840</t>
  </si>
  <si>
    <t>075/4422/RSJ</t>
  </si>
  <si>
    <t>PKS/018/STIKES/III/2019</t>
  </si>
  <si>
    <t>Stikes Bani Saleh</t>
  </si>
  <si>
    <t>.…/…./RSJ</t>
  </si>
  <si>
    <t>0324/STIKES-KHG-MOU-IV/2018</t>
  </si>
  <si>
    <t>Stikes Bhakti Pertiwi Luwu Raya Palopo</t>
  </si>
  <si>
    <t>073/19852/RSJ/XII/2020</t>
  </si>
  <si>
    <t>67/HO.00.03/TU-STIKESMI/XII/2020</t>
  </si>
  <si>
    <t>Stikes Bina Putera Banjar</t>
  </si>
  <si>
    <t>073/8115/RSJ</t>
  </si>
  <si>
    <t>B.010/STIKKU/MoU/IV/2019</t>
  </si>
  <si>
    <t>Stikes Borneo Tarakan</t>
  </si>
  <si>
    <t>Stikes Budi Luhur Cimahi</t>
  </si>
  <si>
    <t>085946739250</t>
  </si>
  <si>
    <t>756/D/BAHUK-STIKes/IX/2021</t>
  </si>
  <si>
    <t>Ketua</t>
  </si>
  <si>
    <t>Stikes Cirebon</t>
  </si>
  <si>
    <t>081312197909</t>
  </si>
  <si>
    <t>075/0239/RSJ</t>
  </si>
  <si>
    <t>057/STIKES-MK/MOU/I/2019</t>
  </si>
  <si>
    <t>Stikes Dehasen Bengkulu</t>
  </si>
  <si>
    <t>073/DIKLIT-5632/III/2016</t>
  </si>
  <si>
    <t>028/III.3,AU/B/2016</t>
  </si>
  <si>
    <t>Stikes Dharma Husada Bandung</t>
  </si>
  <si>
    <t>08122403509</t>
  </si>
  <si>
    <t>073/1965/TSJ</t>
  </si>
  <si>
    <t>DL.02.02.1965.04.2015</t>
  </si>
  <si>
    <t>Stikes Faletehan</t>
  </si>
  <si>
    <t>087773770545</t>
  </si>
  <si>
    <t>119/16549/RSJ</t>
  </si>
  <si>
    <t>III/884.1/STIKEP/PPNI/JBR/IX/2018</t>
  </si>
  <si>
    <t>Stikes Fort De Kock</t>
  </si>
  <si>
    <t>119/9816/RSJ</t>
  </si>
  <si>
    <t>PKS.032/IKR-I/R/VI/2020</t>
  </si>
  <si>
    <t>Stikes Immanuel Bandung</t>
  </si>
  <si>
    <t>085317286118</t>
  </si>
  <si>
    <t>073/20903/RSJ</t>
  </si>
  <si>
    <t>017/STIKes-SB/SP-KS/XII/2020</t>
  </si>
  <si>
    <t>Stikes Jenderal Ahmad Yani</t>
  </si>
  <si>
    <t>082115038484</t>
  </si>
  <si>
    <t>073/0954/RSJ</t>
  </si>
  <si>
    <t>022/D-STIK/UN/II/2015</t>
  </si>
  <si>
    <t>Stikes Karsa Husada Garut</t>
  </si>
  <si>
    <t>08122334864</t>
  </si>
  <si>
    <t>Stikes Kota Sukabumi</t>
  </si>
  <si>
    <t>085759469191</t>
  </si>
  <si>
    <t>073/0428/RSJ</t>
  </si>
  <si>
    <t>…/STIKES-TT/I/2015</t>
  </si>
  <si>
    <t>Stikes Kuningan</t>
  </si>
  <si>
    <t>082126591463</t>
  </si>
  <si>
    <t>Stikes Mahardika Cirebon</t>
  </si>
  <si>
    <t>085293035718</t>
  </si>
  <si>
    <t>073/7945/RSJ/2016</t>
  </si>
  <si>
    <t>168/STIKES.YSI/V/2016</t>
  </si>
  <si>
    <t>Stikes Medika Cikarang / Imds</t>
  </si>
  <si>
    <t>119/21223/RSJ</t>
  </si>
  <si>
    <t>A-46/MoU/LPPM-STIKesYPIB/XII/2020</t>
  </si>
  <si>
    <t>Stikes Mitra Kencana Tasikmalaya</t>
  </si>
  <si>
    <t>Draft PKS Sudah Dikirim By email ke Masing-masing Institusi pada tanggal 28 Oktober 2019</t>
  </si>
  <si>
    <t>Stikes Muhamadiyah Ciamis</t>
  </si>
  <si>
    <t>082240964192</t>
  </si>
  <si>
    <t>119/20217A/RSJ</t>
  </si>
  <si>
    <t>06/FIKES/UNIBA/01/XI/2018</t>
  </si>
  <si>
    <t>Stikes Nan Tongga Lubuk Alung</t>
  </si>
  <si>
    <t>Stikes Ppni Jawa Barat</t>
  </si>
  <si>
    <t>085659095260</t>
  </si>
  <si>
    <t>119/16531/RSJ</t>
  </si>
  <si>
    <t>13/4123/AK/KS/R/IX/2018</t>
  </si>
  <si>
    <t>Stikes Permata Nusantara Cianjur</t>
  </si>
  <si>
    <t>0856224791985</t>
  </si>
  <si>
    <t>Pembuatan Perjanjian Kerjasama</t>
  </si>
  <si>
    <t>Pembuatan MoU Baru</t>
  </si>
  <si>
    <t>Stikes Rajawali</t>
  </si>
  <si>
    <t>08122173789</t>
  </si>
  <si>
    <t>119/3413/RSJ</t>
  </si>
  <si>
    <t>128/I.0/F/2019</t>
  </si>
  <si>
    <t>Stikes Santo Borromeus</t>
  </si>
  <si>
    <t>081320390854</t>
  </si>
  <si>
    <t>119/1864/RSJ</t>
  </si>
  <si>
    <t>1767/UN47.B7.5.5/F/2018</t>
  </si>
  <si>
    <t>Stikes Sebelas April Sumedang</t>
  </si>
  <si>
    <t>445/18685/RSJ</t>
  </si>
  <si>
    <t>1621/UN40.C2/HK/2020</t>
  </si>
  <si>
    <t>Stikes Syedza Saintika Padang</t>
  </si>
  <si>
    <t>119/1332/RSJ</t>
  </si>
  <si>
    <t>0223/UN40.A6/DN/2019</t>
  </si>
  <si>
    <t>Stikes Tana Toraja</t>
  </si>
  <si>
    <t>Stikes Yarsi Bukit Tinggi</t>
  </si>
  <si>
    <t>Stikes Yarsi Pontianak</t>
  </si>
  <si>
    <t>119/6207/RSJ</t>
  </si>
  <si>
    <t>T/5/UN43.2/HK.07.00/2019</t>
  </si>
  <si>
    <t>Stikes YPIB Majalengka</t>
  </si>
  <si>
    <t>082125930277 - 081312409906</t>
  </si>
  <si>
    <t>073/4052/RSJ</t>
  </si>
  <si>
    <t>003.01/TEDC/MOU-DIR/II/2019</t>
  </si>
  <si>
    <t>Universitas Advent Indonesia</t>
  </si>
  <si>
    <t>081220715600</t>
  </si>
  <si>
    <t>073/5921/RSJ</t>
  </si>
  <si>
    <t>002/FOM-UPH/PKS/III/2019</t>
  </si>
  <si>
    <t>Rektor</t>
  </si>
  <si>
    <t>Universitas Bale Bandung</t>
  </si>
  <si>
    <t>087825585265</t>
  </si>
  <si>
    <t>119/2307/RSJ</t>
  </si>
  <si>
    <t>0098/Q/P.Y.SMI/II/2019</t>
  </si>
  <si>
    <t>Universitas Bhakti Kencana (Ubk)</t>
  </si>
  <si>
    <t>082126665209</t>
  </si>
  <si>
    <t>119/20494/RSJ</t>
  </si>
  <si>
    <t>168/AKPER/B-MOU/IX/2018</t>
  </si>
  <si>
    <t>Universitas Adhirajasa Reswara Sanjaya</t>
  </si>
  <si>
    <t>082262353084</t>
  </si>
  <si>
    <t>073/4623/RSJ</t>
  </si>
  <si>
    <t>700/FIKES-UMTAS/III/2019</t>
  </si>
  <si>
    <t>Universitas Galuh Ciamis</t>
  </si>
  <si>
    <t>085223230428</t>
  </si>
  <si>
    <t>073/11279/RSJ</t>
  </si>
  <si>
    <t>HK.05.01/1.6/2460/2018</t>
  </si>
  <si>
    <t>Universitas Kristen Satya Wacana Salatiga (Psikologi)</t>
  </si>
  <si>
    <t>Jawa Timur</t>
  </si>
  <si>
    <t>082133017413</t>
  </si>
  <si>
    <t>073/10034/RSJ</t>
  </si>
  <si>
    <t>B/13/PL41/HL.04.03/2019</t>
  </si>
  <si>
    <t>Universitas Muhammadiyah Sukabumi</t>
  </si>
  <si>
    <t>085794199243</t>
  </si>
  <si>
    <t>Universitas Muhammadiyah Tasikmalaya</t>
  </si>
  <si>
    <t>081322958323</t>
  </si>
  <si>
    <t>073/11145/RSJ</t>
  </si>
  <si>
    <t>PKS-  /Ffa-UNJANI/VIII/2019</t>
  </si>
  <si>
    <t>Universitas Negeri Gorontalo</t>
  </si>
  <si>
    <t>070/7441/RSJ</t>
  </si>
  <si>
    <t>1932/MOU/K/Ka./STIKIM/VI/2019</t>
  </si>
  <si>
    <t>Universitas Pelita Harapan</t>
  </si>
  <si>
    <t>073/16246/RSJ/IX/2019</t>
  </si>
  <si>
    <t>04/14/UBK/IX/2019</t>
  </si>
  <si>
    <t>Universitas Pendidikan Indonesia Kampus Setiabudi</t>
  </si>
  <si>
    <t>081220996363</t>
  </si>
  <si>
    <t>073/21320/RSJ/XII/2019</t>
  </si>
  <si>
    <t>HK.03.01/1.6/0012/2019</t>
  </si>
  <si>
    <t>Universitas Pendidikan Indonesia Kampus Sumedang</t>
  </si>
  <si>
    <t>081394322442</t>
  </si>
  <si>
    <t>073/11662/RSJ</t>
  </si>
  <si>
    <t>888/PL42/KS/2020</t>
  </si>
  <si>
    <t>Universitas Respati Indonesia</t>
  </si>
  <si>
    <t>073/18973/RSJ</t>
  </si>
  <si>
    <t>247/PKS/UKSW/XI/2020</t>
  </si>
  <si>
    <t>Universitas Sam Ratulangi</t>
  </si>
  <si>
    <t>082348402239</t>
  </si>
  <si>
    <t>073/16336/RSJ</t>
  </si>
  <si>
    <t>037/PKS/DN/FKUKMXI/2020</t>
  </si>
  <si>
    <t>Universitas Sultan Ageng Tirtayasa (Untirta)</t>
  </si>
  <si>
    <t>087771304963 - 087887807447</t>
  </si>
  <si>
    <t>Universitas Persada Indonesia Y.A.I</t>
  </si>
  <si>
    <t>08112219619 - 08127748864</t>
  </si>
  <si>
    <t>491/SKM/SSC-UPI Y.A.I/X/2021</t>
  </si>
  <si>
    <t>Permohonan Kerja Sama</t>
  </si>
  <si>
    <t>Bandung Barat,        2020</t>
  </si>
  <si>
    <t>Kepala Bagian</t>
  </si>
  <si>
    <t>Pendidikan, Pelatihan, Penelitian dan Pengembangan</t>
  </si>
  <si>
    <t>Rumah Sakit Jiwa Provinsi Jawa Barat</t>
  </si>
  <si>
    <t>Catatan :</t>
  </si>
  <si>
    <t>Edi Sutardi, S.K.M., M.Kes</t>
  </si>
  <si>
    <t xml:space="preserve"> - MoU Yang Masih Berlaku Sebanyak</t>
  </si>
  <si>
    <t>Pembina IV/a</t>
  </si>
  <si>
    <t xml:space="preserve"> - MoU Yang Sudah Kadaluarsa Sebanyak</t>
  </si>
  <si>
    <t>NIP. 196410271989031004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</si>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</sst>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* #,##0_);_(* \(#,##0\);_(* &quot;-&quot;_);_(@_)"/>
    <numFmt numFmtId="165" formatCode="[$-421]dd\ mmmm\ yyyy;@"/>
    <numFmt numFmtId="166" formatCode="dd"/>
    <numFmt numFmtId="167" formatCode="mmmm"/>
    <numFmt numFmtId="168" formatCode="yyyy"/>
    <numFmt numFmtId="169" formatCode="d"/>
    <numFmt numFmtId="170" formatCode="m"/>
    <numFmt numFmtId="171" formatCode="yy"/>
    <numFmt numFmtId="172" formatCode="0\ &quot;Institusi&quot;"/>
  </numFmts>
  <fonts count="2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2"/>
      <color rgb="FFFF0000"/>
      <name val="Verdana"/>
      <family val="2"/>
    </font>
    <font>
      <b/>
      <sz val="20"/>
      <color rgb="FFFFFF00"/>
      <name val="Century Gothic"/>
      <family val="2"/>
    </font>
    <font>
      <sz val="11"/>
      <color rgb="FFFFFF00"/>
      <name val="Century Gothic"/>
      <family val="2"/>
    </font>
    <font>
      <b/>
      <sz val="12"/>
      <color rgb="FFFFFF00"/>
      <name val="Century Gothic"/>
      <family val="2"/>
    </font>
    <font>
      <sz val="12"/>
      <color rgb="FFFFFF00"/>
      <name val="Century Gothic"/>
      <family val="2"/>
    </font>
    <font>
      <b/>
      <sz val="12"/>
      <color theme="0"/>
      <name val="Tahoma"/>
      <family val="2"/>
    </font>
    <font>
      <b/>
      <i/>
      <sz val="10"/>
      <name val="Tahoma"/>
      <family val="2"/>
    </font>
    <font>
      <i/>
      <sz val="10"/>
      <name val="Calibri"/>
      <family val="2"/>
      <charset val="1"/>
      <scheme val="minor"/>
    </font>
    <font>
      <sz val="11"/>
      <name val="Tahoma"/>
      <family val="2"/>
    </font>
    <font>
      <b/>
      <sz val="11"/>
      <name val="Tahoma"/>
      <family val="2"/>
    </font>
    <font>
      <u/>
      <sz val="11"/>
      <color theme="10"/>
      <name val="Calibri"/>
      <family val="2"/>
      <charset val="1"/>
      <scheme val="minor"/>
    </font>
    <font>
      <b/>
      <i/>
      <sz val="11"/>
      <name val="Berlin Sans FB Demi"/>
      <family val="2"/>
    </font>
    <font>
      <sz val="12"/>
      <name val="Calibri"/>
      <family val="2"/>
      <charset val="1"/>
      <scheme val="minor"/>
    </font>
    <font>
      <i/>
      <sz val="11"/>
      <name val="Berlin Sans FB Demi"/>
      <family val="2"/>
    </font>
    <font>
      <b/>
      <i/>
      <sz val="11"/>
      <name val="Arial Narrow"/>
      <family val="2"/>
    </font>
    <font>
      <sz val="11"/>
      <name val="Calibri"/>
      <family val="2"/>
      <charset val="1"/>
      <scheme val="minor"/>
    </font>
    <font>
      <sz val="12"/>
      <name val="Tahoma"/>
      <family val="2"/>
    </font>
    <font>
      <sz val="14"/>
      <name val="Tahoma"/>
      <family val="2"/>
    </font>
    <font>
      <b/>
      <u/>
      <sz val="12"/>
      <name val="Tahoma"/>
      <family val="2"/>
    </font>
    <font>
      <b/>
      <sz val="12"/>
      <name val="Tahoma"/>
      <family val="2"/>
    </font>
    <font>
      <b/>
      <sz val="11"/>
      <name val="Calibri"/>
      <family val="2"/>
      <charset val="1"/>
      <scheme val="minor"/>
    </font>
    <font>
      <sz val="14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17">
    <xf numFmtId="0" fontId="0" fillId="0" borderId="0" xfId="0"/>
    <xf numFmtId="0" fontId="5" fillId="2" borderId="0" xfId="0" applyFont="1" applyFill="1" applyAlignment="1">
      <alignment vertical="center"/>
    </xf>
    <xf numFmtId="164" fontId="5" fillId="2" borderId="0" xfId="1" applyFont="1" applyFill="1" applyBorder="1" applyAlignment="1" applyProtection="1">
      <alignment vertical="center"/>
    </xf>
    <xf numFmtId="164" fontId="5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1" applyFont="1" applyFill="1" applyBorder="1" applyAlignment="1" applyProtection="1">
      <alignment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164" fontId="10" fillId="4" borderId="0" xfId="1" applyFont="1" applyFill="1" applyBorder="1" applyAlignment="1" applyProtection="1">
      <alignment vertical="center"/>
    </xf>
    <xf numFmtId="0" fontId="11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justify" vertical="center" wrapText="1"/>
    </xf>
    <xf numFmtId="165" fontId="11" fillId="0" borderId="6" xfId="0" applyNumberFormat="1" applyFont="1" applyBorder="1" applyAlignment="1">
      <alignment horizontal="center" vertical="center" wrapText="1"/>
    </xf>
    <xf numFmtId="165" fontId="11" fillId="0" borderId="6" xfId="2" applyNumberFormat="1" applyFont="1" applyFill="1" applyBorder="1" applyAlignment="1" applyProtection="1">
      <alignment horizontal="center" vertical="center" wrapText="1"/>
    </xf>
    <xf numFmtId="0" fontId="12" fillId="0" borderId="6" xfId="2" applyNumberFormat="1" applyFont="1" applyFill="1" applyBorder="1" applyAlignment="1" applyProtection="1">
      <alignment horizontal="center" vertical="center" wrapText="1"/>
    </xf>
    <xf numFmtId="0" fontId="11" fillId="0" borderId="6" xfId="2" applyFont="1" applyFill="1" applyBorder="1" applyAlignment="1" applyProtection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 wrapText="1"/>
    </xf>
    <xf numFmtId="166" fontId="15" fillId="0" borderId="6" xfId="0" applyNumberFormat="1" applyFont="1" applyBorder="1" applyAlignment="1">
      <alignment horizontal="center" vertical="center"/>
    </xf>
    <xf numFmtId="164" fontId="15" fillId="0" borderId="6" xfId="1" applyFont="1" applyFill="1" applyBorder="1" applyAlignment="1" applyProtection="1">
      <alignment horizontal="center" vertical="center"/>
    </xf>
    <xf numFmtId="167" fontId="15" fillId="0" borderId="6" xfId="0" applyNumberFormat="1" applyFont="1" applyBorder="1" applyAlignment="1">
      <alignment horizontal="center" vertical="center"/>
    </xf>
    <xf numFmtId="168" fontId="15" fillId="0" borderId="6" xfId="0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166" fontId="15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justify" vertical="center" wrapText="1"/>
    </xf>
    <xf numFmtId="165" fontId="11" fillId="0" borderId="7" xfId="0" applyNumberFormat="1" applyFont="1" applyBorder="1" applyAlignment="1">
      <alignment horizontal="center" vertical="center" wrapText="1"/>
    </xf>
    <xf numFmtId="165" fontId="11" fillId="0" borderId="7" xfId="2" applyNumberFormat="1" applyFont="1" applyFill="1" applyBorder="1" applyAlignment="1" applyProtection="1">
      <alignment horizontal="center" vertical="center" wrapText="1"/>
    </xf>
    <xf numFmtId="0" fontId="12" fillId="0" borderId="7" xfId="2" applyNumberFormat="1" applyFont="1" applyFill="1" applyBorder="1" applyAlignment="1" applyProtection="1">
      <alignment horizontal="center" vertical="center" wrapText="1"/>
    </xf>
    <xf numFmtId="0" fontId="11" fillId="0" borderId="7" xfId="2" applyFont="1" applyFill="1" applyBorder="1" applyAlignment="1" applyProtection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165" fontId="15" fillId="0" borderId="7" xfId="0" applyNumberFormat="1" applyFont="1" applyBorder="1" applyAlignment="1">
      <alignment horizontal="center" vertical="center"/>
    </xf>
    <xf numFmtId="165" fontId="15" fillId="0" borderId="7" xfId="0" applyNumberFormat="1" applyFont="1" applyBorder="1" applyAlignment="1">
      <alignment horizontal="center" vertical="center" wrapText="1"/>
    </xf>
    <xf numFmtId="166" fontId="15" fillId="0" borderId="7" xfId="0" applyNumberFormat="1" applyFont="1" applyBorder="1" applyAlignment="1">
      <alignment horizontal="center" vertical="center"/>
    </xf>
    <xf numFmtId="164" fontId="15" fillId="0" borderId="7" xfId="1" applyFont="1" applyFill="1" applyBorder="1" applyAlignment="1" applyProtection="1">
      <alignment horizontal="center" vertical="center"/>
    </xf>
    <xf numFmtId="167" fontId="15" fillId="0" borderId="7" xfId="0" applyNumberFormat="1" applyFont="1" applyBorder="1" applyAlignment="1">
      <alignment horizontal="center" vertical="center"/>
    </xf>
    <xf numFmtId="168" fontId="15" fillId="0" borderId="7" xfId="0" applyNumberFormat="1" applyFont="1" applyBorder="1" applyAlignment="1">
      <alignment horizontal="center" vertical="center"/>
    </xf>
    <xf numFmtId="169" fontId="15" fillId="0" borderId="0" xfId="0" applyNumberFormat="1" applyFont="1" applyAlignment="1">
      <alignment vertical="center"/>
    </xf>
    <xf numFmtId="170" fontId="15" fillId="0" borderId="0" xfId="0" applyNumberFormat="1" applyFont="1" applyAlignment="1">
      <alignment vertical="center"/>
    </xf>
    <xf numFmtId="171" fontId="15" fillId="0" borderId="0" xfId="0" applyNumberFormat="1" applyFont="1" applyAlignment="1">
      <alignment vertical="center"/>
    </xf>
    <xf numFmtId="0" fontId="11" fillId="0" borderId="7" xfId="0" quotePrefix="1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center" wrapText="1"/>
    </xf>
    <xf numFmtId="0" fontId="17" fillId="0" borderId="7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justify" vertical="center" wrapText="1"/>
    </xf>
    <xf numFmtId="0" fontId="11" fillId="5" borderId="7" xfId="0" quotePrefix="1" applyFont="1" applyFill="1" applyBorder="1" applyAlignment="1">
      <alignment horizontal="center" vertical="center" wrapText="1"/>
    </xf>
    <xf numFmtId="165" fontId="11" fillId="5" borderId="7" xfId="0" applyNumberFormat="1" applyFont="1" applyFill="1" applyBorder="1" applyAlignment="1">
      <alignment horizontal="center" vertical="center" wrapText="1"/>
    </xf>
    <xf numFmtId="165" fontId="11" fillId="5" borderId="7" xfId="2" applyNumberFormat="1" applyFont="1" applyFill="1" applyBorder="1" applyAlignment="1" applyProtection="1">
      <alignment horizontal="center" vertical="center" wrapText="1"/>
    </xf>
    <xf numFmtId="0" fontId="12" fillId="5" borderId="7" xfId="2" applyNumberFormat="1" applyFont="1" applyFill="1" applyBorder="1" applyAlignment="1" applyProtection="1">
      <alignment horizontal="center" vertical="center" wrapText="1"/>
    </xf>
    <xf numFmtId="0" fontId="11" fillId="5" borderId="7" xfId="2" applyFont="1" applyFill="1" applyBorder="1" applyAlignment="1" applyProtection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165" fontId="15" fillId="5" borderId="7" xfId="0" applyNumberFormat="1" applyFont="1" applyFill="1" applyBorder="1" applyAlignment="1">
      <alignment horizontal="center" vertical="center"/>
    </xf>
    <xf numFmtId="165" fontId="15" fillId="5" borderId="7" xfId="0" applyNumberFormat="1" applyFont="1" applyFill="1" applyBorder="1" applyAlignment="1">
      <alignment horizontal="center" vertical="center" wrapText="1"/>
    </xf>
    <xf numFmtId="166" fontId="15" fillId="5" borderId="7" xfId="0" applyNumberFormat="1" applyFont="1" applyFill="1" applyBorder="1" applyAlignment="1">
      <alignment horizontal="center" vertical="center"/>
    </xf>
    <xf numFmtId="164" fontId="15" fillId="5" borderId="7" xfId="1" applyFont="1" applyFill="1" applyBorder="1" applyAlignment="1" applyProtection="1">
      <alignment horizontal="center" vertical="center"/>
    </xf>
    <xf numFmtId="167" fontId="15" fillId="5" borderId="7" xfId="0" applyNumberFormat="1" applyFont="1" applyFill="1" applyBorder="1" applyAlignment="1">
      <alignment horizontal="center" vertical="center"/>
    </xf>
    <xf numFmtId="168" fontId="15" fillId="5" borderId="7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vertical="center"/>
    </xf>
    <xf numFmtId="166" fontId="15" fillId="5" borderId="0" xfId="0" applyNumberFormat="1" applyFont="1" applyFill="1" applyAlignment="1">
      <alignment horizontal="center" vertical="center"/>
    </xf>
    <xf numFmtId="167" fontId="15" fillId="5" borderId="0" xfId="0" applyNumberFormat="1" applyFont="1" applyFill="1" applyAlignment="1">
      <alignment horizontal="center" vertical="center"/>
    </xf>
    <xf numFmtId="168" fontId="15" fillId="5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165" fontId="11" fillId="0" borderId="0" xfId="0" applyNumberFormat="1" applyFont="1" applyAlignment="1">
      <alignment horizontal="center" vertical="center" wrapText="1"/>
    </xf>
    <xf numFmtId="165" fontId="11" fillId="0" borderId="0" xfId="2" applyNumberFormat="1" applyFont="1" applyFill="1" applyBorder="1" applyAlignment="1" applyProtection="1">
      <alignment horizontal="center" vertical="center" wrapText="1"/>
    </xf>
    <xf numFmtId="0" fontId="12" fillId="0" borderId="0" xfId="2" applyNumberFormat="1" applyFont="1" applyFill="1" applyBorder="1" applyAlignment="1" applyProtection="1">
      <alignment horizontal="center" vertical="center" wrapText="1"/>
    </xf>
    <xf numFmtId="0" fontId="11" fillId="0" borderId="0" xfId="2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Continuous" vertical="center" wrapText="1"/>
    </xf>
    <xf numFmtId="0" fontId="20" fillId="0" borderId="0" xfId="0" applyFont="1" applyAlignment="1">
      <alignment horizontal="centerContinuous" vertical="center"/>
    </xf>
    <xf numFmtId="0" fontId="19" fillId="0" borderId="0" xfId="0" applyFont="1" applyAlignment="1">
      <alignment horizontal="centerContinuous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172" fontId="19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72" fontId="22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Continuous" vertical="center" wrapText="1"/>
    </xf>
    <xf numFmtId="0" fontId="24" fillId="0" borderId="0" xfId="0" applyFont="1" applyAlignment="1">
      <alignment horizontal="centerContinuous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Continuous" vertical="center" wrapText="1"/>
    </xf>
    <xf numFmtId="0" fontId="18" fillId="0" borderId="0" xfId="0" applyFont="1" applyAlignment="1">
      <alignment horizontal="centerContinuous" vertical="center"/>
    </xf>
    <xf numFmtId="0" fontId="18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</cellXfs>
  <cellStyles count="3">
    <cellStyle name="Comma [0]" xfId="1" builtinId="6"/>
    <cellStyle name="Hyperlink" xfId="2" builtinId="8"/>
    <cellStyle name="Normal" xfId="0" builtinId="0"/>
  </cellStyles>
  <dxfs count="40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38100</xdr:rowOff>
        </xdr:from>
        <xdr:to>
          <xdr:col>2</xdr:col>
          <xdr:colOff>0</xdr:colOff>
          <xdr:row>1</xdr:row>
          <xdr:rowOff>180975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D8866C52-3AF4-4BC8-B912-8A73F1A91B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GB" sz="1200" b="1" i="0" u="none" strike="noStrike" baseline="0">
                  <a:solidFill>
                    <a:srgbClr val="FF0000"/>
                  </a:solidFill>
                  <a:latin typeface="Verdana"/>
                  <a:ea typeface="Verdana"/>
                </a:rPr>
                <a:t>Back To Dashboard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GGARAN%202020\DRAFT%20MOU%20-%20PKS%20TERBARU%202020\REKAP%20PKS%20-%20Nama%20STIKES%20dan%20Emai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Up to Date"/>
      <sheetName val="Daftar MOU"/>
      <sheetName val="REKAP"/>
      <sheetName val="Expired - Aktif"/>
      <sheetName val="Expired Non Aktif"/>
      <sheetName val="Sheet1"/>
      <sheetName val="Destination"/>
      <sheetName val="Prodi"/>
      <sheetName val="Akreditasi"/>
      <sheetName val="DAFTAR USULAN MoU"/>
      <sheetName val="Surat Tagihan Pembayaran MoU"/>
      <sheetName val="Lembar1"/>
      <sheetName val="REKAP AKRED"/>
      <sheetName val="REKAP PKS - Nama STIKES dan Ema"/>
    </sheetNames>
    <definedNames>
      <definedName name="btn_dashboard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N114"/>
  <sheetViews>
    <sheetView showGridLines="0" tabSelected="1" view="pageBreakPreview" zoomScale="80" zoomScaleNormal="82" zoomScaleSheetLayoutView="80" workbookViewId="0">
      <pane xSplit="3" ySplit="4" topLeftCell="H91" activePane="bottomRight" state="frozen"/>
      <selection pane="topRight" activeCell="D1" sqref="D1"/>
      <selection pane="bottomLeft" activeCell="A5" sqref="A5"/>
      <selection pane="bottomRight" activeCell="M94" sqref="M94:N94"/>
    </sheetView>
  </sheetViews>
  <sheetFormatPr defaultRowHeight="15" x14ac:dyDescent="0.25"/>
  <cols>
    <col min="1" max="1" width="6.7109375" style="104" customWidth="1"/>
    <col min="2" max="2" width="16.140625" style="104" customWidth="1"/>
    <col min="3" max="3" width="47.5703125" style="104" customWidth="1"/>
    <col min="4" max="4" width="28.5703125" style="104" bestFit="1" customWidth="1"/>
    <col min="5" max="5" width="18.42578125" style="104" customWidth="1"/>
    <col min="6" max="6" width="28.7109375" style="104" hidden="1" customWidth="1"/>
    <col min="7" max="9" width="25.7109375" style="105" customWidth="1"/>
    <col min="10" max="10" width="28.85546875" style="105" customWidth="1"/>
    <col min="11" max="11" width="26.5703125" style="111" bestFit="1" customWidth="1"/>
    <col min="12" max="12" width="20" style="111" customWidth="1"/>
    <col min="13" max="13" width="26.28515625" style="111" customWidth="1"/>
    <col min="14" max="14" width="28.5703125" style="111" customWidth="1"/>
    <col min="15" max="15" width="20.42578125" style="108" customWidth="1"/>
    <col min="16" max="16" width="14.28515625" style="104" customWidth="1"/>
    <col min="17" max="17" width="17.5703125" style="104" customWidth="1"/>
    <col min="18" max="18" width="15" style="104" customWidth="1"/>
    <col min="19" max="19" width="22" style="104" bestFit="1" customWidth="1"/>
    <col min="20" max="20" width="22" style="104" customWidth="1"/>
    <col min="21" max="21" width="29.42578125" style="104" bestFit="1" customWidth="1"/>
    <col min="22" max="22" width="23.85546875" style="104" bestFit="1" customWidth="1"/>
    <col min="23" max="23" width="21.7109375" style="104" bestFit="1" customWidth="1"/>
    <col min="24" max="24" width="12.28515625" style="104" bestFit="1" customWidth="1"/>
    <col min="25" max="25" width="13.7109375" style="104" bestFit="1" customWidth="1"/>
    <col min="26" max="26" width="13.42578125" style="104" bestFit="1" customWidth="1"/>
    <col min="27" max="27" width="9.140625" style="104"/>
    <col min="28" max="28" width="9.28515625" style="104" bestFit="1" customWidth="1"/>
    <col min="29" max="29" width="11.85546875" style="104" bestFit="1" customWidth="1"/>
    <col min="30" max="30" width="9.28515625" style="104" bestFit="1" customWidth="1"/>
    <col min="31" max="31" width="9.140625" style="104"/>
    <col min="32" max="32" width="9.28515625" style="104" bestFit="1" customWidth="1"/>
    <col min="33" max="33" width="11.28515625" style="104" bestFit="1" customWidth="1"/>
    <col min="34" max="34" width="9.28515625" style="104" bestFit="1" customWidth="1"/>
    <col min="35" max="16384" width="9.140625" style="104"/>
  </cols>
  <sheetData>
    <row r="1" spans="1:40" s="1" customFormat="1" ht="25.5" x14ac:dyDescent="0.25">
      <c r="A1" s="112" t="s">
        <v>0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AK1" s="2"/>
      <c r="AL1" s="2"/>
      <c r="AM1" s="2"/>
      <c r="AN1" s="3"/>
    </row>
    <row r="2" spans="1:40" s="1" customFormat="1" ht="17.25" x14ac:dyDescent="0.25">
      <c r="G2" s="4"/>
      <c r="H2" s="4"/>
      <c r="I2" s="4"/>
      <c r="J2" s="4"/>
      <c r="K2" s="5"/>
      <c r="L2" s="5"/>
      <c r="M2" s="5"/>
      <c r="N2" s="5"/>
      <c r="O2" s="6"/>
      <c r="S2" s="113" t="s">
        <v>1</v>
      </c>
      <c r="T2" s="114"/>
      <c r="U2" s="114"/>
      <c r="V2" s="114"/>
      <c r="W2" s="114"/>
      <c r="X2" s="114"/>
      <c r="Y2" s="114"/>
      <c r="Z2" s="115"/>
      <c r="AA2" s="7"/>
      <c r="AB2" s="7"/>
      <c r="AC2" s="7"/>
      <c r="AD2" s="7"/>
      <c r="AE2" s="7"/>
      <c r="AF2" s="7"/>
      <c r="AG2" s="7"/>
      <c r="AH2" s="7"/>
      <c r="AK2" s="2"/>
      <c r="AL2" s="2"/>
      <c r="AM2" s="2"/>
      <c r="AN2" s="3"/>
    </row>
    <row r="3" spans="1:40" s="11" customFormat="1" ht="45" x14ac:dyDescent="0.25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22</v>
      </c>
      <c r="V3" s="9" t="s">
        <v>23</v>
      </c>
      <c r="W3" s="9" t="s">
        <v>24</v>
      </c>
      <c r="X3" s="9" t="s">
        <v>18</v>
      </c>
      <c r="Y3" s="9" t="s">
        <v>25</v>
      </c>
      <c r="Z3" s="9" t="s">
        <v>26</v>
      </c>
      <c r="AA3" s="10"/>
      <c r="AB3" s="116"/>
      <c r="AC3" s="116"/>
      <c r="AD3" s="116"/>
      <c r="AE3" s="10"/>
      <c r="AF3" s="116"/>
      <c r="AG3" s="116"/>
      <c r="AH3" s="116"/>
      <c r="AK3" s="12"/>
      <c r="AL3" s="12"/>
      <c r="AM3" s="12"/>
      <c r="AN3" s="12"/>
    </row>
    <row r="4" spans="1:40" s="16" customFormat="1" ht="12.75" customHeight="1" x14ac:dyDescent="0.25">
      <c r="A4" s="13">
        <v>1</v>
      </c>
      <c r="B4" s="13">
        <v>2</v>
      </c>
      <c r="C4" s="13">
        <v>3</v>
      </c>
      <c r="D4" s="13">
        <v>4</v>
      </c>
      <c r="E4" s="13">
        <v>5</v>
      </c>
      <c r="F4" s="13">
        <v>6</v>
      </c>
      <c r="G4" s="13">
        <v>7</v>
      </c>
      <c r="H4" s="13">
        <v>8</v>
      </c>
      <c r="I4" s="13">
        <v>9</v>
      </c>
      <c r="J4" s="13">
        <v>10</v>
      </c>
      <c r="K4" s="13">
        <v>11</v>
      </c>
      <c r="L4" s="13">
        <v>12</v>
      </c>
      <c r="M4" s="13">
        <v>13</v>
      </c>
      <c r="N4" s="13">
        <v>14</v>
      </c>
      <c r="O4" s="13">
        <v>15</v>
      </c>
      <c r="P4" s="13">
        <v>16</v>
      </c>
      <c r="Q4" s="13">
        <v>17</v>
      </c>
      <c r="R4" s="13">
        <v>18</v>
      </c>
      <c r="S4" s="13">
        <v>19</v>
      </c>
      <c r="T4" s="13">
        <v>20</v>
      </c>
      <c r="U4" s="13">
        <v>21</v>
      </c>
      <c r="V4" s="13">
        <v>22</v>
      </c>
      <c r="W4" s="13">
        <v>23</v>
      </c>
      <c r="X4" s="13">
        <v>24</v>
      </c>
      <c r="Y4" s="13">
        <v>25</v>
      </c>
      <c r="Z4" s="13">
        <v>26</v>
      </c>
      <c r="AA4" s="14"/>
      <c r="AB4" s="15"/>
      <c r="AC4" s="15"/>
      <c r="AD4" s="15"/>
      <c r="AE4" s="14"/>
      <c r="AF4" s="15"/>
      <c r="AG4" s="15"/>
      <c r="AH4" s="15"/>
      <c r="AK4" s="17"/>
      <c r="AL4" s="17"/>
      <c r="AM4" s="17"/>
      <c r="AN4" s="17"/>
    </row>
    <row r="5" spans="1:40" s="34" customFormat="1" ht="28.5" customHeight="1" x14ac:dyDescent="0.25">
      <c r="A5" s="18">
        <v>1</v>
      </c>
      <c r="B5" s="19" t="s">
        <v>27</v>
      </c>
      <c r="C5" s="20" t="s">
        <v>28</v>
      </c>
      <c r="D5" s="20" t="s">
        <v>29</v>
      </c>
      <c r="E5" s="18" t="s">
        <v>30</v>
      </c>
      <c r="F5" s="18"/>
      <c r="G5" s="21">
        <v>42374</v>
      </c>
      <c r="H5" s="22">
        <f t="shared" ref="H5:H68" si="0">IF(G5="","",G5+1095)</f>
        <v>43469</v>
      </c>
      <c r="I5" s="22">
        <f t="shared" ref="I5:I68" ca="1" si="1">NOW()</f>
        <v>44574.641946064818</v>
      </c>
      <c r="J5" s="23" t="str">
        <f t="shared" ref="J5:J68" ca="1" si="2">IF(K5="SUDAH KADALUARSA","EXPIRED",DATEDIF(I5,H5,"Y")&amp;" Tahun "&amp;DATEDIF(I5,H5,"YM")&amp;" Bulan "&amp;DATEDIF(I5,H5,"MD")&amp;" Hari")</f>
        <v>EXPIRED</v>
      </c>
      <c r="K5" s="24" t="str">
        <f t="shared" ref="K5:K68" ca="1" si="3">IF(G5="","",IF(H5&lt;=I5,"SUDAH KADALUARSA","MASIH BERLAKU"))</f>
        <v>SUDAH KADALUARSA</v>
      </c>
      <c r="L5" s="24"/>
      <c r="M5" s="24" t="s">
        <v>31</v>
      </c>
      <c r="N5" s="24" t="s">
        <v>32</v>
      </c>
      <c r="O5" s="25" t="s">
        <v>33</v>
      </c>
      <c r="P5" s="26" t="s">
        <v>34</v>
      </c>
      <c r="Q5" s="26"/>
      <c r="R5" s="27" t="s">
        <v>35</v>
      </c>
      <c r="S5" s="28"/>
      <c r="T5" s="28"/>
      <c r="U5" s="28"/>
      <c r="V5" s="29"/>
      <c r="W5" s="30"/>
      <c r="X5" s="31" t="str">
        <f t="shared" ref="X5:X9" si="4">IF(W5="","",IF(W5="Pembuatan MoU Baru",1500000,IF(W5="Perpanjangan MoU",1000000)))</f>
        <v/>
      </c>
      <c r="Y5" s="32"/>
      <c r="Z5" s="33"/>
      <c r="AB5" s="35"/>
      <c r="AC5" s="36"/>
      <c r="AD5" s="37"/>
      <c r="AF5" s="35"/>
      <c r="AG5" s="36"/>
      <c r="AH5" s="37"/>
    </row>
    <row r="6" spans="1:40" s="34" customFormat="1" ht="28.5" customHeight="1" x14ac:dyDescent="0.25">
      <c r="A6" s="38">
        <v>2</v>
      </c>
      <c r="B6" s="39" t="s">
        <v>36</v>
      </c>
      <c r="C6" s="40" t="s">
        <v>37</v>
      </c>
      <c r="D6" s="40" t="s">
        <v>38</v>
      </c>
      <c r="E6" s="38" t="s">
        <v>39</v>
      </c>
      <c r="F6" s="38"/>
      <c r="G6" s="41">
        <v>41683</v>
      </c>
      <c r="H6" s="42">
        <f t="shared" si="0"/>
        <v>42778</v>
      </c>
      <c r="I6" s="42">
        <f t="shared" ca="1" si="1"/>
        <v>44574.641946064818</v>
      </c>
      <c r="J6" s="43" t="str">
        <f t="shared" ca="1" si="2"/>
        <v>EXPIRED</v>
      </c>
      <c r="K6" s="44" t="str">
        <f t="shared" ca="1" si="3"/>
        <v>SUDAH KADALUARSA</v>
      </c>
      <c r="L6" s="44"/>
      <c r="M6" s="44" t="s">
        <v>31</v>
      </c>
      <c r="N6" s="44" t="s">
        <v>32</v>
      </c>
      <c r="O6" s="45" t="s">
        <v>33</v>
      </c>
      <c r="P6" s="46"/>
      <c r="Q6" s="46"/>
      <c r="R6" s="47" t="s">
        <v>35</v>
      </c>
      <c r="S6" s="48"/>
      <c r="T6" s="48"/>
      <c r="U6" s="48"/>
      <c r="V6" s="49"/>
      <c r="W6" s="50"/>
      <c r="X6" s="51" t="str">
        <f t="shared" si="4"/>
        <v/>
      </c>
      <c r="Y6" s="52"/>
      <c r="Z6" s="53"/>
      <c r="AB6" s="35"/>
      <c r="AC6" s="36"/>
      <c r="AD6" s="37"/>
      <c r="AF6" s="35"/>
      <c r="AG6" s="36"/>
      <c r="AH6" s="37"/>
      <c r="AJ6" s="54"/>
      <c r="AK6" s="55"/>
      <c r="AL6" s="56"/>
    </row>
    <row r="7" spans="1:40" s="34" customFormat="1" ht="28.5" customHeight="1" x14ac:dyDescent="0.25">
      <c r="A7" s="38">
        <v>3</v>
      </c>
      <c r="B7" s="39" t="s">
        <v>36</v>
      </c>
      <c r="C7" s="40" t="s">
        <v>40</v>
      </c>
      <c r="D7" s="40" t="s">
        <v>29</v>
      </c>
      <c r="E7" s="38" t="s">
        <v>39</v>
      </c>
      <c r="F7" s="38"/>
      <c r="G7" s="41">
        <v>43332</v>
      </c>
      <c r="H7" s="42">
        <f t="shared" si="0"/>
        <v>44427</v>
      </c>
      <c r="I7" s="42">
        <f t="shared" ca="1" si="1"/>
        <v>44574.641946064818</v>
      </c>
      <c r="J7" s="43" t="str">
        <f t="shared" ca="1" si="2"/>
        <v>EXPIRED</v>
      </c>
      <c r="K7" s="44" t="str">
        <f t="shared" ca="1" si="3"/>
        <v>SUDAH KADALUARSA</v>
      </c>
      <c r="L7" s="44" t="s">
        <v>41</v>
      </c>
      <c r="M7" s="44" t="s">
        <v>42</v>
      </c>
      <c r="N7" s="44" t="s">
        <v>43</v>
      </c>
      <c r="O7" s="45" t="s">
        <v>33</v>
      </c>
      <c r="P7" s="46"/>
      <c r="Q7" s="46"/>
      <c r="R7" s="47" t="s">
        <v>44</v>
      </c>
      <c r="S7" s="48"/>
      <c r="T7" s="48"/>
      <c r="U7" s="48"/>
      <c r="V7" s="49"/>
      <c r="W7" s="50"/>
      <c r="X7" s="51" t="str">
        <f t="shared" si="4"/>
        <v/>
      </c>
      <c r="Y7" s="52"/>
      <c r="Z7" s="53"/>
      <c r="AB7" s="35"/>
      <c r="AC7" s="36"/>
      <c r="AD7" s="37"/>
      <c r="AF7" s="35"/>
      <c r="AG7" s="36"/>
      <c r="AH7" s="37"/>
    </row>
    <row r="8" spans="1:40" s="34" customFormat="1" ht="28.5" customHeight="1" x14ac:dyDescent="0.25">
      <c r="A8" s="38">
        <v>4</v>
      </c>
      <c r="B8" s="39" t="s">
        <v>36</v>
      </c>
      <c r="C8" s="40" t="s">
        <v>45</v>
      </c>
      <c r="D8" s="40" t="s">
        <v>46</v>
      </c>
      <c r="E8" s="38" t="s">
        <v>39</v>
      </c>
      <c r="F8" s="57" t="s">
        <v>47</v>
      </c>
      <c r="G8" s="41">
        <v>43091</v>
      </c>
      <c r="H8" s="42">
        <f t="shared" si="0"/>
        <v>44186</v>
      </c>
      <c r="I8" s="42">
        <f t="shared" ca="1" si="1"/>
        <v>44574.641946064818</v>
      </c>
      <c r="J8" s="43" t="str">
        <f t="shared" ca="1" si="2"/>
        <v>EXPIRED</v>
      </c>
      <c r="K8" s="44" t="str">
        <f t="shared" ca="1" si="3"/>
        <v>SUDAH KADALUARSA</v>
      </c>
      <c r="L8" s="44" t="s">
        <v>41</v>
      </c>
      <c r="M8" s="44" t="s">
        <v>48</v>
      </c>
      <c r="N8" s="44" t="s">
        <v>49</v>
      </c>
      <c r="O8" s="45" t="s">
        <v>33</v>
      </c>
      <c r="P8" s="58" t="s">
        <v>34</v>
      </c>
      <c r="Q8" s="58"/>
      <c r="R8" s="47" t="s">
        <v>35</v>
      </c>
      <c r="S8" s="48"/>
      <c r="T8" s="48"/>
      <c r="U8" s="48"/>
      <c r="V8" s="49"/>
      <c r="W8" s="50"/>
      <c r="X8" s="51" t="str">
        <f t="shared" si="4"/>
        <v/>
      </c>
      <c r="Y8" s="52"/>
      <c r="Z8" s="53"/>
      <c r="AB8" s="35"/>
      <c r="AC8" s="36"/>
      <c r="AD8" s="37"/>
      <c r="AF8" s="35"/>
      <c r="AG8" s="36"/>
      <c r="AH8" s="37"/>
    </row>
    <row r="9" spans="1:40" s="34" customFormat="1" ht="28.5" customHeight="1" x14ac:dyDescent="0.25">
      <c r="A9" s="38">
        <v>5</v>
      </c>
      <c r="B9" s="39" t="s">
        <v>36</v>
      </c>
      <c r="C9" s="40" t="s">
        <v>50</v>
      </c>
      <c r="D9" s="40" t="s">
        <v>46</v>
      </c>
      <c r="E9" s="38" t="s">
        <v>39</v>
      </c>
      <c r="F9" s="57" t="s">
        <v>51</v>
      </c>
      <c r="G9" s="41">
        <v>43635</v>
      </c>
      <c r="H9" s="42">
        <f t="shared" si="0"/>
        <v>44730</v>
      </c>
      <c r="I9" s="42">
        <f t="shared" ca="1" si="1"/>
        <v>44574.641946064818</v>
      </c>
      <c r="J9" s="43" t="str">
        <f t="shared" ca="1" si="2"/>
        <v>0 Tahun 5 Bulan 5 Hari</v>
      </c>
      <c r="K9" s="44" t="str">
        <f t="shared" ca="1" si="3"/>
        <v>MASIH BERLAKU</v>
      </c>
      <c r="L9" s="44" t="s">
        <v>52</v>
      </c>
      <c r="M9" s="44" t="s">
        <v>53</v>
      </c>
      <c r="N9" s="44" t="s">
        <v>54</v>
      </c>
      <c r="O9" s="45" t="s">
        <v>33</v>
      </c>
      <c r="P9" s="46"/>
      <c r="Q9" s="46"/>
      <c r="R9" s="47" t="s">
        <v>44</v>
      </c>
      <c r="S9" s="48"/>
      <c r="T9" s="48"/>
      <c r="U9" s="48"/>
      <c r="V9" s="49"/>
      <c r="W9" s="50"/>
      <c r="X9" s="51" t="str">
        <f t="shared" si="4"/>
        <v/>
      </c>
      <c r="Y9" s="52"/>
      <c r="Z9" s="53"/>
      <c r="AB9" s="35"/>
      <c r="AC9" s="36"/>
      <c r="AD9" s="37"/>
      <c r="AF9" s="35"/>
      <c r="AG9" s="36"/>
      <c r="AH9" s="37"/>
    </row>
    <row r="10" spans="1:40" s="34" customFormat="1" ht="31.5" customHeight="1" x14ac:dyDescent="0.25">
      <c r="A10" s="38">
        <v>6</v>
      </c>
      <c r="B10" s="39" t="s">
        <v>27</v>
      </c>
      <c r="C10" s="59" t="s">
        <v>55</v>
      </c>
      <c r="D10" s="40" t="s">
        <v>29</v>
      </c>
      <c r="E10" s="38" t="s">
        <v>39</v>
      </c>
      <c r="F10" s="57" t="s">
        <v>56</v>
      </c>
      <c r="G10" s="41">
        <v>44466</v>
      </c>
      <c r="H10" s="42">
        <f t="shared" si="0"/>
        <v>45561</v>
      </c>
      <c r="I10" s="42">
        <f t="shared" ca="1" si="1"/>
        <v>44574.641946064818</v>
      </c>
      <c r="J10" s="43" t="str">
        <f t="shared" ca="1" si="2"/>
        <v>2 Tahun 8 Bulan 13 Hari</v>
      </c>
      <c r="K10" s="44" t="str">
        <f t="shared" ca="1" si="3"/>
        <v>MASIH BERLAKU</v>
      </c>
      <c r="L10" s="47" t="s">
        <v>41</v>
      </c>
      <c r="M10" s="44" t="s">
        <v>57</v>
      </c>
      <c r="N10" s="44" t="s">
        <v>58</v>
      </c>
      <c r="O10" s="45" t="s">
        <v>33</v>
      </c>
      <c r="P10" s="58" t="s">
        <v>34</v>
      </c>
      <c r="Q10" s="58"/>
      <c r="R10" s="47" t="s">
        <v>44</v>
      </c>
      <c r="S10" s="48"/>
      <c r="T10" s="48"/>
      <c r="U10" s="48"/>
      <c r="V10" s="49" t="s">
        <v>59</v>
      </c>
      <c r="W10" s="50" t="s">
        <v>60</v>
      </c>
      <c r="X10" s="51">
        <f>IF(W10="","",IF(W10="Pembuatan MoU Baru",1500000,IF(W10="Perpanjangan MoU",1000000)))</f>
        <v>1000000</v>
      </c>
      <c r="Y10" s="52" t="s">
        <v>61</v>
      </c>
      <c r="Z10" s="53" t="s">
        <v>62</v>
      </c>
      <c r="AB10" s="35"/>
      <c r="AC10" s="36"/>
      <c r="AD10" s="37"/>
      <c r="AF10" s="35"/>
      <c r="AG10" s="36"/>
      <c r="AH10" s="37"/>
    </row>
    <row r="11" spans="1:40" s="34" customFormat="1" ht="15.75" customHeight="1" x14ac:dyDescent="0.25">
      <c r="A11" s="38">
        <v>7</v>
      </c>
      <c r="B11" s="39" t="s">
        <v>27</v>
      </c>
      <c r="C11" s="40" t="s">
        <v>63</v>
      </c>
      <c r="D11" s="40" t="s">
        <v>29</v>
      </c>
      <c r="E11" s="38" t="s">
        <v>39</v>
      </c>
      <c r="F11" s="38"/>
      <c r="G11" s="41">
        <v>42006</v>
      </c>
      <c r="H11" s="42">
        <f t="shared" si="0"/>
        <v>43101</v>
      </c>
      <c r="I11" s="42">
        <f t="shared" ca="1" si="1"/>
        <v>44574.641946064818</v>
      </c>
      <c r="J11" s="43" t="str">
        <f t="shared" ca="1" si="2"/>
        <v>EXPIRED</v>
      </c>
      <c r="K11" s="44" t="str">
        <f t="shared" ca="1" si="3"/>
        <v>SUDAH KADALUARSA</v>
      </c>
      <c r="L11" s="44" t="s">
        <v>41</v>
      </c>
      <c r="M11" s="44" t="s">
        <v>64</v>
      </c>
      <c r="N11" s="44" t="s">
        <v>65</v>
      </c>
      <c r="O11" s="45" t="s">
        <v>33</v>
      </c>
      <c r="P11" s="46"/>
      <c r="Q11" s="46"/>
      <c r="R11" s="47" t="s">
        <v>44</v>
      </c>
      <c r="S11" s="48"/>
      <c r="T11" s="48"/>
      <c r="U11" s="48"/>
      <c r="V11" s="49"/>
      <c r="W11" s="50"/>
      <c r="X11" s="51" t="str">
        <f t="shared" ref="X11:X75" si="5">IF(W11="","",IF(W11="Pembuatan MoU Baru",1500000,IF(W11="Perpanjangan MoU",1000000)))</f>
        <v/>
      </c>
      <c r="Y11" s="52"/>
      <c r="Z11" s="53"/>
      <c r="AB11" s="35"/>
      <c r="AC11" s="36"/>
      <c r="AD11" s="37"/>
      <c r="AF11" s="35"/>
      <c r="AG11" s="36"/>
      <c r="AH11" s="37"/>
    </row>
    <row r="12" spans="1:40" s="34" customFormat="1" ht="28.5" customHeight="1" x14ac:dyDescent="0.25">
      <c r="A12" s="38">
        <v>8</v>
      </c>
      <c r="B12" s="39" t="s">
        <v>36</v>
      </c>
      <c r="C12" s="40" t="s">
        <v>66</v>
      </c>
      <c r="D12" s="40" t="s">
        <v>67</v>
      </c>
      <c r="E12" s="38" t="s">
        <v>39</v>
      </c>
      <c r="F12" s="57" t="s">
        <v>68</v>
      </c>
      <c r="G12" s="41">
        <v>43502</v>
      </c>
      <c r="H12" s="42">
        <f t="shared" si="0"/>
        <v>44597</v>
      </c>
      <c r="I12" s="42">
        <f t="shared" ca="1" si="1"/>
        <v>44574.641946064818</v>
      </c>
      <c r="J12" s="43" t="str">
        <f t="shared" ca="1" si="2"/>
        <v>0 Tahun 0 Bulan 23 Hari</v>
      </c>
      <c r="K12" s="44" t="str">
        <f t="shared" ca="1" si="3"/>
        <v>MASIH BERLAKU</v>
      </c>
      <c r="L12" s="44"/>
      <c r="M12" s="44" t="s">
        <v>31</v>
      </c>
      <c r="N12" s="44" t="s">
        <v>69</v>
      </c>
      <c r="O12" s="45" t="s">
        <v>33</v>
      </c>
      <c r="P12" s="58" t="s">
        <v>33</v>
      </c>
      <c r="Q12" s="58"/>
      <c r="R12" s="47" t="s">
        <v>35</v>
      </c>
      <c r="S12" s="48"/>
      <c r="T12" s="48"/>
      <c r="U12" s="48"/>
      <c r="V12" s="49"/>
      <c r="W12" s="50"/>
      <c r="X12" s="51" t="str">
        <f t="shared" si="5"/>
        <v/>
      </c>
      <c r="Y12" s="52"/>
      <c r="Z12" s="53"/>
      <c r="AB12" s="35"/>
      <c r="AC12" s="36"/>
      <c r="AD12" s="37"/>
      <c r="AF12" s="35"/>
      <c r="AG12" s="36"/>
      <c r="AH12" s="37"/>
    </row>
    <row r="13" spans="1:40" s="34" customFormat="1" ht="28.5" customHeight="1" x14ac:dyDescent="0.25">
      <c r="A13" s="38">
        <v>9</v>
      </c>
      <c r="B13" s="39" t="s">
        <v>36</v>
      </c>
      <c r="C13" s="40" t="s">
        <v>70</v>
      </c>
      <c r="D13" s="40" t="s">
        <v>38</v>
      </c>
      <c r="E13" s="38" t="s">
        <v>39</v>
      </c>
      <c r="F13" s="38"/>
      <c r="G13" s="41">
        <v>41437</v>
      </c>
      <c r="H13" s="42">
        <f t="shared" si="0"/>
        <v>42532</v>
      </c>
      <c r="I13" s="42">
        <f t="shared" ca="1" si="1"/>
        <v>44574.641946064818</v>
      </c>
      <c r="J13" s="43" t="str">
        <f t="shared" ca="1" si="2"/>
        <v>EXPIRED</v>
      </c>
      <c r="K13" s="44" t="str">
        <f t="shared" ca="1" si="3"/>
        <v>SUDAH KADALUARSA</v>
      </c>
      <c r="L13" s="44" t="s">
        <v>41</v>
      </c>
      <c r="M13" s="44" t="s">
        <v>71</v>
      </c>
      <c r="N13" s="44" t="s">
        <v>72</v>
      </c>
      <c r="O13" s="45" t="s">
        <v>33</v>
      </c>
      <c r="P13" s="58" t="s">
        <v>33</v>
      </c>
      <c r="Q13" s="58"/>
      <c r="R13" s="47" t="s">
        <v>44</v>
      </c>
      <c r="S13" s="48"/>
      <c r="T13" s="48"/>
      <c r="U13" s="48"/>
      <c r="V13" s="49"/>
      <c r="W13" s="50"/>
      <c r="X13" s="51" t="str">
        <f t="shared" si="5"/>
        <v/>
      </c>
      <c r="Y13" s="52"/>
      <c r="Z13" s="53"/>
      <c r="AB13" s="35"/>
      <c r="AC13" s="36"/>
      <c r="AD13" s="37"/>
      <c r="AF13" s="35"/>
      <c r="AG13" s="36"/>
      <c r="AH13" s="37"/>
    </row>
    <row r="14" spans="1:40" s="34" customFormat="1" ht="15.75" customHeight="1" x14ac:dyDescent="0.25">
      <c r="A14" s="38">
        <v>10</v>
      </c>
      <c r="B14" s="39" t="s">
        <v>73</v>
      </c>
      <c r="C14" s="40" t="s">
        <v>74</v>
      </c>
      <c r="D14" s="40" t="s">
        <v>67</v>
      </c>
      <c r="E14" s="38" t="s">
        <v>39</v>
      </c>
      <c r="F14" s="38"/>
      <c r="G14" s="41">
        <v>41837</v>
      </c>
      <c r="H14" s="42">
        <f t="shared" si="0"/>
        <v>42932</v>
      </c>
      <c r="I14" s="42">
        <f t="shared" ca="1" si="1"/>
        <v>44574.641946064818</v>
      </c>
      <c r="J14" s="43" t="str">
        <f t="shared" ca="1" si="2"/>
        <v>EXPIRED</v>
      </c>
      <c r="K14" s="44" t="str">
        <f t="shared" ca="1" si="3"/>
        <v>SUDAH KADALUARSA</v>
      </c>
      <c r="L14" s="44"/>
      <c r="M14" s="44" t="s">
        <v>31</v>
      </c>
      <c r="N14" s="44" t="s">
        <v>32</v>
      </c>
      <c r="O14" s="45" t="s">
        <v>33</v>
      </c>
      <c r="P14" s="46"/>
      <c r="Q14" s="46"/>
      <c r="R14" s="47" t="s">
        <v>35</v>
      </c>
      <c r="S14" s="48"/>
      <c r="T14" s="48"/>
      <c r="U14" s="48"/>
      <c r="V14" s="49"/>
      <c r="W14" s="50"/>
      <c r="X14" s="51" t="str">
        <f t="shared" si="5"/>
        <v/>
      </c>
      <c r="Y14" s="52"/>
      <c r="Z14" s="53"/>
      <c r="AB14" s="35"/>
      <c r="AC14" s="36"/>
      <c r="AD14" s="37"/>
      <c r="AF14" s="35"/>
      <c r="AG14" s="36"/>
      <c r="AH14" s="37"/>
    </row>
    <row r="15" spans="1:40" s="34" customFormat="1" ht="28.5" customHeight="1" x14ac:dyDescent="0.25">
      <c r="A15" s="38">
        <v>11</v>
      </c>
      <c r="B15" s="39" t="s">
        <v>36</v>
      </c>
      <c r="C15" s="59" t="s">
        <v>75</v>
      </c>
      <c r="D15" s="40" t="s">
        <v>46</v>
      </c>
      <c r="E15" s="38" t="s">
        <v>39</v>
      </c>
      <c r="F15" s="57" t="s">
        <v>76</v>
      </c>
      <c r="G15" s="41">
        <v>43416</v>
      </c>
      <c r="H15" s="42">
        <f t="shared" si="0"/>
        <v>44511</v>
      </c>
      <c r="I15" s="42">
        <f t="shared" ca="1" si="1"/>
        <v>44574.641946064818</v>
      </c>
      <c r="J15" s="43" t="str">
        <f t="shared" ca="1" si="2"/>
        <v>EXPIRED</v>
      </c>
      <c r="K15" s="44" t="str">
        <f t="shared" ca="1" si="3"/>
        <v>SUDAH KADALUARSA</v>
      </c>
      <c r="L15" s="44"/>
      <c r="M15" s="44" t="s">
        <v>31</v>
      </c>
      <c r="N15" s="44" t="s">
        <v>32</v>
      </c>
      <c r="O15" s="45" t="s">
        <v>33</v>
      </c>
      <c r="P15" s="46"/>
      <c r="Q15" s="46"/>
      <c r="R15" s="47" t="s">
        <v>44</v>
      </c>
      <c r="S15" s="48"/>
      <c r="T15" s="48"/>
      <c r="U15" s="48"/>
      <c r="V15" s="49"/>
      <c r="W15" s="50"/>
      <c r="X15" s="51" t="str">
        <f t="shared" si="5"/>
        <v/>
      </c>
      <c r="Y15" s="52"/>
      <c r="Z15" s="53"/>
      <c r="AB15" s="35"/>
      <c r="AC15" s="36"/>
      <c r="AD15" s="37"/>
      <c r="AF15" s="35"/>
      <c r="AG15" s="36"/>
      <c r="AH15" s="37"/>
    </row>
    <row r="16" spans="1:40" s="34" customFormat="1" ht="28.5" customHeight="1" x14ac:dyDescent="0.25">
      <c r="A16" s="38">
        <v>12</v>
      </c>
      <c r="B16" s="39" t="s">
        <v>36</v>
      </c>
      <c r="C16" s="40" t="s">
        <v>77</v>
      </c>
      <c r="D16" s="40" t="s">
        <v>38</v>
      </c>
      <c r="E16" s="38" t="s">
        <v>39</v>
      </c>
      <c r="F16" s="38"/>
      <c r="G16" s="41">
        <v>41660</v>
      </c>
      <c r="H16" s="42">
        <f t="shared" si="0"/>
        <v>42755</v>
      </c>
      <c r="I16" s="42">
        <f t="shared" ca="1" si="1"/>
        <v>44574.641946064818</v>
      </c>
      <c r="J16" s="43" t="str">
        <f t="shared" ca="1" si="2"/>
        <v>EXPIRED</v>
      </c>
      <c r="K16" s="44" t="str">
        <f t="shared" ca="1" si="3"/>
        <v>SUDAH KADALUARSA</v>
      </c>
      <c r="L16" s="44"/>
      <c r="M16" s="44" t="s">
        <v>31</v>
      </c>
      <c r="N16" s="44" t="s">
        <v>32</v>
      </c>
      <c r="O16" s="45" t="s">
        <v>33</v>
      </c>
      <c r="P16" s="46"/>
      <c r="Q16" s="46"/>
      <c r="R16" s="47" t="s">
        <v>35</v>
      </c>
      <c r="S16" s="48"/>
      <c r="T16" s="48"/>
      <c r="U16" s="48"/>
      <c r="V16" s="49"/>
      <c r="W16" s="50"/>
      <c r="X16" s="51" t="str">
        <f t="shared" si="5"/>
        <v/>
      </c>
      <c r="Y16" s="52"/>
      <c r="Z16" s="53"/>
      <c r="AB16" s="35"/>
      <c r="AC16" s="36"/>
      <c r="AD16" s="37"/>
      <c r="AF16" s="35"/>
      <c r="AG16" s="36"/>
      <c r="AH16" s="37"/>
    </row>
    <row r="17" spans="1:34" s="34" customFormat="1" ht="28.5" customHeight="1" x14ac:dyDescent="0.25">
      <c r="A17" s="38">
        <v>13</v>
      </c>
      <c r="B17" s="39" t="s">
        <v>73</v>
      </c>
      <c r="C17" s="40" t="s">
        <v>78</v>
      </c>
      <c r="D17" s="40" t="s">
        <v>46</v>
      </c>
      <c r="E17" s="38" t="s">
        <v>39</v>
      </c>
      <c r="F17" s="38"/>
      <c r="G17" s="41">
        <v>41726</v>
      </c>
      <c r="H17" s="42">
        <f t="shared" si="0"/>
        <v>42821</v>
      </c>
      <c r="I17" s="42">
        <f t="shared" ca="1" si="1"/>
        <v>44574.641946064818</v>
      </c>
      <c r="J17" s="43" t="str">
        <f t="shared" ca="1" si="2"/>
        <v>EXPIRED</v>
      </c>
      <c r="K17" s="44" t="str">
        <f t="shared" ca="1" si="3"/>
        <v>SUDAH KADALUARSA</v>
      </c>
      <c r="L17" s="44"/>
      <c r="M17" s="44" t="s">
        <v>31</v>
      </c>
      <c r="N17" s="44" t="s">
        <v>32</v>
      </c>
      <c r="O17" s="45" t="s">
        <v>33</v>
      </c>
      <c r="P17" s="58" t="s">
        <v>34</v>
      </c>
      <c r="Q17" s="58"/>
      <c r="R17" s="47" t="s">
        <v>44</v>
      </c>
      <c r="S17" s="48"/>
      <c r="T17" s="48"/>
      <c r="U17" s="48"/>
      <c r="V17" s="49"/>
      <c r="W17" s="50"/>
      <c r="X17" s="51" t="str">
        <f t="shared" si="5"/>
        <v/>
      </c>
      <c r="Y17" s="52"/>
      <c r="Z17" s="53"/>
      <c r="AB17" s="35"/>
      <c r="AC17" s="36"/>
      <c r="AD17" s="37"/>
      <c r="AF17" s="35"/>
      <c r="AG17" s="36"/>
      <c r="AH17" s="37"/>
    </row>
    <row r="18" spans="1:34" s="34" customFormat="1" ht="28.5" customHeight="1" x14ac:dyDescent="0.25">
      <c r="A18" s="38">
        <v>14</v>
      </c>
      <c r="B18" s="39" t="s">
        <v>27</v>
      </c>
      <c r="C18" s="40" t="s">
        <v>79</v>
      </c>
      <c r="D18" s="40" t="s">
        <v>46</v>
      </c>
      <c r="E18" s="38" t="s">
        <v>39</v>
      </c>
      <c r="F18" s="57" t="s">
        <v>80</v>
      </c>
      <c r="G18" s="41">
        <v>43355</v>
      </c>
      <c r="H18" s="42">
        <f t="shared" si="0"/>
        <v>44450</v>
      </c>
      <c r="I18" s="42">
        <f t="shared" ca="1" si="1"/>
        <v>44574.641946064818</v>
      </c>
      <c r="J18" s="43" t="str">
        <f t="shared" ca="1" si="2"/>
        <v>EXPIRED</v>
      </c>
      <c r="K18" s="44" t="str">
        <f t="shared" ca="1" si="3"/>
        <v>SUDAH KADALUARSA</v>
      </c>
      <c r="L18" s="44" t="s">
        <v>41</v>
      </c>
      <c r="M18" s="44" t="s">
        <v>81</v>
      </c>
      <c r="N18" s="44" t="s">
        <v>82</v>
      </c>
      <c r="O18" s="45" t="s">
        <v>33</v>
      </c>
      <c r="P18" s="46"/>
      <c r="Q18" s="46"/>
      <c r="R18" s="47" t="s">
        <v>44</v>
      </c>
      <c r="S18" s="48"/>
      <c r="T18" s="48"/>
      <c r="U18" s="48"/>
      <c r="V18" s="49"/>
      <c r="W18" s="50"/>
      <c r="X18" s="51" t="str">
        <f t="shared" si="5"/>
        <v/>
      </c>
      <c r="Y18" s="52"/>
      <c r="Z18" s="53"/>
      <c r="AB18" s="35"/>
      <c r="AC18" s="36"/>
      <c r="AD18" s="37"/>
      <c r="AF18" s="35"/>
      <c r="AG18" s="36"/>
      <c r="AH18" s="37"/>
    </row>
    <row r="19" spans="1:34" s="34" customFormat="1" ht="15.75" customHeight="1" x14ac:dyDescent="0.25">
      <c r="A19" s="38">
        <v>15</v>
      </c>
      <c r="B19" s="39" t="s">
        <v>73</v>
      </c>
      <c r="C19" s="40" t="s">
        <v>83</v>
      </c>
      <c r="D19" s="40" t="s">
        <v>67</v>
      </c>
      <c r="E19" s="38" t="s">
        <v>39</v>
      </c>
      <c r="F19" s="38"/>
      <c r="G19" s="41">
        <v>41773</v>
      </c>
      <c r="H19" s="42">
        <f t="shared" si="0"/>
        <v>42868</v>
      </c>
      <c r="I19" s="42">
        <f t="shared" ca="1" si="1"/>
        <v>44574.641946064818</v>
      </c>
      <c r="J19" s="43" t="str">
        <f t="shared" ca="1" si="2"/>
        <v>EXPIRED</v>
      </c>
      <c r="K19" s="44" t="str">
        <f t="shared" ca="1" si="3"/>
        <v>SUDAH KADALUARSA</v>
      </c>
      <c r="L19" s="44"/>
      <c r="M19" s="44" t="s">
        <v>31</v>
      </c>
      <c r="N19" s="44" t="s">
        <v>32</v>
      </c>
      <c r="O19" s="45" t="s">
        <v>33</v>
      </c>
      <c r="P19" s="58" t="s">
        <v>34</v>
      </c>
      <c r="Q19" s="58"/>
      <c r="R19" s="47" t="s">
        <v>35</v>
      </c>
      <c r="S19" s="48"/>
      <c r="T19" s="48"/>
      <c r="U19" s="48"/>
      <c r="V19" s="49"/>
      <c r="W19" s="50"/>
      <c r="X19" s="51" t="str">
        <f t="shared" si="5"/>
        <v/>
      </c>
      <c r="Y19" s="52"/>
      <c r="Z19" s="53"/>
      <c r="AB19" s="35"/>
      <c r="AC19" s="36"/>
      <c r="AD19" s="37"/>
      <c r="AF19" s="35"/>
      <c r="AG19" s="36"/>
      <c r="AH19" s="37"/>
    </row>
    <row r="20" spans="1:34" s="34" customFormat="1" ht="28.5" customHeight="1" x14ac:dyDescent="0.25">
      <c r="A20" s="38">
        <v>16</v>
      </c>
      <c r="B20" s="39" t="s">
        <v>36</v>
      </c>
      <c r="C20" s="40" t="s">
        <v>84</v>
      </c>
      <c r="D20" s="40" t="s">
        <v>85</v>
      </c>
      <c r="E20" s="38" t="s">
        <v>39</v>
      </c>
      <c r="F20" s="38"/>
      <c r="G20" s="41">
        <v>40707</v>
      </c>
      <c r="H20" s="42">
        <f t="shared" si="0"/>
        <v>41802</v>
      </c>
      <c r="I20" s="42">
        <f t="shared" ca="1" si="1"/>
        <v>44574.641946064818</v>
      </c>
      <c r="J20" s="43" t="str">
        <f t="shared" ca="1" si="2"/>
        <v>EXPIRED</v>
      </c>
      <c r="K20" s="44" t="str">
        <f t="shared" ca="1" si="3"/>
        <v>SUDAH KADALUARSA</v>
      </c>
      <c r="L20" s="44"/>
      <c r="M20" s="44" t="s">
        <v>31</v>
      </c>
      <c r="N20" s="44" t="s">
        <v>32</v>
      </c>
      <c r="O20" s="45" t="s">
        <v>33</v>
      </c>
      <c r="P20" s="58" t="s">
        <v>33</v>
      </c>
      <c r="Q20" s="58"/>
      <c r="R20" s="47" t="s">
        <v>35</v>
      </c>
      <c r="S20" s="48"/>
      <c r="T20" s="48"/>
      <c r="U20" s="48"/>
      <c r="V20" s="49"/>
      <c r="W20" s="50"/>
      <c r="X20" s="51" t="str">
        <f t="shared" si="5"/>
        <v/>
      </c>
      <c r="Y20" s="52"/>
      <c r="Z20" s="53"/>
      <c r="AB20" s="35"/>
      <c r="AC20" s="36"/>
      <c r="AD20" s="37"/>
      <c r="AF20" s="35"/>
      <c r="AG20" s="36"/>
      <c r="AH20" s="37"/>
    </row>
    <row r="21" spans="1:34" s="34" customFormat="1" ht="28.5" customHeight="1" x14ac:dyDescent="0.25">
      <c r="A21" s="38">
        <v>17</v>
      </c>
      <c r="B21" s="39" t="s">
        <v>36</v>
      </c>
      <c r="C21" s="40" t="s">
        <v>86</v>
      </c>
      <c r="D21" s="40" t="s">
        <v>67</v>
      </c>
      <c r="E21" s="38" t="s">
        <v>39</v>
      </c>
      <c r="F21" s="38"/>
      <c r="G21" s="41">
        <v>41640</v>
      </c>
      <c r="H21" s="42">
        <f t="shared" si="0"/>
        <v>42735</v>
      </c>
      <c r="I21" s="42">
        <f t="shared" ca="1" si="1"/>
        <v>44574.641946064818</v>
      </c>
      <c r="J21" s="43" t="str">
        <f t="shared" ca="1" si="2"/>
        <v>EXPIRED</v>
      </c>
      <c r="K21" s="44" t="str">
        <f t="shared" ca="1" si="3"/>
        <v>SUDAH KADALUARSA</v>
      </c>
      <c r="L21" s="44"/>
      <c r="M21" s="44" t="s">
        <v>31</v>
      </c>
      <c r="N21" s="44" t="s">
        <v>32</v>
      </c>
      <c r="O21" s="45" t="s">
        <v>33</v>
      </c>
      <c r="P21" s="46"/>
      <c r="Q21" s="46"/>
      <c r="R21" s="47" t="s">
        <v>35</v>
      </c>
      <c r="S21" s="48"/>
      <c r="T21" s="48"/>
      <c r="U21" s="48"/>
      <c r="V21" s="49"/>
      <c r="W21" s="50"/>
      <c r="X21" s="51" t="str">
        <f t="shared" si="5"/>
        <v/>
      </c>
      <c r="Y21" s="52"/>
      <c r="Z21" s="53"/>
      <c r="AB21" s="35"/>
      <c r="AC21" s="36"/>
      <c r="AD21" s="37"/>
      <c r="AF21" s="35"/>
      <c r="AG21" s="36"/>
      <c r="AH21" s="37"/>
    </row>
    <row r="22" spans="1:34" s="34" customFormat="1" ht="28.5" customHeight="1" x14ac:dyDescent="0.25">
      <c r="A22" s="38">
        <v>18</v>
      </c>
      <c r="B22" s="39" t="s">
        <v>36</v>
      </c>
      <c r="C22" s="40" t="s">
        <v>87</v>
      </c>
      <c r="D22" s="40" t="s">
        <v>88</v>
      </c>
      <c r="E22" s="38" t="s">
        <v>39</v>
      </c>
      <c r="F22" s="38"/>
      <c r="G22" s="41">
        <v>41933</v>
      </c>
      <c r="H22" s="42">
        <f t="shared" si="0"/>
        <v>43028</v>
      </c>
      <c r="I22" s="42">
        <f t="shared" ca="1" si="1"/>
        <v>44574.641946064818</v>
      </c>
      <c r="J22" s="43" t="str">
        <f t="shared" ca="1" si="2"/>
        <v>EXPIRED</v>
      </c>
      <c r="K22" s="44" t="str">
        <f t="shared" ca="1" si="3"/>
        <v>SUDAH KADALUARSA</v>
      </c>
      <c r="L22" s="44"/>
      <c r="M22" s="44" t="s">
        <v>31</v>
      </c>
      <c r="N22" s="44" t="s">
        <v>32</v>
      </c>
      <c r="O22" s="45" t="s">
        <v>33</v>
      </c>
      <c r="P22" s="46"/>
      <c r="Q22" s="46"/>
      <c r="R22" s="47" t="s">
        <v>35</v>
      </c>
      <c r="S22" s="48"/>
      <c r="T22" s="48"/>
      <c r="U22" s="48"/>
      <c r="V22" s="49"/>
      <c r="W22" s="50"/>
      <c r="X22" s="51" t="str">
        <f t="shared" si="5"/>
        <v/>
      </c>
      <c r="Y22" s="52"/>
      <c r="Z22" s="53"/>
      <c r="AB22" s="35"/>
      <c r="AC22" s="36"/>
      <c r="AD22" s="37"/>
      <c r="AF22" s="35"/>
      <c r="AG22" s="36"/>
      <c r="AH22" s="37"/>
    </row>
    <row r="23" spans="1:34" s="34" customFormat="1" ht="57" customHeight="1" x14ac:dyDescent="0.25">
      <c r="A23" s="38">
        <v>19</v>
      </c>
      <c r="B23" s="39" t="s">
        <v>36</v>
      </c>
      <c r="C23" s="40" t="s">
        <v>89</v>
      </c>
      <c r="D23" s="40" t="s">
        <v>46</v>
      </c>
      <c r="E23" s="38" t="s">
        <v>39</v>
      </c>
      <c r="F23" s="57" t="s">
        <v>90</v>
      </c>
      <c r="G23" s="41">
        <v>44509</v>
      </c>
      <c r="H23" s="42">
        <f t="shared" si="0"/>
        <v>45604</v>
      </c>
      <c r="I23" s="42">
        <f t="shared" ca="1" si="1"/>
        <v>44574.641946064818</v>
      </c>
      <c r="J23" s="43" t="str">
        <f t="shared" ca="1" si="2"/>
        <v>2 Tahun 9 Bulan 26 Hari</v>
      </c>
      <c r="K23" s="44" t="str">
        <f t="shared" ca="1" si="3"/>
        <v>MASIH BERLAKU</v>
      </c>
      <c r="L23" s="44" t="s">
        <v>41</v>
      </c>
      <c r="M23" s="44" t="s">
        <v>91</v>
      </c>
      <c r="N23" s="44" t="s">
        <v>92</v>
      </c>
      <c r="O23" s="45" t="s">
        <v>33</v>
      </c>
      <c r="P23" s="46"/>
      <c r="Q23" s="46"/>
      <c r="R23" s="47" t="s">
        <v>44</v>
      </c>
      <c r="S23" s="48"/>
      <c r="T23" s="48"/>
      <c r="U23" s="48"/>
      <c r="V23" s="49"/>
      <c r="W23" s="50"/>
      <c r="X23" s="51" t="str">
        <f t="shared" si="5"/>
        <v/>
      </c>
      <c r="Y23" s="52"/>
      <c r="Z23" s="53"/>
      <c r="AB23" s="35"/>
      <c r="AC23" s="36"/>
      <c r="AD23" s="37"/>
      <c r="AF23" s="35"/>
      <c r="AG23" s="36"/>
      <c r="AH23" s="37"/>
    </row>
    <row r="24" spans="1:34" s="34" customFormat="1" ht="42.75" customHeight="1" x14ac:dyDescent="0.25">
      <c r="A24" s="38">
        <v>20</v>
      </c>
      <c r="B24" s="39" t="s">
        <v>27</v>
      </c>
      <c r="C24" s="40" t="s">
        <v>93</v>
      </c>
      <c r="D24" s="40" t="s">
        <v>29</v>
      </c>
      <c r="E24" s="38" t="s">
        <v>94</v>
      </c>
      <c r="F24" s="57" t="s">
        <v>95</v>
      </c>
      <c r="G24" s="41">
        <v>43647</v>
      </c>
      <c r="H24" s="42">
        <f t="shared" si="0"/>
        <v>44742</v>
      </c>
      <c r="I24" s="42">
        <f t="shared" ca="1" si="1"/>
        <v>44574.641946064818</v>
      </c>
      <c r="J24" s="43" t="str">
        <f t="shared" ca="1" si="2"/>
        <v>0 Tahun 5 Bulan 17 Hari</v>
      </c>
      <c r="K24" s="44" t="str">
        <f t="shared" ca="1" si="3"/>
        <v>MASIH BERLAKU</v>
      </c>
      <c r="L24" s="44"/>
      <c r="M24" s="44" t="s">
        <v>96</v>
      </c>
      <c r="N24" s="44" t="s">
        <v>97</v>
      </c>
      <c r="O24" s="45" t="s">
        <v>33</v>
      </c>
      <c r="P24" s="46"/>
      <c r="Q24" s="46"/>
      <c r="R24" s="47" t="s">
        <v>44</v>
      </c>
      <c r="S24" s="48"/>
      <c r="T24" s="48"/>
      <c r="U24" s="48"/>
      <c r="V24" s="49"/>
      <c r="W24" s="50"/>
      <c r="X24" s="51" t="str">
        <f t="shared" si="5"/>
        <v/>
      </c>
      <c r="Y24" s="52"/>
      <c r="Z24" s="53"/>
      <c r="AB24" s="35"/>
      <c r="AC24" s="36"/>
      <c r="AD24" s="37"/>
      <c r="AF24" s="35"/>
      <c r="AG24" s="36"/>
      <c r="AH24" s="37"/>
    </row>
    <row r="25" spans="1:34" s="34" customFormat="1" ht="42.75" customHeight="1" x14ac:dyDescent="0.25">
      <c r="A25" s="38">
        <v>21</v>
      </c>
      <c r="B25" s="39" t="s">
        <v>27</v>
      </c>
      <c r="C25" s="40" t="s">
        <v>98</v>
      </c>
      <c r="D25" s="40" t="s">
        <v>29</v>
      </c>
      <c r="E25" s="38" t="s">
        <v>99</v>
      </c>
      <c r="F25" s="57" t="s">
        <v>100</v>
      </c>
      <c r="G25" s="41">
        <v>43678</v>
      </c>
      <c r="H25" s="42">
        <f t="shared" si="0"/>
        <v>44773</v>
      </c>
      <c r="I25" s="42">
        <f t="shared" ca="1" si="1"/>
        <v>44574.641946064818</v>
      </c>
      <c r="J25" s="43" t="str">
        <f t="shared" ca="1" si="2"/>
        <v>0 Tahun 6 Bulan 18 Hari</v>
      </c>
      <c r="K25" s="44" t="str">
        <f t="shared" ca="1" si="3"/>
        <v>MASIH BERLAKU</v>
      </c>
      <c r="L25" s="44"/>
      <c r="M25" s="44" t="s">
        <v>101</v>
      </c>
      <c r="N25" s="44" t="s">
        <v>102</v>
      </c>
      <c r="O25" s="45" t="s">
        <v>33</v>
      </c>
      <c r="P25" s="46"/>
      <c r="Q25" s="46"/>
      <c r="R25" s="47" t="s">
        <v>44</v>
      </c>
      <c r="S25" s="48"/>
      <c r="T25" s="48"/>
      <c r="U25" s="48"/>
      <c r="V25" s="49"/>
      <c r="W25" s="50"/>
      <c r="X25" s="51" t="str">
        <f t="shared" si="5"/>
        <v/>
      </c>
      <c r="Y25" s="52"/>
      <c r="Z25" s="53"/>
      <c r="AB25" s="35"/>
      <c r="AC25" s="36"/>
      <c r="AD25" s="37"/>
      <c r="AF25" s="35"/>
      <c r="AG25" s="36"/>
      <c r="AH25" s="37"/>
    </row>
    <row r="26" spans="1:34" s="34" customFormat="1" ht="15.75" customHeight="1" x14ac:dyDescent="0.25">
      <c r="A26" s="38">
        <v>22</v>
      </c>
      <c r="B26" s="39" t="s">
        <v>27</v>
      </c>
      <c r="C26" s="40" t="s">
        <v>103</v>
      </c>
      <c r="D26" s="40" t="s">
        <v>29</v>
      </c>
      <c r="E26" s="38" t="s">
        <v>99</v>
      </c>
      <c r="F26" s="57" t="s">
        <v>104</v>
      </c>
      <c r="G26" s="41">
        <v>43614</v>
      </c>
      <c r="H26" s="42">
        <f t="shared" si="0"/>
        <v>44709</v>
      </c>
      <c r="I26" s="42">
        <f t="shared" ca="1" si="1"/>
        <v>44574.641946064818</v>
      </c>
      <c r="J26" s="43" t="str">
        <f t="shared" ca="1" si="2"/>
        <v>0 Tahun 4 Bulan 15 Hari</v>
      </c>
      <c r="K26" s="44" t="str">
        <f t="shared" ca="1" si="3"/>
        <v>MASIH BERLAKU</v>
      </c>
      <c r="L26" s="44"/>
      <c r="M26" s="44" t="s">
        <v>105</v>
      </c>
      <c r="N26" s="44" t="s">
        <v>106</v>
      </c>
      <c r="O26" s="45" t="s">
        <v>33</v>
      </c>
      <c r="P26" s="58" t="s">
        <v>34</v>
      </c>
      <c r="Q26" s="58"/>
      <c r="R26" s="47" t="s">
        <v>35</v>
      </c>
      <c r="S26" s="48"/>
      <c r="T26" s="48"/>
      <c r="U26" s="48"/>
      <c r="V26" s="49"/>
      <c r="W26" s="50"/>
      <c r="X26" s="51" t="str">
        <f t="shared" si="5"/>
        <v/>
      </c>
      <c r="Y26" s="52"/>
      <c r="Z26" s="53"/>
      <c r="AB26" s="35"/>
      <c r="AC26" s="36"/>
      <c r="AD26" s="37"/>
      <c r="AF26" s="35"/>
      <c r="AG26" s="36"/>
      <c r="AH26" s="37"/>
    </row>
    <row r="27" spans="1:34" s="34" customFormat="1" ht="42.75" x14ac:dyDescent="0.25">
      <c r="A27" s="38">
        <v>23</v>
      </c>
      <c r="B27" s="39" t="s">
        <v>107</v>
      </c>
      <c r="C27" s="40" t="s">
        <v>108</v>
      </c>
      <c r="D27" s="40" t="s">
        <v>29</v>
      </c>
      <c r="E27" s="38" t="s">
        <v>99</v>
      </c>
      <c r="F27" s="57" t="s">
        <v>109</v>
      </c>
      <c r="G27" s="41">
        <v>43725</v>
      </c>
      <c r="H27" s="42">
        <f t="shared" si="0"/>
        <v>44820</v>
      </c>
      <c r="I27" s="42">
        <f t="shared" ca="1" si="1"/>
        <v>44574.641946064818</v>
      </c>
      <c r="J27" s="43" t="str">
        <f t="shared" ca="1" si="2"/>
        <v>0 Tahun 8 Bulan 3 Hari</v>
      </c>
      <c r="K27" s="44" t="str">
        <f t="shared" ca="1" si="3"/>
        <v>MASIH BERLAKU</v>
      </c>
      <c r="L27" s="44" t="s">
        <v>52</v>
      </c>
      <c r="M27" s="44" t="s">
        <v>110</v>
      </c>
      <c r="N27" s="44" t="s">
        <v>111</v>
      </c>
      <c r="O27" s="45" t="s">
        <v>33</v>
      </c>
      <c r="P27" s="46"/>
      <c r="Q27" s="46"/>
      <c r="R27" s="47" t="s">
        <v>44</v>
      </c>
      <c r="S27" s="48"/>
      <c r="T27" s="48"/>
      <c r="U27" s="48"/>
      <c r="V27" s="49"/>
      <c r="W27" s="50"/>
      <c r="X27" s="51" t="str">
        <f t="shared" si="5"/>
        <v/>
      </c>
      <c r="Y27" s="52"/>
      <c r="Z27" s="53"/>
      <c r="AB27" s="35"/>
      <c r="AC27" s="36"/>
      <c r="AD27" s="37"/>
      <c r="AF27" s="35"/>
      <c r="AG27" s="36"/>
      <c r="AH27" s="37"/>
    </row>
    <row r="28" spans="1:34" s="34" customFormat="1" ht="34.5" customHeight="1" x14ac:dyDescent="0.25">
      <c r="A28" s="38">
        <v>24</v>
      </c>
      <c r="B28" s="39" t="s">
        <v>27</v>
      </c>
      <c r="C28" s="40" t="s">
        <v>112</v>
      </c>
      <c r="D28" s="40" t="s">
        <v>29</v>
      </c>
      <c r="E28" s="38" t="s">
        <v>99</v>
      </c>
      <c r="F28" s="38"/>
      <c r="G28" s="41">
        <v>42306</v>
      </c>
      <c r="H28" s="42">
        <f t="shared" si="0"/>
        <v>43401</v>
      </c>
      <c r="I28" s="42">
        <f t="shared" ca="1" si="1"/>
        <v>44574.641946064818</v>
      </c>
      <c r="J28" s="43" t="str">
        <f t="shared" ca="1" si="2"/>
        <v>EXPIRED</v>
      </c>
      <c r="K28" s="44" t="str">
        <f t="shared" ca="1" si="3"/>
        <v>SUDAH KADALUARSA</v>
      </c>
      <c r="L28" s="44"/>
      <c r="M28" s="44" t="s">
        <v>31</v>
      </c>
      <c r="N28" s="44" t="s">
        <v>32</v>
      </c>
      <c r="O28" s="45" t="s">
        <v>33</v>
      </c>
      <c r="P28" s="46"/>
      <c r="Q28" s="46"/>
      <c r="R28" s="47" t="s">
        <v>35</v>
      </c>
      <c r="S28" s="48"/>
      <c r="T28" s="48"/>
      <c r="U28" s="48"/>
      <c r="V28" s="49"/>
      <c r="W28" s="50"/>
      <c r="X28" s="51" t="str">
        <f t="shared" si="5"/>
        <v/>
      </c>
      <c r="Y28" s="52"/>
      <c r="Z28" s="53"/>
      <c r="AB28" s="35"/>
      <c r="AC28" s="36"/>
      <c r="AD28" s="37"/>
      <c r="AF28" s="35"/>
      <c r="AG28" s="36"/>
      <c r="AH28" s="37"/>
    </row>
    <row r="29" spans="1:34" s="34" customFormat="1" ht="34.5" customHeight="1" x14ac:dyDescent="0.25">
      <c r="A29" s="38">
        <v>25</v>
      </c>
      <c r="B29" s="39" t="s">
        <v>27</v>
      </c>
      <c r="C29" s="40" t="s">
        <v>113</v>
      </c>
      <c r="D29" s="40" t="s">
        <v>88</v>
      </c>
      <c r="E29" s="38" t="s">
        <v>99</v>
      </c>
      <c r="F29" s="38"/>
      <c r="G29" s="41">
        <v>44474</v>
      </c>
      <c r="H29" s="42">
        <f t="shared" si="0"/>
        <v>45569</v>
      </c>
      <c r="I29" s="42">
        <f t="shared" ca="1" si="1"/>
        <v>44574.641946064818</v>
      </c>
      <c r="J29" s="43" t="str">
        <f t="shared" ca="1" si="2"/>
        <v>2 Tahun 8 Bulan 21 Hari</v>
      </c>
      <c r="K29" s="44" t="str">
        <f t="shared" ca="1" si="3"/>
        <v>MASIH BERLAKU</v>
      </c>
      <c r="L29" s="44"/>
      <c r="M29" s="44" t="s">
        <v>31</v>
      </c>
      <c r="N29" s="44" t="s">
        <v>32</v>
      </c>
      <c r="O29" s="45" t="s">
        <v>33</v>
      </c>
      <c r="P29" s="46"/>
      <c r="Q29" s="46"/>
      <c r="R29" s="47" t="s">
        <v>35</v>
      </c>
      <c r="S29" s="48"/>
      <c r="T29" s="48"/>
      <c r="U29" s="48"/>
      <c r="V29" s="49"/>
      <c r="W29" s="50"/>
      <c r="X29" s="51" t="str">
        <f t="shared" si="5"/>
        <v/>
      </c>
      <c r="Y29" s="52"/>
      <c r="Z29" s="53"/>
      <c r="AB29" s="35"/>
      <c r="AC29" s="36"/>
      <c r="AD29" s="37"/>
      <c r="AF29" s="35"/>
      <c r="AG29" s="36"/>
      <c r="AH29" s="37"/>
    </row>
    <row r="30" spans="1:34" s="34" customFormat="1" ht="15.75" customHeight="1" x14ac:dyDescent="0.25">
      <c r="A30" s="38">
        <v>26</v>
      </c>
      <c r="B30" s="39" t="s">
        <v>107</v>
      </c>
      <c r="C30" s="40" t="s">
        <v>114</v>
      </c>
      <c r="D30" s="40" t="s">
        <v>29</v>
      </c>
      <c r="E30" s="38" t="s">
        <v>99</v>
      </c>
      <c r="F30" s="57" t="s">
        <v>115</v>
      </c>
      <c r="G30" s="41">
        <v>44013</v>
      </c>
      <c r="H30" s="42">
        <f t="shared" si="0"/>
        <v>45108</v>
      </c>
      <c r="I30" s="42">
        <f t="shared" ca="1" si="1"/>
        <v>44574.641946064818</v>
      </c>
      <c r="J30" s="43" t="str">
        <f t="shared" ca="1" si="2"/>
        <v>1 Tahun 5 Bulan 18 Hari</v>
      </c>
      <c r="K30" s="44" t="str">
        <f t="shared" ca="1" si="3"/>
        <v>MASIH BERLAKU</v>
      </c>
      <c r="L30" s="44"/>
      <c r="M30" s="44" t="s">
        <v>31</v>
      </c>
      <c r="N30" s="44" t="s">
        <v>32</v>
      </c>
      <c r="O30" s="45" t="s">
        <v>33</v>
      </c>
      <c r="P30" s="46"/>
      <c r="Q30" s="46"/>
      <c r="R30" s="47" t="s">
        <v>35</v>
      </c>
      <c r="S30" s="48"/>
      <c r="T30" s="48"/>
      <c r="U30" s="48"/>
      <c r="V30" s="49"/>
      <c r="W30" s="50"/>
      <c r="X30" s="51" t="str">
        <f t="shared" si="5"/>
        <v/>
      </c>
      <c r="Y30" s="52"/>
      <c r="Z30" s="53"/>
      <c r="AB30" s="35"/>
      <c r="AC30" s="36"/>
      <c r="AD30" s="37"/>
      <c r="AF30" s="35"/>
      <c r="AG30" s="36"/>
      <c r="AH30" s="37"/>
    </row>
    <row r="31" spans="1:34" s="34" customFormat="1" ht="47.25" customHeight="1" x14ac:dyDescent="0.25">
      <c r="A31" s="38">
        <v>27</v>
      </c>
      <c r="B31" s="39" t="s">
        <v>107</v>
      </c>
      <c r="C31" s="40" t="s">
        <v>116</v>
      </c>
      <c r="D31" s="40" t="s">
        <v>46</v>
      </c>
      <c r="E31" s="38" t="s">
        <v>39</v>
      </c>
      <c r="F31" s="38"/>
      <c r="G31" s="41">
        <v>44536</v>
      </c>
      <c r="H31" s="42">
        <f t="shared" si="0"/>
        <v>45631</v>
      </c>
      <c r="I31" s="42">
        <f t="shared" ca="1" si="1"/>
        <v>44574.641946064818</v>
      </c>
      <c r="J31" s="43" t="str">
        <f t="shared" ca="1" si="2"/>
        <v>2 Tahun 10 Bulan 22 Hari</v>
      </c>
      <c r="K31" s="44" t="str">
        <f t="shared" ca="1" si="3"/>
        <v>MASIH BERLAKU</v>
      </c>
      <c r="L31" s="44" t="s">
        <v>41</v>
      </c>
      <c r="M31" s="44" t="s">
        <v>117</v>
      </c>
      <c r="N31" s="44" t="s">
        <v>118</v>
      </c>
      <c r="O31" s="45" t="s">
        <v>33</v>
      </c>
      <c r="P31" s="58" t="s">
        <v>34</v>
      </c>
      <c r="Q31" s="58"/>
      <c r="R31" s="47" t="s">
        <v>44</v>
      </c>
      <c r="S31" s="48">
        <v>44559</v>
      </c>
      <c r="T31" s="48">
        <v>44532</v>
      </c>
      <c r="U31" s="48" t="s">
        <v>119</v>
      </c>
      <c r="V31" s="49" t="s">
        <v>120</v>
      </c>
      <c r="W31" s="50" t="s">
        <v>60</v>
      </c>
      <c r="X31" s="51">
        <f t="shared" si="5"/>
        <v>1000000</v>
      </c>
      <c r="Y31" s="52" t="s">
        <v>121</v>
      </c>
      <c r="Z31" s="53"/>
      <c r="AB31" s="35"/>
      <c r="AC31" s="36"/>
      <c r="AD31" s="37"/>
      <c r="AF31" s="35"/>
      <c r="AG31" s="36"/>
      <c r="AH31" s="37"/>
    </row>
    <row r="32" spans="1:34" s="34" customFormat="1" ht="15.75" customHeight="1" x14ac:dyDescent="0.25">
      <c r="A32" s="38">
        <v>28</v>
      </c>
      <c r="B32" s="39" t="s">
        <v>27</v>
      </c>
      <c r="C32" s="40" t="s">
        <v>122</v>
      </c>
      <c r="D32" s="40" t="s">
        <v>29</v>
      </c>
      <c r="E32" s="38" t="s">
        <v>123</v>
      </c>
      <c r="F32" s="57" t="s">
        <v>124</v>
      </c>
      <c r="G32" s="41">
        <v>44137</v>
      </c>
      <c r="H32" s="42">
        <f t="shared" si="0"/>
        <v>45232</v>
      </c>
      <c r="I32" s="42">
        <f t="shared" ca="1" si="1"/>
        <v>44574.641946064818</v>
      </c>
      <c r="J32" s="43" t="str">
        <f t="shared" ca="1" si="2"/>
        <v>1 Tahun 9 Bulan 20 Hari</v>
      </c>
      <c r="K32" s="44" t="str">
        <f t="shared" ca="1" si="3"/>
        <v>MASIH BERLAKU</v>
      </c>
      <c r="L32" s="44" t="s">
        <v>41</v>
      </c>
      <c r="M32" s="44" t="s">
        <v>125</v>
      </c>
      <c r="N32" s="44" t="s">
        <v>126</v>
      </c>
      <c r="O32" s="45" t="s">
        <v>33</v>
      </c>
      <c r="P32" s="58" t="s">
        <v>34</v>
      </c>
      <c r="Q32" s="58"/>
      <c r="R32" s="47" t="s">
        <v>44</v>
      </c>
      <c r="S32" s="48"/>
      <c r="T32" s="48"/>
      <c r="U32" s="48"/>
      <c r="V32" s="49"/>
      <c r="W32" s="50"/>
      <c r="X32" s="51" t="str">
        <f t="shared" si="5"/>
        <v/>
      </c>
      <c r="Y32" s="52"/>
      <c r="Z32" s="53"/>
      <c r="AB32" s="35"/>
      <c r="AC32" s="36"/>
      <c r="AD32" s="37"/>
      <c r="AF32" s="35"/>
      <c r="AG32" s="36"/>
      <c r="AH32" s="37"/>
    </row>
    <row r="33" spans="1:34" s="34" customFormat="1" ht="15.75" customHeight="1" x14ac:dyDescent="0.25">
      <c r="A33" s="38">
        <v>29</v>
      </c>
      <c r="B33" s="39" t="s">
        <v>27</v>
      </c>
      <c r="C33" s="40" t="s">
        <v>122</v>
      </c>
      <c r="D33" s="40" t="s">
        <v>29</v>
      </c>
      <c r="E33" s="38" t="s">
        <v>123</v>
      </c>
      <c r="F33" s="38"/>
      <c r="G33" s="41">
        <v>41708</v>
      </c>
      <c r="H33" s="42">
        <f t="shared" si="0"/>
        <v>42803</v>
      </c>
      <c r="I33" s="42">
        <f t="shared" ca="1" si="1"/>
        <v>44574.641946064818</v>
      </c>
      <c r="J33" s="43" t="str">
        <f t="shared" ca="1" si="2"/>
        <v>EXPIRED</v>
      </c>
      <c r="K33" s="44" t="str">
        <f t="shared" ca="1" si="3"/>
        <v>SUDAH KADALUARSA</v>
      </c>
      <c r="L33" s="44"/>
      <c r="M33" s="44" t="s">
        <v>31</v>
      </c>
      <c r="N33" s="44" t="s">
        <v>32</v>
      </c>
      <c r="O33" s="45" t="s">
        <v>33</v>
      </c>
      <c r="P33" s="58" t="s">
        <v>34</v>
      </c>
      <c r="Q33" s="58"/>
      <c r="R33" s="47" t="s">
        <v>35</v>
      </c>
      <c r="S33" s="48"/>
      <c r="T33" s="48"/>
      <c r="U33" s="48"/>
      <c r="V33" s="49"/>
      <c r="W33" s="50"/>
      <c r="X33" s="51" t="str">
        <f t="shared" si="5"/>
        <v/>
      </c>
      <c r="Y33" s="52"/>
      <c r="Z33" s="53"/>
      <c r="AB33" s="35"/>
      <c r="AC33" s="36"/>
      <c r="AD33" s="37"/>
      <c r="AF33" s="35"/>
      <c r="AG33" s="36"/>
      <c r="AH33" s="37"/>
    </row>
    <row r="34" spans="1:34" s="34" customFormat="1" ht="31.5" customHeight="1" x14ac:dyDescent="0.25">
      <c r="A34" s="38">
        <v>30</v>
      </c>
      <c r="B34" s="39" t="s">
        <v>27</v>
      </c>
      <c r="C34" s="40" t="s">
        <v>127</v>
      </c>
      <c r="D34" s="40" t="s">
        <v>29</v>
      </c>
      <c r="E34" s="38" t="s">
        <v>123</v>
      </c>
      <c r="F34" s="38"/>
      <c r="G34" s="41">
        <v>44459</v>
      </c>
      <c r="H34" s="42">
        <f t="shared" si="0"/>
        <v>45554</v>
      </c>
      <c r="I34" s="42">
        <f t="shared" ca="1" si="1"/>
        <v>44574.641946064818</v>
      </c>
      <c r="J34" s="43" t="str">
        <f t="shared" ca="1" si="2"/>
        <v>2 Tahun 8 Bulan 6 Hari</v>
      </c>
      <c r="K34" s="44" t="str">
        <f t="shared" ca="1" si="3"/>
        <v>MASIH BERLAKU</v>
      </c>
      <c r="L34" s="44"/>
      <c r="M34" s="44" t="s">
        <v>31</v>
      </c>
      <c r="N34" s="44" t="s">
        <v>32</v>
      </c>
      <c r="O34" s="45" t="s">
        <v>33</v>
      </c>
      <c r="P34" s="58" t="s">
        <v>34</v>
      </c>
      <c r="Q34" s="58"/>
      <c r="R34" s="47" t="s">
        <v>35</v>
      </c>
      <c r="S34" s="48">
        <v>44473</v>
      </c>
      <c r="T34" s="48">
        <v>44459</v>
      </c>
      <c r="U34" s="48" t="s">
        <v>128</v>
      </c>
      <c r="V34" s="49" t="s">
        <v>59</v>
      </c>
      <c r="W34" s="50" t="s">
        <v>60</v>
      </c>
      <c r="X34" s="51">
        <f t="shared" si="5"/>
        <v>1000000</v>
      </c>
      <c r="Y34" s="52" t="s">
        <v>61</v>
      </c>
      <c r="Z34" s="53" t="s">
        <v>62</v>
      </c>
      <c r="AB34" s="35"/>
      <c r="AC34" s="36"/>
      <c r="AD34" s="37"/>
      <c r="AF34" s="35"/>
      <c r="AG34" s="36"/>
      <c r="AH34" s="37"/>
    </row>
    <row r="35" spans="1:34" s="34" customFormat="1" ht="28.5" customHeight="1" x14ac:dyDescent="0.25">
      <c r="A35" s="38">
        <v>31</v>
      </c>
      <c r="B35" s="39" t="s">
        <v>27</v>
      </c>
      <c r="C35" s="40" t="s">
        <v>129</v>
      </c>
      <c r="D35" s="40" t="s">
        <v>46</v>
      </c>
      <c r="E35" s="38" t="s">
        <v>39</v>
      </c>
      <c r="F35" s="57" t="s">
        <v>130</v>
      </c>
      <c r="G35" s="41">
        <v>44042</v>
      </c>
      <c r="H35" s="42">
        <f t="shared" si="0"/>
        <v>45137</v>
      </c>
      <c r="I35" s="42">
        <f t="shared" ca="1" si="1"/>
        <v>44574.641946064818</v>
      </c>
      <c r="J35" s="43" t="str">
        <f t="shared" ca="1" si="2"/>
        <v>1 Tahun 6 Bulan 17 Hari</v>
      </c>
      <c r="K35" s="44" t="str">
        <f t="shared" ca="1" si="3"/>
        <v>MASIH BERLAKU</v>
      </c>
      <c r="L35" s="44"/>
      <c r="M35" s="44" t="s">
        <v>31</v>
      </c>
      <c r="N35" s="44" t="s">
        <v>32</v>
      </c>
      <c r="O35" s="45" t="s">
        <v>33</v>
      </c>
      <c r="P35" s="58" t="s">
        <v>34</v>
      </c>
      <c r="Q35" s="58"/>
      <c r="R35" s="47" t="s">
        <v>35</v>
      </c>
      <c r="S35" s="48"/>
      <c r="T35" s="48"/>
      <c r="U35" s="48"/>
      <c r="V35" s="49"/>
      <c r="W35" s="50"/>
      <c r="X35" s="51" t="str">
        <f t="shared" si="5"/>
        <v/>
      </c>
      <c r="Y35" s="52"/>
      <c r="Z35" s="53"/>
      <c r="AB35" s="35"/>
      <c r="AC35" s="36"/>
      <c r="AD35" s="37"/>
      <c r="AF35" s="35"/>
      <c r="AG35" s="36"/>
      <c r="AH35" s="37"/>
    </row>
    <row r="36" spans="1:34" s="34" customFormat="1" ht="31.5" customHeight="1" x14ac:dyDescent="0.25">
      <c r="A36" s="38">
        <v>32</v>
      </c>
      <c r="B36" s="39" t="s">
        <v>27</v>
      </c>
      <c r="C36" s="40" t="s">
        <v>131</v>
      </c>
      <c r="D36" s="40" t="s">
        <v>46</v>
      </c>
      <c r="E36" s="38" t="s">
        <v>39</v>
      </c>
      <c r="F36" s="38"/>
      <c r="G36" s="41">
        <v>44481</v>
      </c>
      <c r="H36" s="42">
        <f t="shared" si="0"/>
        <v>45576</v>
      </c>
      <c r="I36" s="42">
        <f t="shared" ca="1" si="1"/>
        <v>44574.641946064818</v>
      </c>
      <c r="J36" s="43" t="str">
        <f t="shared" ca="1" si="2"/>
        <v>2 Tahun 8 Bulan 28 Hari</v>
      </c>
      <c r="K36" s="44" t="str">
        <f t="shared" ca="1" si="3"/>
        <v>MASIH BERLAKU</v>
      </c>
      <c r="L36" s="44" t="s">
        <v>41</v>
      </c>
      <c r="M36" s="44" t="s">
        <v>132</v>
      </c>
      <c r="N36" s="44" t="s">
        <v>133</v>
      </c>
      <c r="O36" s="45" t="s">
        <v>33</v>
      </c>
      <c r="P36" s="58" t="s">
        <v>34</v>
      </c>
      <c r="Q36" s="58"/>
      <c r="R36" s="47" t="s">
        <v>44</v>
      </c>
      <c r="S36" s="48"/>
      <c r="T36" s="48">
        <v>44480</v>
      </c>
      <c r="U36" s="48" t="s">
        <v>134</v>
      </c>
      <c r="V36" s="49" t="s">
        <v>59</v>
      </c>
      <c r="W36" s="50" t="s">
        <v>60</v>
      </c>
      <c r="X36" s="51">
        <f t="shared" si="5"/>
        <v>1000000</v>
      </c>
      <c r="Y36" s="52" t="s">
        <v>61</v>
      </c>
      <c r="Z36" s="53" t="s">
        <v>135</v>
      </c>
      <c r="AB36" s="35"/>
      <c r="AC36" s="36"/>
      <c r="AD36" s="37"/>
      <c r="AF36" s="35"/>
      <c r="AG36" s="36"/>
      <c r="AH36" s="37"/>
    </row>
    <row r="37" spans="1:34" s="34" customFormat="1" ht="15.75" customHeight="1" x14ac:dyDescent="0.25">
      <c r="A37" s="38">
        <v>33</v>
      </c>
      <c r="B37" s="39" t="s">
        <v>73</v>
      </c>
      <c r="C37" s="40" t="s">
        <v>136</v>
      </c>
      <c r="D37" s="40" t="s">
        <v>29</v>
      </c>
      <c r="E37" s="38" t="s">
        <v>39</v>
      </c>
      <c r="F37" s="57" t="s">
        <v>137</v>
      </c>
      <c r="G37" s="41">
        <v>43497</v>
      </c>
      <c r="H37" s="42">
        <f t="shared" si="0"/>
        <v>44592</v>
      </c>
      <c r="I37" s="42">
        <f t="shared" ca="1" si="1"/>
        <v>44574.641946064818</v>
      </c>
      <c r="J37" s="43" t="str">
        <f t="shared" ca="1" si="2"/>
        <v>0 Tahun 0 Bulan 18 Hari</v>
      </c>
      <c r="K37" s="44" t="str">
        <f t="shared" ca="1" si="3"/>
        <v>MASIH BERLAKU</v>
      </c>
      <c r="L37" s="44"/>
      <c r="M37" s="44" t="s">
        <v>31</v>
      </c>
      <c r="N37" s="44" t="s">
        <v>32</v>
      </c>
      <c r="O37" s="45" t="s">
        <v>33</v>
      </c>
      <c r="P37" s="58" t="s">
        <v>34</v>
      </c>
      <c r="Q37" s="58"/>
      <c r="R37" s="47" t="s">
        <v>35</v>
      </c>
      <c r="S37" s="48"/>
      <c r="T37" s="48"/>
      <c r="U37" s="48"/>
      <c r="V37" s="49"/>
      <c r="W37" s="50"/>
      <c r="X37" s="51" t="str">
        <f t="shared" si="5"/>
        <v/>
      </c>
      <c r="Y37" s="52"/>
      <c r="Z37" s="53"/>
      <c r="AB37" s="35"/>
      <c r="AC37" s="36"/>
      <c r="AD37" s="37"/>
      <c r="AF37" s="35"/>
      <c r="AG37" s="36"/>
      <c r="AH37" s="37"/>
    </row>
    <row r="38" spans="1:34" s="34" customFormat="1" ht="15.75" customHeight="1" x14ac:dyDescent="0.25">
      <c r="A38" s="38">
        <v>34</v>
      </c>
      <c r="B38" s="39" t="s">
        <v>27</v>
      </c>
      <c r="C38" s="40" t="s">
        <v>138</v>
      </c>
      <c r="D38" s="40" t="s">
        <v>88</v>
      </c>
      <c r="E38" s="38" t="s">
        <v>39</v>
      </c>
      <c r="F38" s="38"/>
      <c r="G38" s="41">
        <v>41064</v>
      </c>
      <c r="H38" s="42">
        <f t="shared" si="0"/>
        <v>42159</v>
      </c>
      <c r="I38" s="42">
        <f t="shared" ca="1" si="1"/>
        <v>44574.641946064818</v>
      </c>
      <c r="J38" s="43" t="str">
        <f t="shared" ca="1" si="2"/>
        <v>EXPIRED</v>
      </c>
      <c r="K38" s="44" t="str">
        <f t="shared" ca="1" si="3"/>
        <v>SUDAH KADALUARSA</v>
      </c>
      <c r="L38" s="44"/>
      <c r="M38" s="44" t="s">
        <v>31</v>
      </c>
      <c r="N38" s="44" t="s">
        <v>32</v>
      </c>
      <c r="O38" s="45" t="s">
        <v>33</v>
      </c>
      <c r="P38" s="58" t="s">
        <v>34</v>
      </c>
      <c r="Q38" s="58"/>
      <c r="R38" s="47" t="s">
        <v>44</v>
      </c>
      <c r="S38" s="48"/>
      <c r="T38" s="48"/>
      <c r="U38" s="48"/>
      <c r="V38" s="49"/>
      <c r="W38" s="50"/>
      <c r="X38" s="51" t="str">
        <f t="shared" si="5"/>
        <v/>
      </c>
      <c r="Y38" s="52"/>
      <c r="Z38" s="53"/>
      <c r="AB38" s="35"/>
      <c r="AC38" s="36"/>
      <c r="AD38" s="37"/>
      <c r="AF38" s="35"/>
      <c r="AG38" s="36"/>
      <c r="AH38" s="37"/>
    </row>
    <row r="39" spans="1:34" s="34" customFormat="1" ht="15.75" customHeight="1" x14ac:dyDescent="0.25">
      <c r="A39" s="38">
        <v>35</v>
      </c>
      <c r="B39" s="39" t="s">
        <v>27</v>
      </c>
      <c r="C39" s="40" t="s">
        <v>139</v>
      </c>
      <c r="D39" s="40" t="s">
        <v>29</v>
      </c>
      <c r="E39" s="38" t="s">
        <v>94</v>
      </c>
      <c r="F39" s="38"/>
      <c r="G39" s="41">
        <v>44426</v>
      </c>
      <c r="H39" s="42">
        <f t="shared" si="0"/>
        <v>45521</v>
      </c>
      <c r="I39" s="42">
        <f t="shared" ca="1" si="1"/>
        <v>44574.641946064818</v>
      </c>
      <c r="J39" s="43" t="str">
        <f t="shared" ca="1" si="2"/>
        <v>2 Tahun 7 Bulan 4 Hari</v>
      </c>
      <c r="K39" s="44" t="str">
        <f t="shared" ca="1" si="3"/>
        <v>MASIH BERLAKU</v>
      </c>
      <c r="L39" s="44"/>
      <c r="M39" s="44" t="s">
        <v>31</v>
      </c>
      <c r="N39" s="44" t="s">
        <v>32</v>
      </c>
      <c r="O39" s="45" t="s">
        <v>33</v>
      </c>
      <c r="P39" s="58" t="s">
        <v>34</v>
      </c>
      <c r="Q39" s="58"/>
      <c r="R39" s="47" t="s">
        <v>35</v>
      </c>
      <c r="S39" s="48"/>
      <c r="T39" s="48"/>
      <c r="U39" s="48"/>
      <c r="V39" s="49"/>
      <c r="W39" s="50"/>
      <c r="X39" s="51" t="str">
        <f t="shared" si="5"/>
        <v/>
      </c>
      <c r="Y39" s="52"/>
      <c r="Z39" s="53"/>
      <c r="AB39" s="35"/>
      <c r="AC39" s="36"/>
      <c r="AD39" s="37"/>
      <c r="AF39" s="35"/>
      <c r="AG39" s="36"/>
      <c r="AH39" s="37"/>
    </row>
    <row r="40" spans="1:34" s="34" customFormat="1" ht="15.75" customHeight="1" x14ac:dyDescent="0.25">
      <c r="A40" s="38">
        <v>36</v>
      </c>
      <c r="B40" s="39" t="s">
        <v>27</v>
      </c>
      <c r="C40" s="40" t="s">
        <v>140</v>
      </c>
      <c r="D40" s="40" t="s">
        <v>29</v>
      </c>
      <c r="E40" s="38" t="s">
        <v>39</v>
      </c>
      <c r="F40" s="57" t="s">
        <v>141</v>
      </c>
      <c r="G40" s="41">
        <v>44426</v>
      </c>
      <c r="H40" s="42">
        <f t="shared" si="0"/>
        <v>45521</v>
      </c>
      <c r="I40" s="42">
        <f t="shared" ca="1" si="1"/>
        <v>44574.641946064818</v>
      </c>
      <c r="J40" s="43" t="str">
        <f t="shared" ca="1" si="2"/>
        <v>2 Tahun 7 Bulan 4 Hari</v>
      </c>
      <c r="K40" s="44" t="str">
        <f t="shared" ca="1" si="3"/>
        <v>MASIH BERLAKU</v>
      </c>
      <c r="L40" s="44"/>
      <c r="M40" s="44" t="s">
        <v>31</v>
      </c>
      <c r="N40" s="44" t="s">
        <v>32</v>
      </c>
      <c r="O40" s="45" t="s">
        <v>33</v>
      </c>
      <c r="P40" s="58" t="s">
        <v>34</v>
      </c>
      <c r="Q40" s="58"/>
      <c r="R40" s="47" t="s">
        <v>35</v>
      </c>
      <c r="S40" s="48"/>
      <c r="T40" s="48"/>
      <c r="U40" s="48"/>
      <c r="V40" s="49"/>
      <c r="W40" s="50"/>
      <c r="X40" s="51" t="str">
        <f t="shared" si="5"/>
        <v/>
      </c>
      <c r="Y40" s="52"/>
      <c r="Z40" s="53"/>
      <c r="AB40" s="35"/>
      <c r="AC40" s="36"/>
      <c r="AD40" s="37"/>
      <c r="AF40" s="35"/>
      <c r="AG40" s="36"/>
      <c r="AH40" s="37"/>
    </row>
    <row r="41" spans="1:34" s="34" customFormat="1" ht="31.5" customHeight="1" x14ac:dyDescent="0.25">
      <c r="A41" s="38">
        <v>37</v>
      </c>
      <c r="B41" s="39" t="s">
        <v>27</v>
      </c>
      <c r="C41" s="40" t="s">
        <v>142</v>
      </c>
      <c r="D41" s="40" t="s">
        <v>29</v>
      </c>
      <c r="E41" s="38" t="s">
        <v>143</v>
      </c>
      <c r="F41" s="38" t="s">
        <v>144</v>
      </c>
      <c r="G41" s="41">
        <v>44265</v>
      </c>
      <c r="H41" s="42">
        <f t="shared" si="0"/>
        <v>45360</v>
      </c>
      <c r="I41" s="42">
        <f t="shared" ca="1" si="1"/>
        <v>44574.641946064818</v>
      </c>
      <c r="J41" s="43" t="str">
        <f t="shared" ca="1" si="2"/>
        <v>2 Tahun 1 Bulan 25 Hari</v>
      </c>
      <c r="K41" s="44" t="str">
        <f t="shared" ca="1" si="3"/>
        <v>MASIH BERLAKU</v>
      </c>
      <c r="L41" s="44" t="s">
        <v>41</v>
      </c>
      <c r="M41" s="44" t="s">
        <v>145</v>
      </c>
      <c r="N41" s="44" t="s">
        <v>146</v>
      </c>
      <c r="O41" s="45" t="s">
        <v>33</v>
      </c>
      <c r="P41" s="58" t="s">
        <v>34</v>
      </c>
      <c r="Q41" s="58"/>
      <c r="R41" s="47" t="s">
        <v>44</v>
      </c>
      <c r="S41" s="48"/>
      <c r="T41" s="48"/>
      <c r="U41" s="48"/>
      <c r="V41" s="49" t="s">
        <v>59</v>
      </c>
      <c r="W41" s="50" t="s">
        <v>60</v>
      </c>
      <c r="X41" s="51">
        <f>IF(W41="","",IF(W41="Pembuatan MoU Baru",1500000,IF(W41="Perpanjangan MoU",1000000)))</f>
        <v>1000000</v>
      </c>
      <c r="Y41" s="52" t="s">
        <v>61</v>
      </c>
      <c r="Z41" s="53" t="s">
        <v>62</v>
      </c>
      <c r="AB41" s="35"/>
      <c r="AC41" s="36"/>
      <c r="AD41" s="37"/>
      <c r="AF41" s="35"/>
      <c r="AG41" s="36"/>
      <c r="AH41" s="37"/>
    </row>
    <row r="42" spans="1:34" s="34" customFormat="1" ht="15.75" customHeight="1" x14ac:dyDescent="0.25">
      <c r="A42" s="38">
        <v>38</v>
      </c>
      <c r="B42" s="39" t="s">
        <v>27</v>
      </c>
      <c r="C42" s="40" t="s">
        <v>147</v>
      </c>
      <c r="D42" s="40" t="s">
        <v>148</v>
      </c>
      <c r="E42" s="38" t="s">
        <v>39</v>
      </c>
      <c r="F42" s="57" t="s">
        <v>149</v>
      </c>
      <c r="G42" s="41">
        <v>43815</v>
      </c>
      <c r="H42" s="42">
        <f t="shared" si="0"/>
        <v>44910</v>
      </c>
      <c r="I42" s="42">
        <f t="shared" ca="1" si="1"/>
        <v>44574.641946064818</v>
      </c>
      <c r="J42" s="43" t="str">
        <f t="shared" ca="1" si="2"/>
        <v>0 Tahun 11 Bulan 2 Hari</v>
      </c>
      <c r="K42" s="44" t="str">
        <f t="shared" ca="1" si="3"/>
        <v>MASIH BERLAKU</v>
      </c>
      <c r="L42" s="44" t="s">
        <v>41</v>
      </c>
      <c r="M42" s="44" t="s">
        <v>150</v>
      </c>
      <c r="N42" s="44" t="s">
        <v>151</v>
      </c>
      <c r="O42" s="45" t="s">
        <v>33</v>
      </c>
      <c r="P42" s="58" t="s">
        <v>34</v>
      </c>
      <c r="Q42" s="45" t="s">
        <v>33</v>
      </c>
      <c r="R42" s="47" t="s">
        <v>44</v>
      </c>
      <c r="S42" s="48"/>
      <c r="T42" s="48"/>
      <c r="U42" s="48"/>
      <c r="V42" s="49"/>
      <c r="W42" s="50"/>
      <c r="X42" s="51" t="str">
        <f t="shared" si="5"/>
        <v/>
      </c>
      <c r="Y42" s="52"/>
      <c r="Z42" s="53"/>
      <c r="AB42" s="35"/>
      <c r="AC42" s="36"/>
      <c r="AD42" s="37"/>
      <c r="AF42" s="35"/>
      <c r="AG42" s="36"/>
      <c r="AH42" s="37"/>
    </row>
    <row r="43" spans="1:34" s="34" customFormat="1" ht="15.75" customHeight="1" x14ac:dyDescent="0.25">
      <c r="A43" s="38">
        <v>39</v>
      </c>
      <c r="B43" s="39" t="s">
        <v>27</v>
      </c>
      <c r="C43" s="40" t="s">
        <v>152</v>
      </c>
      <c r="D43" s="40" t="s">
        <v>67</v>
      </c>
      <c r="E43" s="38" t="s">
        <v>39</v>
      </c>
      <c r="F43" s="57" t="s">
        <v>153</v>
      </c>
      <c r="G43" s="41">
        <v>41985</v>
      </c>
      <c r="H43" s="42">
        <f t="shared" si="0"/>
        <v>43080</v>
      </c>
      <c r="I43" s="42">
        <f t="shared" ca="1" si="1"/>
        <v>44574.641946064818</v>
      </c>
      <c r="J43" s="43" t="str">
        <f t="shared" ca="1" si="2"/>
        <v>EXPIRED</v>
      </c>
      <c r="K43" s="44" t="str">
        <f t="shared" ca="1" si="3"/>
        <v>SUDAH KADALUARSA</v>
      </c>
      <c r="L43" s="44"/>
      <c r="M43" s="44" t="s">
        <v>31</v>
      </c>
      <c r="N43" s="44" t="s">
        <v>32</v>
      </c>
      <c r="O43" s="45" t="s">
        <v>33</v>
      </c>
      <c r="P43" s="58" t="s">
        <v>34</v>
      </c>
      <c r="Q43" s="58"/>
      <c r="R43" s="47" t="s">
        <v>35</v>
      </c>
      <c r="S43" s="48"/>
      <c r="T43" s="48"/>
      <c r="U43" s="48"/>
      <c r="V43" s="49"/>
      <c r="W43" s="50"/>
      <c r="X43" s="51" t="str">
        <f t="shared" si="5"/>
        <v/>
      </c>
      <c r="Y43" s="52"/>
      <c r="Z43" s="53"/>
      <c r="AB43" s="35"/>
      <c r="AC43" s="36"/>
      <c r="AD43" s="37"/>
      <c r="AF43" s="35"/>
      <c r="AG43" s="36"/>
      <c r="AH43" s="37"/>
    </row>
    <row r="44" spans="1:34" s="34" customFormat="1" ht="28.5" customHeight="1" x14ac:dyDescent="0.25">
      <c r="A44" s="38">
        <v>40</v>
      </c>
      <c r="B44" s="39" t="s">
        <v>27</v>
      </c>
      <c r="C44" s="40" t="s">
        <v>154</v>
      </c>
      <c r="D44" s="40" t="s">
        <v>29</v>
      </c>
      <c r="E44" s="38" t="s">
        <v>39</v>
      </c>
      <c r="F44" s="57" t="s">
        <v>155</v>
      </c>
      <c r="G44" s="41">
        <v>43838</v>
      </c>
      <c r="H44" s="42">
        <f t="shared" si="0"/>
        <v>44933</v>
      </c>
      <c r="I44" s="42">
        <f t="shared" ca="1" si="1"/>
        <v>44574.641946064818</v>
      </c>
      <c r="J44" s="43" t="str">
        <f t="shared" ca="1" si="2"/>
        <v>0 Tahun 11 Bulan 25 Hari</v>
      </c>
      <c r="K44" s="44" t="str">
        <f t="shared" ca="1" si="3"/>
        <v>MASIH BERLAKU</v>
      </c>
      <c r="L44" s="44" t="s">
        <v>41</v>
      </c>
      <c r="M44" s="44" t="s">
        <v>156</v>
      </c>
      <c r="N44" s="44" t="s">
        <v>157</v>
      </c>
      <c r="O44" s="45" t="s">
        <v>33</v>
      </c>
      <c r="P44" s="58" t="s">
        <v>34</v>
      </c>
      <c r="Q44" s="58"/>
      <c r="R44" s="47" t="s">
        <v>44</v>
      </c>
      <c r="S44" s="48"/>
      <c r="T44" s="48"/>
      <c r="U44" s="48"/>
      <c r="V44" s="49"/>
      <c r="W44" s="50"/>
      <c r="X44" s="51" t="str">
        <f t="shared" si="5"/>
        <v/>
      </c>
      <c r="Y44" s="52"/>
      <c r="Z44" s="53"/>
      <c r="AB44" s="35"/>
      <c r="AC44" s="36"/>
      <c r="AD44" s="37"/>
      <c r="AF44" s="35"/>
      <c r="AG44" s="36"/>
      <c r="AH44" s="37"/>
    </row>
    <row r="45" spans="1:34" s="34" customFormat="1" ht="28.5" customHeight="1" x14ac:dyDescent="0.25">
      <c r="A45" s="38">
        <v>41</v>
      </c>
      <c r="B45" s="39" t="s">
        <v>27</v>
      </c>
      <c r="C45" s="40" t="s">
        <v>158</v>
      </c>
      <c r="D45" s="40" t="s">
        <v>46</v>
      </c>
      <c r="E45" s="38" t="s">
        <v>39</v>
      </c>
      <c r="F45" s="57" t="s">
        <v>159</v>
      </c>
      <c r="G45" s="41">
        <v>43500</v>
      </c>
      <c r="H45" s="42">
        <f t="shared" si="0"/>
        <v>44595</v>
      </c>
      <c r="I45" s="42">
        <f t="shared" ca="1" si="1"/>
        <v>44574.641946064818</v>
      </c>
      <c r="J45" s="43" t="str">
        <f t="shared" ca="1" si="2"/>
        <v>0 Tahun 0 Bulan 21 Hari</v>
      </c>
      <c r="K45" s="44" t="str">
        <f t="shared" ca="1" si="3"/>
        <v>MASIH BERLAKU</v>
      </c>
      <c r="L45" s="44" t="s">
        <v>41</v>
      </c>
      <c r="M45" s="44" t="s">
        <v>160</v>
      </c>
      <c r="N45" s="44" t="s">
        <v>161</v>
      </c>
      <c r="O45" s="45" t="s">
        <v>33</v>
      </c>
      <c r="P45" s="58" t="s">
        <v>34</v>
      </c>
      <c r="Q45" s="58"/>
      <c r="R45" s="47" t="s">
        <v>44</v>
      </c>
      <c r="S45" s="48"/>
      <c r="T45" s="48"/>
      <c r="U45" s="48"/>
      <c r="V45" s="49"/>
      <c r="W45" s="50"/>
      <c r="X45" s="51" t="str">
        <f t="shared" si="5"/>
        <v/>
      </c>
      <c r="Y45" s="52"/>
      <c r="Z45" s="53"/>
      <c r="AB45" s="35"/>
      <c r="AC45" s="36"/>
      <c r="AD45" s="37"/>
      <c r="AF45" s="35"/>
      <c r="AG45" s="36"/>
      <c r="AH45" s="37"/>
    </row>
    <row r="46" spans="1:34" s="34" customFormat="1" ht="28.5" x14ac:dyDescent="0.25">
      <c r="A46" s="38">
        <v>42</v>
      </c>
      <c r="B46" s="39" t="s">
        <v>107</v>
      </c>
      <c r="C46" s="40" t="s">
        <v>162</v>
      </c>
      <c r="D46" s="40" t="s">
        <v>29</v>
      </c>
      <c r="E46" s="38" t="s">
        <v>123</v>
      </c>
      <c r="F46" s="38"/>
      <c r="G46" s="41">
        <v>44459</v>
      </c>
      <c r="H46" s="42">
        <f t="shared" si="0"/>
        <v>45554</v>
      </c>
      <c r="I46" s="42">
        <f t="shared" ca="1" si="1"/>
        <v>44574.641946064818</v>
      </c>
      <c r="J46" s="43" t="str">
        <f t="shared" ca="1" si="2"/>
        <v>2 Tahun 8 Bulan 6 Hari</v>
      </c>
      <c r="K46" s="44" t="str">
        <f t="shared" ca="1" si="3"/>
        <v>MASIH BERLAKU</v>
      </c>
      <c r="L46" s="44" t="s">
        <v>41</v>
      </c>
      <c r="M46" s="44" t="s">
        <v>163</v>
      </c>
      <c r="N46" s="44" t="s">
        <v>164</v>
      </c>
      <c r="O46" s="45" t="s">
        <v>33</v>
      </c>
      <c r="P46" s="58" t="s">
        <v>34</v>
      </c>
      <c r="Q46" s="58"/>
      <c r="R46" s="47" t="s">
        <v>44</v>
      </c>
      <c r="S46" s="48"/>
      <c r="T46" s="48"/>
      <c r="U46" s="48"/>
      <c r="V46" s="49"/>
      <c r="W46" s="50"/>
      <c r="X46" s="51" t="str">
        <f t="shared" si="5"/>
        <v/>
      </c>
      <c r="Y46" s="52"/>
      <c r="Z46" s="53"/>
      <c r="AB46" s="35"/>
      <c r="AC46" s="36"/>
      <c r="AD46" s="37"/>
      <c r="AF46" s="35"/>
      <c r="AG46" s="36"/>
      <c r="AH46" s="37"/>
    </row>
    <row r="47" spans="1:34" s="34" customFormat="1" ht="15.75" customHeight="1" x14ac:dyDescent="0.25">
      <c r="A47" s="38">
        <v>43</v>
      </c>
      <c r="B47" s="39" t="s">
        <v>27</v>
      </c>
      <c r="C47" s="40" t="s">
        <v>165</v>
      </c>
      <c r="D47" s="40" t="s">
        <v>88</v>
      </c>
      <c r="E47" s="38" t="s">
        <v>39</v>
      </c>
      <c r="F47" s="57" t="s">
        <v>166</v>
      </c>
      <c r="G47" s="41">
        <v>43581</v>
      </c>
      <c r="H47" s="42">
        <f t="shared" si="0"/>
        <v>44676</v>
      </c>
      <c r="I47" s="42">
        <f t="shared" ca="1" si="1"/>
        <v>44574.641946064818</v>
      </c>
      <c r="J47" s="43" t="str">
        <f t="shared" ca="1" si="2"/>
        <v>0 Tahun 3 Bulan 12 Hari</v>
      </c>
      <c r="K47" s="44" t="str">
        <f t="shared" ca="1" si="3"/>
        <v>MASIH BERLAKU</v>
      </c>
      <c r="L47" s="44" t="s">
        <v>52</v>
      </c>
      <c r="M47" s="44" t="s">
        <v>167</v>
      </c>
      <c r="N47" s="44" t="s">
        <v>168</v>
      </c>
      <c r="O47" s="45" t="s">
        <v>33</v>
      </c>
      <c r="P47" s="58" t="s">
        <v>34</v>
      </c>
      <c r="Q47" s="58"/>
      <c r="R47" s="47" t="s">
        <v>44</v>
      </c>
      <c r="S47" s="48"/>
      <c r="T47" s="48"/>
      <c r="U47" s="48"/>
      <c r="V47" s="49"/>
      <c r="W47" s="50"/>
      <c r="X47" s="51" t="str">
        <f t="shared" si="5"/>
        <v/>
      </c>
      <c r="Y47" s="52"/>
      <c r="Z47" s="53"/>
      <c r="AB47" s="35"/>
      <c r="AC47" s="36"/>
      <c r="AD47" s="37"/>
      <c r="AF47" s="35"/>
      <c r="AG47" s="36"/>
      <c r="AH47" s="37"/>
    </row>
    <row r="48" spans="1:34" s="34" customFormat="1" ht="15.75" customHeight="1" x14ac:dyDescent="0.25">
      <c r="A48" s="38">
        <v>44</v>
      </c>
      <c r="B48" s="39" t="s">
        <v>27</v>
      </c>
      <c r="C48" s="40" t="s">
        <v>169</v>
      </c>
      <c r="D48" s="40" t="s">
        <v>29</v>
      </c>
      <c r="E48" s="38" t="s">
        <v>39</v>
      </c>
      <c r="F48" s="57" t="s">
        <v>170</v>
      </c>
      <c r="G48" s="41">
        <v>43563</v>
      </c>
      <c r="H48" s="42">
        <f t="shared" si="0"/>
        <v>44658</v>
      </c>
      <c r="I48" s="42">
        <f t="shared" ca="1" si="1"/>
        <v>44574.641946064818</v>
      </c>
      <c r="J48" s="43" t="str">
        <f t="shared" ca="1" si="2"/>
        <v>0 Tahun 2 Bulan 25 Hari</v>
      </c>
      <c r="K48" s="44" t="str">
        <f t="shared" ca="1" si="3"/>
        <v>MASIH BERLAKU</v>
      </c>
      <c r="L48" s="44" t="s">
        <v>41</v>
      </c>
      <c r="M48" s="44" t="s">
        <v>171</v>
      </c>
      <c r="N48" s="44" t="s">
        <v>172</v>
      </c>
      <c r="O48" s="45" t="s">
        <v>33</v>
      </c>
      <c r="P48" s="58" t="s">
        <v>34</v>
      </c>
      <c r="Q48" s="58"/>
      <c r="R48" s="47" t="s">
        <v>44</v>
      </c>
      <c r="S48" s="48"/>
      <c r="T48" s="48"/>
      <c r="U48" s="48"/>
      <c r="V48" s="49"/>
      <c r="W48" s="50"/>
      <c r="X48" s="51" t="str">
        <f t="shared" si="5"/>
        <v/>
      </c>
      <c r="Y48" s="52"/>
      <c r="Z48" s="53"/>
      <c r="AB48" s="35"/>
      <c r="AC48" s="36"/>
      <c r="AD48" s="37"/>
      <c r="AF48" s="35"/>
      <c r="AG48" s="36"/>
      <c r="AH48" s="37"/>
    </row>
    <row r="49" spans="1:34" s="34" customFormat="1" ht="28.5" customHeight="1" x14ac:dyDescent="0.25">
      <c r="A49" s="38">
        <v>45</v>
      </c>
      <c r="B49" s="39" t="s">
        <v>27</v>
      </c>
      <c r="C49" s="40" t="s">
        <v>173</v>
      </c>
      <c r="D49" s="40" t="s">
        <v>46</v>
      </c>
      <c r="E49" s="38" t="s">
        <v>39</v>
      </c>
      <c r="F49" s="38"/>
      <c r="G49" s="41">
        <v>41669</v>
      </c>
      <c r="H49" s="42">
        <f t="shared" si="0"/>
        <v>42764</v>
      </c>
      <c r="I49" s="42">
        <f t="shared" ca="1" si="1"/>
        <v>44574.641946064818</v>
      </c>
      <c r="J49" s="43" t="str">
        <f t="shared" ca="1" si="2"/>
        <v>EXPIRED</v>
      </c>
      <c r="K49" s="44" t="str">
        <f t="shared" ca="1" si="3"/>
        <v>SUDAH KADALUARSA</v>
      </c>
      <c r="L49" s="44" t="s">
        <v>52</v>
      </c>
      <c r="M49" s="44" t="s">
        <v>174</v>
      </c>
      <c r="N49" s="44" t="s">
        <v>175</v>
      </c>
      <c r="O49" s="45" t="s">
        <v>33</v>
      </c>
      <c r="P49" s="58" t="s">
        <v>34</v>
      </c>
      <c r="Q49" s="58"/>
      <c r="R49" s="47" t="s">
        <v>44</v>
      </c>
      <c r="S49" s="48"/>
      <c r="T49" s="48"/>
      <c r="U49" s="48"/>
      <c r="V49" s="49"/>
      <c r="W49" s="50"/>
      <c r="X49" s="51" t="str">
        <f t="shared" si="5"/>
        <v/>
      </c>
      <c r="Y49" s="52"/>
      <c r="Z49" s="53"/>
      <c r="AB49" s="35"/>
      <c r="AC49" s="36"/>
      <c r="AD49" s="37"/>
      <c r="AF49" s="35"/>
      <c r="AG49" s="36"/>
      <c r="AH49" s="37"/>
    </row>
    <row r="50" spans="1:34" s="34" customFormat="1" ht="28.5" customHeight="1" x14ac:dyDescent="0.25">
      <c r="A50" s="38">
        <v>46</v>
      </c>
      <c r="B50" s="39" t="s">
        <v>73</v>
      </c>
      <c r="C50" s="40" t="s">
        <v>176</v>
      </c>
      <c r="D50" s="40" t="s">
        <v>67</v>
      </c>
      <c r="E50" s="38" t="s">
        <v>39</v>
      </c>
      <c r="F50" s="38"/>
      <c r="G50" s="41">
        <v>41159</v>
      </c>
      <c r="H50" s="42">
        <f t="shared" si="0"/>
        <v>42254</v>
      </c>
      <c r="I50" s="42">
        <f t="shared" ca="1" si="1"/>
        <v>44574.641946064818</v>
      </c>
      <c r="J50" s="43" t="str">
        <f t="shared" ca="1" si="2"/>
        <v>EXPIRED</v>
      </c>
      <c r="K50" s="44" t="str">
        <f t="shared" ca="1" si="3"/>
        <v>SUDAH KADALUARSA</v>
      </c>
      <c r="L50" s="44" t="s">
        <v>41</v>
      </c>
      <c r="M50" s="44" t="s">
        <v>177</v>
      </c>
      <c r="N50" s="44" t="s">
        <v>178</v>
      </c>
      <c r="O50" s="45" t="s">
        <v>33</v>
      </c>
      <c r="P50" s="58" t="s">
        <v>34</v>
      </c>
      <c r="Q50" s="58" t="s">
        <v>34</v>
      </c>
      <c r="R50" s="47" t="s">
        <v>44</v>
      </c>
      <c r="S50" s="48"/>
      <c r="T50" s="48"/>
      <c r="U50" s="48"/>
      <c r="V50" s="49"/>
      <c r="W50" s="50"/>
      <c r="X50" s="51" t="str">
        <f t="shared" si="5"/>
        <v/>
      </c>
      <c r="Y50" s="52"/>
      <c r="Z50" s="53"/>
      <c r="AB50" s="35"/>
      <c r="AC50" s="36"/>
      <c r="AD50" s="37"/>
      <c r="AF50" s="35"/>
      <c r="AG50" s="36"/>
      <c r="AH50" s="37"/>
    </row>
    <row r="51" spans="1:34" s="34" customFormat="1" ht="28.5" customHeight="1" x14ac:dyDescent="0.25">
      <c r="A51" s="38">
        <v>47</v>
      </c>
      <c r="B51" s="39" t="s">
        <v>27</v>
      </c>
      <c r="C51" s="40" t="s">
        <v>179</v>
      </c>
      <c r="D51" s="40" t="s">
        <v>46</v>
      </c>
      <c r="E51" s="38" t="s">
        <v>39</v>
      </c>
      <c r="F51" s="38"/>
      <c r="G51" s="41">
        <v>40750</v>
      </c>
      <c r="H51" s="42">
        <f t="shared" si="0"/>
        <v>41845</v>
      </c>
      <c r="I51" s="42">
        <f t="shared" ca="1" si="1"/>
        <v>44574.641946064818</v>
      </c>
      <c r="J51" s="43" t="str">
        <f t="shared" ca="1" si="2"/>
        <v>EXPIRED</v>
      </c>
      <c r="K51" s="44" t="str">
        <f t="shared" ca="1" si="3"/>
        <v>SUDAH KADALUARSA</v>
      </c>
      <c r="L51" s="44" t="s">
        <v>41</v>
      </c>
      <c r="M51" s="44" t="s">
        <v>180</v>
      </c>
      <c r="N51" s="44" t="s">
        <v>181</v>
      </c>
      <c r="O51" s="45" t="s">
        <v>33</v>
      </c>
      <c r="P51" s="58" t="s">
        <v>34</v>
      </c>
      <c r="Q51" s="58"/>
      <c r="R51" s="47" t="s">
        <v>44</v>
      </c>
      <c r="S51" s="48"/>
      <c r="T51" s="48"/>
      <c r="U51" s="48"/>
      <c r="V51" s="49"/>
      <c r="W51" s="50"/>
      <c r="X51" s="51" t="str">
        <f t="shared" si="5"/>
        <v/>
      </c>
      <c r="Y51" s="52"/>
      <c r="Z51" s="53"/>
      <c r="AB51" s="35"/>
      <c r="AC51" s="36"/>
      <c r="AD51" s="37"/>
      <c r="AF51" s="35"/>
      <c r="AG51" s="36"/>
      <c r="AH51" s="37"/>
    </row>
    <row r="52" spans="1:34" s="34" customFormat="1" ht="15.75" customHeight="1" x14ac:dyDescent="0.25">
      <c r="A52" s="38">
        <v>48</v>
      </c>
      <c r="B52" s="39" t="s">
        <v>27</v>
      </c>
      <c r="C52" s="40" t="s">
        <v>182</v>
      </c>
      <c r="D52" s="40" t="s">
        <v>85</v>
      </c>
      <c r="E52" s="38" t="s">
        <v>39</v>
      </c>
      <c r="F52" s="38"/>
      <c r="G52" s="41">
        <v>41032</v>
      </c>
      <c r="H52" s="42">
        <f t="shared" si="0"/>
        <v>42127</v>
      </c>
      <c r="I52" s="42">
        <f t="shared" ca="1" si="1"/>
        <v>44574.641946064818</v>
      </c>
      <c r="J52" s="43" t="str">
        <f t="shared" ca="1" si="2"/>
        <v>EXPIRED</v>
      </c>
      <c r="K52" s="44" t="str">
        <f t="shared" ca="1" si="3"/>
        <v>SUDAH KADALUARSA</v>
      </c>
      <c r="L52" s="44"/>
      <c r="M52" s="44" t="s">
        <v>31</v>
      </c>
      <c r="N52" s="44" t="s">
        <v>32</v>
      </c>
      <c r="O52" s="45" t="s">
        <v>33</v>
      </c>
      <c r="P52" s="58" t="s">
        <v>34</v>
      </c>
      <c r="Q52" s="58"/>
      <c r="R52" s="47" t="s">
        <v>35</v>
      </c>
      <c r="S52" s="48"/>
      <c r="T52" s="48"/>
      <c r="U52" s="48"/>
      <c r="V52" s="49"/>
      <c r="W52" s="50"/>
      <c r="X52" s="51" t="str">
        <f t="shared" si="5"/>
        <v/>
      </c>
      <c r="Y52" s="52"/>
      <c r="Z52" s="53"/>
      <c r="AB52" s="35"/>
      <c r="AC52" s="36"/>
      <c r="AD52" s="37"/>
      <c r="AF52" s="35"/>
      <c r="AG52" s="36"/>
      <c r="AH52" s="37"/>
    </row>
    <row r="53" spans="1:34" s="34" customFormat="1" ht="31.5" customHeight="1" x14ac:dyDescent="0.25">
      <c r="A53" s="38">
        <v>49</v>
      </c>
      <c r="B53" s="39" t="s">
        <v>27</v>
      </c>
      <c r="C53" s="40" t="s">
        <v>183</v>
      </c>
      <c r="D53" s="40" t="s">
        <v>29</v>
      </c>
      <c r="E53" s="38" t="s">
        <v>39</v>
      </c>
      <c r="F53" s="57" t="s">
        <v>184</v>
      </c>
      <c r="G53" s="41">
        <v>44480</v>
      </c>
      <c r="H53" s="42">
        <f t="shared" si="0"/>
        <v>45575</v>
      </c>
      <c r="I53" s="42">
        <f t="shared" ca="1" si="1"/>
        <v>44574.641946064818</v>
      </c>
      <c r="J53" s="43" t="str">
        <f t="shared" ca="1" si="2"/>
        <v>2 Tahun 8 Bulan 27 Hari</v>
      </c>
      <c r="K53" s="44" t="str">
        <f t="shared" ca="1" si="3"/>
        <v>MASIH BERLAKU</v>
      </c>
      <c r="L53" s="44"/>
      <c r="M53" s="44" t="s">
        <v>31</v>
      </c>
      <c r="N53" s="44" t="s">
        <v>32</v>
      </c>
      <c r="O53" s="45" t="s">
        <v>33</v>
      </c>
      <c r="P53" s="58" t="s">
        <v>34</v>
      </c>
      <c r="Q53" s="58"/>
      <c r="R53" s="47" t="s">
        <v>44</v>
      </c>
      <c r="S53" s="48">
        <v>44490</v>
      </c>
      <c r="T53" s="48">
        <v>44454</v>
      </c>
      <c r="U53" s="48" t="s">
        <v>185</v>
      </c>
      <c r="V53" s="49" t="s">
        <v>59</v>
      </c>
      <c r="W53" s="50" t="s">
        <v>60</v>
      </c>
      <c r="X53" s="51">
        <f t="shared" si="5"/>
        <v>1000000</v>
      </c>
      <c r="Y53" s="51" t="s">
        <v>186</v>
      </c>
      <c r="Z53" s="53" t="s">
        <v>62</v>
      </c>
      <c r="AB53" s="35"/>
      <c r="AC53" s="36"/>
      <c r="AD53" s="37"/>
      <c r="AF53" s="35"/>
      <c r="AG53" s="36"/>
      <c r="AH53" s="37"/>
    </row>
    <row r="54" spans="1:34" s="34" customFormat="1" ht="28.5" customHeight="1" x14ac:dyDescent="0.25">
      <c r="A54" s="38">
        <v>50</v>
      </c>
      <c r="B54" s="39" t="s">
        <v>36</v>
      </c>
      <c r="C54" s="40" t="s">
        <v>187</v>
      </c>
      <c r="D54" s="40" t="s">
        <v>46</v>
      </c>
      <c r="E54" s="38" t="s">
        <v>39</v>
      </c>
      <c r="F54" s="57" t="s">
        <v>188</v>
      </c>
      <c r="G54" s="41">
        <v>44137</v>
      </c>
      <c r="H54" s="42">
        <f t="shared" si="0"/>
        <v>45232</v>
      </c>
      <c r="I54" s="42">
        <f t="shared" ca="1" si="1"/>
        <v>44574.641946064818</v>
      </c>
      <c r="J54" s="43" t="str">
        <f t="shared" ca="1" si="2"/>
        <v>1 Tahun 9 Bulan 20 Hari</v>
      </c>
      <c r="K54" s="44" t="str">
        <f t="shared" ca="1" si="3"/>
        <v>MASIH BERLAKU</v>
      </c>
      <c r="L54" s="44" t="s">
        <v>52</v>
      </c>
      <c r="M54" s="44" t="s">
        <v>189</v>
      </c>
      <c r="N54" s="44" t="s">
        <v>190</v>
      </c>
      <c r="O54" s="45" t="s">
        <v>33</v>
      </c>
      <c r="P54" s="58" t="s">
        <v>34</v>
      </c>
      <c r="Q54" s="58"/>
      <c r="R54" s="47" t="s">
        <v>44</v>
      </c>
      <c r="S54" s="48"/>
      <c r="T54" s="48"/>
      <c r="U54" s="48"/>
      <c r="V54" s="49"/>
      <c r="W54" s="50"/>
      <c r="X54" s="51" t="str">
        <f t="shared" si="5"/>
        <v/>
      </c>
      <c r="Y54" s="52"/>
      <c r="Z54" s="53"/>
      <c r="AB54" s="35"/>
      <c r="AC54" s="36"/>
      <c r="AD54" s="37"/>
      <c r="AF54" s="35"/>
      <c r="AG54" s="36"/>
      <c r="AH54" s="37"/>
    </row>
    <row r="55" spans="1:34" s="34" customFormat="1" ht="28.5" customHeight="1" x14ac:dyDescent="0.25">
      <c r="A55" s="38">
        <v>51</v>
      </c>
      <c r="B55" s="39" t="s">
        <v>27</v>
      </c>
      <c r="C55" s="40" t="s">
        <v>191</v>
      </c>
      <c r="D55" s="40" t="s">
        <v>38</v>
      </c>
      <c r="E55" s="38" t="s">
        <v>39</v>
      </c>
      <c r="F55" s="38"/>
      <c r="G55" s="41">
        <v>41640</v>
      </c>
      <c r="H55" s="42">
        <f t="shared" si="0"/>
        <v>42735</v>
      </c>
      <c r="I55" s="42">
        <f t="shared" ca="1" si="1"/>
        <v>44574.641946064818</v>
      </c>
      <c r="J55" s="43" t="str">
        <f t="shared" ca="1" si="2"/>
        <v>EXPIRED</v>
      </c>
      <c r="K55" s="44" t="str">
        <f t="shared" ca="1" si="3"/>
        <v>SUDAH KADALUARSA</v>
      </c>
      <c r="L55" s="44" t="s">
        <v>41</v>
      </c>
      <c r="M55" s="44" t="s">
        <v>192</v>
      </c>
      <c r="N55" s="44" t="s">
        <v>193</v>
      </c>
      <c r="O55" s="45" t="s">
        <v>33</v>
      </c>
      <c r="P55" s="58" t="s">
        <v>34</v>
      </c>
      <c r="Q55" s="58"/>
      <c r="R55" s="47" t="s">
        <v>44</v>
      </c>
      <c r="S55" s="48"/>
      <c r="T55" s="48"/>
      <c r="U55" s="48"/>
      <c r="V55" s="49"/>
      <c r="W55" s="50"/>
      <c r="X55" s="51" t="str">
        <f t="shared" si="5"/>
        <v/>
      </c>
      <c r="Y55" s="52"/>
      <c r="Z55" s="53"/>
      <c r="AB55" s="35"/>
      <c r="AC55" s="36"/>
      <c r="AD55" s="37"/>
      <c r="AF55" s="35"/>
      <c r="AG55" s="36"/>
      <c r="AH55" s="37"/>
    </row>
    <row r="56" spans="1:34" s="34" customFormat="1" ht="31.5" customHeight="1" x14ac:dyDescent="0.25">
      <c r="A56" s="38">
        <v>52</v>
      </c>
      <c r="B56" s="39" t="s">
        <v>27</v>
      </c>
      <c r="C56" s="40" t="s">
        <v>194</v>
      </c>
      <c r="D56" s="40" t="s">
        <v>29</v>
      </c>
      <c r="E56" s="38" t="s">
        <v>39</v>
      </c>
      <c r="F56" s="57" t="s">
        <v>195</v>
      </c>
      <c r="G56" s="41">
        <v>44416</v>
      </c>
      <c r="H56" s="42">
        <f t="shared" si="0"/>
        <v>45511</v>
      </c>
      <c r="I56" s="42">
        <f t="shared" ca="1" si="1"/>
        <v>44574.641946064818</v>
      </c>
      <c r="J56" s="43" t="str">
        <f t="shared" ca="1" si="2"/>
        <v>2 Tahun 6 Bulan 25 Hari</v>
      </c>
      <c r="K56" s="44" t="str">
        <f t="shared" ca="1" si="3"/>
        <v>MASIH BERLAKU</v>
      </c>
      <c r="L56" s="44"/>
      <c r="M56" s="44" t="s">
        <v>196</v>
      </c>
      <c r="N56" s="44" t="s">
        <v>197</v>
      </c>
      <c r="O56" s="45" t="s">
        <v>33</v>
      </c>
      <c r="P56" s="58" t="s">
        <v>34</v>
      </c>
      <c r="Q56" s="58"/>
      <c r="R56" s="47" t="s">
        <v>35</v>
      </c>
      <c r="S56" s="48"/>
      <c r="T56" s="48"/>
      <c r="U56" s="48"/>
      <c r="V56" s="49" t="s">
        <v>59</v>
      </c>
      <c r="W56" s="50" t="s">
        <v>60</v>
      </c>
      <c r="X56" s="51">
        <f t="shared" si="5"/>
        <v>1000000</v>
      </c>
      <c r="Y56" s="51" t="s">
        <v>186</v>
      </c>
      <c r="Z56" s="53" t="s">
        <v>62</v>
      </c>
      <c r="AB56" s="35"/>
      <c r="AC56" s="36"/>
      <c r="AD56" s="37"/>
      <c r="AF56" s="35"/>
      <c r="AG56" s="36"/>
      <c r="AH56" s="37"/>
    </row>
    <row r="57" spans="1:34" s="34" customFormat="1" ht="28.5" customHeight="1" x14ac:dyDescent="0.25">
      <c r="A57" s="38">
        <v>53</v>
      </c>
      <c r="B57" s="39" t="s">
        <v>27</v>
      </c>
      <c r="C57" s="40" t="s">
        <v>198</v>
      </c>
      <c r="D57" s="40" t="s">
        <v>88</v>
      </c>
      <c r="E57" s="38" t="s">
        <v>39</v>
      </c>
      <c r="F57" s="57" t="s">
        <v>199</v>
      </c>
      <c r="G57" s="41">
        <v>43294</v>
      </c>
      <c r="H57" s="42">
        <f t="shared" si="0"/>
        <v>44389</v>
      </c>
      <c r="I57" s="42">
        <f t="shared" ca="1" si="1"/>
        <v>44574.641946064818</v>
      </c>
      <c r="J57" s="43" t="str">
        <f t="shared" ca="1" si="2"/>
        <v>EXPIRED</v>
      </c>
      <c r="K57" s="44" t="str">
        <f t="shared" ca="1" si="3"/>
        <v>SUDAH KADALUARSA</v>
      </c>
      <c r="L57" s="44" t="s">
        <v>41</v>
      </c>
      <c r="M57" s="44" t="s">
        <v>200</v>
      </c>
      <c r="N57" s="44" t="s">
        <v>201</v>
      </c>
      <c r="O57" s="45" t="s">
        <v>33</v>
      </c>
      <c r="P57" s="58" t="s">
        <v>34</v>
      </c>
      <c r="Q57" s="58"/>
      <c r="R57" s="47" t="s">
        <v>44</v>
      </c>
      <c r="S57" s="48"/>
      <c r="T57" s="48"/>
      <c r="U57" s="48"/>
      <c r="V57" s="49"/>
      <c r="W57" s="50"/>
      <c r="X57" s="51" t="str">
        <f t="shared" si="5"/>
        <v/>
      </c>
      <c r="Y57" s="52"/>
      <c r="Z57" s="53"/>
      <c r="AB57" s="35"/>
      <c r="AC57" s="36"/>
      <c r="AD57" s="37"/>
      <c r="AF57" s="35"/>
      <c r="AG57" s="36"/>
      <c r="AH57" s="37"/>
    </row>
    <row r="58" spans="1:34" s="34" customFormat="1" ht="15.75" customHeight="1" x14ac:dyDescent="0.25">
      <c r="A58" s="38">
        <v>54</v>
      </c>
      <c r="B58" s="39" t="s">
        <v>27</v>
      </c>
      <c r="C58" s="40" t="s">
        <v>202</v>
      </c>
      <c r="D58" s="40" t="s">
        <v>38</v>
      </c>
      <c r="E58" s="38" t="s">
        <v>39</v>
      </c>
      <c r="F58" s="38"/>
      <c r="G58" s="41">
        <v>43372</v>
      </c>
      <c r="H58" s="42">
        <f t="shared" si="0"/>
        <v>44467</v>
      </c>
      <c r="I58" s="42">
        <f t="shared" ca="1" si="1"/>
        <v>44574.641946064818</v>
      </c>
      <c r="J58" s="43" t="str">
        <f t="shared" ca="1" si="2"/>
        <v>EXPIRED</v>
      </c>
      <c r="K58" s="44" t="str">
        <f t="shared" ca="1" si="3"/>
        <v>SUDAH KADALUARSA</v>
      </c>
      <c r="L58" s="44" t="s">
        <v>41</v>
      </c>
      <c r="M58" s="44" t="s">
        <v>203</v>
      </c>
      <c r="N58" s="44" t="s">
        <v>204</v>
      </c>
      <c r="O58" s="45" t="s">
        <v>33</v>
      </c>
      <c r="P58" s="58" t="s">
        <v>34</v>
      </c>
      <c r="Q58" s="58" t="s">
        <v>34</v>
      </c>
      <c r="R58" s="47" t="s">
        <v>44</v>
      </c>
      <c r="S58" s="48"/>
      <c r="T58" s="48"/>
      <c r="U58" s="48"/>
      <c r="V58" s="49"/>
      <c r="W58" s="50"/>
      <c r="X58" s="51" t="str">
        <f t="shared" si="5"/>
        <v/>
      </c>
      <c r="Y58" s="52"/>
      <c r="Z58" s="53"/>
      <c r="AB58" s="35"/>
      <c r="AC58" s="36"/>
      <c r="AD58" s="37"/>
      <c r="AF58" s="35"/>
      <c r="AG58" s="36"/>
      <c r="AH58" s="37"/>
    </row>
    <row r="59" spans="1:34" s="34" customFormat="1" ht="28.5" customHeight="1" x14ac:dyDescent="0.25">
      <c r="A59" s="38">
        <v>55</v>
      </c>
      <c r="B59" s="39" t="s">
        <v>27</v>
      </c>
      <c r="C59" s="40" t="s">
        <v>205</v>
      </c>
      <c r="D59" s="40" t="s">
        <v>29</v>
      </c>
      <c r="E59" s="38" t="s">
        <v>39</v>
      </c>
      <c r="F59" s="57" t="s">
        <v>206</v>
      </c>
      <c r="G59" s="41">
        <v>43767</v>
      </c>
      <c r="H59" s="42">
        <f t="shared" si="0"/>
        <v>44862</v>
      </c>
      <c r="I59" s="42">
        <f t="shared" ca="1" si="1"/>
        <v>44574.641946064818</v>
      </c>
      <c r="J59" s="43" t="str">
        <f t="shared" ca="1" si="2"/>
        <v>0 Tahun 9 Bulan 15 Hari</v>
      </c>
      <c r="K59" s="44" t="str">
        <f t="shared" ca="1" si="3"/>
        <v>MASIH BERLAKU</v>
      </c>
      <c r="L59" s="44" t="s">
        <v>41</v>
      </c>
      <c r="M59" s="44" t="s">
        <v>207</v>
      </c>
      <c r="N59" s="44" t="s">
        <v>208</v>
      </c>
      <c r="O59" s="45" t="s">
        <v>33</v>
      </c>
      <c r="P59" s="58" t="s">
        <v>34</v>
      </c>
      <c r="Q59" s="58" t="s">
        <v>34</v>
      </c>
      <c r="R59" s="47" t="s">
        <v>44</v>
      </c>
      <c r="S59" s="48"/>
      <c r="T59" s="48"/>
      <c r="U59" s="48"/>
      <c r="V59" s="49"/>
      <c r="W59" s="50"/>
      <c r="X59" s="51" t="str">
        <f t="shared" si="5"/>
        <v/>
      </c>
      <c r="Y59" s="52"/>
      <c r="Z59" s="53"/>
      <c r="AB59" s="35"/>
      <c r="AC59" s="36"/>
      <c r="AD59" s="37"/>
      <c r="AF59" s="35"/>
      <c r="AG59" s="36"/>
      <c r="AH59" s="37"/>
    </row>
    <row r="60" spans="1:34" s="34" customFormat="1" ht="15.75" customHeight="1" x14ac:dyDescent="0.25">
      <c r="A60" s="38">
        <v>56</v>
      </c>
      <c r="B60" s="39" t="s">
        <v>27</v>
      </c>
      <c r="C60" s="40" t="s">
        <v>209</v>
      </c>
      <c r="D60" s="40" t="s">
        <v>29</v>
      </c>
      <c r="E60" s="38" t="s">
        <v>39</v>
      </c>
      <c r="F60" s="57" t="s">
        <v>210</v>
      </c>
      <c r="G60" s="41">
        <v>43550</v>
      </c>
      <c r="H60" s="42">
        <f t="shared" si="0"/>
        <v>44645</v>
      </c>
      <c r="I60" s="42">
        <f t="shared" ca="1" si="1"/>
        <v>44574.641946064818</v>
      </c>
      <c r="J60" s="43" t="str">
        <f t="shared" ca="1" si="2"/>
        <v>0 Tahun 2 Bulan 12 Hari</v>
      </c>
      <c r="K60" s="44" t="str">
        <f t="shared" ca="1" si="3"/>
        <v>MASIH BERLAKU</v>
      </c>
      <c r="L60" s="44"/>
      <c r="M60" s="44" t="s">
        <v>211</v>
      </c>
      <c r="N60" s="44" t="s">
        <v>212</v>
      </c>
      <c r="O60" s="45" t="s">
        <v>33</v>
      </c>
      <c r="P60" s="58" t="s">
        <v>34</v>
      </c>
      <c r="Q60" s="58"/>
      <c r="R60" s="47" t="s">
        <v>44</v>
      </c>
      <c r="S60" s="48"/>
      <c r="T60" s="48"/>
      <c r="U60" s="48"/>
      <c r="V60" s="49"/>
      <c r="W60" s="50"/>
      <c r="X60" s="51" t="str">
        <f t="shared" si="5"/>
        <v/>
      </c>
      <c r="Y60" s="52"/>
      <c r="Z60" s="53"/>
      <c r="AB60" s="35"/>
      <c r="AC60" s="36"/>
      <c r="AD60" s="37"/>
      <c r="AF60" s="35"/>
      <c r="AG60" s="36"/>
      <c r="AH60" s="37"/>
    </row>
    <row r="61" spans="1:34" s="34" customFormat="1" ht="28.5" customHeight="1" x14ac:dyDescent="0.25">
      <c r="A61" s="38">
        <v>57</v>
      </c>
      <c r="B61" s="39" t="s">
        <v>27</v>
      </c>
      <c r="C61" s="40" t="s">
        <v>213</v>
      </c>
      <c r="D61" s="40" t="s">
        <v>46</v>
      </c>
      <c r="E61" s="38" t="s">
        <v>39</v>
      </c>
      <c r="F61" s="57" t="s">
        <v>214</v>
      </c>
      <c r="G61" s="41">
        <v>43220</v>
      </c>
      <c r="H61" s="42">
        <f t="shared" si="0"/>
        <v>44315</v>
      </c>
      <c r="I61" s="42">
        <f t="shared" ca="1" si="1"/>
        <v>44574.641946064818</v>
      </c>
      <c r="J61" s="43" t="str">
        <f t="shared" ca="1" si="2"/>
        <v>EXPIRED</v>
      </c>
      <c r="K61" s="44" t="str">
        <f t="shared" ca="1" si="3"/>
        <v>SUDAH KADALUARSA</v>
      </c>
      <c r="L61" s="44"/>
      <c r="M61" s="44"/>
      <c r="N61" s="44"/>
      <c r="O61" s="45" t="s">
        <v>33</v>
      </c>
      <c r="P61" s="58" t="s">
        <v>34</v>
      </c>
      <c r="Q61" s="58"/>
      <c r="R61" s="47" t="s">
        <v>35</v>
      </c>
      <c r="S61" s="48"/>
      <c r="T61" s="48"/>
      <c r="U61" s="48"/>
      <c r="V61" s="49"/>
      <c r="W61" s="50"/>
      <c r="X61" s="51" t="str">
        <f t="shared" si="5"/>
        <v/>
      </c>
      <c r="Y61" s="52"/>
      <c r="Z61" s="53"/>
      <c r="AB61" s="35"/>
      <c r="AC61" s="36"/>
      <c r="AD61" s="37"/>
      <c r="AF61" s="35"/>
      <c r="AG61" s="36"/>
      <c r="AH61" s="37"/>
    </row>
    <row r="62" spans="1:34" s="34" customFormat="1" ht="31.5" customHeight="1" x14ac:dyDescent="0.25">
      <c r="A62" s="38">
        <v>58</v>
      </c>
      <c r="B62" s="39" t="s">
        <v>27</v>
      </c>
      <c r="C62" s="40" t="s">
        <v>215</v>
      </c>
      <c r="D62" s="40" t="s">
        <v>46</v>
      </c>
      <c r="E62" s="38" t="s">
        <v>39</v>
      </c>
      <c r="F62" s="57" t="s">
        <v>216</v>
      </c>
      <c r="G62" s="41">
        <v>44166</v>
      </c>
      <c r="H62" s="42">
        <f t="shared" si="0"/>
        <v>45261</v>
      </c>
      <c r="I62" s="42">
        <f t="shared" ca="1" si="1"/>
        <v>44574.641946064818</v>
      </c>
      <c r="J62" s="43" t="str">
        <f t="shared" ca="1" si="2"/>
        <v>1 Tahun 10 Bulan 18 Hari</v>
      </c>
      <c r="K62" s="44" t="str">
        <f t="shared" ca="1" si="3"/>
        <v>MASIH BERLAKU</v>
      </c>
      <c r="L62" s="44"/>
      <c r="M62" s="44" t="s">
        <v>217</v>
      </c>
      <c r="N62" s="44" t="s">
        <v>218</v>
      </c>
      <c r="O62" s="45" t="s">
        <v>33</v>
      </c>
      <c r="P62" s="58" t="s">
        <v>34</v>
      </c>
      <c r="Q62" s="58"/>
      <c r="R62" s="47" t="s">
        <v>35</v>
      </c>
      <c r="S62" s="48"/>
      <c r="T62" s="48"/>
      <c r="U62" s="48"/>
      <c r="V62" s="49" t="s">
        <v>59</v>
      </c>
      <c r="W62" s="50" t="s">
        <v>60</v>
      </c>
      <c r="X62" s="51">
        <f t="shared" si="5"/>
        <v>1000000</v>
      </c>
      <c r="Y62" s="52" t="s">
        <v>186</v>
      </c>
      <c r="Z62" s="53" t="s">
        <v>62</v>
      </c>
      <c r="AB62" s="35"/>
      <c r="AC62" s="36"/>
      <c r="AD62" s="37"/>
      <c r="AF62" s="35"/>
      <c r="AG62" s="36"/>
      <c r="AH62" s="37"/>
    </row>
    <row r="63" spans="1:34" s="34" customFormat="1" ht="28.5" customHeight="1" x14ac:dyDescent="0.25">
      <c r="A63" s="38">
        <v>59</v>
      </c>
      <c r="B63" s="39" t="s">
        <v>27</v>
      </c>
      <c r="C63" s="40" t="s">
        <v>219</v>
      </c>
      <c r="D63" s="40" t="s">
        <v>46</v>
      </c>
      <c r="E63" s="38" t="s">
        <v>39</v>
      </c>
      <c r="F63" s="57" t="s">
        <v>220</v>
      </c>
      <c r="G63" s="41">
        <v>43570</v>
      </c>
      <c r="H63" s="42">
        <f t="shared" si="0"/>
        <v>44665</v>
      </c>
      <c r="I63" s="42">
        <f t="shared" ca="1" si="1"/>
        <v>44574.641946064818</v>
      </c>
      <c r="J63" s="43" t="str">
        <f t="shared" ca="1" si="2"/>
        <v>0 Tahun 3 Bulan 1 Hari</v>
      </c>
      <c r="K63" s="44" t="str">
        <f t="shared" ca="1" si="3"/>
        <v>MASIH BERLAKU</v>
      </c>
      <c r="L63" s="44"/>
      <c r="M63" s="44"/>
      <c r="N63" s="44"/>
      <c r="O63" s="45" t="s">
        <v>33</v>
      </c>
      <c r="P63" s="58" t="s">
        <v>34</v>
      </c>
      <c r="Q63" s="58"/>
      <c r="R63" s="47" t="s">
        <v>35</v>
      </c>
      <c r="S63" s="48"/>
      <c r="T63" s="48"/>
      <c r="U63" s="48"/>
      <c r="V63" s="49"/>
      <c r="W63" s="50"/>
      <c r="X63" s="51" t="str">
        <f t="shared" si="5"/>
        <v/>
      </c>
      <c r="Y63" s="52"/>
      <c r="Z63" s="53"/>
      <c r="AB63" s="35"/>
      <c r="AC63" s="36"/>
      <c r="AD63" s="37"/>
      <c r="AF63" s="35"/>
      <c r="AG63" s="36"/>
      <c r="AH63" s="37"/>
    </row>
    <row r="64" spans="1:34" s="34" customFormat="1" ht="28.5" customHeight="1" x14ac:dyDescent="0.25">
      <c r="A64" s="38">
        <v>60</v>
      </c>
      <c r="B64" s="39" t="s">
        <v>27</v>
      </c>
      <c r="C64" s="40" t="s">
        <v>221</v>
      </c>
      <c r="D64" s="40" t="s">
        <v>46</v>
      </c>
      <c r="E64" s="38" t="s">
        <v>39</v>
      </c>
      <c r="F64" s="57" t="s">
        <v>222</v>
      </c>
      <c r="G64" s="41">
        <v>40623</v>
      </c>
      <c r="H64" s="42">
        <f t="shared" si="0"/>
        <v>41718</v>
      </c>
      <c r="I64" s="42">
        <f t="shared" ca="1" si="1"/>
        <v>44574.641946064818</v>
      </c>
      <c r="J64" s="43" t="str">
        <f t="shared" ca="1" si="2"/>
        <v>EXPIRED</v>
      </c>
      <c r="K64" s="44" t="str">
        <f t="shared" ca="1" si="3"/>
        <v>SUDAH KADALUARSA</v>
      </c>
      <c r="L64" s="44"/>
      <c r="M64" s="44" t="s">
        <v>223</v>
      </c>
      <c r="N64" s="44" t="s">
        <v>224</v>
      </c>
      <c r="O64" s="45" t="s">
        <v>33</v>
      </c>
      <c r="P64" s="58" t="s">
        <v>34</v>
      </c>
      <c r="Q64" s="58"/>
      <c r="R64" s="47" t="s">
        <v>35</v>
      </c>
      <c r="S64" s="48"/>
      <c r="T64" s="48"/>
      <c r="U64" s="48"/>
      <c r="V64" s="49"/>
      <c r="W64" s="50"/>
      <c r="X64" s="51" t="str">
        <f t="shared" si="5"/>
        <v/>
      </c>
      <c r="Y64" s="52"/>
      <c r="Z64" s="53"/>
      <c r="AB64" s="35"/>
      <c r="AC64" s="36"/>
      <c r="AD64" s="37"/>
      <c r="AF64" s="35"/>
      <c r="AG64" s="36"/>
      <c r="AH64" s="37"/>
    </row>
    <row r="65" spans="1:34" s="34" customFormat="1" ht="28.5" customHeight="1" x14ac:dyDescent="0.25">
      <c r="A65" s="38">
        <v>61</v>
      </c>
      <c r="B65" s="39" t="s">
        <v>27</v>
      </c>
      <c r="C65" s="40" t="s">
        <v>225</v>
      </c>
      <c r="D65" s="40" t="s">
        <v>46</v>
      </c>
      <c r="E65" s="38" t="s">
        <v>39</v>
      </c>
      <c r="F65" s="38"/>
      <c r="G65" s="41">
        <v>41640</v>
      </c>
      <c r="H65" s="42">
        <f t="shared" si="0"/>
        <v>42735</v>
      </c>
      <c r="I65" s="42">
        <f t="shared" ca="1" si="1"/>
        <v>44574.641946064818</v>
      </c>
      <c r="J65" s="43" t="str">
        <f t="shared" ca="1" si="2"/>
        <v>EXPIRED</v>
      </c>
      <c r="K65" s="44" t="str">
        <f t="shared" ca="1" si="3"/>
        <v>SUDAH KADALUARSA</v>
      </c>
      <c r="L65" s="44" t="s">
        <v>41</v>
      </c>
      <c r="M65" s="44" t="s">
        <v>226</v>
      </c>
      <c r="N65" s="44" t="s">
        <v>227</v>
      </c>
      <c r="O65" s="45" t="s">
        <v>33</v>
      </c>
      <c r="P65" s="58" t="s">
        <v>34</v>
      </c>
      <c r="Q65" s="58" t="s">
        <v>34</v>
      </c>
      <c r="R65" s="47" t="s">
        <v>44</v>
      </c>
      <c r="S65" s="48"/>
      <c r="T65" s="48"/>
      <c r="U65" s="48"/>
      <c r="V65" s="49"/>
      <c r="W65" s="50"/>
      <c r="X65" s="51" t="str">
        <f t="shared" si="5"/>
        <v/>
      </c>
      <c r="Y65" s="52"/>
      <c r="Z65" s="53"/>
      <c r="AB65" s="35"/>
      <c r="AC65" s="36"/>
      <c r="AD65" s="37"/>
      <c r="AF65" s="35"/>
      <c r="AG65" s="36"/>
      <c r="AH65" s="37"/>
    </row>
    <row r="66" spans="1:34" s="34" customFormat="1" ht="82.5" customHeight="1" x14ac:dyDescent="0.25">
      <c r="A66" s="38">
        <v>62</v>
      </c>
      <c r="B66" s="39" t="s">
        <v>36</v>
      </c>
      <c r="C66" s="40" t="s">
        <v>228</v>
      </c>
      <c r="D66" s="40" t="s">
        <v>46</v>
      </c>
      <c r="E66" s="38" t="s">
        <v>39</v>
      </c>
      <c r="F66" s="38"/>
      <c r="G66" s="41">
        <v>43469</v>
      </c>
      <c r="H66" s="42">
        <f t="shared" si="0"/>
        <v>44564</v>
      </c>
      <c r="I66" s="42">
        <f t="shared" ca="1" si="1"/>
        <v>44574.641946064818</v>
      </c>
      <c r="J66" s="43" t="str">
        <f t="shared" ca="1" si="2"/>
        <v>EXPIRED</v>
      </c>
      <c r="K66" s="44" t="str">
        <f t="shared" ca="1" si="3"/>
        <v>SUDAH KADALUARSA</v>
      </c>
      <c r="L66" s="44"/>
      <c r="M66" s="44" t="s">
        <v>31</v>
      </c>
      <c r="N66" s="44" t="s">
        <v>32</v>
      </c>
      <c r="O66" s="60" t="s">
        <v>229</v>
      </c>
      <c r="P66" s="58" t="s">
        <v>34</v>
      </c>
      <c r="Q66" s="58"/>
      <c r="R66" s="47" t="s">
        <v>44</v>
      </c>
      <c r="S66" s="48"/>
      <c r="T66" s="48"/>
      <c r="U66" s="48"/>
      <c r="V66" s="49"/>
      <c r="W66" s="50"/>
      <c r="X66" s="51" t="str">
        <f t="shared" si="5"/>
        <v/>
      </c>
      <c r="Y66" s="52"/>
      <c r="Z66" s="53"/>
      <c r="AB66" s="35"/>
      <c r="AC66" s="36"/>
      <c r="AD66" s="37"/>
      <c r="AF66" s="35"/>
      <c r="AG66" s="36"/>
      <c r="AH66" s="37"/>
    </row>
    <row r="67" spans="1:34" s="34" customFormat="1" ht="28.5" customHeight="1" x14ac:dyDescent="0.25">
      <c r="A67" s="38">
        <v>63</v>
      </c>
      <c r="B67" s="39" t="s">
        <v>27</v>
      </c>
      <c r="C67" s="40" t="s">
        <v>230</v>
      </c>
      <c r="D67" s="40" t="s">
        <v>46</v>
      </c>
      <c r="E67" s="38" t="s">
        <v>39</v>
      </c>
      <c r="F67" s="57" t="s">
        <v>231</v>
      </c>
      <c r="G67" s="41">
        <v>43813</v>
      </c>
      <c r="H67" s="42">
        <f t="shared" si="0"/>
        <v>44908</v>
      </c>
      <c r="I67" s="42">
        <f t="shared" ca="1" si="1"/>
        <v>44574.641946064818</v>
      </c>
      <c r="J67" s="43" t="str">
        <f t="shared" ca="1" si="2"/>
        <v>0 Tahun 11 Bulan 0 Hari</v>
      </c>
      <c r="K67" s="44" t="str">
        <f t="shared" ca="1" si="3"/>
        <v>MASIH BERLAKU</v>
      </c>
      <c r="L67" s="44" t="s">
        <v>41</v>
      </c>
      <c r="M67" s="44" t="s">
        <v>232</v>
      </c>
      <c r="N67" s="44" t="s">
        <v>233</v>
      </c>
      <c r="O67" s="45" t="s">
        <v>33</v>
      </c>
      <c r="P67" s="58" t="s">
        <v>34</v>
      </c>
      <c r="Q67" s="58"/>
      <c r="R67" s="47" t="s">
        <v>44</v>
      </c>
      <c r="S67" s="48"/>
      <c r="T67" s="48"/>
      <c r="U67" s="48"/>
      <c r="V67" s="49"/>
      <c r="W67" s="50"/>
      <c r="X67" s="51" t="str">
        <f t="shared" si="5"/>
        <v/>
      </c>
      <c r="Y67" s="52"/>
      <c r="Z67" s="53"/>
      <c r="AB67" s="35"/>
      <c r="AC67" s="36"/>
      <c r="AD67" s="37"/>
      <c r="AF67" s="35"/>
      <c r="AG67" s="36"/>
      <c r="AH67" s="37"/>
    </row>
    <row r="68" spans="1:34" s="34" customFormat="1" ht="82.5" customHeight="1" x14ac:dyDescent="0.25">
      <c r="A68" s="38">
        <v>64</v>
      </c>
      <c r="B68" s="39" t="s">
        <v>73</v>
      </c>
      <c r="C68" s="40" t="s">
        <v>234</v>
      </c>
      <c r="D68" s="40" t="s">
        <v>38</v>
      </c>
      <c r="E68" s="38" t="s">
        <v>39</v>
      </c>
      <c r="F68" s="38"/>
      <c r="G68" s="41">
        <v>42100</v>
      </c>
      <c r="H68" s="42">
        <f t="shared" si="0"/>
        <v>43195</v>
      </c>
      <c r="I68" s="42">
        <f t="shared" ca="1" si="1"/>
        <v>44574.641946064818</v>
      </c>
      <c r="J68" s="43" t="str">
        <f t="shared" ca="1" si="2"/>
        <v>EXPIRED</v>
      </c>
      <c r="K68" s="44" t="str">
        <f t="shared" ca="1" si="3"/>
        <v>SUDAH KADALUARSA</v>
      </c>
      <c r="L68" s="61"/>
      <c r="M68" s="44" t="s">
        <v>31</v>
      </c>
      <c r="N68" s="44" t="s">
        <v>32</v>
      </c>
      <c r="O68" s="60" t="s">
        <v>229</v>
      </c>
      <c r="P68" s="58" t="s">
        <v>34</v>
      </c>
      <c r="Q68" s="58"/>
      <c r="R68" s="47" t="s">
        <v>44</v>
      </c>
      <c r="S68" s="48"/>
      <c r="T68" s="48"/>
      <c r="U68" s="48"/>
      <c r="V68" s="49"/>
      <c r="W68" s="50"/>
      <c r="X68" s="51" t="str">
        <f t="shared" si="5"/>
        <v/>
      </c>
      <c r="Y68" s="52"/>
      <c r="Z68" s="53"/>
      <c r="AB68" s="35"/>
      <c r="AC68" s="36"/>
      <c r="AD68" s="37"/>
      <c r="AF68" s="35"/>
      <c r="AG68" s="36"/>
      <c r="AH68" s="37"/>
    </row>
    <row r="69" spans="1:34" s="34" customFormat="1" ht="15.75" customHeight="1" x14ac:dyDescent="0.25">
      <c r="A69" s="38">
        <v>65</v>
      </c>
      <c r="B69" s="39" t="s">
        <v>73</v>
      </c>
      <c r="C69" s="40" t="s">
        <v>235</v>
      </c>
      <c r="D69" s="40" t="s">
        <v>29</v>
      </c>
      <c r="E69" s="38" t="s">
        <v>39</v>
      </c>
      <c r="F69" s="57" t="s">
        <v>236</v>
      </c>
      <c r="G69" s="41">
        <v>43357</v>
      </c>
      <c r="H69" s="42">
        <f t="shared" ref="H69:H94" si="6">IF(G69="","",G69+1095)</f>
        <v>44452</v>
      </c>
      <c r="I69" s="42">
        <f t="shared" ref="I69" ca="1" si="7">NOW()</f>
        <v>44574.641946064818</v>
      </c>
      <c r="J69" s="43" t="str">
        <f t="shared" ref="J69:J94" ca="1" si="8">IF(K69="SUDAH KADALUARSA","EXPIRED",DATEDIF(I69,H69,"Y")&amp;" Tahun "&amp;DATEDIF(I69,H69,"YM")&amp;" Bulan "&amp;DATEDIF(I69,H69,"MD")&amp;" Hari")</f>
        <v>EXPIRED</v>
      </c>
      <c r="K69" s="44" t="str">
        <f t="shared" ref="K69:K94" ca="1" si="9">IF(G69="","",IF(H69&lt;=I69,"SUDAH KADALUARSA","MASIH BERLAKU"))</f>
        <v>SUDAH KADALUARSA</v>
      </c>
      <c r="L69" s="44" t="s">
        <v>41</v>
      </c>
      <c r="M69" s="44" t="s">
        <v>237</v>
      </c>
      <c r="N69" s="44" t="s">
        <v>238</v>
      </c>
      <c r="O69" s="45" t="s">
        <v>33</v>
      </c>
      <c r="P69" s="58" t="s">
        <v>34</v>
      </c>
      <c r="Q69" s="58"/>
      <c r="R69" s="47" t="s">
        <v>44</v>
      </c>
      <c r="S69" s="48"/>
      <c r="T69" s="48"/>
      <c r="U69" s="48"/>
      <c r="V69" s="49"/>
      <c r="W69" s="50"/>
      <c r="X69" s="51" t="str">
        <f t="shared" si="5"/>
        <v/>
      </c>
      <c r="Y69" s="52"/>
      <c r="Z69" s="53"/>
      <c r="AB69" s="35"/>
      <c r="AC69" s="36"/>
      <c r="AD69" s="37"/>
      <c r="AF69" s="35"/>
      <c r="AG69" s="36"/>
      <c r="AH69" s="37"/>
    </row>
    <row r="70" spans="1:34" s="34" customFormat="1" ht="31.5" customHeight="1" x14ac:dyDescent="0.25">
      <c r="A70" s="38">
        <v>66</v>
      </c>
      <c r="B70" s="39" t="s">
        <v>73</v>
      </c>
      <c r="C70" s="40" t="s">
        <v>239</v>
      </c>
      <c r="D70" s="40" t="s">
        <v>46</v>
      </c>
      <c r="E70" s="38" t="s">
        <v>39</v>
      </c>
      <c r="F70" s="57" t="s">
        <v>240</v>
      </c>
      <c r="G70" s="41">
        <v>44447</v>
      </c>
      <c r="H70" s="42">
        <f t="shared" si="6"/>
        <v>45542</v>
      </c>
      <c r="I70" s="42">
        <f ca="1">NOW()</f>
        <v>44574.641946064818</v>
      </c>
      <c r="J70" s="43" t="str">
        <f t="shared" ca="1" si="8"/>
        <v>2 Tahun 7 Bulan 25 Hari</v>
      </c>
      <c r="K70" s="44" t="str">
        <f t="shared" ca="1" si="9"/>
        <v>MASIH BERLAKU</v>
      </c>
      <c r="L70" s="44"/>
      <c r="M70" s="44"/>
      <c r="N70" s="44"/>
      <c r="O70" s="45"/>
      <c r="P70" s="58"/>
      <c r="Q70" s="58"/>
      <c r="R70" s="47"/>
      <c r="S70" s="48"/>
      <c r="T70" s="48"/>
      <c r="U70" s="48"/>
      <c r="V70" s="49" t="s">
        <v>241</v>
      </c>
      <c r="W70" s="50" t="s">
        <v>242</v>
      </c>
      <c r="X70" s="51">
        <f t="shared" si="5"/>
        <v>1500000</v>
      </c>
      <c r="Y70" s="52" t="s">
        <v>61</v>
      </c>
      <c r="Z70" s="53" t="s">
        <v>62</v>
      </c>
      <c r="AB70" s="35"/>
      <c r="AC70" s="36"/>
      <c r="AD70" s="37"/>
      <c r="AF70" s="35"/>
      <c r="AG70" s="36"/>
      <c r="AH70" s="37"/>
    </row>
    <row r="71" spans="1:34" s="34" customFormat="1" ht="15.75" customHeight="1" x14ac:dyDescent="0.25">
      <c r="A71" s="38">
        <v>67</v>
      </c>
      <c r="B71" s="39" t="s">
        <v>27</v>
      </c>
      <c r="C71" s="40" t="s">
        <v>243</v>
      </c>
      <c r="D71" s="40" t="s">
        <v>29</v>
      </c>
      <c r="E71" s="38" t="s">
        <v>39</v>
      </c>
      <c r="F71" s="57" t="s">
        <v>244</v>
      </c>
      <c r="G71" s="41">
        <v>44008</v>
      </c>
      <c r="H71" s="42">
        <f t="shared" si="6"/>
        <v>45103</v>
      </c>
      <c r="I71" s="42">
        <f t="shared" ref="I71:I94" ca="1" si="10">NOW()</f>
        <v>44574.641946064818</v>
      </c>
      <c r="J71" s="43" t="str">
        <f t="shared" ca="1" si="8"/>
        <v>1 Tahun 5 Bulan 13 Hari</v>
      </c>
      <c r="K71" s="44" t="str">
        <f t="shared" ca="1" si="9"/>
        <v>MASIH BERLAKU</v>
      </c>
      <c r="L71" s="44" t="s">
        <v>41</v>
      </c>
      <c r="M71" s="44" t="s">
        <v>245</v>
      </c>
      <c r="N71" s="44" t="s">
        <v>246</v>
      </c>
      <c r="O71" s="45" t="s">
        <v>33</v>
      </c>
      <c r="P71" s="58" t="s">
        <v>34</v>
      </c>
      <c r="Q71" s="58"/>
      <c r="R71" s="47" t="s">
        <v>44</v>
      </c>
      <c r="S71" s="48"/>
      <c r="T71" s="48"/>
      <c r="U71" s="48"/>
      <c r="V71" s="49"/>
      <c r="W71" s="50"/>
      <c r="X71" s="51" t="str">
        <f t="shared" si="5"/>
        <v/>
      </c>
      <c r="Y71" s="52"/>
      <c r="Z71" s="53"/>
      <c r="AB71" s="35"/>
      <c r="AC71" s="36"/>
      <c r="AD71" s="37"/>
      <c r="AF71" s="35"/>
      <c r="AG71" s="36"/>
      <c r="AH71" s="37"/>
    </row>
    <row r="72" spans="1:34" s="34" customFormat="1" ht="15.75" customHeight="1" x14ac:dyDescent="0.25">
      <c r="A72" s="38">
        <v>68</v>
      </c>
      <c r="B72" s="39" t="s">
        <v>27</v>
      </c>
      <c r="C72" s="40" t="s">
        <v>247</v>
      </c>
      <c r="D72" s="40" t="s">
        <v>29</v>
      </c>
      <c r="E72" s="38" t="s">
        <v>39</v>
      </c>
      <c r="F72" s="57" t="s">
        <v>248</v>
      </c>
      <c r="G72" s="41">
        <v>44180</v>
      </c>
      <c r="H72" s="42">
        <f t="shared" si="6"/>
        <v>45275</v>
      </c>
      <c r="I72" s="42">
        <f t="shared" ca="1" si="10"/>
        <v>44574.641946064818</v>
      </c>
      <c r="J72" s="43" t="str">
        <f t="shared" ca="1" si="8"/>
        <v>1 Tahun 11 Bulan 2 Hari</v>
      </c>
      <c r="K72" s="44" t="str">
        <f t="shared" ca="1" si="9"/>
        <v>MASIH BERLAKU</v>
      </c>
      <c r="L72" s="44" t="s">
        <v>41</v>
      </c>
      <c r="M72" s="44" t="s">
        <v>249</v>
      </c>
      <c r="N72" s="44" t="s">
        <v>250</v>
      </c>
      <c r="O72" s="45" t="s">
        <v>33</v>
      </c>
      <c r="P72" s="58" t="s">
        <v>34</v>
      </c>
      <c r="Q72" s="58"/>
      <c r="R72" s="47" t="s">
        <v>44</v>
      </c>
      <c r="S72" s="48"/>
      <c r="T72" s="48"/>
      <c r="U72" s="48"/>
      <c r="V72" s="49"/>
      <c r="W72" s="50"/>
      <c r="X72" s="51" t="str">
        <f t="shared" si="5"/>
        <v/>
      </c>
      <c r="Y72" s="52"/>
      <c r="Z72" s="53"/>
      <c r="AB72" s="35"/>
      <c r="AC72" s="36"/>
      <c r="AD72" s="37"/>
      <c r="AF72" s="35"/>
      <c r="AG72" s="36"/>
      <c r="AH72" s="37"/>
    </row>
    <row r="73" spans="1:34" s="34" customFormat="1" ht="28.5" customHeight="1" x14ac:dyDescent="0.25">
      <c r="A73" s="38">
        <v>69</v>
      </c>
      <c r="B73" s="39" t="s">
        <v>36</v>
      </c>
      <c r="C73" s="40" t="s">
        <v>251</v>
      </c>
      <c r="D73" s="40" t="s">
        <v>46</v>
      </c>
      <c r="E73" s="38" t="s">
        <v>39</v>
      </c>
      <c r="F73" s="38"/>
      <c r="G73" s="41">
        <v>42047</v>
      </c>
      <c r="H73" s="42">
        <f t="shared" si="6"/>
        <v>43142</v>
      </c>
      <c r="I73" s="42">
        <f t="shared" ca="1" si="10"/>
        <v>44574.641946064818</v>
      </c>
      <c r="J73" s="43" t="str">
        <f t="shared" ca="1" si="8"/>
        <v>EXPIRED</v>
      </c>
      <c r="K73" s="44" t="str">
        <f t="shared" ca="1" si="9"/>
        <v>SUDAH KADALUARSA</v>
      </c>
      <c r="L73" s="44" t="s">
        <v>41</v>
      </c>
      <c r="M73" s="44" t="s">
        <v>252</v>
      </c>
      <c r="N73" s="44" t="s">
        <v>253</v>
      </c>
      <c r="O73" s="45" t="s">
        <v>33</v>
      </c>
      <c r="P73" s="58" t="s">
        <v>34</v>
      </c>
      <c r="Q73" s="45" t="s">
        <v>33</v>
      </c>
      <c r="R73" s="47" t="s">
        <v>44</v>
      </c>
      <c r="S73" s="48"/>
      <c r="T73" s="48"/>
      <c r="U73" s="48"/>
      <c r="V73" s="49"/>
      <c r="W73" s="50"/>
      <c r="X73" s="51" t="str">
        <f t="shared" si="5"/>
        <v/>
      </c>
      <c r="Y73" s="52"/>
      <c r="Z73" s="53"/>
      <c r="AB73" s="35"/>
      <c r="AC73" s="36"/>
      <c r="AD73" s="37"/>
      <c r="AF73" s="35"/>
      <c r="AG73" s="36"/>
      <c r="AH73" s="37"/>
    </row>
    <row r="74" spans="1:34" s="34" customFormat="1" ht="15.75" customHeight="1" x14ac:dyDescent="0.25">
      <c r="A74" s="38">
        <v>70</v>
      </c>
      <c r="B74" s="39" t="s">
        <v>27</v>
      </c>
      <c r="C74" s="40" t="s">
        <v>254</v>
      </c>
      <c r="D74" s="40" t="s">
        <v>38</v>
      </c>
      <c r="E74" s="38" t="s">
        <v>39</v>
      </c>
      <c r="F74" s="38"/>
      <c r="G74" s="41">
        <v>41640</v>
      </c>
      <c r="H74" s="42">
        <f t="shared" si="6"/>
        <v>42735</v>
      </c>
      <c r="I74" s="42">
        <f t="shared" ca="1" si="10"/>
        <v>44574.641946064818</v>
      </c>
      <c r="J74" s="43" t="str">
        <f t="shared" ca="1" si="8"/>
        <v>EXPIRED</v>
      </c>
      <c r="K74" s="44" t="str">
        <f t="shared" ca="1" si="9"/>
        <v>SUDAH KADALUARSA</v>
      </c>
      <c r="L74" s="44" t="s">
        <v>41</v>
      </c>
      <c r="M74" s="44" t="s">
        <v>255</v>
      </c>
      <c r="N74" s="44" t="s">
        <v>256</v>
      </c>
      <c r="O74" s="45" t="s">
        <v>33</v>
      </c>
      <c r="P74" s="58" t="s">
        <v>34</v>
      </c>
      <c r="Q74" s="58"/>
      <c r="R74" s="47" t="s">
        <v>44</v>
      </c>
      <c r="S74" s="48"/>
      <c r="T74" s="48"/>
      <c r="U74" s="48"/>
      <c r="V74" s="49"/>
      <c r="W74" s="50"/>
      <c r="X74" s="51" t="str">
        <f t="shared" si="5"/>
        <v/>
      </c>
      <c r="Y74" s="52"/>
      <c r="Z74" s="53"/>
      <c r="AB74" s="35"/>
      <c r="AC74" s="36"/>
      <c r="AD74" s="37"/>
      <c r="AF74" s="35"/>
      <c r="AG74" s="36"/>
      <c r="AH74" s="37"/>
    </row>
    <row r="75" spans="1:34" s="34" customFormat="1" ht="15.75" customHeight="1" x14ac:dyDescent="0.25">
      <c r="A75" s="38">
        <v>71</v>
      </c>
      <c r="B75" s="39" t="s">
        <v>73</v>
      </c>
      <c r="C75" s="40" t="s">
        <v>257</v>
      </c>
      <c r="D75" s="40" t="s">
        <v>67</v>
      </c>
      <c r="E75" s="38" t="s">
        <v>39</v>
      </c>
      <c r="F75" s="38"/>
      <c r="G75" s="41">
        <v>42030</v>
      </c>
      <c r="H75" s="42">
        <f t="shared" si="6"/>
        <v>43125</v>
      </c>
      <c r="I75" s="42">
        <f t="shared" ca="1" si="10"/>
        <v>44574.641946064818</v>
      </c>
      <c r="J75" s="43" t="str">
        <f t="shared" ca="1" si="8"/>
        <v>EXPIRED</v>
      </c>
      <c r="K75" s="44" t="str">
        <f t="shared" ca="1" si="9"/>
        <v>SUDAH KADALUARSA</v>
      </c>
      <c r="L75" s="44"/>
      <c r="M75" s="44" t="s">
        <v>31</v>
      </c>
      <c r="N75" s="44" t="s">
        <v>32</v>
      </c>
      <c r="O75" s="45" t="s">
        <v>33</v>
      </c>
      <c r="P75" s="58" t="s">
        <v>34</v>
      </c>
      <c r="Q75" s="58"/>
      <c r="R75" s="47" t="s">
        <v>35</v>
      </c>
      <c r="S75" s="48"/>
      <c r="T75" s="48"/>
      <c r="U75" s="48"/>
      <c r="V75" s="49"/>
      <c r="W75" s="50"/>
      <c r="X75" s="51" t="str">
        <f t="shared" si="5"/>
        <v/>
      </c>
      <c r="Y75" s="52"/>
      <c r="Z75" s="53"/>
      <c r="AB75" s="35"/>
      <c r="AC75" s="36"/>
      <c r="AD75" s="37"/>
      <c r="AF75" s="35"/>
      <c r="AG75" s="36"/>
      <c r="AH75" s="37"/>
    </row>
    <row r="76" spans="1:34" s="34" customFormat="1" ht="15.75" customHeight="1" x14ac:dyDescent="0.25">
      <c r="A76" s="38">
        <v>72</v>
      </c>
      <c r="B76" s="39" t="s">
        <v>27</v>
      </c>
      <c r="C76" s="40" t="s">
        <v>258</v>
      </c>
      <c r="D76" s="40" t="s">
        <v>38</v>
      </c>
      <c r="E76" s="38" t="s">
        <v>39</v>
      </c>
      <c r="F76" s="38"/>
      <c r="G76" s="41">
        <v>41701</v>
      </c>
      <c r="H76" s="42">
        <f t="shared" si="6"/>
        <v>42796</v>
      </c>
      <c r="I76" s="42">
        <f t="shared" ca="1" si="10"/>
        <v>44574.641946064818</v>
      </c>
      <c r="J76" s="43" t="str">
        <f t="shared" ca="1" si="8"/>
        <v>EXPIRED</v>
      </c>
      <c r="K76" s="44" t="str">
        <f t="shared" ca="1" si="9"/>
        <v>SUDAH KADALUARSA</v>
      </c>
      <c r="L76" s="44"/>
      <c r="M76" s="44" t="s">
        <v>31</v>
      </c>
      <c r="N76" s="44" t="s">
        <v>32</v>
      </c>
      <c r="O76" s="45" t="s">
        <v>33</v>
      </c>
      <c r="P76" s="58"/>
      <c r="Q76" s="58"/>
      <c r="R76" s="47" t="s">
        <v>35</v>
      </c>
      <c r="S76" s="48"/>
      <c r="T76" s="48"/>
      <c r="U76" s="48"/>
      <c r="V76" s="49"/>
      <c r="W76" s="50"/>
      <c r="X76" s="51" t="str">
        <f t="shared" ref="X76:X94" si="11">IF(W76="","",IF(W76="Pembuatan MoU Baru",1500000,IF(W76="Perpanjangan MoU",1000000)))</f>
        <v/>
      </c>
      <c r="Y76" s="52"/>
      <c r="Z76" s="53"/>
      <c r="AB76" s="35"/>
      <c r="AC76" s="36"/>
      <c r="AD76" s="37"/>
      <c r="AF76" s="35"/>
      <c r="AG76" s="36"/>
      <c r="AH76" s="37"/>
    </row>
    <row r="77" spans="1:34" s="34" customFormat="1" ht="15.75" customHeight="1" x14ac:dyDescent="0.25">
      <c r="A77" s="38">
        <v>73</v>
      </c>
      <c r="B77" s="39" t="s">
        <v>27</v>
      </c>
      <c r="C77" s="40" t="s">
        <v>259</v>
      </c>
      <c r="D77" s="40" t="s">
        <v>85</v>
      </c>
      <c r="E77" s="38" t="s">
        <v>39</v>
      </c>
      <c r="F77" s="38"/>
      <c r="G77" s="41">
        <v>42492</v>
      </c>
      <c r="H77" s="42">
        <f t="shared" si="6"/>
        <v>43587</v>
      </c>
      <c r="I77" s="42">
        <f t="shared" ca="1" si="10"/>
        <v>44574.641946064818</v>
      </c>
      <c r="J77" s="43" t="str">
        <f t="shared" ca="1" si="8"/>
        <v>EXPIRED</v>
      </c>
      <c r="K77" s="44" t="str">
        <f t="shared" ca="1" si="9"/>
        <v>SUDAH KADALUARSA</v>
      </c>
      <c r="L77" s="44" t="s">
        <v>52</v>
      </c>
      <c r="M77" s="44" t="s">
        <v>260</v>
      </c>
      <c r="N77" s="44" t="s">
        <v>261</v>
      </c>
      <c r="O77" s="45" t="s">
        <v>33</v>
      </c>
      <c r="P77" s="58"/>
      <c r="Q77" s="58"/>
      <c r="R77" s="47" t="s">
        <v>44</v>
      </c>
      <c r="S77" s="48"/>
      <c r="T77" s="48"/>
      <c r="U77" s="48"/>
      <c r="V77" s="49"/>
      <c r="W77" s="50"/>
      <c r="X77" s="51" t="str">
        <f t="shared" si="11"/>
        <v/>
      </c>
      <c r="Y77" s="52"/>
      <c r="Z77" s="53"/>
      <c r="AB77" s="35"/>
      <c r="AC77" s="36"/>
      <c r="AD77" s="37"/>
      <c r="AF77" s="35"/>
      <c r="AG77" s="36"/>
      <c r="AH77" s="37"/>
    </row>
    <row r="78" spans="1:34" s="34" customFormat="1" ht="28.5" customHeight="1" x14ac:dyDescent="0.25">
      <c r="A78" s="38">
        <v>74</v>
      </c>
      <c r="B78" s="39" t="s">
        <v>73</v>
      </c>
      <c r="C78" s="40" t="s">
        <v>262</v>
      </c>
      <c r="D78" s="40" t="s">
        <v>46</v>
      </c>
      <c r="E78" s="38" t="s">
        <v>39</v>
      </c>
      <c r="F78" s="57" t="s">
        <v>263</v>
      </c>
      <c r="G78" s="41">
        <v>44186</v>
      </c>
      <c r="H78" s="42">
        <f t="shared" si="6"/>
        <v>45281</v>
      </c>
      <c r="I78" s="42">
        <f t="shared" ca="1" si="10"/>
        <v>44574.641946064818</v>
      </c>
      <c r="J78" s="43" t="str">
        <f t="shared" ca="1" si="8"/>
        <v>1 Tahun 11 Bulan 8 Hari</v>
      </c>
      <c r="K78" s="44" t="str">
        <f t="shared" ca="1" si="9"/>
        <v>MASIH BERLAKU</v>
      </c>
      <c r="L78" s="44" t="s">
        <v>41</v>
      </c>
      <c r="M78" s="44" t="s">
        <v>264</v>
      </c>
      <c r="N78" s="44" t="s">
        <v>265</v>
      </c>
      <c r="O78" s="45" t="s">
        <v>33</v>
      </c>
      <c r="P78" s="58"/>
      <c r="Q78" s="58"/>
      <c r="R78" s="47" t="s">
        <v>44</v>
      </c>
      <c r="S78" s="48"/>
      <c r="T78" s="48"/>
      <c r="U78" s="48"/>
      <c r="V78" s="49"/>
      <c r="W78" s="50"/>
      <c r="X78" s="51" t="str">
        <f t="shared" si="11"/>
        <v/>
      </c>
      <c r="Y78" s="52"/>
      <c r="Z78" s="53"/>
      <c r="AB78" s="35"/>
      <c r="AC78" s="36"/>
      <c r="AD78" s="37"/>
      <c r="AF78" s="35"/>
      <c r="AG78" s="36"/>
      <c r="AH78" s="37"/>
    </row>
    <row r="79" spans="1:34" s="34" customFormat="1" ht="31.5" customHeight="1" x14ac:dyDescent="0.25">
      <c r="A79" s="38">
        <v>75</v>
      </c>
      <c r="B79" s="39" t="s">
        <v>27</v>
      </c>
      <c r="C79" s="40" t="s">
        <v>266</v>
      </c>
      <c r="D79" s="40" t="s">
        <v>29</v>
      </c>
      <c r="E79" s="38" t="s">
        <v>39</v>
      </c>
      <c r="F79" s="57" t="s">
        <v>267</v>
      </c>
      <c r="G79" s="41">
        <v>44463</v>
      </c>
      <c r="H79" s="42">
        <f t="shared" si="6"/>
        <v>45558</v>
      </c>
      <c r="I79" s="42">
        <f t="shared" ca="1" si="10"/>
        <v>44574.641946064818</v>
      </c>
      <c r="J79" s="43" t="str">
        <f t="shared" ca="1" si="8"/>
        <v>2 Tahun 8 Bulan 10 Hari</v>
      </c>
      <c r="K79" s="44" t="str">
        <f t="shared" ca="1" si="9"/>
        <v>MASIH BERLAKU</v>
      </c>
      <c r="L79" s="44" t="s">
        <v>41</v>
      </c>
      <c r="M79" s="44" t="s">
        <v>268</v>
      </c>
      <c r="N79" s="44" t="s">
        <v>269</v>
      </c>
      <c r="O79" s="45" t="s">
        <v>33</v>
      </c>
      <c r="P79" s="58"/>
      <c r="Q79" s="58"/>
      <c r="R79" s="47" t="s">
        <v>44</v>
      </c>
      <c r="S79" s="48"/>
      <c r="T79" s="48"/>
      <c r="U79" s="48"/>
      <c r="V79" s="49" t="s">
        <v>59</v>
      </c>
      <c r="W79" s="50" t="s">
        <v>60</v>
      </c>
      <c r="X79" s="51">
        <f t="shared" si="11"/>
        <v>1000000</v>
      </c>
      <c r="Y79" s="52" t="s">
        <v>270</v>
      </c>
      <c r="Z79" s="53" t="s">
        <v>62</v>
      </c>
      <c r="AB79" s="35"/>
      <c r="AC79" s="36"/>
      <c r="AD79" s="37"/>
      <c r="AF79" s="35"/>
      <c r="AG79" s="36"/>
      <c r="AH79" s="37"/>
    </row>
    <row r="80" spans="1:34" s="34" customFormat="1" ht="28.5" customHeight="1" x14ac:dyDescent="0.25">
      <c r="A80" s="38">
        <v>76</v>
      </c>
      <c r="B80" s="39" t="s">
        <v>36</v>
      </c>
      <c r="C80" s="40" t="s">
        <v>271</v>
      </c>
      <c r="D80" s="40" t="s">
        <v>29</v>
      </c>
      <c r="E80" s="38" t="s">
        <v>39</v>
      </c>
      <c r="F80" s="57" t="s">
        <v>272</v>
      </c>
      <c r="G80" s="41">
        <v>43430</v>
      </c>
      <c r="H80" s="42">
        <f t="shared" si="6"/>
        <v>44525</v>
      </c>
      <c r="I80" s="42">
        <f t="shared" ca="1" si="10"/>
        <v>44574.641946064818</v>
      </c>
      <c r="J80" s="43" t="str">
        <f t="shared" ca="1" si="8"/>
        <v>EXPIRED</v>
      </c>
      <c r="K80" s="44" t="str">
        <f t="shared" ca="1" si="9"/>
        <v>SUDAH KADALUARSA</v>
      </c>
      <c r="L80" s="44" t="s">
        <v>41</v>
      </c>
      <c r="M80" s="44" t="s">
        <v>273</v>
      </c>
      <c r="N80" s="44" t="s">
        <v>274</v>
      </c>
      <c r="O80" s="45" t="s">
        <v>33</v>
      </c>
      <c r="P80" s="58"/>
      <c r="Q80" s="58"/>
      <c r="R80" s="47" t="s">
        <v>44</v>
      </c>
      <c r="S80" s="48"/>
      <c r="T80" s="48"/>
      <c r="U80" s="48"/>
      <c r="V80" s="49"/>
      <c r="W80" s="50"/>
      <c r="X80" s="51" t="str">
        <f t="shared" si="11"/>
        <v/>
      </c>
      <c r="Y80" s="52"/>
      <c r="Z80" s="53"/>
      <c r="AB80" s="35"/>
      <c r="AC80" s="36"/>
      <c r="AD80" s="37"/>
      <c r="AF80" s="35"/>
      <c r="AG80" s="36"/>
      <c r="AH80" s="37"/>
    </row>
    <row r="81" spans="1:34" s="34" customFormat="1" ht="15.75" customHeight="1" x14ac:dyDescent="0.25">
      <c r="A81" s="38">
        <v>77</v>
      </c>
      <c r="B81" s="39" t="s">
        <v>73</v>
      </c>
      <c r="C81" s="40" t="s">
        <v>275</v>
      </c>
      <c r="D81" s="40" t="s">
        <v>29</v>
      </c>
      <c r="E81" s="38" t="s">
        <v>39</v>
      </c>
      <c r="F81" s="57" t="s">
        <v>276</v>
      </c>
      <c r="G81" s="41">
        <v>43734</v>
      </c>
      <c r="H81" s="42">
        <f t="shared" si="6"/>
        <v>44829</v>
      </c>
      <c r="I81" s="42">
        <f t="shared" ca="1" si="10"/>
        <v>44574.641946064818</v>
      </c>
      <c r="J81" s="43" t="str">
        <f t="shared" ca="1" si="8"/>
        <v>0 Tahun 8 Bulan 12 Hari</v>
      </c>
      <c r="K81" s="44" t="str">
        <f t="shared" ca="1" si="9"/>
        <v>MASIH BERLAKU</v>
      </c>
      <c r="L81" s="44" t="s">
        <v>41</v>
      </c>
      <c r="M81" s="44" t="s">
        <v>277</v>
      </c>
      <c r="N81" s="44" t="s">
        <v>278</v>
      </c>
      <c r="O81" s="45" t="s">
        <v>33</v>
      </c>
      <c r="P81" s="58"/>
      <c r="Q81" s="58"/>
      <c r="R81" s="47" t="s">
        <v>44</v>
      </c>
      <c r="S81" s="48"/>
      <c r="T81" s="48"/>
      <c r="U81" s="48"/>
      <c r="V81" s="49"/>
      <c r="W81" s="50"/>
      <c r="X81" s="51" t="str">
        <f t="shared" si="11"/>
        <v/>
      </c>
      <c r="Y81" s="52"/>
      <c r="Z81" s="53"/>
      <c r="AB81" s="35"/>
      <c r="AC81" s="36"/>
      <c r="AD81" s="37"/>
      <c r="AF81" s="35"/>
      <c r="AG81" s="36"/>
      <c r="AH81" s="37"/>
    </row>
    <row r="82" spans="1:34" s="79" customFormat="1" ht="15.75" customHeight="1" x14ac:dyDescent="0.25">
      <c r="A82" s="62">
        <v>78</v>
      </c>
      <c r="B82" s="63" t="s">
        <v>27</v>
      </c>
      <c r="C82" s="64" t="s">
        <v>279</v>
      </c>
      <c r="D82" s="64" t="s">
        <v>29</v>
      </c>
      <c r="E82" s="62" t="s">
        <v>39</v>
      </c>
      <c r="F82" s="65" t="s">
        <v>280</v>
      </c>
      <c r="G82" s="66">
        <v>40954</v>
      </c>
      <c r="H82" s="67">
        <f t="shared" si="6"/>
        <v>42049</v>
      </c>
      <c r="I82" s="67">
        <f t="shared" ca="1" si="10"/>
        <v>44574.641946064818</v>
      </c>
      <c r="J82" s="68" t="str">
        <f t="shared" ca="1" si="8"/>
        <v>EXPIRED</v>
      </c>
      <c r="K82" s="69" t="str">
        <f t="shared" ca="1" si="9"/>
        <v>SUDAH KADALUARSA</v>
      </c>
      <c r="L82" s="69" t="s">
        <v>41</v>
      </c>
      <c r="M82" s="69" t="s">
        <v>281</v>
      </c>
      <c r="N82" s="69" t="s">
        <v>282</v>
      </c>
      <c r="O82" s="70" t="s">
        <v>33</v>
      </c>
      <c r="P82" s="71"/>
      <c r="Q82" s="71"/>
      <c r="R82" s="72" t="s">
        <v>44</v>
      </c>
      <c r="S82" s="73"/>
      <c r="T82" s="73"/>
      <c r="U82" s="73"/>
      <c r="V82" s="74"/>
      <c r="W82" s="75"/>
      <c r="X82" s="76" t="str">
        <f t="shared" si="11"/>
        <v/>
      </c>
      <c r="Y82" s="77"/>
      <c r="Z82" s="78"/>
      <c r="AB82" s="80"/>
      <c r="AC82" s="81"/>
      <c r="AD82" s="82"/>
      <c r="AF82" s="80"/>
      <c r="AG82" s="81"/>
      <c r="AH82" s="82"/>
    </row>
    <row r="83" spans="1:34" s="34" customFormat="1" ht="28.5" customHeight="1" x14ac:dyDescent="0.25">
      <c r="A83" s="38">
        <v>79</v>
      </c>
      <c r="B83" s="39" t="s">
        <v>27</v>
      </c>
      <c r="C83" s="40" t="s">
        <v>283</v>
      </c>
      <c r="D83" s="40" t="s">
        <v>46</v>
      </c>
      <c r="E83" s="38" t="s">
        <v>39</v>
      </c>
      <c r="F83" s="57" t="s">
        <v>284</v>
      </c>
      <c r="G83" s="41">
        <v>44476</v>
      </c>
      <c r="H83" s="42">
        <f t="shared" si="6"/>
        <v>45571</v>
      </c>
      <c r="I83" s="42">
        <f t="shared" ca="1" si="10"/>
        <v>44574.641946064818</v>
      </c>
      <c r="J83" s="43" t="str">
        <f t="shared" ca="1" si="8"/>
        <v>2 Tahun 8 Bulan 23 Hari</v>
      </c>
      <c r="K83" s="44" t="str">
        <f t="shared" ca="1" si="9"/>
        <v>MASIH BERLAKU</v>
      </c>
      <c r="L83" s="44" t="s">
        <v>41</v>
      </c>
      <c r="M83" s="44" t="s">
        <v>285</v>
      </c>
      <c r="N83" s="44" t="s">
        <v>286</v>
      </c>
      <c r="O83" s="45" t="s">
        <v>33</v>
      </c>
      <c r="P83" s="58"/>
      <c r="Q83" s="58"/>
      <c r="R83" s="47" t="s">
        <v>44</v>
      </c>
      <c r="S83" s="48"/>
      <c r="T83" s="48"/>
      <c r="U83" s="48"/>
      <c r="V83" s="49"/>
      <c r="W83" s="50"/>
      <c r="X83" s="51" t="str">
        <f t="shared" si="11"/>
        <v/>
      </c>
      <c r="Y83" s="52"/>
      <c r="Z83" s="53"/>
      <c r="AB83" s="35"/>
      <c r="AC83" s="36"/>
      <c r="AD83" s="37"/>
      <c r="AF83" s="35"/>
      <c r="AG83" s="36"/>
      <c r="AH83" s="37"/>
    </row>
    <row r="84" spans="1:34" s="34" customFormat="1" ht="28.5" customHeight="1" x14ac:dyDescent="0.25">
      <c r="A84" s="38">
        <v>80</v>
      </c>
      <c r="B84" s="39" t="s">
        <v>107</v>
      </c>
      <c r="C84" s="40" t="s">
        <v>287</v>
      </c>
      <c r="D84" s="40" t="s">
        <v>288</v>
      </c>
      <c r="E84" s="38" t="s">
        <v>123</v>
      </c>
      <c r="F84" s="57" t="s">
        <v>289</v>
      </c>
      <c r="G84" s="41">
        <v>44153</v>
      </c>
      <c r="H84" s="42">
        <f t="shared" si="6"/>
        <v>45248</v>
      </c>
      <c r="I84" s="42">
        <f t="shared" ca="1" si="10"/>
        <v>44574.641946064818</v>
      </c>
      <c r="J84" s="43" t="str">
        <f t="shared" ca="1" si="8"/>
        <v>1 Tahun 10 Bulan 5 Hari</v>
      </c>
      <c r="K84" s="44" t="str">
        <f t="shared" ca="1" si="9"/>
        <v>MASIH BERLAKU</v>
      </c>
      <c r="L84" s="44" t="s">
        <v>41</v>
      </c>
      <c r="M84" s="44" t="s">
        <v>290</v>
      </c>
      <c r="N84" s="44" t="s">
        <v>291</v>
      </c>
      <c r="O84" s="45" t="s">
        <v>33</v>
      </c>
      <c r="P84" s="58"/>
      <c r="Q84" s="58"/>
      <c r="R84" s="47" t="s">
        <v>44</v>
      </c>
      <c r="S84" s="48"/>
      <c r="T84" s="48"/>
      <c r="U84" s="48"/>
      <c r="V84" s="49"/>
      <c r="W84" s="50"/>
      <c r="X84" s="51" t="str">
        <f t="shared" si="11"/>
        <v/>
      </c>
      <c r="Y84" s="52"/>
      <c r="Z84" s="53"/>
      <c r="AB84" s="35"/>
      <c r="AC84" s="36"/>
      <c r="AD84" s="37"/>
      <c r="AF84" s="35"/>
      <c r="AG84" s="36"/>
      <c r="AH84" s="37"/>
    </row>
    <row r="85" spans="1:34" s="34" customFormat="1" ht="28.5" customHeight="1" x14ac:dyDescent="0.25">
      <c r="A85" s="38">
        <v>81</v>
      </c>
      <c r="B85" s="39" t="s">
        <v>27</v>
      </c>
      <c r="C85" s="40" t="s">
        <v>292</v>
      </c>
      <c r="D85" s="40" t="s">
        <v>46</v>
      </c>
      <c r="E85" s="38" t="s">
        <v>39</v>
      </c>
      <c r="F85" s="57" t="s">
        <v>293</v>
      </c>
      <c r="G85" s="41">
        <v>43516</v>
      </c>
      <c r="H85" s="42">
        <f t="shared" si="6"/>
        <v>44611</v>
      </c>
      <c r="I85" s="42">
        <f t="shared" ca="1" si="10"/>
        <v>44574.641946064818</v>
      </c>
      <c r="J85" s="43" t="str">
        <f t="shared" ca="1" si="8"/>
        <v>0 Tahun 1 Bulan 6 Hari</v>
      </c>
      <c r="K85" s="44" t="str">
        <f t="shared" ca="1" si="9"/>
        <v>MASIH BERLAKU</v>
      </c>
      <c r="L85" s="44"/>
      <c r="M85" s="44" t="s">
        <v>31</v>
      </c>
      <c r="N85" s="44" t="s">
        <v>32</v>
      </c>
      <c r="O85" s="45" t="s">
        <v>33</v>
      </c>
      <c r="P85" s="58"/>
      <c r="Q85" s="58"/>
      <c r="R85" s="47" t="s">
        <v>35</v>
      </c>
      <c r="S85" s="48"/>
      <c r="T85" s="48"/>
      <c r="U85" s="48"/>
      <c r="V85" s="49"/>
      <c r="W85" s="50"/>
      <c r="X85" s="51" t="str">
        <f t="shared" si="11"/>
        <v/>
      </c>
      <c r="Y85" s="52"/>
      <c r="Z85" s="53"/>
      <c r="AB85" s="35"/>
      <c r="AC85" s="36"/>
      <c r="AD85" s="37"/>
      <c r="AF85" s="35"/>
      <c r="AG85" s="36"/>
      <c r="AH85" s="37"/>
    </row>
    <row r="86" spans="1:34" s="34" customFormat="1" ht="28.5" customHeight="1" x14ac:dyDescent="0.25">
      <c r="A86" s="38">
        <v>82</v>
      </c>
      <c r="B86" s="39" t="s">
        <v>27</v>
      </c>
      <c r="C86" s="40" t="s">
        <v>294</v>
      </c>
      <c r="D86" s="40" t="s">
        <v>46</v>
      </c>
      <c r="E86" s="38" t="s">
        <v>39</v>
      </c>
      <c r="F86" s="57" t="s">
        <v>295</v>
      </c>
      <c r="G86" s="41">
        <v>43535</v>
      </c>
      <c r="H86" s="42">
        <f t="shared" si="6"/>
        <v>44630</v>
      </c>
      <c r="I86" s="42">
        <f t="shared" ca="1" si="10"/>
        <v>44574.641946064818</v>
      </c>
      <c r="J86" s="43" t="str">
        <f t="shared" ca="1" si="8"/>
        <v>0 Tahun 1 Bulan 25 Hari</v>
      </c>
      <c r="K86" s="44" t="str">
        <f t="shared" ca="1" si="9"/>
        <v>MASIH BERLAKU</v>
      </c>
      <c r="L86" s="44" t="s">
        <v>52</v>
      </c>
      <c r="M86" s="44" t="s">
        <v>296</v>
      </c>
      <c r="N86" s="44" t="s">
        <v>297</v>
      </c>
      <c r="O86" s="45" t="s">
        <v>33</v>
      </c>
      <c r="P86" s="58"/>
      <c r="Q86" s="58"/>
      <c r="R86" s="47" t="s">
        <v>44</v>
      </c>
      <c r="S86" s="48"/>
      <c r="T86" s="48"/>
      <c r="U86" s="48"/>
      <c r="V86" s="49"/>
      <c r="W86" s="50"/>
      <c r="X86" s="51" t="str">
        <f t="shared" si="11"/>
        <v/>
      </c>
      <c r="Y86" s="52"/>
      <c r="Z86" s="53"/>
      <c r="AB86" s="35"/>
      <c r="AC86" s="36"/>
      <c r="AD86" s="37"/>
      <c r="AF86" s="35"/>
      <c r="AG86" s="36"/>
      <c r="AH86" s="37"/>
    </row>
    <row r="87" spans="1:34" s="34" customFormat="1" ht="28.5" customHeight="1" x14ac:dyDescent="0.25">
      <c r="A87" s="38">
        <v>83</v>
      </c>
      <c r="B87" s="39" t="s">
        <v>27</v>
      </c>
      <c r="C87" s="40" t="s">
        <v>298</v>
      </c>
      <c r="D87" s="40" t="s">
        <v>67</v>
      </c>
      <c r="E87" s="38" t="s">
        <v>39</v>
      </c>
      <c r="F87" s="38"/>
      <c r="G87" s="41">
        <v>43388</v>
      </c>
      <c r="H87" s="42">
        <f t="shared" si="6"/>
        <v>44483</v>
      </c>
      <c r="I87" s="42">
        <f t="shared" ca="1" si="10"/>
        <v>44574.641946064818</v>
      </c>
      <c r="J87" s="43" t="str">
        <f t="shared" ca="1" si="8"/>
        <v>EXPIRED</v>
      </c>
      <c r="K87" s="44" t="str">
        <f t="shared" ca="1" si="9"/>
        <v>SUDAH KADALUARSA</v>
      </c>
      <c r="L87" s="44" t="s">
        <v>52</v>
      </c>
      <c r="M87" s="44" t="s">
        <v>299</v>
      </c>
      <c r="N87" s="44" t="s">
        <v>300</v>
      </c>
      <c r="O87" s="45" t="s">
        <v>33</v>
      </c>
      <c r="P87" s="58"/>
      <c r="Q87" s="58"/>
      <c r="R87" s="47" t="s">
        <v>44</v>
      </c>
      <c r="S87" s="48"/>
      <c r="T87" s="48"/>
      <c r="U87" s="48"/>
      <c r="V87" s="49"/>
      <c r="W87" s="50"/>
      <c r="X87" s="51" t="str">
        <f t="shared" si="11"/>
        <v/>
      </c>
      <c r="Y87" s="52"/>
      <c r="Z87" s="53"/>
      <c r="AB87" s="35"/>
      <c r="AC87" s="36"/>
      <c r="AD87" s="37"/>
      <c r="AF87" s="35"/>
      <c r="AG87" s="36"/>
      <c r="AH87" s="37"/>
    </row>
    <row r="88" spans="1:34" s="34" customFormat="1" ht="15.75" customHeight="1" x14ac:dyDescent="0.25">
      <c r="A88" s="38">
        <v>84</v>
      </c>
      <c r="B88" s="39" t="s">
        <v>27</v>
      </c>
      <c r="C88" s="40" t="s">
        <v>301</v>
      </c>
      <c r="D88" s="40" t="s">
        <v>88</v>
      </c>
      <c r="E88" s="38" t="s">
        <v>39</v>
      </c>
      <c r="F88" s="38"/>
      <c r="G88" s="41">
        <v>43552</v>
      </c>
      <c r="H88" s="42">
        <f t="shared" si="6"/>
        <v>44647</v>
      </c>
      <c r="I88" s="42">
        <f t="shared" ca="1" si="10"/>
        <v>44574.641946064818</v>
      </c>
      <c r="J88" s="43" t="str">
        <f t="shared" ca="1" si="8"/>
        <v>0 Tahun 2 Bulan 14 Hari</v>
      </c>
      <c r="K88" s="44" t="str">
        <f t="shared" ca="1" si="9"/>
        <v>MASIH BERLAKU</v>
      </c>
      <c r="L88" s="44" t="s">
        <v>41</v>
      </c>
      <c r="M88" s="44" t="s">
        <v>302</v>
      </c>
      <c r="N88" s="44" t="s">
        <v>303</v>
      </c>
      <c r="O88" s="45" t="s">
        <v>33</v>
      </c>
      <c r="P88" s="58"/>
      <c r="Q88" s="58"/>
      <c r="R88" s="47" t="s">
        <v>44</v>
      </c>
      <c r="S88" s="48"/>
      <c r="T88" s="48"/>
      <c r="U88" s="48"/>
      <c r="V88" s="49"/>
      <c r="W88" s="50"/>
      <c r="X88" s="51" t="str">
        <f t="shared" si="11"/>
        <v/>
      </c>
      <c r="Y88" s="52"/>
      <c r="Z88" s="53"/>
      <c r="AB88" s="35"/>
      <c r="AC88" s="36"/>
      <c r="AD88" s="37"/>
      <c r="AF88" s="35"/>
      <c r="AG88" s="36"/>
      <c r="AH88" s="37"/>
    </row>
    <row r="89" spans="1:34" s="34" customFormat="1" ht="28.5" customHeight="1" x14ac:dyDescent="0.25">
      <c r="A89" s="38">
        <v>85</v>
      </c>
      <c r="B89" s="39" t="s">
        <v>107</v>
      </c>
      <c r="C89" s="40" t="s">
        <v>304</v>
      </c>
      <c r="D89" s="40" t="s">
        <v>29</v>
      </c>
      <c r="E89" s="38" t="s">
        <v>39</v>
      </c>
      <c r="F89" s="57" t="s">
        <v>305</v>
      </c>
      <c r="G89" s="41">
        <v>43486</v>
      </c>
      <c r="H89" s="42">
        <f t="shared" si="6"/>
        <v>44581</v>
      </c>
      <c r="I89" s="42">
        <f t="shared" ca="1" si="10"/>
        <v>44574.641946064818</v>
      </c>
      <c r="J89" s="43" t="str">
        <f t="shared" ca="1" si="8"/>
        <v>0 Tahun 0 Bulan 7 Hari</v>
      </c>
      <c r="K89" s="44" t="str">
        <f t="shared" ca="1" si="9"/>
        <v>MASIH BERLAKU</v>
      </c>
      <c r="L89" s="44" t="s">
        <v>41</v>
      </c>
      <c r="M89" s="44" t="s">
        <v>306</v>
      </c>
      <c r="N89" s="44" t="s">
        <v>307</v>
      </c>
      <c r="O89" s="45" t="s">
        <v>33</v>
      </c>
      <c r="P89" s="58"/>
      <c r="Q89" s="58"/>
      <c r="R89" s="47" t="s">
        <v>44</v>
      </c>
      <c r="S89" s="48"/>
      <c r="T89" s="48"/>
      <c r="U89" s="48"/>
      <c r="V89" s="49"/>
      <c r="W89" s="50"/>
      <c r="X89" s="51" t="str">
        <f t="shared" si="11"/>
        <v/>
      </c>
      <c r="Y89" s="52"/>
      <c r="Z89" s="53"/>
      <c r="AB89" s="35"/>
      <c r="AC89" s="36"/>
      <c r="AD89" s="37"/>
      <c r="AF89" s="35"/>
      <c r="AG89" s="36"/>
      <c r="AH89" s="37"/>
    </row>
    <row r="90" spans="1:34" s="34" customFormat="1" ht="28.5" customHeight="1" x14ac:dyDescent="0.25">
      <c r="A90" s="38">
        <v>86</v>
      </c>
      <c r="B90" s="39" t="s">
        <v>107</v>
      </c>
      <c r="C90" s="40" t="s">
        <v>308</v>
      </c>
      <c r="D90" s="40" t="s">
        <v>46</v>
      </c>
      <c r="E90" s="38" t="s">
        <v>39</v>
      </c>
      <c r="F90" s="57" t="s">
        <v>309</v>
      </c>
      <c r="G90" s="41">
        <v>44147</v>
      </c>
      <c r="H90" s="42">
        <f t="shared" si="6"/>
        <v>45242</v>
      </c>
      <c r="I90" s="42">
        <f t="shared" ca="1" si="10"/>
        <v>44574.641946064818</v>
      </c>
      <c r="J90" s="43" t="str">
        <f t="shared" ca="1" si="8"/>
        <v>1 Tahun 9 Bulan 30 Hari</v>
      </c>
      <c r="K90" s="44" t="str">
        <f t="shared" ca="1" si="9"/>
        <v>MASIH BERLAKU</v>
      </c>
      <c r="L90" s="44" t="s">
        <v>41</v>
      </c>
      <c r="M90" s="44" t="s">
        <v>310</v>
      </c>
      <c r="N90" s="44" t="s">
        <v>311</v>
      </c>
      <c r="O90" s="45" t="s">
        <v>33</v>
      </c>
      <c r="P90" s="58"/>
      <c r="Q90" s="45" t="s">
        <v>33</v>
      </c>
      <c r="R90" s="47" t="s">
        <v>44</v>
      </c>
      <c r="S90" s="48"/>
      <c r="T90" s="48"/>
      <c r="U90" s="48"/>
      <c r="V90" s="49"/>
      <c r="W90" s="50"/>
      <c r="X90" s="51" t="str">
        <f t="shared" si="11"/>
        <v/>
      </c>
      <c r="Y90" s="52"/>
      <c r="Z90" s="53"/>
      <c r="AB90" s="35"/>
      <c r="AC90" s="36"/>
      <c r="AD90" s="37"/>
      <c r="AF90" s="35"/>
      <c r="AG90" s="36"/>
      <c r="AH90" s="37"/>
    </row>
    <row r="91" spans="1:34" s="34" customFormat="1" ht="15.75" customHeight="1" x14ac:dyDescent="0.25">
      <c r="A91" s="38">
        <v>87</v>
      </c>
      <c r="B91" s="39" t="s">
        <v>27</v>
      </c>
      <c r="C91" s="40" t="s">
        <v>312</v>
      </c>
      <c r="D91" s="40" t="s">
        <v>88</v>
      </c>
      <c r="E91" s="38" t="s">
        <v>39</v>
      </c>
      <c r="F91" s="38"/>
      <c r="G91" s="41">
        <v>41886</v>
      </c>
      <c r="H91" s="42">
        <f t="shared" si="6"/>
        <v>42981</v>
      </c>
      <c r="I91" s="42">
        <f t="shared" ca="1" si="10"/>
        <v>44574.641946064818</v>
      </c>
      <c r="J91" s="43" t="str">
        <f t="shared" ca="1" si="8"/>
        <v>EXPIRED</v>
      </c>
      <c r="K91" s="44" t="str">
        <f t="shared" ca="1" si="9"/>
        <v>SUDAH KADALUARSA</v>
      </c>
      <c r="L91" s="44" t="s">
        <v>52</v>
      </c>
      <c r="M91" s="44" t="s">
        <v>313</v>
      </c>
      <c r="N91" s="44" t="s">
        <v>314</v>
      </c>
      <c r="O91" s="45" t="s">
        <v>33</v>
      </c>
      <c r="P91" s="58"/>
      <c r="Q91" s="45" t="s">
        <v>33</v>
      </c>
      <c r="R91" s="47" t="s">
        <v>44</v>
      </c>
      <c r="S91" s="48"/>
      <c r="T91" s="48"/>
      <c r="U91" s="48"/>
      <c r="V91" s="49"/>
      <c r="W91" s="50"/>
      <c r="X91" s="51" t="str">
        <f t="shared" si="11"/>
        <v/>
      </c>
      <c r="Y91" s="52"/>
      <c r="Z91" s="53"/>
      <c r="AB91" s="35"/>
      <c r="AC91" s="36"/>
      <c r="AD91" s="37"/>
      <c r="AF91" s="35"/>
      <c r="AG91" s="36"/>
      <c r="AH91" s="37"/>
    </row>
    <row r="92" spans="1:34" s="34" customFormat="1" ht="15.75" customHeight="1" x14ac:dyDescent="0.25">
      <c r="A92" s="38">
        <v>88</v>
      </c>
      <c r="B92" s="39" t="s">
        <v>107</v>
      </c>
      <c r="C92" s="40" t="s">
        <v>315</v>
      </c>
      <c r="D92" s="40" t="s">
        <v>67</v>
      </c>
      <c r="E92" s="38" t="s">
        <v>39</v>
      </c>
      <c r="F92" s="57" t="s">
        <v>316</v>
      </c>
      <c r="G92" s="41">
        <v>41640</v>
      </c>
      <c r="H92" s="42">
        <f t="shared" si="6"/>
        <v>42735</v>
      </c>
      <c r="I92" s="42">
        <f t="shared" ca="1" si="10"/>
        <v>44574.641946064818</v>
      </c>
      <c r="J92" s="43" t="str">
        <f t="shared" ca="1" si="8"/>
        <v>EXPIRED</v>
      </c>
      <c r="K92" s="44" t="str">
        <f t="shared" ca="1" si="9"/>
        <v>SUDAH KADALUARSA</v>
      </c>
      <c r="L92" s="44" t="s">
        <v>41</v>
      </c>
      <c r="M92" s="44" t="s">
        <v>317</v>
      </c>
      <c r="N92" s="44" t="s">
        <v>318</v>
      </c>
      <c r="O92" s="45" t="s">
        <v>33</v>
      </c>
      <c r="P92" s="46"/>
      <c r="Q92" s="58" t="s">
        <v>34</v>
      </c>
      <c r="R92" s="47" t="s">
        <v>44</v>
      </c>
      <c r="S92" s="48"/>
      <c r="T92" s="48"/>
      <c r="U92" s="48"/>
      <c r="V92" s="49"/>
      <c r="W92" s="50"/>
      <c r="X92" s="51" t="str">
        <f t="shared" si="11"/>
        <v/>
      </c>
      <c r="Y92" s="52"/>
      <c r="Z92" s="53"/>
      <c r="AB92" s="35"/>
      <c r="AC92" s="36"/>
      <c r="AD92" s="37"/>
      <c r="AF92" s="35"/>
      <c r="AG92" s="36"/>
      <c r="AH92" s="37"/>
    </row>
    <row r="93" spans="1:34" s="34" customFormat="1" ht="28.5" customHeight="1" x14ac:dyDescent="0.25">
      <c r="A93" s="38">
        <v>89</v>
      </c>
      <c r="B93" s="39" t="s">
        <v>107</v>
      </c>
      <c r="C93" s="40" t="s">
        <v>319</v>
      </c>
      <c r="D93" s="40" t="s">
        <v>88</v>
      </c>
      <c r="E93" s="38" t="s">
        <v>39</v>
      </c>
      <c r="F93" s="57" t="s">
        <v>320</v>
      </c>
      <c r="G93" s="41">
        <v>43571</v>
      </c>
      <c r="H93" s="42">
        <f t="shared" si="6"/>
        <v>44666</v>
      </c>
      <c r="I93" s="42">
        <f t="shared" ca="1" si="10"/>
        <v>44574.641946064818</v>
      </c>
      <c r="J93" s="43" t="str">
        <f t="shared" ca="1" si="8"/>
        <v>0 Tahun 3 Bulan 2 Hari</v>
      </c>
      <c r="K93" s="44" t="str">
        <f t="shared" ca="1" si="9"/>
        <v>MASIH BERLAKU</v>
      </c>
      <c r="L93" s="44" t="s">
        <v>41</v>
      </c>
      <c r="M93" s="44" t="s">
        <v>285</v>
      </c>
      <c r="N93" s="44" t="s">
        <v>286</v>
      </c>
      <c r="O93" s="45" t="s">
        <v>33</v>
      </c>
      <c r="P93" s="58"/>
      <c r="Q93" s="58"/>
      <c r="R93" s="47" t="s">
        <v>44</v>
      </c>
      <c r="S93" s="48"/>
      <c r="T93" s="48"/>
      <c r="U93" s="48"/>
      <c r="V93" s="49"/>
      <c r="W93" s="50"/>
      <c r="X93" s="51" t="str">
        <f t="shared" si="11"/>
        <v/>
      </c>
      <c r="Y93" s="52"/>
      <c r="Z93" s="53"/>
      <c r="AB93" s="35"/>
      <c r="AC93" s="36"/>
      <c r="AD93" s="37"/>
      <c r="AF93" s="35"/>
      <c r="AG93" s="36"/>
      <c r="AH93" s="37"/>
    </row>
    <row r="94" spans="1:34" s="34" customFormat="1" ht="31.5" customHeight="1" x14ac:dyDescent="0.25">
      <c r="A94" s="38">
        <v>90</v>
      </c>
      <c r="B94" s="39" t="s">
        <v>27</v>
      </c>
      <c r="C94" s="40" t="s">
        <v>321</v>
      </c>
      <c r="D94" s="40" t="s">
        <v>88</v>
      </c>
      <c r="E94" s="38" t="s">
        <v>123</v>
      </c>
      <c r="F94" s="57" t="s">
        <v>322</v>
      </c>
      <c r="G94" s="41">
        <v>44522</v>
      </c>
      <c r="H94" s="42">
        <f t="shared" si="6"/>
        <v>45617</v>
      </c>
      <c r="I94" s="42">
        <f t="shared" ca="1" si="10"/>
        <v>44574.641946064818</v>
      </c>
      <c r="J94" s="43" t="str">
        <f t="shared" ca="1" si="8"/>
        <v>2 Tahun 10 Bulan 8 Hari</v>
      </c>
      <c r="K94" s="44" t="str">
        <f t="shared" ca="1" si="9"/>
        <v>MASIH BERLAKU</v>
      </c>
      <c r="L94" s="44" t="s">
        <v>41</v>
      </c>
      <c r="M94" s="44" t="s">
        <v>285</v>
      </c>
      <c r="N94" s="44" t="s">
        <v>286</v>
      </c>
      <c r="O94" s="45" t="s">
        <v>33</v>
      </c>
      <c r="P94" s="58"/>
      <c r="Q94" s="58"/>
      <c r="R94" s="47" t="s">
        <v>44</v>
      </c>
      <c r="S94" s="48"/>
      <c r="T94" s="48">
        <v>44488</v>
      </c>
      <c r="U94" s="48" t="s">
        <v>323</v>
      </c>
      <c r="V94" s="49" t="s">
        <v>324</v>
      </c>
      <c r="W94" s="50" t="s">
        <v>242</v>
      </c>
      <c r="X94" s="51">
        <f t="shared" si="11"/>
        <v>1500000</v>
      </c>
      <c r="Y94" s="52" t="s">
        <v>61</v>
      </c>
      <c r="Z94" s="53" t="s">
        <v>135</v>
      </c>
      <c r="AB94" s="35"/>
      <c r="AC94" s="36"/>
      <c r="AD94" s="37"/>
      <c r="AF94" s="35"/>
      <c r="AG94" s="36"/>
      <c r="AH94" s="37"/>
    </row>
    <row r="95" spans="1:34" s="34" customFormat="1" ht="15.75" x14ac:dyDescent="0.25">
      <c r="A95" s="83"/>
      <c r="B95" s="84"/>
      <c r="C95" s="85"/>
      <c r="D95" s="85"/>
      <c r="E95" s="83"/>
      <c r="F95" s="83"/>
      <c r="G95" s="86"/>
      <c r="H95" s="87"/>
      <c r="I95" s="87"/>
      <c r="J95" s="88"/>
      <c r="K95" s="88"/>
      <c r="L95" s="89"/>
      <c r="M95" s="89"/>
      <c r="N95" s="89"/>
      <c r="O95" s="90"/>
      <c r="P95" s="91"/>
      <c r="Q95" s="91"/>
      <c r="R95" s="92"/>
      <c r="W95" s="35"/>
      <c r="X95" s="36"/>
      <c r="Y95" s="36"/>
      <c r="Z95" s="37"/>
      <c r="AB95" s="35"/>
      <c r="AC95" s="36"/>
      <c r="AD95" s="37"/>
      <c r="AF95" s="35"/>
      <c r="AG95" s="36"/>
      <c r="AH95" s="37"/>
    </row>
    <row r="96" spans="1:34" s="34" customFormat="1" ht="15.75" x14ac:dyDescent="0.25">
      <c r="A96" s="83"/>
      <c r="B96" s="84"/>
      <c r="C96" s="85"/>
      <c r="D96" s="85"/>
      <c r="E96" s="83"/>
      <c r="F96" s="83"/>
      <c r="G96" s="86"/>
      <c r="H96" s="87"/>
      <c r="I96" s="87"/>
      <c r="J96" s="88"/>
      <c r="K96" s="88"/>
      <c r="L96" s="89"/>
      <c r="M96" s="89"/>
      <c r="N96" s="89"/>
      <c r="O96" s="90"/>
      <c r="P96" s="91"/>
      <c r="Q96" s="91"/>
      <c r="R96" s="92"/>
      <c r="W96" s="35"/>
      <c r="X96" s="36"/>
      <c r="Y96" s="36"/>
      <c r="Z96" s="37"/>
      <c r="AB96" s="35"/>
      <c r="AC96" s="36"/>
      <c r="AD96" s="37"/>
      <c r="AF96" s="35"/>
      <c r="AG96" s="36"/>
      <c r="AH96" s="37"/>
    </row>
    <row r="97" spans="1:34" s="34" customFormat="1" ht="15.75" x14ac:dyDescent="0.25">
      <c r="A97" s="83"/>
      <c r="B97" s="84"/>
      <c r="C97" s="85"/>
      <c r="D97" s="85"/>
      <c r="E97" s="83"/>
      <c r="F97" s="83"/>
      <c r="G97" s="86"/>
      <c r="H97" s="87"/>
      <c r="I97" s="87"/>
      <c r="J97" s="88"/>
      <c r="K97" s="88"/>
      <c r="L97" s="89"/>
      <c r="M97" s="89"/>
      <c r="N97" s="89"/>
      <c r="O97" s="90"/>
      <c r="P97" s="91"/>
      <c r="Q97" s="91"/>
      <c r="R97" s="92"/>
      <c r="W97" s="35"/>
      <c r="X97" s="36"/>
      <c r="Y97" s="36"/>
      <c r="Z97" s="37"/>
      <c r="AB97" s="35"/>
      <c r="AC97" s="36"/>
      <c r="AD97" s="37"/>
      <c r="AF97" s="35"/>
      <c r="AG97" s="36"/>
      <c r="AH97" s="37"/>
    </row>
    <row r="98" spans="1:34" s="93" customFormat="1" ht="18" x14ac:dyDescent="0.25">
      <c r="G98" s="94"/>
      <c r="I98" s="95"/>
      <c r="J98" s="96" t="s">
        <v>325</v>
      </c>
      <c r="L98" s="97"/>
      <c r="M98" s="96"/>
      <c r="N98" s="96"/>
      <c r="O98" s="97"/>
      <c r="W98" s="98"/>
      <c r="X98" s="98"/>
      <c r="Y98" s="98"/>
      <c r="Z98" s="98"/>
    </row>
    <row r="99" spans="1:34" s="93" customFormat="1" ht="18" x14ac:dyDescent="0.25">
      <c r="G99" s="94"/>
      <c r="I99" s="95"/>
      <c r="J99" s="96"/>
      <c r="L99" s="97"/>
      <c r="M99" s="96"/>
      <c r="N99" s="96"/>
      <c r="O99" s="97"/>
      <c r="W99" s="98"/>
      <c r="X99" s="98"/>
      <c r="Y99" s="98"/>
      <c r="Z99" s="98"/>
    </row>
    <row r="100" spans="1:34" s="93" customFormat="1" ht="18" x14ac:dyDescent="0.25">
      <c r="G100" s="94"/>
      <c r="I100" s="95"/>
      <c r="J100" s="96" t="s">
        <v>326</v>
      </c>
      <c r="L100" s="97"/>
      <c r="M100" s="96"/>
      <c r="N100" s="96"/>
      <c r="O100" s="97"/>
      <c r="W100" s="98"/>
      <c r="X100" s="98"/>
      <c r="Y100" s="98"/>
      <c r="Z100" s="98"/>
    </row>
    <row r="101" spans="1:34" s="93" customFormat="1" ht="18" x14ac:dyDescent="0.25">
      <c r="G101" s="94"/>
      <c r="I101" s="95"/>
      <c r="J101" s="96" t="s">
        <v>327</v>
      </c>
      <c r="L101" s="97"/>
      <c r="M101" s="96"/>
      <c r="N101" s="96"/>
      <c r="O101" s="97"/>
      <c r="W101" s="98"/>
      <c r="X101" s="98"/>
      <c r="Y101" s="98"/>
      <c r="Z101" s="98"/>
    </row>
    <row r="102" spans="1:34" s="93" customFormat="1" ht="18" x14ac:dyDescent="0.25">
      <c r="G102" s="94"/>
      <c r="I102" s="95"/>
      <c r="J102" s="96" t="s">
        <v>328</v>
      </c>
      <c r="L102" s="97"/>
      <c r="M102" s="96"/>
      <c r="N102" s="96"/>
      <c r="O102" s="97"/>
      <c r="W102" s="98"/>
      <c r="X102" s="98"/>
      <c r="Y102" s="98"/>
      <c r="Z102" s="98"/>
    </row>
    <row r="103" spans="1:34" s="93" customFormat="1" ht="18" x14ac:dyDescent="0.25">
      <c r="G103" s="94"/>
      <c r="I103" s="95"/>
      <c r="J103" s="96"/>
      <c r="L103" s="97"/>
      <c r="M103" s="96"/>
      <c r="N103" s="96"/>
      <c r="O103" s="97"/>
      <c r="W103" s="98"/>
      <c r="X103" s="98"/>
      <c r="Y103" s="98"/>
      <c r="Z103" s="98"/>
    </row>
    <row r="104" spans="1:34" s="93" customFormat="1" ht="18" x14ac:dyDescent="0.25">
      <c r="G104" s="94"/>
      <c r="I104" s="95"/>
      <c r="J104" s="96"/>
      <c r="L104" s="97"/>
      <c r="M104" s="96"/>
      <c r="N104" s="96"/>
      <c r="O104" s="97"/>
    </row>
    <row r="105" spans="1:34" s="93" customFormat="1" ht="18" x14ac:dyDescent="0.25">
      <c r="G105" s="94"/>
      <c r="I105" s="95"/>
      <c r="J105" s="96"/>
      <c r="L105" s="97"/>
      <c r="M105" s="96"/>
      <c r="N105" s="96"/>
      <c r="O105" s="97"/>
    </row>
    <row r="106" spans="1:34" s="93" customFormat="1" ht="18" x14ac:dyDescent="0.25">
      <c r="I106" s="95"/>
      <c r="J106" s="96"/>
      <c r="L106" s="97"/>
      <c r="M106" s="96"/>
      <c r="N106" s="96"/>
      <c r="O106" s="97"/>
    </row>
    <row r="107" spans="1:34" s="93" customFormat="1" ht="18" x14ac:dyDescent="0.25">
      <c r="A107" s="99" t="s">
        <v>329</v>
      </c>
      <c r="G107" s="94"/>
      <c r="I107" s="95"/>
      <c r="J107" s="96" t="s">
        <v>330</v>
      </c>
      <c r="L107" s="97"/>
      <c r="M107" s="96"/>
      <c r="N107" s="96"/>
      <c r="O107" s="97"/>
    </row>
    <row r="108" spans="1:34" s="93" customFormat="1" ht="18" x14ac:dyDescent="0.25">
      <c r="A108" s="93" t="s">
        <v>331</v>
      </c>
      <c r="D108" s="100">
        <f ca="1">COUNTIF(K5:R94,"MASIH BERLAKU")</f>
        <v>48</v>
      </c>
      <c r="I108" s="95"/>
      <c r="J108" s="96" t="s">
        <v>332</v>
      </c>
      <c r="L108" s="97"/>
      <c r="M108" s="96"/>
      <c r="N108" s="96"/>
      <c r="O108" s="97"/>
    </row>
    <row r="109" spans="1:34" s="93" customFormat="1" ht="18" x14ac:dyDescent="0.25">
      <c r="A109" s="93" t="s">
        <v>333</v>
      </c>
      <c r="D109" s="100">
        <f ca="1">COUNTIF(K5:R94,"SUDAH KADALUARSA")</f>
        <v>42</v>
      </c>
      <c r="I109" s="95"/>
      <c r="J109" s="96" t="s">
        <v>334</v>
      </c>
      <c r="L109" s="97"/>
      <c r="M109" s="96"/>
      <c r="N109" s="96"/>
      <c r="O109" s="97"/>
    </row>
    <row r="110" spans="1:34" ht="18.75" x14ac:dyDescent="0.25">
      <c r="A110" s="101" t="s">
        <v>335</v>
      </c>
      <c r="B110" s="102"/>
      <c r="C110" s="102"/>
      <c r="D110" s="103">
        <f ca="1">D108+D109</f>
        <v>90</v>
      </c>
      <c r="H110" s="106"/>
      <c r="I110" s="106"/>
      <c r="J110" s="106"/>
      <c r="K110" s="107"/>
      <c r="L110" s="107"/>
      <c r="M110" s="107"/>
      <c r="N110" s="107"/>
    </row>
    <row r="111" spans="1:34" x14ac:dyDescent="0.25">
      <c r="G111" s="104"/>
      <c r="H111" s="109"/>
      <c r="I111" s="109"/>
      <c r="J111" s="109"/>
      <c r="K111" s="110"/>
      <c r="L111" s="110"/>
      <c r="M111" s="110"/>
      <c r="N111" s="110"/>
    </row>
    <row r="112" spans="1:34" x14ac:dyDescent="0.25">
      <c r="G112" s="104"/>
      <c r="H112" s="109"/>
      <c r="I112" s="109"/>
      <c r="J112" s="109"/>
      <c r="K112" s="110"/>
      <c r="L112" s="110"/>
      <c r="M112" s="110"/>
      <c r="N112" s="110"/>
    </row>
    <row r="113" spans="1:7" x14ac:dyDescent="0.25">
      <c r="G113" s="104"/>
    </row>
    <row r="114" spans="1:7" x14ac:dyDescent="0.25">
      <c r="A114" s="93"/>
      <c r="B114" s="93"/>
      <c r="C114" s="93"/>
      <c r="D114" s="93"/>
      <c r="E114" s="93"/>
      <c r="F114" s="93"/>
      <c r="G114" s="94"/>
    </row>
  </sheetData>
  <sheetProtection formatColumns="0" selectLockedCells="1" selectUnlockedCells="1"/>
  <autoFilter ref="A3:Q94"/>
  <mergeCells count="4">
    <mergeCell ref="A1:O1"/>
    <mergeCell ref="S2:Z2"/>
    <mergeCell ref="AB3:AD3"/>
    <mergeCell ref="AF3:AH3"/>
  </mergeCells>
  <conditionalFormatting sqref="K6:K28 K30:K90">
    <cfRule type="containsBlanks" dxfId="39" priority="36">
      <formula>LEN(TRIM(K6))=0</formula>
    </cfRule>
    <cfRule type="cellIs" dxfId="38" priority="37" operator="between">
      <formula>" "</formula>
      <formula>" "</formula>
    </cfRule>
    <cfRule type="cellIs" dxfId="37" priority="38" operator="between">
      <formula>"SUDAH KADALUARSA"</formula>
      <formula>"SUDAH KADALUARSA"</formula>
    </cfRule>
    <cfRule type="cellIs" dxfId="36" priority="39" operator="between">
      <formula>"MASIH BERLAKU"</formula>
      <formula>"MASIH BERLAKU"</formula>
    </cfRule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{E00734B0-758B-44BF-8AC8-1EDA10C22A05}</x14:id>
        </ext>
      </extLst>
    </cfRule>
  </conditionalFormatting>
  <conditionalFormatting sqref="K5:K28 K30:K90">
    <cfRule type="containsBlanks" dxfId="35" priority="41">
      <formula>LEN(TRIM(K5))=0</formula>
    </cfRule>
    <cfRule type="cellIs" dxfId="34" priority="42" operator="between">
      <formula>" "</formula>
      <formula>" "</formula>
    </cfRule>
    <cfRule type="cellIs" dxfId="33" priority="43" operator="between">
      <formula>"SUDAH KADALUARSA"</formula>
      <formula>"SUDAH KADALUARSA"</formula>
    </cfRule>
    <cfRule type="cellIs" dxfId="32" priority="44" operator="between">
      <formula>"MASIH BERLAKU"</formula>
      <formula>"MASIH BERLAKU"</formula>
    </cfRule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{CC367DF7-9402-491A-9B84-8669E4C4ACF2}</x14:id>
        </ext>
      </extLst>
    </cfRule>
  </conditionalFormatting>
  <conditionalFormatting sqref="K91">
    <cfRule type="containsBlanks" dxfId="31" priority="26">
      <formula>LEN(TRIM(K91))=0</formula>
    </cfRule>
    <cfRule type="cellIs" dxfId="30" priority="27" operator="between">
      <formula>" "</formula>
      <formula>" "</formula>
    </cfRule>
    <cfRule type="cellIs" dxfId="29" priority="28" operator="between">
      <formula>"SUDAH KADALUARSA"</formula>
      <formula>"SUDAH KADALUARSA"</formula>
    </cfRule>
    <cfRule type="cellIs" dxfId="28" priority="29" operator="between">
      <formula>"MASIH BERLAKU"</formula>
      <formula>"MASIH BERLAKU"</formula>
    </cfRule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{F5763FB6-7171-4088-86AF-7F5BF35B7974}</x14:id>
        </ext>
      </extLst>
    </cfRule>
  </conditionalFormatting>
  <conditionalFormatting sqref="K91">
    <cfRule type="containsBlanks" dxfId="27" priority="31">
      <formula>LEN(TRIM(K91))=0</formula>
    </cfRule>
    <cfRule type="cellIs" dxfId="26" priority="32" operator="between">
      <formula>" "</formula>
      <formula>" "</formula>
    </cfRule>
    <cfRule type="cellIs" dxfId="25" priority="33" operator="between">
      <formula>"SUDAH KADALUARSA"</formula>
      <formula>"SUDAH KADALUARSA"</formula>
    </cfRule>
    <cfRule type="cellIs" dxfId="24" priority="34" operator="between">
      <formula>"MASIH BERLAKU"</formula>
      <formula>"MASIH BERLAKU"</formula>
    </cfRule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{7CDCE631-1D83-4326-A91A-C5178216C08D}</x14:id>
        </ext>
      </extLst>
    </cfRule>
  </conditionalFormatting>
  <conditionalFormatting sqref="K92">
    <cfRule type="containsBlanks" dxfId="23" priority="16">
      <formula>LEN(TRIM(K92))=0</formula>
    </cfRule>
    <cfRule type="cellIs" dxfId="22" priority="17" operator="between">
      <formula>" "</formula>
      <formula>" "</formula>
    </cfRule>
    <cfRule type="cellIs" dxfId="21" priority="18" operator="between">
      <formula>"SUDAH KADALUARSA"</formula>
      <formula>"SUDAH KADALUARSA"</formula>
    </cfRule>
    <cfRule type="cellIs" dxfId="20" priority="19" operator="between">
      <formula>"MASIH BERLAKU"</formula>
      <formula>"MASIH BERLAKU"</formula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{D910426C-C39F-40CB-9CEC-EBE70DC6B610}</x14:id>
        </ext>
      </extLst>
    </cfRule>
  </conditionalFormatting>
  <conditionalFormatting sqref="K92">
    <cfRule type="containsBlanks" dxfId="19" priority="21">
      <formula>LEN(TRIM(K92))=0</formula>
    </cfRule>
    <cfRule type="cellIs" dxfId="18" priority="22" operator="between">
      <formula>" "</formula>
      <formula>" "</formula>
    </cfRule>
    <cfRule type="cellIs" dxfId="17" priority="23" operator="between">
      <formula>"SUDAH KADALUARSA"</formula>
      <formula>"SUDAH KADALUARSA"</formula>
    </cfRule>
    <cfRule type="cellIs" dxfId="16" priority="24" operator="between">
      <formula>"MASIH BERLAKU"</formula>
      <formula>"MASIH BERLAKU"</formula>
    </cfRule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{EA4B940B-9742-43CA-B73F-59EC49BE7A13}</x14:id>
        </ext>
      </extLst>
    </cfRule>
  </conditionalFormatting>
  <conditionalFormatting sqref="K93">
    <cfRule type="containsBlanks" dxfId="15" priority="46">
      <formula>LEN(TRIM(K93))=0</formula>
    </cfRule>
    <cfRule type="cellIs" dxfId="14" priority="47" operator="between">
      <formula>" "</formula>
      <formula>" "</formula>
    </cfRule>
    <cfRule type="cellIs" dxfId="13" priority="48" operator="between">
      <formula>"SUDAH KADALUARSA"</formula>
      <formula>"SUDAH KADALUARSA"</formula>
    </cfRule>
    <cfRule type="cellIs" dxfId="12" priority="49" operator="between">
      <formula>"MASIH BERLAKU"</formula>
      <formula>"MASIH BERLAKU"</formula>
    </cfRule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{ADF383D7-C8CD-4744-92FA-1AF1300EECDF}</x14:id>
        </ext>
      </extLst>
    </cfRule>
  </conditionalFormatting>
  <conditionalFormatting sqref="K94">
    <cfRule type="containsBlanks" dxfId="11" priority="11">
      <formula>LEN(TRIM(K94))=0</formula>
    </cfRule>
    <cfRule type="cellIs" dxfId="10" priority="12" operator="between">
      <formula>" "</formula>
      <formula>" "</formula>
    </cfRule>
    <cfRule type="cellIs" dxfId="9" priority="13" operator="between">
      <formula>"SUDAH KADALUARSA"</formula>
      <formula>"SUDAH KADALUARSA"</formula>
    </cfRule>
    <cfRule type="cellIs" dxfId="8" priority="14" operator="between">
      <formula>"MASIH BERLAKU"</formula>
      <formula>"MASIH BERLAKU"</formula>
    </cfRule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{5101B24E-A0C6-4871-9FE0-5FE7B1F6EDBB}</x14:id>
        </ext>
      </extLst>
    </cfRule>
  </conditionalFormatting>
  <conditionalFormatting sqref="K29">
    <cfRule type="containsBlanks" dxfId="7" priority="1">
      <formula>LEN(TRIM(K29))=0</formula>
    </cfRule>
    <cfRule type="cellIs" dxfId="6" priority="2" operator="between">
      <formula>" "</formula>
      <formula>" "</formula>
    </cfRule>
    <cfRule type="cellIs" dxfId="5" priority="3" operator="between">
      <formula>"SUDAH KADALUARSA"</formula>
      <formula>"SUDAH KADALUARSA"</formula>
    </cfRule>
    <cfRule type="cellIs" dxfId="4" priority="4" operator="between">
      <formula>"MASIH BERLAKU"</formula>
      <formula>"MASIH BERLAKU"</formula>
    </cfRule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{9686B57B-F0E0-4553-9D0B-3EDFB0D6602C}</x14:id>
        </ext>
      </extLst>
    </cfRule>
  </conditionalFormatting>
  <conditionalFormatting sqref="K29">
    <cfRule type="containsBlanks" dxfId="3" priority="6">
      <formula>LEN(TRIM(K29))=0</formula>
    </cfRule>
    <cfRule type="cellIs" dxfId="2" priority="7" operator="between">
      <formula>" "</formula>
      <formula>" "</formula>
    </cfRule>
    <cfRule type="cellIs" dxfId="1" priority="8" operator="between">
      <formula>"SUDAH KADALUARSA"</formula>
      <formula>"SUDAH KADALUARSA"</formula>
    </cfRule>
    <cfRule type="cellIs" dxfId="0" priority="9" operator="between">
      <formula>"MASIH BERLAKU"</formula>
      <formula>"MASIH BERLAKU"</formula>
    </cfRule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{6CD30B42-CB6D-4C97-BD40-A468DDD741D5}</x14:id>
        </ext>
      </extLst>
    </cfRule>
  </conditionalFormatting>
  <dataValidations count="4">
    <dataValidation type="list" allowBlank="1" showInputMessage="1" showErrorMessage="1" sqref="Z5:Z94">
      <formula1>"Sudah Bayar,Belum Bayar"</formula1>
    </dataValidation>
    <dataValidation type="list" allowBlank="1" showInputMessage="1" showErrorMessage="1" sqref="W5:W94">
      <formula1>"Pembuatan MoU Baru,Perpanjangan MoU"</formula1>
    </dataValidation>
    <dataValidation type="list" allowBlank="1" showInputMessage="1" showErrorMessage="1" sqref="R5:R97">
      <formula1>"AKTIF,NON AKTIF"</formula1>
    </dataValidation>
    <dataValidation type="list" allowBlank="1" showInputMessage="1" showErrorMessage="1" sqref="L69:L97 L5:L67">
      <mc:AlternateContent xmlns:x12ac="http://schemas.microsoft.com/office/spreadsheetml/2011/1/ac" xmlns:mc="http://schemas.openxmlformats.org/markup-compatibility/2006">
        <mc:Choice Requires="x12ac">
          <x12ac:list>"""SUDAH DIAMBIL""","""BELUM DIAMBIL"""</x12ac:list>
        </mc:Choice>
        <mc:Fallback>
          <formula1>"""SUDAH DIAMBIL"",""BELUM DIAMBIL"""</formula1>
        </mc:Fallback>
      </mc:AlternateContent>
    </dataValidation>
  </dataValidations>
  <printOptions horizontalCentered="1"/>
  <pageMargins left="0.19685039370078741" right="0.19685039370078741" top="0.39370078740157483" bottom="0.39370078740157483" header="0.31496062992125984" footer="0.31496062992125984"/>
  <pageSetup paperSize="10000" scale="36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btn_dashboard">
                <anchor moveWithCells="1" sizeWithCells="1">
                  <from>
                    <xdr:col>0</xdr:col>
                    <xdr:colOff>38100</xdr:colOff>
                    <xdr:row>0</xdr:row>
                    <xdr:rowOff>38100</xdr:rowOff>
                  </from>
                  <to>
                    <xdr:col>2</xdr:col>
                    <xdr:colOff>0</xdr:colOff>
                    <xdr:row>1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0734B0-758B-44BF-8AC8-1EDA10C22A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K6:K28 K30:K90</xm:sqref>
        </x14:conditionalFormatting>
        <x14:conditionalFormatting xmlns:xm="http://schemas.microsoft.com/office/excel/2006/main">
          <x14:cfRule type="dataBar" id="{CC367DF7-9402-491A-9B84-8669E4C4AC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K5:K28 K30:K90</xm:sqref>
        </x14:conditionalFormatting>
        <x14:conditionalFormatting xmlns:xm="http://schemas.microsoft.com/office/excel/2006/main">
          <x14:cfRule type="dataBar" id="{F5763FB6-7171-4088-86AF-7F5BF35B79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K91</xm:sqref>
        </x14:conditionalFormatting>
        <x14:conditionalFormatting xmlns:xm="http://schemas.microsoft.com/office/excel/2006/main">
          <x14:cfRule type="dataBar" id="{7CDCE631-1D83-4326-A91A-C5178216C0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K91</xm:sqref>
        </x14:conditionalFormatting>
        <x14:conditionalFormatting xmlns:xm="http://schemas.microsoft.com/office/excel/2006/main">
          <x14:cfRule type="dataBar" id="{D910426C-C39F-40CB-9CEC-EBE70DC6B6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</xm:sqref>
        </x14:conditionalFormatting>
        <x14:conditionalFormatting xmlns:xm="http://schemas.microsoft.com/office/excel/2006/main">
          <x14:cfRule type="dataBar" id="{EA4B940B-9742-43CA-B73F-59EC49BE7A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</xm:sqref>
        </x14:conditionalFormatting>
        <x14:conditionalFormatting xmlns:xm="http://schemas.microsoft.com/office/excel/2006/main">
          <x14:cfRule type="dataBar" id="{ADF383D7-C8CD-4744-92FA-1AF1300EEC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K93</xm:sqref>
        </x14:conditionalFormatting>
        <x14:conditionalFormatting xmlns:xm="http://schemas.microsoft.com/office/excel/2006/main">
          <x14:cfRule type="dataBar" id="{5101B24E-A0C6-4871-9FE0-5FE7B1F6ED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K94</xm:sqref>
        </x14:conditionalFormatting>
        <x14:conditionalFormatting xmlns:xm="http://schemas.microsoft.com/office/excel/2006/main">
          <x14:cfRule type="dataBar" id="{9686B57B-F0E0-4553-9D0B-3EDFB0D660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K29</xm:sqref>
        </x14:conditionalFormatting>
        <x14:conditionalFormatting xmlns:xm="http://schemas.microsoft.com/office/excel/2006/main">
          <x14:cfRule type="dataBar" id="{6CD30B42-CB6D-4C97-BD40-A468DDD741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Daftar MOU</vt:lpstr>
      <vt:lpstr>'Daftar MOU'!Print_Area</vt:lpstr>
      <vt:lpstr>'Daftar MOU'!Print_Titles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rsj18c</dc:creator>
  <cp:lastModifiedBy>HP Inc.</cp:lastModifiedBy>
  <dcterms:created xsi:type="dcterms:W3CDTF">2022-01-06T08:31:21Z</dcterms:created>
  <dcterms:modified xsi:type="dcterms:W3CDTF">2022-01-13T08:26:17Z</dcterms:modified>
</cp:coreProperties>
</file>