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GIT\Others\smiller\ssvt-susp-opt\Workflows\01_Define_Metric\"/>
    </mc:Choice>
  </mc:AlternateContent>
  <xr:revisionPtr revIDLastSave="0" documentId="13_ncr:1_{13619069-AFC7-4845-AD60-6CBD2BB0BA0F}" xr6:coauthVersionLast="47" xr6:coauthVersionMax="47" xr10:uidLastSave="{00000000-0000-0000-0000-000000000000}"/>
  <bookViews>
    <workbookView xWindow="-120" yWindow="-120" windowWidth="29040" windowHeight="15720"/>
  </bookViews>
  <sheets>
    <sheet name="Sheet" sheetId="1" r:id="rId1"/>
    <sheet name="SheetLAST" sheetId="7" r:id="rId2"/>
    <sheet name="SelectedParams" sheetId="8" r:id="rId3"/>
    <sheet name="ShortList" sheetId="5" r:id="rId4"/>
  </sheets>
  <definedNames>
    <definedName name="_xlnm._FilterDatabase" localSheetId="2" hidden="true">SelectedParams!$A$1:$Z$95</definedName>
    <definedName name="_xlnm._FilterDatabase" localSheetId="0" hidden="true">Sheet!$A$1:$X$95</definedName>
    <definedName name="_xlnm._FilterDatabase" localSheetId="1" hidden="true">SheetLAST!$A$1:$Z$95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Steve Miller</author>
  </authors>
  <commentList>
    <comment ref="O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V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</commentList>
</comments>
</file>

<file path=xl/comments2.xml><?xml version="1.0" encoding="utf-8"?>
<comments xmlns="http://schemas.openxmlformats.org/spreadsheetml/2006/main">
  <authors>
    <author>Steve Miller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</commentList>
</comments>
</file>

<file path=xl/comments3.xml><?xml version="1.0" encoding="utf-8"?>
<comments xmlns="http://schemas.openxmlformats.org/spreadsheetml/2006/main">
  <authors>
    <author>Steve Miller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F)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Check if difference above a threshold value (raw value copy/pasted from column P)</t>
        </r>
      </text>
    </comment>
    <comment ref="Y1" authorId="0">
      <text>
        <r>
          <rPr>
            <b/>
            <sz val="9"/>
            <color indexed="81"/>
            <rFont val="Tahoma"/>
            <family val="2"/>
          </rPr>
          <t>Steve Miller:</t>
        </r>
        <r>
          <rPr>
            <sz val="9"/>
            <color indexed="81"/>
            <rFont val="Tahoma"/>
            <family val="2"/>
          </rPr>
          <t xml:space="preserve">
If EITHER parameter exceeds sensitivity threshold, add to list.</t>
        </r>
      </text>
    </comment>
  </commentList>
</comments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<sst xmlns="http://schemas.openxmlformats.org/spreadsheetml/2006/main" xmlns:r="http://schemas.openxmlformats.org/officeDocument/2006/relationships" xmlns:xdr="http://schemas.openxmlformats.org/drawingml/2006/spreadsheetDrawing" count="2116" uniqueCount="195">
  <si>
    <t>Label</t>
  </si>
  <si>
    <t>HP_A1_UA_inFx</t>
  </si>
  <si>
    <t>HP_A1_UA_inFy</t>
  </si>
  <si>
    <t>HP_A1_UA_inFz</t>
  </si>
  <si>
    <t>HP_A1_UA_inRx</t>
  </si>
  <si>
    <t>HP_A1_UA_inRy</t>
  </si>
  <si>
    <t>HP_A1_UA_inRz</t>
  </si>
  <si>
    <t>HP_A1_Sh_Topx</t>
  </si>
  <si>
    <t>HP_A1_Sh_Topy</t>
  </si>
  <si>
    <t>HP_A1_Sh_Topz</t>
  </si>
  <si>
    <t>HP_A1_Sh_Botx</t>
  </si>
  <si>
    <t>HP_A1_Sh_Boty</t>
  </si>
  <si>
    <t>HP_A1_Sh_Botz</t>
  </si>
  <si>
    <t>HP_A1_LA_inFx</t>
  </si>
  <si>
    <t>HP_A1_LA_inFy</t>
  </si>
  <si>
    <t>HP_A1_LA_inFz</t>
  </si>
  <si>
    <t>HP_A1_LA_inRx</t>
  </si>
  <si>
    <t>HP_A1_LA_inRy</t>
  </si>
  <si>
    <t>HP_A1_LA_inRz</t>
  </si>
  <si>
    <t>HP_A1_Ro_Inbx</t>
  </si>
  <si>
    <t>HP_A1_Ro_Inby</t>
  </si>
  <si>
    <t>HP_A1_Ro_Inbz</t>
  </si>
  <si>
    <t>HP_A1_Ar_Inbx</t>
  </si>
  <si>
    <t>HP_A1_Ar_Inby</t>
  </si>
  <si>
    <t>HP_A1_Ar_Inbz</t>
  </si>
  <si>
    <t>HP_A1_Ar_Outx</t>
  </si>
  <si>
    <t>HP_A1_Ar_Outy</t>
  </si>
  <si>
    <t>HP_A1_Ar_Outz</t>
  </si>
  <si>
    <t>Da_A1_Da_damp</t>
  </si>
  <si>
    <t>Da_A1_En_xMin</t>
  </si>
  <si>
    <t>Da_A1_En_xMax</t>
  </si>
  <si>
    <t>Sp_A1_Sp_Stif</t>
  </si>
  <si>
    <t>Ar_A1_Ar_Stif</t>
  </si>
  <si>
    <t>HP_A2_UA_inFx</t>
  </si>
  <si>
    <t>HP_A2_UA_inFy</t>
  </si>
  <si>
    <t>HP_A2_UA_inFz</t>
  </si>
  <si>
    <t>HP_A2_UA_inRx</t>
  </si>
  <si>
    <t>HP_A2_UA_inRy</t>
  </si>
  <si>
    <t>HP_A2_UA_inRz</t>
  </si>
  <si>
    <t>HP_A2_Sh_Topx</t>
  </si>
  <si>
    <t>HP_A2_Sh_Topy</t>
  </si>
  <si>
    <t>HP_A2_Sh_Topz</t>
  </si>
  <si>
    <t>HP_A2_Sh_Botx</t>
  </si>
  <si>
    <t>HP_A2_Sh_Boty</t>
  </si>
  <si>
    <t>HP_A2_Sh_Botz</t>
  </si>
  <si>
    <t>HP_A2_LA_inFx</t>
  </si>
  <si>
    <t>HP_A2_LA_inFy</t>
  </si>
  <si>
    <t>HP_A2_LA_inFz</t>
  </si>
  <si>
    <t>HP_A2_LA_inRx</t>
  </si>
  <si>
    <t>HP_A2_LA_inRy</t>
  </si>
  <si>
    <t>HP_A2_LA_inRz</t>
  </si>
  <si>
    <t>HP_A2_Ro_Inbx</t>
  </si>
  <si>
    <t>HP_A2_Ro_Inby</t>
  </si>
  <si>
    <t>HP_A2_Ro_Inbz</t>
  </si>
  <si>
    <t>HP_A2_Ar_Inbx</t>
  </si>
  <si>
    <t>HP_A2_Ar_Inby</t>
  </si>
  <si>
    <t>HP_A2_Ar_Inbz</t>
  </si>
  <si>
    <t>HP_A2_Ar_Outx</t>
  </si>
  <si>
    <t>HP_A2_Ar_Outy</t>
  </si>
  <si>
    <t>HP_A2_Ar_Outz</t>
  </si>
  <si>
    <t>Da_A2_Da_damp</t>
  </si>
  <si>
    <t>Da_A2_En_xMin</t>
  </si>
  <si>
    <t>Da_A2_En_xMax</t>
  </si>
  <si>
    <t>Sp_A2_Sp_Stif</t>
  </si>
  <si>
    <t>Ar_A2_Ar_Stif</t>
  </si>
  <si>
    <t>HP_A1_UA_Outx</t>
  </si>
  <si>
    <t>HP_A1_UA_Outy</t>
  </si>
  <si>
    <t>HP_A1_UA_Outz</t>
  </si>
  <si>
    <t>HP_A1_LA_Outx</t>
  </si>
  <si>
    <t>HP_A1_LA_Outy</t>
  </si>
  <si>
    <t>HP_A1_LA_Outz</t>
  </si>
  <si>
    <t>HP_A1_Ro_Outx</t>
  </si>
  <si>
    <t>HP_A1_Ro_Outy</t>
  </si>
  <si>
    <t>HP_A1_Ro_Outz</t>
  </si>
  <si>
    <t>HP_A1_UA_CGrx</t>
  </si>
  <si>
    <t>HP_A1_UA_CGry</t>
  </si>
  <si>
    <t>HP_A1_UA_CGrz</t>
  </si>
  <si>
    <t>HP_A1_UA_WCtx</t>
  </si>
  <si>
    <t>HP_A1_UA_WCty</t>
  </si>
  <si>
    <t>HP_A1_UA_WCtz</t>
  </si>
  <si>
    <t>HP_A2_UA_Outx</t>
  </si>
  <si>
    <t>HP_A2_UA_Outy</t>
  </si>
  <si>
    <t>HP_A2_UA_Outz</t>
  </si>
  <si>
    <t>HP_A2_LA_Outx</t>
  </si>
  <si>
    <t>HP_A2_LA_Outy</t>
  </si>
  <si>
    <t>HP_A2_LA_Outz</t>
  </si>
  <si>
    <t>HP_A2_Ro_Outx</t>
  </si>
  <si>
    <t>HP_A2_Ro_Outy</t>
  </si>
  <si>
    <t>HP_A2_Ro_Outz</t>
  </si>
  <si>
    <t>HP_A2_UA_CGrx</t>
  </si>
  <si>
    <t>HP_A2_UA_CGry</t>
  </si>
  <si>
    <t>HP_A2_UA_CGrz</t>
  </si>
  <si>
    <t>HP_A2_UA_WCtx</t>
  </si>
  <si>
    <t>HP_A2_UA_WCty</t>
  </si>
  <si>
    <t>HP_A2_UA_WCtz</t>
  </si>
  <si>
    <t>Value 1</t>
  </si>
  <si>
    <t>L2 Norm 1</t>
  </si>
  <si>
    <t>Value 2</t>
  </si>
  <si>
    <t>L2 Norm 2</t>
  </si>
  <si>
    <t>Diff</t>
  </si>
  <si>
    <t>Variable Name</t>
  </si>
  <si>
    <t>Vehicle.Chassis.SuspA1.Linkage.UpperWishbone.sInboardF.Value</t>
  </si>
  <si>
    <t>Vehicle.Chassis.SuspA1.Linkage.UpperWishbone.sInboardR.Value</t>
  </si>
  <si>
    <t>Vehicle.Chassis.SuspA1.Linkage.Shock.sTop.Value</t>
  </si>
  <si>
    <t>Vehicle.Chassis.SuspA1.Linkage.Shock.sBottom.Value</t>
  </si>
  <si>
    <t>Vehicle.Chassis.SuspA1.Linkage.LowerWishbone.sInboardF.Value</t>
  </si>
  <si>
    <t>Vehicle.Chassis.SuspA1.Linkage.LowerWishbone.sInboardR.Value</t>
  </si>
  <si>
    <t>Vehicle.Chassis.SuspA1.Linkage.TrackRod.sInboard.Value</t>
  </si>
  <si>
    <t>Vehicle.Chassis.SuspA1.AntiRollBar.sInboard.Value</t>
  </si>
  <si>
    <t>Vehicle.Chassis.SuspA1.AntiRollBar.sOutboard.Value</t>
  </si>
  <si>
    <t>Vehicle.Chassis.Damper.Axle1.Damping.d.Value</t>
  </si>
  <si>
    <t>Vehicle.Chassis.Damper.Axle1.Endstop.xMin.Value</t>
  </si>
  <si>
    <t>Vehicle.Chassis.Damper.Axle1.Endstop.xMax.Value</t>
  </si>
  <si>
    <t>Vehicle.Chassis.Spring.Axle1.K.Value</t>
  </si>
  <si>
    <t>Vehicle.Chassis.SuspA1.AntiRollBar.k.Value</t>
  </si>
  <si>
    <t>Vehicle.Chassis.SuspA2.Linkage.UpperWishbone.sInboardF.Value</t>
  </si>
  <si>
    <t>Vehicle.Chassis.SuspA2.Linkage.UpperWishbone.sInboardR.Value</t>
  </si>
  <si>
    <t>Vehicle.Chassis.SuspA2.Linkage.Shock.sTop.Value</t>
  </si>
  <si>
    <t>Vehicle.Chassis.SuspA2.Linkage.Shock.sBottom.Value</t>
  </si>
  <si>
    <t>Vehicle.Chassis.SuspA2.Linkage.LowerWishbone.sInboardF.Value</t>
  </si>
  <si>
    <t>Vehicle.Chassis.SuspA2.Linkage.LowerWishbone.sInboardR.Value</t>
  </si>
  <si>
    <t>Vehicle.Chassis.SuspA2.Linkage.TrackRod.sInboard.Value</t>
  </si>
  <si>
    <t>Vehicle.Chassis.SuspA2.AntiRollBar.sInboard.Value</t>
  </si>
  <si>
    <t>Vehicle.Chassis.SuspA2.AntiRollBar.sOutboard.Value</t>
  </si>
  <si>
    <t>Vehicle.Chassis.Damper.Axle2.Damping.d.Value</t>
  </si>
  <si>
    <t>Vehicle.Chassis.Damper.Axle2.Endstop.xMin.Value</t>
  </si>
  <si>
    <t>Vehicle.Chassis.Damper.Axle2.Endstop.xMax.Value</t>
  </si>
  <si>
    <t>Vehicle.Chassis.Spring.Axle2.K.Value</t>
  </si>
  <si>
    <t>Vehicle.Chassis.SuspA2.AntiRollBar.k.Value</t>
  </si>
  <si>
    <t>Vehicle.Chassis.SuspA1.Linkage.UpperWishbone.sOutboard.Value</t>
  </si>
  <si>
    <t>Vehicle.Chassis.SuspA1.Linkage.LowerWishbone.sOutboard.Value</t>
  </si>
  <si>
    <t>Vehicle.Chassis.SuspA1.Linkage.TrackRod.sOutboard.Value</t>
  </si>
  <si>
    <t>Vehicle.Chassis.SuspA1.Linkage.Upright.sCG.Value</t>
  </si>
  <si>
    <t>Vehicle.Chassis.SuspA1.Linkage.Upright.sWheelCentre.Value</t>
  </si>
  <si>
    <t>Vehicle.Chassis.SuspA2.Linkage.UpperWishbone.sOutboard.Value</t>
  </si>
  <si>
    <t>Vehicle.Chassis.SuspA2.Linkage.LowerWishbone.sOutboard.Value</t>
  </si>
  <si>
    <t>Vehicle.Chassis.SuspA2.Linkage.TrackRod.sOutboard.Value</t>
  </si>
  <si>
    <t>Vehicle.Chassis.SuspA2.Linkage.Upright.sCG.Value</t>
  </si>
  <si>
    <t>Vehicle.Chassis.SuspA2.Linkage.Upright.sWheelCentre.Value</t>
  </si>
  <si>
    <t>Index</t>
  </si>
  <si>
    <t>Min</t>
  </si>
  <si>
    <t>Max</t>
  </si>
  <si>
    <t>Dist 1</t>
  </si>
  <si>
    <t>Dist 2</t>
  </si>
  <si>
    <t>Diffd</t>
  </si>
  <si>
    <t>Ride 1</t>
  </si>
  <si>
    <t>Ride 2</t>
  </si>
  <si>
    <t>Diffr</t>
  </si>
  <si>
    <t>RollP</t>
  </si>
  <si>
    <t>RideP</t>
  </si>
  <si>
    <t>Both</t>
  </si>
  <si>
    <t>Threshold</t>
  </si>
  <si>
    <t>aToeMn</t>
  </si>
  <si>
    <t>wSpdMn</t>
  </si>
  <si>
    <t>wSpdMx</t>
  </si>
  <si>
    <t>aToeMx</t>
  </si>
  <si>
    <t>yPthMn</t>
  </si>
  <si>
    <t>yPthMx</t>
  </si>
  <si>
    <t>ListOf10</t>
  </si>
  <si>
    <t>Do Not Touch</t>
  </si>
  <si>
    <t>RollMn</t>
  </si>
  <si>
    <t>RollMx</t>
  </si>
  <si>
    <t>DiffRoll</t>
  </si>
  <si>
    <t>BrakMn</t>
  </si>
  <si>
    <t>BrakMx</t>
  </si>
  <si>
    <t>DiffBrak</t>
  </si>
  <si>
    <t>DiffRide</t>
  </si>
  <si>
    <t>RideMn</t>
  </si>
  <si>
    <t>RideMx</t>
  </si>
  <si>
    <t>HP_A1_Up_WCtz</t>
  </si>
  <si>
    <t>HP_A1_Up_CGrx</t>
  </si>
  <si>
    <t>HP_A1_Up_CGry</t>
  </si>
  <si>
    <t>HP_A1_Up_CGrz</t>
  </si>
  <si>
    <t>HP_A1_Up_WCtx</t>
  </si>
  <si>
    <t>HP_A1_Up_WCty</t>
  </si>
  <si>
    <t>HP_A1_AR_Inbx</t>
  </si>
  <si>
    <t>HP_A1_AR_Inby</t>
  </si>
  <si>
    <t>HP_A1_AR_Inbz</t>
  </si>
  <si>
    <t>HP_A1_AR_Outx</t>
  </si>
  <si>
    <t>HP_A1_AR_Outy</t>
  </si>
  <si>
    <t>HP_A1_AR_Outz</t>
  </si>
  <si>
    <t>Ar_A1_AR_Stif</t>
  </si>
  <si>
    <t>HP_A2_Up_CGrx</t>
  </si>
  <si>
    <t>HP_A2_Up_CGry</t>
  </si>
  <si>
    <t>HP_A2_Up_CGrz</t>
  </si>
  <si>
    <t>HP_A2_Up_WCtx</t>
  </si>
  <si>
    <t>HP_A2_Up_WCty</t>
  </si>
  <si>
    <t>HP_A2_Up_WCtz</t>
  </si>
  <si>
    <t>HP_A2_AR_Inbx</t>
  </si>
  <si>
    <t>HP_A2_AR_Inby</t>
  </si>
  <si>
    <t>HP_A2_AR_Inbz</t>
  </si>
  <si>
    <t>HP_A2_AR_Outx</t>
  </si>
  <si>
    <t>HP_A2_AR_Outy</t>
  </si>
  <si>
    <t>HP_A2_AR_Outz</t>
  </si>
  <si>
    <t>Ar_A2_AR_Stif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</si>
</sst>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"/>
  </numFmts>
  <fonts count="5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5117038484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/>
  </borders>
  <cellStyleXfs count="2">
    <xf numFmtId="0" fontId="0" fillId="0" borderId="0"/>
    <xf numFmtId="0" fontId="2" fillId="0" borderId="1"/>
  </cellStyleXfs>
  <cellXfs count="37">
    <xf numFmtId="0" fontId="0" fillId="0" borderId="0" xfId="0"/>
    <xf numFmtId="0" fontId="1" fillId="0" borderId="0" xfId="0" applyFont="true"/>
    <xf numFmtId="11" fontId="0" fillId="0" borderId="0" xfId="0" applyNumberFormat="true"/>
    <xf numFmtId="164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0" fontId="1" fillId="0" borderId="1" xfId="1" applyFont="true" applyAlignment="true">
      <alignment horizontal="center"/>
    </xf>
    <xf numFmtId="0" fontId="1" fillId="0" borderId="1" xfId="1" applyFont="true"/>
    <xf numFmtId="0" fontId="2" fillId="0" borderId="0" xfId="0" applyFont="true"/>
    <xf numFmtId="0" fontId="1" fillId="2" borderId="0" xfId="0" applyFont="true" applyFill="true" applyAlignment="true">
      <alignment horizontal="center"/>
    </xf>
    <xf numFmtId="0" fontId="1" fillId="0" borderId="2" xfId="1" applyFont="true" applyBorder="true" applyAlignment="true">
      <alignment horizontal="center"/>
    </xf>
    <xf numFmtId="0" fontId="1" fillId="0" borderId="2" xfId="1" applyFont="true" applyBorder="true"/>
    <xf numFmtId="0" fontId="0" fillId="0" borderId="2" xfId="0" applyBorder="true"/>
    <xf numFmtId="0" fontId="1" fillId="0" borderId="2" xfId="0" applyFont="true" applyBorder="true"/>
    <xf numFmtId="0" fontId="2" fillId="0" borderId="2" xfId="1" applyBorder="true"/>
    <xf numFmtId="0" fontId="2" fillId="0" borderId="2" xfId="0" applyFont="true" applyBorder="true"/>
    <xf numFmtId="0" fontId="1" fillId="0" borderId="3" xfId="1" applyFont="true" applyBorder="true" applyAlignment="true">
      <alignment horizontal="center"/>
    </xf>
    <xf numFmtId="0" fontId="2" fillId="0" borderId="3" xfId="1" applyBorder="true" applyAlignment="true">
      <alignment horizontal="center"/>
    </xf>
    <xf numFmtId="0" fontId="0" fillId="0" borderId="3" xfId="0" applyBorder="true" applyAlignment="true">
      <alignment horizontal="center"/>
    </xf>
    <xf numFmtId="0" fontId="1" fillId="0" borderId="1" xfId="1" applyFont="true" applyAlignment="true">
      <alignment horizontal="left"/>
    </xf>
    <xf numFmtId="0" fontId="1" fillId="0" borderId="0" xfId="0" applyFont="true" applyAlignment="true">
      <alignment horizontal="left"/>
    </xf>
    <xf numFmtId="0" fontId="1" fillId="0" borderId="2" xfId="1" applyFont="true" applyBorder="true" applyAlignment="true">
      <alignment horizontal="left"/>
    </xf>
    <xf numFmtId="0" fontId="1" fillId="2" borderId="0" xfId="0" applyFont="true" applyFill="true" applyAlignment="true">
      <alignment horizontal="left"/>
    </xf>
    <xf numFmtId="0" fontId="1" fillId="2" borderId="0" xfId="0" applyFont="true" applyFill="true"/>
    <xf numFmtId="0" fontId="1" fillId="0" borderId="3" xfId="1" applyFont="true" applyBorder="true"/>
    <xf numFmtId="0" fontId="1" fillId="0" borderId="3" xfId="1" applyFont="true" applyBorder="true" applyAlignment="true">
      <alignment horizontal="left"/>
    </xf>
    <xf numFmtId="0" fontId="0" fillId="0" borderId="2" xfId="0" applyBorder="true" applyAlignment="true">
      <alignment horizontal="left"/>
    </xf>
    <xf numFmtId="0" fontId="1" fillId="0" borderId="2" xfId="0" applyFont="true" applyBorder="true" applyAlignment="true">
      <alignment horizontal="left"/>
    </xf>
    <xf numFmtId="0" fontId="1" fillId="3" borderId="0" xfId="0" applyFont="true" applyFill="true"/>
    <xf numFmtId="0" fontId="2" fillId="2" borderId="4" xfId="0" applyFont="true" applyFill="true" applyBorder="true" applyAlignment="true">
      <alignment horizontal="left" vertical="center"/>
    </xf>
    <xf numFmtId="0" fontId="2" fillId="2" borderId="5" xfId="0" applyFont="true" applyFill="true" applyBorder="true" applyAlignment="true">
      <alignment horizontal="left" vertical="center"/>
    </xf>
    <xf numFmtId="0" fontId="2" fillId="2" borderId="6" xfId="0" applyFont="true" applyFill="true" applyBorder="true" applyAlignment="true">
      <alignment horizontal="left" vertical="center"/>
    </xf>
    <xf numFmtId="0" fontId="2" fillId="2" borderId="0" xfId="0" applyFont="true" applyFill="true"/>
    <xf numFmtId="0" fontId="0" fillId="2" borderId="0" xfId="0" applyFill="true"/>
    <xf numFmtId="0" fontId="2" fillId="0" borderId="7" xfId="0" applyFont="true" applyBorder="true" applyAlignment="true">
      <alignment horizontal="left" vertical="center"/>
    </xf>
    <xf numFmtId="0" fontId="0" fillId="0" borderId="7" xfId="0" applyBorder="true"/>
    <xf numFmtId="22" fontId="0" fillId="0" borderId="8" xfId="0" applyNumberFormat="true"/>
  </cellXfs>
  <cellStyles count="2">
    <cellStyle name="Normal" xfId="0" builtinId="0"/>
    <cellStyle name="Normal 2" xfId="1"/>
  </cellStyles>
  <dxfs count="19">
    <dxf>
      <fill>
        <patternFill>
          <bgColor rgb="FFFFFFCC"/>
        </patternFill>
      </fill>
    </dxf>
    <dxf>
      <fill>
        <patternFill>
          <bgColor theme="4" tint="0.79995117038484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4" tint="0.79995117038484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4" tint="0.79995117038484"/>
        </patternFill>
      </fill>
    </dxf>
    <dxf>
      <fill>
        <patternFill>
          <bgColor rgb="FFFFFFCC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comments1.xml" Type="http://schemas.openxmlformats.org/officeDocument/2006/relationships/comments" Id="rId2"/><Relationship Target="../drawings/vmlDrawing1.vml" Type="http://schemas.openxmlformats.org/officeDocument/2006/relationships/vmlDrawing" Id="rId1"/></Relationships>
</file>

<file path=xl/worksheets/_rels/sheet2.xml.rels><?xml version="1.0" encoding="UTF-8"?><Relationships xmlns="http://schemas.openxmlformats.org/package/2006/relationships"><Relationship Target="../comments2.xml" Type="http://schemas.openxmlformats.org/officeDocument/2006/relationships/comments" Id="rId2"/><Relationship Target="../drawings/vmlDrawing2.vml" Type="http://schemas.openxmlformats.org/officeDocument/2006/relationships/vmlDrawing" Id="rId1"/></Relationships>
</file>

<file path=xl/worksheets/_rels/sheet3.xml.rels><?xml version="1.0" encoding="UTF-8"?><Relationships xmlns="http://schemas.openxmlformats.org/package/2006/relationships"><Relationship Target="../comments3.xml" Type="http://schemas.openxmlformats.org/officeDocument/2006/relationships/comments" Id="rId2"/><Relationship Target="../drawings/vmlDrawing3.vml" Type="http://schemas.openxmlformats.org/officeDocument/2006/relationships/vml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"/>
  <sheetViews>
    <sheetView tabSelected="true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Y5" sqref="Y5"/>
    </sheetView>
  </sheetViews>
  <sheetFormatPr xmlns:x14ac="http://schemas.microsoft.com/office/spreadsheetml/2009/9/ac" defaultRowHeight="15" x14ac:dyDescent="0.25"/>
  <cols>
    <col min="1" max="1" width="16" customWidth="true"/>
    <col min="2" max="2" width="59.7109375" bestFit="true" customWidth="true"/>
    <col min="3" max="3" width="6.140625" customWidth="true"/>
    <col min="4" max="4" width="9.42578125" customWidth="true"/>
    <col min="6" max="6" width="7.5703125" customWidth="true"/>
    <col min="7" max="7" width="7.42578125" customWidth="true"/>
    <col min="8" max="8" width="8.42578125" customWidth="true"/>
    <col min="9" max="9" width="8" customWidth="true"/>
    <col min="10" max="10" width="7.85546875" customWidth="true"/>
    <col min="11" max="11" width="8.42578125" customWidth="true"/>
    <col min="12" max="12" width="8.140625" customWidth="true"/>
    <col min="13" max="13" width="8" customWidth="true"/>
    <col min="14" max="14" width="8.42578125" customWidth="true"/>
    <col min="15" max="15" width="9" customWidth="true"/>
    <col min="16" max="16" width="8.85546875" customWidth="true"/>
    <col min="17" max="17" width="8.42578125" customWidth="true"/>
    <col min="18" max="18" width="8.28515625" customWidth="true"/>
    <col min="19" max="19" width="8.140625" customWidth="true"/>
    <col min="20" max="20" width="8" customWidth="true"/>
    <col min="21" max="23" width="8" style="12" customWidth="true"/>
    <col min="24" max="24" width="10.42578125" style="18" bestFit="true" customWidth="true"/>
    <col min="25" max="25" width="6.140625" style="12" bestFit="true" customWidth="true"/>
    <col min="26" max="26" width="12" style="12" bestFit="true" customWidth="true"/>
    <col min="5" max="5" width="9.42578125" customWidth="true"/>
  </cols>
  <sheetData>
    <row xmlns:x14ac="http://schemas.microsoft.com/office/spreadsheetml/2009/9/ac" r="1" s="20" customFormat="true" x14ac:dyDescent="0.25">
      <c r="A1" s="22" t="s">
        <v>0</v>
      </c>
      <c r="B1" s="22" t="s">
        <v>100</v>
      </c>
      <c r="C1" s="22" t="s">
        <v>139</v>
      </c>
      <c r="D1" s="22" t="s">
        <v>140</v>
      </c>
      <c r="E1" s="22" t="s">
        <v>141</v>
      </c>
      <c r="F1" s="20" t="s">
        <v>160</v>
      </c>
      <c r="G1" s="20" t="s">
        <v>161</v>
      </c>
      <c r="H1" s="20" t="s">
        <v>162</v>
      </c>
      <c r="I1" s="20" t="s">
        <v>163</v>
      </c>
      <c r="J1" s="20" t="s">
        <v>164</v>
      </c>
      <c r="K1" s="20" t="s">
        <v>165</v>
      </c>
      <c r="L1" s="20" t="s">
        <v>167</v>
      </c>
      <c r="M1" s="20" t="s">
        <v>168</v>
      </c>
      <c r="N1" s="20" t="s">
        <v>166</v>
      </c>
      <c r="O1" s="19" t="s">
        <v>153</v>
      </c>
      <c r="P1" s="19" t="s">
        <v>154</v>
      </c>
      <c r="Q1" s="19" t="s">
        <v>152</v>
      </c>
      <c r="R1" s="20" t="s">
        <v>155</v>
      </c>
      <c r="S1" s="20" t="s">
        <v>156</v>
      </c>
      <c r="T1" s="20" t="s">
        <v>157</v>
      </c>
      <c r="U1" s="21" t="s">
        <v>148</v>
      </c>
      <c r="V1" s="21" t="s">
        <v>149</v>
      </c>
      <c r="W1" s="21" t="s">
        <v>150</v>
      </c>
      <c r="X1" s="25" t="s">
        <v>158</v>
      </c>
      <c r="Y1" s="26"/>
      <c r="Z1" s="27" t="s">
        <v>151</v>
      </c>
    </row>
    <row xmlns:x14ac="http://schemas.microsoft.com/office/spreadsheetml/2009/9/ac" r="2" x14ac:dyDescent="0.25">
      <c r="A2" s="33" t="s">
        <v>1</v>
      </c>
      <c r="B2" s="0" t="s">
        <v>101</v>
      </c>
      <c r="C2" s="0">
        <v>1</v>
      </c>
      <c r="D2" s="0">
        <v>0.050000000000000003</v>
      </c>
      <c r="E2" s="0">
        <v>0.14999999999999999</v>
      </c>
      <c r="F2" s="3">
        <v>0.14121657834474366</v>
      </c>
      <c r="G2" s="3">
        <v>0.14040937706220624</v>
      </c>
      <c r="H2" s="2">
        <v>0.00080720128253741752</v>
      </c>
      <c r="I2" s="4">
        <v>27.517606957769829</v>
      </c>
      <c r="J2" s="4">
        <v>27.507408071782663</v>
      </c>
      <c r="K2" s="2">
        <v>0.01019888598716534</v>
      </c>
      <c r="L2" s="4">
        <v>1.0273071017316526</v>
      </c>
      <c r="M2" s="4">
        <v>1.0270093229452073</v>
      </c>
      <c r="N2" s="2">
        <v>0.00029777878644532407</v>
      </c>
      <c r="O2" s="8" t="b">
        <v>1</v>
      </c>
      <c r="P2" s="8" t="b">
        <v>1</v>
      </c>
      <c r="Q2" s="8" t="b">
        <v>1</v>
      </c>
      <c r="R2" s="8" t="b">
        <v>1</v>
      </c>
      <c r="S2" s="0" t="b">
        <v>1</v>
      </c>
      <c r="T2" s="0" t="b">
        <v>1</v>
      </c>
      <c r="U2" s="14" t="b">
        <f t="shared" ref="U2:U33" si="0">H2&gt;=$Z$2</f>
        <v>0</v>
      </c>
      <c r="V2" s="14" t="b">
        <f t="shared" ref="V2:V33" si="1">N2&gt;=$Z$3</f>
        <v>0</v>
      </c>
      <c r="W2" s="14" t="b">
        <f t="shared" ref="W2:W33" si="2">OR(U2,V2)</f>
        <v>0</v>
      </c>
      <c r="X2" s="17">
        <f>COUNTIF(ShortList!$A$1:$A$10,A2)</f>
        <v>0</v>
      </c>
      <c r="Y2" s="15" t="s">
        <v>148</v>
      </c>
      <c r="Z2" s="12">
        <f>LARGE(H:H,26)</f>
        <v>5.2266804194950611E-3</v>
      </c>
    </row>
    <row xmlns:x14ac="http://schemas.microsoft.com/office/spreadsheetml/2009/9/ac" r="3" x14ac:dyDescent="0.25">
      <c r="A3" s="33" t="s">
        <v>2</v>
      </c>
      <c r="B3" s="0" t="s">
        <v>101</v>
      </c>
      <c r="C3" s="0">
        <v>2</v>
      </c>
      <c r="D3" s="0">
        <v>0.40100000000000002</v>
      </c>
      <c r="E3" s="0">
        <v>0.501</v>
      </c>
      <c r="F3" s="3">
        <v>0.14115502492602949</v>
      </c>
      <c r="G3" s="3">
        <v>0.14006081804571691</v>
      </c>
      <c r="H3" s="2">
        <v>0.0010942068803125871</v>
      </c>
      <c r="I3" s="4">
        <v>27.5224980415191</v>
      </c>
      <c r="J3" s="4">
        <v>27.492076503307828</v>
      </c>
      <c r="K3" s="2">
        <v>0.030421538211271582</v>
      </c>
      <c r="L3" s="4">
        <v>1.0298224341253985</v>
      </c>
      <c r="M3" s="4">
        <v>1.0242397917888411</v>
      </c>
      <c r="N3" s="2">
        <v>0.0055826423365574751</v>
      </c>
      <c r="O3" s="8" t="b">
        <v>1</v>
      </c>
      <c r="P3" s="8" t="b">
        <v>1</v>
      </c>
      <c r="Q3" s="8" t="b">
        <v>1</v>
      </c>
      <c r="R3" s="8" t="b">
        <v>1</v>
      </c>
      <c r="S3" s="0" t="b">
        <v>1</v>
      </c>
      <c r="T3" s="0" t="b">
        <v>1</v>
      </c>
      <c r="U3" s="14" t="b">
        <f t="shared" si="0"/>
        <v>0</v>
      </c>
      <c r="V3" s="14" t="b">
        <f t="shared" si="1"/>
        <v>0</v>
      </c>
      <c r="W3" s="14" t="b">
        <f t="shared" si="2"/>
        <v>0</v>
      </c>
      <c r="X3" s="17">
        <f>COUNTIF(ShortList!$A$1:$A$10,A3)</f>
        <v>0</v>
      </c>
      <c r="Y3" s="15" t="s">
        <v>149</v>
      </c>
      <c r="Z3" s="12">
        <f>LARGE(N:N,24)</f>
        <v>1.2074179754721692E-2</v>
      </c>
    </row>
    <row xmlns:x14ac="http://schemas.microsoft.com/office/spreadsheetml/2009/9/ac" r="4" x14ac:dyDescent="0.25">
      <c r="A4" s="33" t="s">
        <v>3</v>
      </c>
      <c r="B4" s="0" t="s">
        <v>101</v>
      </c>
      <c r="C4" s="0">
        <v>3</v>
      </c>
      <c r="D4" s="0">
        <v>0.38</v>
      </c>
      <c r="E4" s="0">
        <v>0.47999999999999998</v>
      </c>
      <c r="F4" s="3">
        <v>0.13556261811418471</v>
      </c>
      <c r="G4" s="3">
        <v>0.14373173142396412</v>
      </c>
      <c r="H4" s="2">
        <v>0.0081691133097794022</v>
      </c>
      <c r="I4" s="4">
        <v>27.449016059270377</v>
      </c>
      <c r="J4" s="4">
        <v>27.546723111391316</v>
      </c>
      <c r="K4" s="2">
        <v>0.097707052120938442</v>
      </c>
      <c r="L4" s="4">
        <v>1.0235138533655987</v>
      </c>
      <c r="M4" s="4">
        <v>1.0326723992936844</v>
      </c>
      <c r="N4" s="2">
        <v>0.0091585459280856263</v>
      </c>
      <c r="O4" s="8" t="b">
        <v>1</v>
      </c>
      <c r="P4" s="8" t="b">
        <v>1</v>
      </c>
      <c r="Q4" s="8" t="b">
        <v>1</v>
      </c>
      <c r="R4" s="0" t="b">
        <v>1</v>
      </c>
      <c r="S4" s="0" t="b">
        <v>1</v>
      </c>
      <c r="T4" s="0" t="b">
        <v>1</v>
      </c>
      <c r="U4" s="14" t="b">
        <f t="shared" si="0"/>
        <v>1</v>
      </c>
      <c r="V4" s="14" t="b">
        <f t="shared" si="1"/>
        <v>0</v>
      </c>
      <c r="W4" s="14" t="b">
        <f t="shared" si="2"/>
        <v>1</v>
      </c>
      <c r="X4" s="17">
        <f>COUNTIF(ShortList!$A$1:$A$10,A4)</f>
        <v>0</v>
      </c>
    </row>
    <row xmlns:x14ac="http://schemas.microsoft.com/office/spreadsheetml/2009/9/ac" r="5" x14ac:dyDescent="0.25">
      <c r="A5" s="33" t="s">
        <v>4</v>
      </c>
      <c r="B5" s="0" t="s">
        <v>102</v>
      </c>
      <c r="C5" s="0">
        <v>1</v>
      </c>
      <c r="D5" s="0">
        <v>-0.155</v>
      </c>
      <c r="E5" s="0">
        <v>-0.055</v>
      </c>
      <c r="F5" s="3">
        <v>0.1412349427233906</v>
      </c>
      <c r="G5" s="3">
        <v>0.1398698320380235</v>
      </c>
      <c r="H5" s="2">
        <v>0.0013651106853670991</v>
      </c>
      <c r="I5" s="4">
        <v>27.511312316111059</v>
      </c>
      <c r="J5" s="4">
        <v>27.511964250977996</v>
      </c>
      <c r="K5" s="2">
        <v>0.00065193486693715386</v>
      </c>
      <c r="L5" s="4">
        <v>1.0270515358446308</v>
      </c>
      <c r="M5" s="4">
        <v>1.0270700253603813</v>
      </c>
      <c r="N5" s="2">
        <v>1.8489515750452767e-05</v>
      </c>
      <c r="O5" s="8" t="b">
        <v>1</v>
      </c>
      <c r="P5" s="8" t="b">
        <v>1</v>
      </c>
      <c r="Q5" s="8" t="b">
        <v>1</v>
      </c>
      <c r="R5" s="0" t="b">
        <v>1</v>
      </c>
      <c r="S5" s="0" t="b">
        <v>1</v>
      </c>
      <c r="T5" s="0" t="b">
        <v>1</v>
      </c>
      <c r="U5" s="14" t="b">
        <f t="shared" si="0"/>
        <v>0</v>
      </c>
      <c r="V5" s="14" t="b">
        <f t="shared" si="1"/>
        <v>0</v>
      </c>
      <c r="W5" s="14" t="b">
        <f t="shared" si="2"/>
        <v>0</v>
      </c>
      <c r="X5" s="17">
        <f>COUNTIF(ShortList!$A$1:$A$10,A5)</f>
        <v>0</v>
      </c>
    </row>
    <row xmlns:x14ac="http://schemas.microsoft.com/office/spreadsheetml/2009/9/ac" r="6" x14ac:dyDescent="0.25">
      <c r="A6" s="33" t="s">
        <v>5</v>
      </c>
      <c r="B6" s="0" t="s">
        <v>102</v>
      </c>
      <c r="C6" s="0">
        <v>2</v>
      </c>
      <c r="D6" s="0">
        <v>0.40100000000000002</v>
      </c>
      <c r="E6" s="0">
        <v>0.501</v>
      </c>
      <c r="F6" s="3">
        <v>0.14213768847210281</v>
      </c>
      <c r="G6" s="3">
        <v>0.13872828800145867</v>
      </c>
      <c r="H6" s="2">
        <v>0.0034094004706441416</v>
      </c>
      <c r="I6" s="4">
        <v>27.50827119985172</v>
      </c>
      <c r="J6" s="4">
        <v>27.514764943615489</v>
      </c>
      <c r="K6" s="2">
        <v>0.0064937437637695439</v>
      </c>
      <c r="L6" s="4">
        <v>1.0278893966798905</v>
      </c>
      <c r="M6" s="4">
        <v>1.026595888748165</v>
      </c>
      <c r="N6" s="2">
        <v>0.0012935079317255571</v>
      </c>
      <c r="O6" s="8" t="b">
        <v>1</v>
      </c>
      <c r="P6" s="8" t="b">
        <v>1</v>
      </c>
      <c r="Q6" s="8" t="b">
        <v>1</v>
      </c>
      <c r="R6" s="0" t="b">
        <v>1</v>
      </c>
      <c r="S6" s="0" t="b">
        <v>1</v>
      </c>
      <c r="T6" s="0" t="b">
        <v>1</v>
      </c>
      <c r="U6" s="14" t="b">
        <f t="shared" si="0"/>
        <v>0</v>
      </c>
      <c r="V6" s="14" t="b">
        <f t="shared" si="1"/>
        <v>0</v>
      </c>
      <c r="W6" s="14" t="b">
        <f t="shared" si="2"/>
        <v>0</v>
      </c>
      <c r="X6" s="17">
        <f>COUNTIF(ShortList!$A$1:$A$10,A6)</f>
        <v>0</v>
      </c>
    </row>
    <row xmlns:x14ac="http://schemas.microsoft.com/office/spreadsheetml/2009/9/ac" r="7" x14ac:dyDescent="0.25">
      <c r="A7" s="33" t="s">
        <v>6</v>
      </c>
      <c r="B7" s="0" t="s">
        <v>102</v>
      </c>
      <c r="C7" s="0">
        <v>3</v>
      </c>
      <c r="D7" s="0">
        <v>0.35999999999999999</v>
      </c>
      <c r="E7" s="0">
        <v>0.46000000000000002</v>
      </c>
      <c r="F7" s="3">
        <v>0.1337855296304222</v>
      </c>
      <c r="G7" s="3">
        <v>0.14655288124076532</v>
      </c>
      <c r="H7" s="2">
        <v>0.012767351610343119</v>
      </c>
      <c r="I7" s="4">
        <v>27.516123583925946</v>
      </c>
      <c r="J7" s="4">
        <v>27.498923743303919</v>
      </c>
      <c r="K7" s="2">
        <v>0.017199840622026841</v>
      </c>
      <c r="L7" s="4">
        <v>1.0272099460180606</v>
      </c>
      <c r="M7" s="4">
        <v>1.0322312765860604</v>
      </c>
      <c r="N7" s="2">
        <v>0.0050213305679998044</v>
      </c>
      <c r="O7" s="8" t="b">
        <v>1</v>
      </c>
      <c r="P7" s="8" t="b">
        <v>1</v>
      </c>
      <c r="Q7" s="8" t="b">
        <v>1</v>
      </c>
      <c r="R7" s="0" t="b">
        <v>1</v>
      </c>
      <c r="S7" s="0" t="b">
        <v>1</v>
      </c>
      <c r="T7" s="0" t="b">
        <v>1</v>
      </c>
      <c r="U7" s="14" t="b">
        <f t="shared" si="0"/>
        <v>1</v>
      </c>
      <c r="V7" s="14" t="b">
        <f t="shared" si="1"/>
        <v>0</v>
      </c>
      <c r="W7" s="14" t="b">
        <f t="shared" si="2"/>
        <v>1</v>
      </c>
      <c r="X7" s="17">
        <f>COUNTIF(ShortList!$A$1:$A$10,A7)</f>
        <v>0</v>
      </c>
    </row>
    <row xmlns:x14ac="http://schemas.microsoft.com/office/spreadsheetml/2009/9/ac" r="8" x14ac:dyDescent="0.25">
      <c r="A8" s="33" t="s">
        <v>65</v>
      </c>
      <c r="B8" s="0" t="s">
        <v>129</v>
      </c>
      <c r="C8" s="0">
        <v>1</v>
      </c>
      <c r="D8" s="0">
        <v>-0.089999999999999997</v>
      </c>
      <c r="E8" s="0">
        <v>0.01</v>
      </c>
      <c r="F8" s="3">
        <v>0.14134287503548718</v>
      </c>
      <c r="G8" s="3">
        <v>0.14008757057713686</v>
      </c>
      <c r="H8" s="2">
        <v>0.0012553044583503148</v>
      </c>
      <c r="I8" s="4">
        <v>27.51281751683058</v>
      </c>
      <c r="J8" s="4">
        <v>27.509826397298866</v>
      </c>
      <c r="K8" s="2">
        <v>0.0029911195317140482</v>
      </c>
      <c r="L8" s="4">
        <v>1.0272507865357146</v>
      </c>
      <c r="M8" s="4">
        <v>1.0272109201686392</v>
      </c>
      <c r="N8" s="2">
        <v>3.9866367075314102e-05</v>
      </c>
      <c r="O8" s="8" t="b">
        <v>1</v>
      </c>
      <c r="P8" s="8" t="b">
        <v>1</v>
      </c>
      <c r="Q8" s="8" t="b">
        <v>1</v>
      </c>
      <c r="R8" s="0" t="b">
        <v>1</v>
      </c>
      <c r="S8" s="0" t="b">
        <v>1</v>
      </c>
      <c r="T8" s="0" t="b">
        <v>1</v>
      </c>
      <c r="U8" s="14" t="b">
        <f t="shared" si="0"/>
        <v>0</v>
      </c>
      <c r="V8" s="14" t="b">
        <f t="shared" si="1"/>
        <v>0</v>
      </c>
      <c r="W8" s="14" t="b">
        <f t="shared" si="2"/>
        <v>0</v>
      </c>
      <c r="X8" s="17">
        <f>COUNTIF(ShortList!$A$1:$A$10,A8)</f>
        <v>0</v>
      </c>
    </row>
    <row xmlns:x14ac="http://schemas.microsoft.com/office/spreadsheetml/2009/9/ac" r="9" x14ac:dyDescent="0.25">
      <c r="A9" s="33" t="s">
        <v>66</v>
      </c>
      <c r="B9" s="0" t="s">
        <v>129</v>
      </c>
      <c r="C9" s="0">
        <v>2</v>
      </c>
      <c r="D9" s="0">
        <v>0.63719999999999999</v>
      </c>
      <c r="E9" s="0">
        <v>0.73719999999999997</v>
      </c>
      <c r="F9" s="3">
        <v>0.13887719135998683</v>
      </c>
      <c r="G9" s="3">
        <v>0.14185436392373785</v>
      </c>
      <c r="H9" s="2">
        <v>0.0029771725637510182</v>
      </c>
      <c r="I9" s="4">
        <v>27.501792715209149</v>
      </c>
      <c r="J9" s="4">
        <v>27.516859309755546</v>
      </c>
      <c r="K9" s="2">
        <v>0.015066594546397027</v>
      </c>
      <c r="L9" s="4">
        <v>1.0246364137769048</v>
      </c>
      <c r="M9" s="4">
        <v>1.0285876743801485</v>
      </c>
      <c r="N9" s="2">
        <v>0.0039512606032436892</v>
      </c>
      <c r="O9" s="8" t="b">
        <v>1</v>
      </c>
      <c r="P9" s="8" t="b">
        <v>1</v>
      </c>
      <c r="Q9" s="8" t="b">
        <v>1</v>
      </c>
      <c r="R9" s="0" t="b">
        <v>1</v>
      </c>
      <c r="S9" s="0" t="b">
        <v>1</v>
      </c>
      <c r="T9" s="0" t="b">
        <v>1</v>
      </c>
      <c r="U9" s="14" t="b">
        <f t="shared" si="0"/>
        <v>0</v>
      </c>
      <c r="V9" s="14" t="b">
        <f t="shared" si="1"/>
        <v>0</v>
      </c>
      <c r="W9" s="14" t="b">
        <f t="shared" si="2"/>
        <v>0</v>
      </c>
      <c r="X9" s="17">
        <f>COUNTIF(ShortList!$A$1:$A$10,A9)</f>
        <v>0</v>
      </c>
    </row>
    <row xmlns:x14ac="http://schemas.microsoft.com/office/spreadsheetml/2009/9/ac" r="10" x14ac:dyDescent="0.25">
      <c r="A10" s="33" t="s">
        <v>67</v>
      </c>
      <c r="B10" s="0" t="s">
        <v>129</v>
      </c>
      <c r="C10" s="0">
        <v>3</v>
      </c>
      <c r="D10" s="0">
        <v>0.40000000000000002</v>
      </c>
      <c r="E10" s="0">
        <v>0.5</v>
      </c>
      <c r="F10" s="3">
        <v>0.1522976131678066</v>
      </c>
      <c r="G10" s="3">
        <v>0.13244993763092419</v>
      </c>
      <c r="H10" s="2">
        <v>0.019847675536882409</v>
      </c>
      <c r="I10" s="4">
        <v>27.550682535960334</v>
      </c>
      <c r="J10" s="4">
        <v>27.472115931849942</v>
      </c>
      <c r="K10" s="2">
        <v>0.078566604110392291</v>
      </c>
      <c r="L10" s="4">
        <v>1.0345633840610813</v>
      </c>
      <c r="M10" s="4">
        <v>1.0221703695356155</v>
      </c>
      <c r="N10" s="2">
        <v>0.012393014525465817</v>
      </c>
      <c r="O10" s="8" t="b">
        <v>1</v>
      </c>
      <c r="P10" s="8" t="b">
        <v>1</v>
      </c>
      <c r="Q10" s="8" t="b">
        <v>1</v>
      </c>
      <c r="R10" s="0" t="b">
        <v>1</v>
      </c>
      <c r="S10" s="0" t="b">
        <v>1</v>
      </c>
      <c r="T10" s="0" t="b">
        <v>1</v>
      </c>
      <c r="U10" s="14" t="b">
        <f t="shared" si="0"/>
        <v>1</v>
      </c>
      <c r="V10" s="14" t="b">
        <f t="shared" si="1"/>
        <v>0</v>
      </c>
      <c r="W10" s="14" t="b">
        <f t="shared" si="2"/>
        <v>1</v>
      </c>
      <c r="X10" s="17">
        <f>COUNTIF(ShortList!$A$1:$A$10,A10)</f>
        <v>0</v>
      </c>
    </row>
    <row xmlns:x14ac="http://schemas.microsoft.com/office/spreadsheetml/2009/9/ac" r="11" x14ac:dyDescent="0.25">
      <c r="A11" s="33" t="s">
        <v>13</v>
      </c>
      <c r="B11" s="0" t="s">
        <v>105</v>
      </c>
      <c r="C11" s="0">
        <v>1</v>
      </c>
      <c r="D11" s="0">
        <v>0.17499999999999999</v>
      </c>
      <c r="E11" s="0">
        <v>0.27500000000000002</v>
      </c>
      <c r="F11" s="3">
        <v>0.14072620439745503</v>
      </c>
      <c r="G11" s="3">
        <v>0.14072660698311162</v>
      </c>
      <c r="H11" s="2">
        <v>4.0258565658923828e-07</v>
      </c>
      <c r="I11" s="4">
        <v>27.511444193139994</v>
      </c>
      <c r="J11" s="4">
        <v>27.510969573088914</v>
      </c>
      <c r="K11" s="2">
        <v>0.00047462005107945515</v>
      </c>
      <c r="L11" s="4">
        <v>1.0274830485938551</v>
      </c>
      <c r="M11" s="4">
        <v>1.0272519016462718</v>
      </c>
      <c r="N11" s="2">
        <v>0.00023114694758330501</v>
      </c>
      <c r="O11" s="8" t="b">
        <v>1</v>
      </c>
      <c r="P11" s="8" t="b">
        <v>1</v>
      </c>
      <c r="Q11" s="8" t="b">
        <v>1</v>
      </c>
      <c r="R11" s="0" t="b">
        <v>1</v>
      </c>
      <c r="S11" s="0" t="b">
        <v>1</v>
      </c>
      <c r="T11" s="0" t="b">
        <v>1</v>
      </c>
      <c r="U11" s="14" t="b">
        <f t="shared" si="0"/>
        <v>0</v>
      </c>
      <c r="V11" s="14" t="b">
        <f t="shared" si="1"/>
        <v>0</v>
      </c>
      <c r="W11" s="14" t="b">
        <f t="shared" si="2"/>
        <v>0</v>
      </c>
      <c r="X11" s="17">
        <f>COUNTIF(ShortList!$A$1:$A$10,A11)</f>
        <v>0</v>
      </c>
    </row>
    <row xmlns:x14ac="http://schemas.microsoft.com/office/spreadsheetml/2009/9/ac" r="12" x14ac:dyDescent="0.25">
      <c r="A12" s="33" t="s">
        <v>14</v>
      </c>
      <c r="B12" s="0" t="s">
        <v>105</v>
      </c>
      <c r="C12" s="0">
        <v>2</v>
      </c>
      <c r="D12" s="0">
        <v>0.25600000000000001</v>
      </c>
      <c r="E12" s="0">
        <v>0.35599999999999998</v>
      </c>
      <c r="F12" s="3">
        <v>0.1410787352724191</v>
      </c>
      <c r="G12" s="3">
        <v>0.14009103307182619</v>
      </c>
      <c r="H12" s="2">
        <v>0.00098770220059291036</v>
      </c>
      <c r="I12" s="4">
        <v>27.512725723407414</v>
      </c>
      <c r="J12" s="4">
        <v>27.507666188480528</v>
      </c>
      <c r="K12" s="2">
        <v>0.0050595349268860446</v>
      </c>
      <c r="L12" s="4">
        <v>1.0266081719178159</v>
      </c>
      <c r="M12" s="4">
        <v>1.0298510475401148</v>
      </c>
      <c r="N12" s="2">
        <v>0.0032428756222988575</v>
      </c>
      <c r="O12" s="8" t="b">
        <v>1</v>
      </c>
      <c r="P12" s="8" t="b">
        <v>1</v>
      </c>
      <c r="Q12" s="8" t="b">
        <v>1</v>
      </c>
      <c r="R12" s="0" t="b">
        <v>1</v>
      </c>
      <c r="S12" s="0" t="b">
        <v>1</v>
      </c>
      <c r="T12" s="0" t="b">
        <v>1</v>
      </c>
      <c r="U12" s="14" t="b">
        <f t="shared" si="0"/>
        <v>0</v>
      </c>
      <c r="V12" s="14" t="b">
        <f t="shared" si="1"/>
        <v>0</v>
      </c>
      <c r="W12" s="14" t="b">
        <f t="shared" si="2"/>
        <v>0</v>
      </c>
      <c r="X12" s="17">
        <f>COUNTIF(ShortList!$A$1:$A$10,A12)</f>
        <v>0</v>
      </c>
    </row>
    <row xmlns:x14ac="http://schemas.microsoft.com/office/spreadsheetml/2009/9/ac" r="13" x14ac:dyDescent="0.25">
      <c r="A13" s="33" t="s">
        <v>15</v>
      </c>
      <c r="B13" s="0" t="s">
        <v>105</v>
      </c>
      <c r="C13" s="0">
        <v>3</v>
      </c>
      <c r="D13" s="0">
        <v>0.10000000000000001</v>
      </c>
      <c r="E13" s="0">
        <v>0.20000000000000001</v>
      </c>
      <c r="F13" s="3">
        <v>0.14290939485706688</v>
      </c>
      <c r="G13" s="3">
        <v>0.13835950671784358</v>
      </c>
      <c r="H13" s="2">
        <v>0.0045498881392233015</v>
      </c>
      <c r="I13" s="4">
        <v>27.556734688301731</v>
      </c>
      <c r="J13" s="4">
        <v>27.565939972908495</v>
      </c>
      <c r="K13" s="2">
        <v>0.0092052846067645078</v>
      </c>
      <c r="L13" s="4">
        <v>1.0553166364607047</v>
      </c>
      <c r="M13" s="4">
        <v>1.0034399406411938</v>
      </c>
      <c r="N13" s="2">
        <v>0.051876695819510932</v>
      </c>
      <c r="O13" s="8" t="b">
        <v>1</v>
      </c>
      <c r="P13" s="8" t="b">
        <v>1</v>
      </c>
      <c r="Q13" s="8" t="b">
        <v>1</v>
      </c>
      <c r="R13" s="0" t="b">
        <v>1</v>
      </c>
      <c r="S13" s="0" t="b">
        <v>1</v>
      </c>
      <c r="T13" s="0" t="b">
        <v>1</v>
      </c>
      <c r="U13" s="14" t="b">
        <f t="shared" si="0"/>
        <v>0</v>
      </c>
      <c r="V13" s="14" t="b">
        <f t="shared" si="1"/>
        <v>0</v>
      </c>
      <c r="W13" s="14" t="b">
        <f t="shared" si="2"/>
        <v>0</v>
      </c>
      <c r="X13" s="17">
        <f>COUNTIF(ShortList!$A$1:$A$10,A13)</f>
        <v>0</v>
      </c>
    </row>
    <row xmlns:x14ac="http://schemas.microsoft.com/office/spreadsheetml/2009/9/ac" r="14" x14ac:dyDescent="0.25">
      <c r="A14" s="33" t="s">
        <v>16</v>
      </c>
      <c r="B14" s="0" t="s">
        <v>106</v>
      </c>
      <c r="C14" s="0">
        <v>1</v>
      </c>
      <c r="D14" s="0">
        <v>-0.17499999999999999</v>
      </c>
      <c r="E14" s="0">
        <v>-0.074999999999999997</v>
      </c>
      <c r="F14" s="3">
        <v>0.14072152826424486</v>
      </c>
      <c r="G14" s="3">
        <v>0.14072686774364113</v>
      </c>
      <c r="H14" s="2">
        <v>5.3394793962657783e-06</v>
      </c>
      <c r="I14" s="4">
        <v>27.510667914325325</v>
      </c>
      <c r="J14" s="4">
        <v>27.511345938585237</v>
      </c>
      <c r="K14" s="2">
        <v>0.00067802425991203563</v>
      </c>
      <c r="L14" s="4">
        <v>1.0270669165281685</v>
      </c>
      <c r="M14" s="4">
        <v>1.0274154693486688</v>
      </c>
      <c r="N14" s="2">
        <v>0.0003485528205002808</v>
      </c>
      <c r="O14" s="8" t="b">
        <v>1</v>
      </c>
      <c r="P14" s="8" t="b">
        <v>1</v>
      </c>
      <c r="Q14" s="8" t="b">
        <v>1</v>
      </c>
      <c r="R14" s="0" t="b">
        <v>1</v>
      </c>
      <c r="S14" s="0" t="b">
        <v>1</v>
      </c>
      <c r="T14" s="0" t="b">
        <v>1</v>
      </c>
      <c r="U14" s="14" t="b">
        <f t="shared" si="0"/>
        <v>0</v>
      </c>
      <c r="V14" s="14" t="b">
        <f t="shared" si="1"/>
        <v>0</v>
      </c>
      <c r="W14" s="14" t="b">
        <f t="shared" si="2"/>
        <v>0</v>
      </c>
      <c r="X14" s="17">
        <f>COUNTIF(ShortList!$A$1:$A$10,A14)</f>
        <v>0</v>
      </c>
    </row>
    <row xmlns:x14ac="http://schemas.microsoft.com/office/spreadsheetml/2009/9/ac" r="15" x14ac:dyDescent="0.25">
      <c r="A15" s="33" t="s">
        <v>17</v>
      </c>
      <c r="B15" s="0" t="s">
        <v>106</v>
      </c>
      <c r="C15" s="0">
        <v>2</v>
      </c>
      <c r="D15" s="0">
        <v>0.25600000000000001</v>
      </c>
      <c r="E15" s="0">
        <v>0.35599999999999998</v>
      </c>
      <c r="F15" s="3">
        <v>0.13812787867777296</v>
      </c>
      <c r="G15" s="3">
        <v>0.14335378735643831</v>
      </c>
      <c r="H15" s="2">
        <v>0.0052259086786653475</v>
      </c>
      <c r="I15" s="4">
        <v>27.521088192242473</v>
      </c>
      <c r="J15" s="4">
        <v>27.499406224507197</v>
      </c>
      <c r="K15" s="2">
        <v>0.021681967735275975</v>
      </c>
      <c r="L15" s="4">
        <v>1.0287773544899979</v>
      </c>
      <c r="M15" s="4">
        <v>1.025864210565449</v>
      </c>
      <c r="N15" s="2">
        <v>0.0029131439245488888</v>
      </c>
      <c r="O15" s="8" t="b">
        <v>1</v>
      </c>
      <c r="P15" s="8" t="b">
        <v>1</v>
      </c>
      <c r="Q15" s="8" t="b">
        <v>1</v>
      </c>
      <c r="R15" s="0" t="b">
        <v>1</v>
      </c>
      <c r="S15" s="0" t="b">
        <v>1</v>
      </c>
      <c r="T15" s="0" t="b">
        <v>1</v>
      </c>
      <c r="U15" s="14" t="b">
        <f t="shared" si="0"/>
        <v>1</v>
      </c>
      <c r="V15" s="14" t="b">
        <f t="shared" si="1"/>
        <v>0</v>
      </c>
      <c r="W15" s="14" t="b">
        <f t="shared" si="2"/>
        <v>1</v>
      </c>
      <c r="X15" s="17">
        <f>COUNTIF(ShortList!$A$1:$A$10,A15)</f>
        <v>0</v>
      </c>
    </row>
    <row xmlns:x14ac="http://schemas.microsoft.com/office/spreadsheetml/2009/9/ac" r="16" x14ac:dyDescent="0.25">
      <c r="A16" s="33" t="s">
        <v>18</v>
      </c>
      <c r="B16" s="0" t="s">
        <v>106</v>
      </c>
      <c r="C16" s="0">
        <v>3</v>
      </c>
      <c r="D16" s="0">
        <v>0.12</v>
      </c>
      <c r="E16" s="0">
        <v>0.20000000000000001</v>
      </c>
      <c r="F16" s="3">
        <v>0.14185812521112645</v>
      </c>
      <c r="G16" s="3">
        <v>0.13869492824792987</v>
      </c>
      <c r="H16" s="2">
        <v>0.0031631969631965851</v>
      </c>
      <c r="I16" s="4">
        <v>27.358956449659388</v>
      </c>
      <c r="J16" s="4">
        <v>27.570958554065157</v>
      </c>
      <c r="K16" s="2">
        <v>0.21200210440576939</v>
      </c>
      <c r="L16" s="4">
        <v>1.0467526167185699</v>
      </c>
      <c r="M16" s="4">
        <v>1.0035210286101881</v>
      </c>
      <c r="N16" s="2">
        <v>0.043231588108381791</v>
      </c>
      <c r="O16" s="8" t="b">
        <v>1</v>
      </c>
      <c r="P16" s="8" t="b">
        <v>1</v>
      </c>
      <c r="Q16" s="8" t="b">
        <v>1</v>
      </c>
      <c r="R16" s="0" t="b">
        <v>1</v>
      </c>
      <c r="S16" s="0" t="b">
        <v>1</v>
      </c>
      <c r="T16" s="0" t="b">
        <v>1</v>
      </c>
      <c r="U16" s="14" t="b">
        <f t="shared" si="0"/>
        <v>0</v>
      </c>
      <c r="V16" s="14" t="b">
        <f t="shared" si="1"/>
        <v>1</v>
      </c>
      <c r="W16" s="14" t="b">
        <f t="shared" si="2"/>
        <v>1</v>
      </c>
      <c r="X16" s="17">
        <f>COUNTIF(ShortList!$A$1:$A$10,A16)</f>
        <v>0</v>
      </c>
    </row>
    <row xmlns:x14ac="http://schemas.microsoft.com/office/spreadsheetml/2009/9/ac" r="17" x14ac:dyDescent="0.25">
      <c r="A17" s="33" t="s">
        <v>68</v>
      </c>
      <c r="B17" s="0" t="s">
        <v>130</v>
      </c>
      <c r="C17" s="0">
        <v>1</v>
      </c>
      <c r="D17" s="0">
        <v>-0.035000000000000003</v>
      </c>
      <c r="E17" s="0">
        <v>0.065000000000000002</v>
      </c>
      <c r="F17" s="3">
        <v>0.13618219959629785</v>
      </c>
      <c r="G17" s="3">
        <v>0.14714957540543244</v>
      </c>
      <c r="H17" s="2">
        <v>0.010967375809134594</v>
      </c>
      <c r="I17" s="4">
        <v>27.539764265034876</v>
      </c>
      <c r="J17" s="4">
        <v>27.44825613792375</v>
      </c>
      <c r="K17" s="2">
        <v>0.091508127111126214</v>
      </c>
      <c r="L17" s="4">
        <v>1.016994456123989</v>
      </c>
      <c r="M17" s="4">
        <v>1.0472217061764055</v>
      </c>
      <c r="N17" s="2">
        <v>0.030227250052416554</v>
      </c>
      <c r="O17" s="8" t="b">
        <v>1</v>
      </c>
      <c r="P17" s="8" t="b">
        <v>1</v>
      </c>
      <c r="Q17" s="8" t="b">
        <v>1</v>
      </c>
      <c r="R17" s="0" t="b">
        <v>1</v>
      </c>
      <c r="S17" s="0" t="b">
        <v>1</v>
      </c>
      <c r="T17" s="0" t="b">
        <v>1</v>
      </c>
      <c r="U17" s="14" t="b">
        <f t="shared" si="0"/>
        <v>1</v>
      </c>
      <c r="V17" s="14" t="b">
        <f t="shared" si="1"/>
        <v>0</v>
      </c>
      <c r="W17" s="14" t="b">
        <f t="shared" si="2"/>
        <v>1</v>
      </c>
      <c r="X17" s="17">
        <f>COUNTIF(ShortList!$A$1:$A$10,A17)</f>
        <v>0</v>
      </c>
    </row>
    <row xmlns:x14ac="http://schemas.microsoft.com/office/spreadsheetml/2009/9/ac" r="18" x14ac:dyDescent="0.25">
      <c r="A18" s="33" t="s">
        <v>69</v>
      </c>
      <c r="B18" s="0" t="s">
        <v>130</v>
      </c>
      <c r="C18" s="0">
        <v>2</v>
      </c>
      <c r="D18" s="0">
        <v>0.71599999999999997</v>
      </c>
      <c r="E18" s="0">
        <v>0.81599999999999995</v>
      </c>
      <c r="F18" s="3">
        <v>0.13520965734853091</v>
      </c>
      <c r="G18" s="3">
        <v>0.14410639300459901</v>
      </c>
      <c r="H18" s="2">
        <v>0.0088967356560681055</v>
      </c>
      <c r="I18" s="4">
        <v>27.520445928863182</v>
      </c>
      <c r="J18" s="4">
        <v>27.513641901314202</v>
      </c>
      <c r="K18" s="2">
        <v>0.0068040275489806845</v>
      </c>
      <c r="L18" s="4">
        <v>1.0494949058371743</v>
      </c>
      <c r="M18" s="4">
        <v>1.0133560317323933</v>
      </c>
      <c r="N18" s="2">
        <v>0.036138874104781005</v>
      </c>
      <c r="O18" s="8" t="b">
        <v>1</v>
      </c>
      <c r="P18" s="8" t="b">
        <v>1</v>
      </c>
      <c r="Q18" s="8" t="b">
        <v>1</v>
      </c>
      <c r="R18" s="0" t="b">
        <v>1</v>
      </c>
      <c r="S18" s="0" t="b">
        <v>1</v>
      </c>
      <c r="T18" s="0" t="b">
        <v>1</v>
      </c>
      <c r="U18" s="14" t="b">
        <f t="shared" si="0"/>
        <v>1</v>
      </c>
      <c r="V18" s="14" t="b">
        <f t="shared" si="1"/>
        <v>1</v>
      </c>
      <c r="W18" s="14" t="b">
        <f t="shared" si="2"/>
        <v>1</v>
      </c>
      <c r="X18" s="17">
        <f>COUNTIF(ShortList!$A$1:$A$10,A18)</f>
        <v>0</v>
      </c>
    </row>
    <row xmlns:x14ac="http://schemas.microsoft.com/office/spreadsheetml/2009/9/ac" r="19" x14ac:dyDescent="0.25">
      <c r="A19" s="33" t="s">
        <v>70</v>
      </c>
      <c r="B19" s="0" t="s">
        <v>130</v>
      </c>
      <c r="C19" s="0">
        <v>3</v>
      </c>
      <c r="D19" s="0">
        <v>0.10000000000000001</v>
      </c>
      <c r="E19" s="0">
        <v>0.20000000000000001</v>
      </c>
      <c r="F19" s="3">
        <v>0.1357219770245762</v>
      </c>
      <c r="G19" s="3">
        <v>0.14973297657790938</v>
      </c>
      <c r="H19" s="2">
        <v>0.014010999553333181</v>
      </c>
      <c r="I19" s="4">
        <v>27.561183433327926</v>
      </c>
      <c r="J19" s="4">
        <v>27.378578652801025</v>
      </c>
      <c r="K19" s="2">
        <v>0.18260478052690132</v>
      </c>
      <c r="L19" s="4">
        <v>1.0053834706852616</v>
      </c>
      <c r="M19" s="4">
        <v>1.0908425675648494</v>
      </c>
      <c r="N19" s="2">
        <v>0.085459096879587859</v>
      </c>
      <c r="O19" s="8" t="b">
        <v>1</v>
      </c>
      <c r="P19" s="8" t="b">
        <v>1</v>
      </c>
      <c r="Q19" s="8" t="b">
        <v>1</v>
      </c>
      <c r="R19" s="0" t="b">
        <v>1</v>
      </c>
      <c r="S19" s="0" t="b">
        <v>1</v>
      </c>
      <c r="T19" s="0" t="b">
        <v>1</v>
      </c>
      <c r="U19" s="14" t="b">
        <f t="shared" si="0"/>
        <v>1</v>
      </c>
      <c r="V19" s="14" t="b">
        <f t="shared" si="1"/>
        <v>1</v>
      </c>
      <c r="W19" s="14" t="b">
        <f t="shared" si="2"/>
        <v>1</v>
      </c>
      <c r="X19" s="17">
        <f>COUNTIF(ShortList!$A$1:$A$10,A19)</f>
        <v>0</v>
      </c>
    </row>
    <row xmlns:x14ac="http://schemas.microsoft.com/office/spreadsheetml/2009/9/ac" r="20" x14ac:dyDescent="0.25">
      <c r="A20" s="33" t="s">
        <v>19</v>
      </c>
      <c r="B20" s="0" t="s">
        <v>107</v>
      </c>
      <c r="C20" s="0">
        <v>1</v>
      </c>
      <c r="D20" s="0">
        <v>0.087080000000000005</v>
      </c>
      <c r="E20" s="0">
        <v>0.18708</v>
      </c>
      <c r="F20" s="3">
        <v>0.14074559244364857</v>
      </c>
      <c r="G20" s="3">
        <v>0.14070699825290253</v>
      </c>
      <c r="H20" s="2">
        <v>3.8594190746032986e-05</v>
      </c>
      <c r="I20" s="4">
        <v>27.502490782367659</v>
      </c>
      <c r="J20" s="4">
        <v>27.519167247266296</v>
      </c>
      <c r="K20" s="2">
        <v>0.016676464898637278</v>
      </c>
      <c r="L20" s="4">
        <v>1.0283306677712039</v>
      </c>
      <c r="M20" s="4">
        <v>1.0256194879714395</v>
      </c>
      <c r="N20" s="2">
        <v>0.0027111797997643183</v>
      </c>
      <c r="O20" s="8" t="b">
        <v>1</v>
      </c>
      <c r="P20" s="8" t="b">
        <v>1</v>
      </c>
      <c r="Q20" s="8" t="b">
        <v>1</v>
      </c>
      <c r="R20" s="0" t="b">
        <v>1</v>
      </c>
      <c r="S20" s="0" t="b">
        <v>1</v>
      </c>
      <c r="T20" s="0" t="b">
        <v>1</v>
      </c>
      <c r="U20" s="14" t="b">
        <f t="shared" si="0"/>
        <v>0</v>
      </c>
      <c r="V20" s="14" t="b">
        <f t="shared" si="1"/>
        <v>0</v>
      </c>
      <c r="W20" s="14" t="b">
        <f t="shared" si="2"/>
        <v>0</v>
      </c>
      <c r="X20" s="17">
        <f>COUNTIF(ShortList!$A$1:$A$10,A20)</f>
        <v>0</v>
      </c>
    </row>
    <row xmlns:x14ac="http://schemas.microsoft.com/office/spreadsheetml/2009/9/ac" r="21" x14ac:dyDescent="0.25">
      <c r="A21" s="33" t="s">
        <v>20</v>
      </c>
      <c r="B21" s="0" t="s">
        <v>107</v>
      </c>
      <c r="C21" s="0">
        <v>2</v>
      </c>
      <c r="D21" s="0">
        <v>0.38900000000000001</v>
      </c>
      <c r="E21" s="0">
        <v>0.48899999999999999</v>
      </c>
      <c r="F21" s="3">
        <v>0.14038814640174074</v>
      </c>
      <c r="G21" s="3">
        <v>0.14117806025620397</v>
      </c>
      <c r="H21" s="2">
        <v>0.0007899138544632256</v>
      </c>
      <c r="I21" s="4">
        <v>27.506137209264637</v>
      </c>
      <c r="J21" s="4">
        <v>27.518918177648743</v>
      </c>
      <c r="K21" s="2">
        <v>0.012780968384106473</v>
      </c>
      <c r="L21" s="4">
        <v>1.0287390444491413</v>
      </c>
      <c r="M21" s="4">
        <v>1.0250370341064952</v>
      </c>
      <c r="N21" s="2">
        <v>0.003702010342646167</v>
      </c>
      <c r="O21" s="8" t="b">
        <v>1</v>
      </c>
      <c r="P21" s="8" t="b">
        <v>1</v>
      </c>
      <c r="Q21" s="8" t="b">
        <v>1</v>
      </c>
      <c r="R21" s="0" t="b">
        <v>1</v>
      </c>
      <c r="S21" s="0" t="b">
        <v>1</v>
      </c>
      <c r="T21" s="0" t="b">
        <v>1</v>
      </c>
      <c r="U21" s="14" t="b">
        <f t="shared" si="0"/>
        <v>0</v>
      </c>
      <c r="V21" s="14" t="b">
        <f t="shared" si="1"/>
        <v>0</v>
      </c>
      <c r="W21" s="14" t="b">
        <f t="shared" si="2"/>
        <v>0</v>
      </c>
      <c r="X21" s="17">
        <f>COUNTIF(ShortList!$A$1:$A$10,A21)</f>
        <v>0</v>
      </c>
    </row>
    <row xmlns:x14ac="http://schemas.microsoft.com/office/spreadsheetml/2009/9/ac" r="22" x14ac:dyDescent="0.25">
      <c r="A22" s="33" t="s">
        <v>21</v>
      </c>
      <c r="B22" s="0" t="s">
        <v>107</v>
      </c>
      <c r="C22" s="0">
        <v>3</v>
      </c>
      <c r="D22" s="0">
        <v>0.17499999999999999</v>
      </c>
      <c r="E22" s="0">
        <v>0.23499999999999999</v>
      </c>
      <c r="F22" s="3">
        <v>0.15192929268654221</v>
      </c>
      <c r="G22" s="3">
        <v>0.13243589057927818</v>
      </c>
      <c r="H22" s="2">
        <v>0.019493402107264024</v>
      </c>
      <c r="I22" s="4">
        <v>27.526629021471308</v>
      </c>
      <c r="J22" s="4">
        <v>27.284649989372724</v>
      </c>
      <c r="K22" s="2">
        <v>0.24197903209858396</v>
      </c>
      <c r="L22" s="4">
        <v>1.004121634860051</v>
      </c>
      <c r="M22" s="4">
        <v>1.0649175873647465</v>
      </c>
      <c r="N22" s="2">
        <v>0.060795952504695494</v>
      </c>
      <c r="O22" s="8" t="b">
        <v>1</v>
      </c>
      <c r="P22" s="8" t="b">
        <v>1</v>
      </c>
      <c r="Q22" s="8" t="b">
        <v>1</v>
      </c>
      <c r="R22" s="0" t="b">
        <v>1</v>
      </c>
      <c r="S22" s="0" t="b">
        <v>1</v>
      </c>
      <c r="T22" s="0" t="b">
        <v>1</v>
      </c>
      <c r="U22" s="14" t="b">
        <f t="shared" si="0"/>
        <v>1</v>
      </c>
      <c r="V22" s="14" t="b">
        <f t="shared" si="1"/>
        <v>1</v>
      </c>
      <c r="W22" s="14" t="b">
        <f t="shared" si="2"/>
        <v>1</v>
      </c>
      <c r="X22" s="17">
        <f>COUNTIF(ShortList!$A$1:$A$10,A22)</f>
        <v>1</v>
      </c>
    </row>
    <row xmlns:x14ac="http://schemas.microsoft.com/office/spreadsheetml/2009/9/ac" r="23" x14ac:dyDescent="0.25">
      <c r="A23" s="33" t="s">
        <v>71</v>
      </c>
      <c r="B23" s="0" t="s">
        <v>131</v>
      </c>
      <c r="C23" s="0">
        <v>1</v>
      </c>
      <c r="D23" s="0">
        <v>0.092079999999999995</v>
      </c>
      <c r="E23" s="0">
        <v>0.19208</v>
      </c>
      <c r="F23" s="3">
        <v>0.1412795634209211</v>
      </c>
      <c r="G23" s="3">
        <v>0.13858929072394605</v>
      </c>
      <c r="H23" s="2">
        <v>0.0026902726969750546</v>
      </c>
      <c r="I23" s="4">
        <v>27.435373100997424</v>
      </c>
      <c r="J23" s="4">
        <v>27.538324248963363</v>
      </c>
      <c r="K23" s="2">
        <v>0.10295114796593907</v>
      </c>
      <c r="L23" s="4">
        <v>1.0383032574051203</v>
      </c>
      <c r="M23" s="4">
        <v>1.0223250304036451</v>
      </c>
      <c r="N23" s="2">
        <v>0.01597822700147522</v>
      </c>
      <c r="O23" s="8" t="b">
        <v>1</v>
      </c>
      <c r="P23" s="8" t="b">
        <v>1</v>
      </c>
      <c r="Q23" s="8" t="b">
        <v>1</v>
      </c>
      <c r="R23" s="0" t="b">
        <v>1</v>
      </c>
      <c r="S23" s="0" t="b">
        <v>1</v>
      </c>
      <c r="T23" s="0" t="b">
        <v>1</v>
      </c>
      <c r="U23" s="14" t="b">
        <f t="shared" si="0"/>
        <v>0</v>
      </c>
      <c r="V23" s="14" t="b">
        <f t="shared" si="1"/>
        <v>0</v>
      </c>
      <c r="W23" s="14" t="b">
        <f t="shared" si="2"/>
        <v>0</v>
      </c>
      <c r="X23" s="17">
        <f>COUNTIF(ShortList!$A$1:$A$10,A23)</f>
        <v>0</v>
      </c>
    </row>
    <row xmlns:x14ac="http://schemas.microsoft.com/office/spreadsheetml/2009/9/ac" r="24" x14ac:dyDescent="0.25">
      <c r="A24" s="33" t="s">
        <v>72</v>
      </c>
      <c r="B24" s="0" t="s">
        <v>131</v>
      </c>
      <c r="C24" s="0">
        <v>2</v>
      </c>
      <c r="D24" s="0">
        <v>0.73899999999999999</v>
      </c>
      <c r="E24" s="0">
        <v>0.83899999999999997</v>
      </c>
      <c r="F24" s="3">
        <v>0.14081751975352222</v>
      </c>
      <c r="G24" s="3">
        <v>0.14065491839067576</v>
      </c>
      <c r="H24" s="2">
        <v>0.00016260136284645954</v>
      </c>
      <c r="I24" s="4">
        <v>27.514838925943707</v>
      </c>
      <c r="J24" s="4">
        <v>27.508765187925633</v>
      </c>
      <c r="K24" s="2">
        <v>0.0060737380180739819</v>
      </c>
      <c r="L24" s="4">
        <v>1.026509240350981</v>
      </c>
      <c r="M24" s="4">
        <v>1.0280042364712358</v>
      </c>
      <c r="N24" s="2">
        <v>0.0014949961202548323</v>
      </c>
      <c r="O24" s="8" t="b">
        <v>1</v>
      </c>
      <c r="P24" s="8" t="b">
        <v>1</v>
      </c>
      <c r="Q24" s="8" t="b">
        <v>1</v>
      </c>
      <c r="R24" s="0" t="b">
        <v>1</v>
      </c>
      <c r="S24" s="0" t="b">
        <v>1</v>
      </c>
      <c r="T24" s="0" t="b">
        <v>1</v>
      </c>
      <c r="U24" s="14" t="b">
        <f t="shared" si="0"/>
        <v>0</v>
      </c>
      <c r="V24" s="14" t="b">
        <f t="shared" si="1"/>
        <v>0</v>
      </c>
      <c r="W24" s="14" t="b">
        <f t="shared" si="2"/>
        <v>0</v>
      </c>
      <c r="X24" s="17">
        <f>COUNTIF(ShortList!$A$1:$A$10,A24)</f>
        <v>0</v>
      </c>
    </row>
    <row xmlns:x14ac="http://schemas.microsoft.com/office/spreadsheetml/2009/9/ac" r="25" x14ac:dyDescent="0.25">
      <c r="A25" s="33" t="s">
        <v>73</v>
      </c>
      <c r="B25" s="0" t="s">
        <v>131</v>
      </c>
      <c r="C25" s="0">
        <v>3</v>
      </c>
      <c r="D25" s="0">
        <v>0.155</v>
      </c>
      <c r="E25" s="0">
        <v>0.23499999999999999</v>
      </c>
      <c r="F25" s="3">
        <v>0.13432373862376751</v>
      </c>
      <c r="G25" s="3">
        <v>0.15556748957123989</v>
      </c>
      <c r="H25" s="2">
        <v>0.021243750947472384</v>
      </c>
      <c r="I25" s="4">
        <v>27.296098921378643</v>
      </c>
      <c r="J25" s="4">
        <v>27.468498670252757</v>
      </c>
      <c r="K25" s="2">
        <v>0.17239974887411336</v>
      </c>
      <c r="L25" s="4">
        <v>1.0594050773319859</v>
      </c>
      <c r="M25" s="4">
        <v>1.0019797227681266</v>
      </c>
      <c r="N25" s="2">
        <v>0.057425354563859221</v>
      </c>
      <c r="O25" s="8" t="b">
        <v>1</v>
      </c>
      <c r="P25" s="8" t="b">
        <v>1</v>
      </c>
      <c r="Q25" s="8" t="b">
        <v>1</v>
      </c>
      <c r="R25" s="0" t="b">
        <v>1</v>
      </c>
      <c r="S25" s="0" t="b">
        <v>1</v>
      </c>
      <c r="T25" s="0" t="b">
        <v>1</v>
      </c>
      <c r="U25" s="14" t="b">
        <f t="shared" si="0"/>
        <v>1</v>
      </c>
      <c r="V25" s="14" t="b">
        <f t="shared" si="1"/>
        <v>1</v>
      </c>
      <c r="W25" s="14" t="b">
        <f t="shared" si="2"/>
        <v>1</v>
      </c>
      <c r="X25" s="17">
        <f>COUNTIF(ShortList!$A$1:$A$10,A25)</f>
        <v>1</v>
      </c>
    </row>
    <row xmlns:x14ac="http://schemas.microsoft.com/office/spreadsheetml/2009/9/ac" r="26" x14ac:dyDescent="0.25">
      <c r="A26" s="33" t="s">
        <v>7</v>
      </c>
      <c r="B26" s="0" t="s">
        <v>103</v>
      </c>
      <c r="C26" s="0">
        <v>1</v>
      </c>
      <c r="D26" s="0">
        <v>-0.00021699999999999999</v>
      </c>
      <c r="E26" s="0">
        <v>0.099782999999999997</v>
      </c>
      <c r="F26" s="3">
        <v>0.14105314571032912</v>
      </c>
      <c r="G26" s="3">
        <v>0.14105774503235918</v>
      </c>
      <c r="H26" s="2">
        <v>4.599322030063302e-06</v>
      </c>
      <c r="I26" s="4">
        <v>27.509409991070072</v>
      </c>
      <c r="J26" s="4">
        <v>27.50879465527521</v>
      </c>
      <c r="K26" s="2">
        <v>0.00061533579486194867</v>
      </c>
      <c r="L26" s="4">
        <v>1.0260324907781173</v>
      </c>
      <c r="M26" s="4">
        <v>1.0257789211524411</v>
      </c>
      <c r="N26" s="2">
        <v>0.00025356962567624208</v>
      </c>
      <c r="O26" s="8" t="b">
        <v>1</v>
      </c>
      <c r="P26" s="8" t="b">
        <v>1</v>
      </c>
      <c r="Q26" s="8" t="b">
        <v>1</v>
      </c>
      <c r="R26" s="0" t="b">
        <v>1</v>
      </c>
      <c r="S26" s="0" t="b">
        <v>1</v>
      </c>
      <c r="T26" s="0" t="b">
        <v>1</v>
      </c>
      <c r="U26" s="14" t="b">
        <f t="shared" si="0"/>
        <v>0</v>
      </c>
      <c r="V26" s="14" t="b">
        <f t="shared" si="1"/>
        <v>0</v>
      </c>
      <c r="W26" s="14" t="b">
        <f t="shared" si="2"/>
        <v>0</v>
      </c>
      <c r="X26" s="17">
        <f>COUNTIF(ShortList!$A$1:$A$10,A26)</f>
        <v>0</v>
      </c>
    </row>
    <row xmlns:x14ac="http://schemas.microsoft.com/office/spreadsheetml/2009/9/ac" r="27" x14ac:dyDescent="0.25">
      <c r="A27" s="33" t="s">
        <v>8</v>
      </c>
      <c r="B27" s="0" t="s">
        <v>103</v>
      </c>
      <c r="C27" s="0">
        <v>2</v>
      </c>
      <c r="D27" s="0">
        <v>0.44198999999999999</v>
      </c>
      <c r="E27" s="0">
        <v>0.54198999999999997</v>
      </c>
      <c r="F27" s="3">
        <v>0.14186910848124168</v>
      </c>
      <c r="G27" s="3">
        <v>0.13924167467563334</v>
      </c>
      <c r="H27" s="2">
        <v>0.0026274338056083424</v>
      </c>
      <c r="I27" s="4">
        <v>27.499895894980227</v>
      </c>
      <c r="J27" s="4">
        <v>27.522958264113015</v>
      </c>
      <c r="K27" s="2">
        <v>0.023062369132787808</v>
      </c>
      <c r="L27" s="4">
        <v>1.0208435933089075</v>
      </c>
      <c r="M27" s="4">
        <v>1.0341894290332714</v>
      </c>
      <c r="N27" s="2">
        <v>0.013345835724363875</v>
      </c>
      <c r="O27" s="8" t="b">
        <v>1</v>
      </c>
      <c r="P27" s="8" t="b">
        <v>1</v>
      </c>
      <c r="Q27" s="8" t="b">
        <v>1</v>
      </c>
      <c r="R27" s="0" t="b">
        <v>1</v>
      </c>
      <c r="S27" s="0" t="b">
        <v>1</v>
      </c>
      <c r="T27" s="0" t="b">
        <v>1</v>
      </c>
      <c r="U27" s="14" t="b">
        <f t="shared" si="0"/>
        <v>0</v>
      </c>
      <c r="V27" s="14" t="b">
        <f t="shared" si="1"/>
        <v>1</v>
      </c>
      <c r="W27" s="14" t="b">
        <f t="shared" si="2"/>
        <v>1</v>
      </c>
      <c r="X27" s="17">
        <f>COUNTIF(ShortList!$A$1:$A$10,A27)</f>
        <v>0</v>
      </c>
    </row>
    <row xmlns:x14ac="http://schemas.microsoft.com/office/spreadsheetml/2009/9/ac" r="28" x14ac:dyDescent="0.25">
      <c r="A28" s="33" t="s">
        <v>9</v>
      </c>
      <c r="B28" s="0" t="s">
        <v>103</v>
      </c>
      <c r="C28" s="0">
        <v>3</v>
      </c>
      <c r="D28" s="0">
        <v>0.47586000000000001</v>
      </c>
      <c r="E28" s="0">
        <v>0.57586000000000004</v>
      </c>
      <c r="F28" s="3">
        <v>0.14205281040183712</v>
      </c>
      <c r="G28" s="3">
        <v>0.13982560182662479</v>
      </c>
      <c r="H28" s="2">
        <v>0.0022272085752123305</v>
      </c>
      <c r="I28" s="4">
        <v>27.502082152639389</v>
      </c>
      <c r="J28" s="4">
        <v>27.518260167712072</v>
      </c>
      <c r="K28" s="2">
        <v>0.016178015072682683</v>
      </c>
      <c r="L28" s="4">
        <v>1.0204941134781909</v>
      </c>
      <c r="M28" s="4">
        <v>1.0321066560313283</v>
      </c>
      <c r="N28" s="2">
        <v>0.011612542553137484</v>
      </c>
      <c r="O28" s="8" t="b">
        <v>1</v>
      </c>
      <c r="P28" s="8" t="b">
        <v>1</v>
      </c>
      <c r="Q28" s="8" t="b">
        <v>1</v>
      </c>
      <c r="R28" s="0" t="b">
        <v>1</v>
      </c>
      <c r="S28" s="0" t="b">
        <v>1</v>
      </c>
      <c r="T28" s="0" t="b">
        <v>1</v>
      </c>
      <c r="U28" s="14" t="b">
        <f t="shared" si="0"/>
        <v>0</v>
      </c>
      <c r="V28" s="14" t="b">
        <f t="shared" si="1"/>
        <v>1</v>
      </c>
      <c r="W28" s="14" t="b">
        <f t="shared" si="2"/>
        <v>1</v>
      </c>
      <c r="X28" s="17">
        <f>COUNTIF(ShortList!$A$1:$A$10,A28)</f>
        <v>0</v>
      </c>
    </row>
    <row xmlns:x14ac="http://schemas.microsoft.com/office/spreadsheetml/2009/9/ac" r="29" x14ac:dyDescent="0.25">
      <c r="A29" s="33" t="s">
        <v>10</v>
      </c>
      <c r="B29" s="0" t="s">
        <v>104</v>
      </c>
      <c r="C29" s="0">
        <v>1</v>
      </c>
      <c r="D29" s="0">
        <v>0.019782999999999999</v>
      </c>
      <c r="E29" s="0">
        <v>0.079783000000000007</v>
      </c>
      <c r="F29" s="3">
        <v>0.14085390742844808</v>
      </c>
      <c r="G29" s="3">
        <v>0.14085471265066593</v>
      </c>
      <c r="H29" s="2">
        <v>8.052222178478452e-07</v>
      </c>
      <c r="I29" s="4">
        <v>27.510846002777498</v>
      </c>
      <c r="J29" s="4">
        <v>27.50998131561164</v>
      </c>
      <c r="K29" s="2">
        <v>0.00086468716585841321</v>
      </c>
      <c r="L29" s="4">
        <v>1.0267676838287307</v>
      </c>
      <c r="M29" s="4">
        <v>1.02636588735099</v>
      </c>
      <c r="N29" s="2">
        <v>0.00040179647774074567</v>
      </c>
      <c r="O29" s="8" t="b">
        <v>1</v>
      </c>
      <c r="P29" s="8" t="b">
        <v>1</v>
      </c>
      <c r="Q29" s="8" t="b">
        <v>1</v>
      </c>
      <c r="R29" s="0" t="b">
        <v>1</v>
      </c>
      <c r="S29" s="0" t="b">
        <v>1</v>
      </c>
      <c r="T29" s="0" t="b">
        <v>1</v>
      </c>
      <c r="U29" s="14" t="b">
        <f t="shared" si="0"/>
        <v>0</v>
      </c>
      <c r="V29" s="14" t="b">
        <f t="shared" si="1"/>
        <v>0</v>
      </c>
      <c r="W29" s="14" t="b">
        <f t="shared" si="2"/>
        <v>0</v>
      </c>
      <c r="X29" s="17">
        <f>COUNTIF(ShortList!$A$1:$A$10,A29)</f>
        <v>0</v>
      </c>
    </row>
    <row xmlns:x14ac="http://schemas.microsoft.com/office/spreadsheetml/2009/9/ac" r="30" x14ac:dyDescent="0.25">
      <c r="A30" s="33" t="s">
        <v>11</v>
      </c>
      <c r="B30" s="0" t="s">
        <v>104</v>
      </c>
      <c r="C30" s="0">
        <v>2</v>
      </c>
      <c r="D30" s="0">
        <v>0.68600000000000005</v>
      </c>
      <c r="E30" s="0">
        <v>0.746</v>
      </c>
      <c r="F30" s="3">
        <v>0.14194599326516602</v>
      </c>
      <c r="G30" s="3">
        <v>0.13959793051855099</v>
      </c>
      <c r="H30" s="2">
        <v>0.0023480627466150317</v>
      </c>
      <c r="I30" s="4">
        <v>27.50247771081473</v>
      </c>
      <c r="J30" s="4">
        <v>27.519456586058595</v>
      </c>
      <c r="K30" s="2">
        <v>0.016978875243864877</v>
      </c>
      <c r="L30" s="4">
        <v>1.0207484334531103</v>
      </c>
      <c r="M30" s="4">
        <v>1.0326536878596062</v>
      </c>
      <c r="N30" s="2">
        <v>0.011905254406495924</v>
      </c>
      <c r="O30" s="8" t="b">
        <v>1</v>
      </c>
      <c r="P30" s="8" t="b">
        <v>1</v>
      </c>
      <c r="Q30" s="8" t="b">
        <v>1</v>
      </c>
      <c r="R30" s="0" t="b">
        <v>1</v>
      </c>
      <c r="S30" s="0" t="b">
        <v>1</v>
      </c>
      <c r="T30" s="0" t="b">
        <v>1</v>
      </c>
      <c r="U30" s="14" t="b">
        <f t="shared" si="0"/>
        <v>0</v>
      </c>
      <c r="V30" s="14" t="b">
        <f t="shared" si="1"/>
        <v>1</v>
      </c>
      <c r="W30" s="14" t="b">
        <f t="shared" si="2"/>
        <v>1</v>
      </c>
      <c r="X30" s="17">
        <f>COUNTIF(ShortList!$A$1:$A$10,A30)</f>
        <v>0</v>
      </c>
    </row>
    <row xmlns:x14ac="http://schemas.microsoft.com/office/spreadsheetml/2009/9/ac" r="31" x14ac:dyDescent="0.25">
      <c r="A31" s="33" t="s">
        <v>12</v>
      </c>
      <c r="B31" s="0" t="s">
        <v>104</v>
      </c>
      <c r="C31" s="0">
        <v>3</v>
      </c>
      <c r="D31" s="0">
        <v>0.12</v>
      </c>
      <c r="E31" s="0">
        <v>0.17999999999999999</v>
      </c>
      <c r="F31" s="3">
        <v>0.14110534252641224</v>
      </c>
      <c r="G31" s="3">
        <v>0.14020495662169447</v>
      </c>
      <c r="H31" s="2">
        <v>0.00090038590471777646</v>
      </c>
      <c r="I31" s="4">
        <v>27.508003285458642</v>
      </c>
      <c r="J31" s="4">
        <v>27.516194359571102</v>
      </c>
      <c r="K31" s="2">
        <v>0.0081910741124602282</v>
      </c>
      <c r="L31" s="4">
        <v>1.0252940973479576</v>
      </c>
      <c r="M31" s="4">
        <v>1.0302304482816884</v>
      </c>
      <c r="N31" s="2">
        <v>0.0049363509337307931</v>
      </c>
      <c r="O31" s="8" t="b">
        <v>1</v>
      </c>
      <c r="P31" s="8" t="b">
        <v>1</v>
      </c>
      <c r="Q31" s="8" t="b">
        <v>1</v>
      </c>
      <c r="R31" s="0" t="b">
        <v>1</v>
      </c>
      <c r="S31" s="0" t="b">
        <v>1</v>
      </c>
      <c r="T31" s="0" t="b">
        <v>1</v>
      </c>
      <c r="U31" s="14" t="b">
        <f t="shared" si="0"/>
        <v>0</v>
      </c>
      <c r="V31" s="14" t="b">
        <f t="shared" si="1"/>
        <v>0</v>
      </c>
      <c r="W31" s="14" t="b">
        <f t="shared" si="2"/>
        <v>0</v>
      </c>
      <c r="X31" s="17">
        <f>COUNTIF(ShortList!$A$1:$A$10,A31)</f>
        <v>0</v>
      </c>
    </row>
    <row xmlns:x14ac="http://schemas.microsoft.com/office/spreadsheetml/2009/9/ac" r="32" x14ac:dyDescent="0.25">
      <c r="A32" s="33" t="s">
        <v>170</v>
      </c>
      <c r="B32" s="0" t="s">
        <v>132</v>
      </c>
      <c r="C32" s="0">
        <v>1</v>
      </c>
      <c r="D32" s="0">
        <v>-0.02</v>
      </c>
      <c r="E32" s="0">
        <v>0.02</v>
      </c>
      <c r="F32" s="3">
        <v>0.1407199599079324</v>
      </c>
      <c r="G32" s="3">
        <v>0.14073853848963647</v>
      </c>
      <c r="H32" s="2">
        <v>1.8578581704065122e-05</v>
      </c>
      <c r="I32" s="4">
        <v>27.510599008918973</v>
      </c>
      <c r="J32" s="4">
        <v>27.510638233598172</v>
      </c>
      <c r="K32" s="2">
        <v>3.9224679198923695e-05</v>
      </c>
      <c r="L32" s="4">
        <v>1.0272296274102082</v>
      </c>
      <c r="M32" s="4">
        <v>1.0274291602146819</v>
      </c>
      <c r="N32" s="2">
        <v>0.00019953280447371213</v>
      </c>
      <c r="O32" s="8" t="b">
        <v>1</v>
      </c>
      <c r="P32" s="8" t="b">
        <v>1</v>
      </c>
      <c r="Q32" s="8" t="b">
        <v>1</v>
      </c>
      <c r="R32" s="0" t="b">
        <v>1</v>
      </c>
      <c r="S32" s="0" t="b">
        <v>1</v>
      </c>
      <c r="T32" s="0" t="b">
        <v>1</v>
      </c>
      <c r="U32" s="14" t="b">
        <f t="shared" si="0"/>
        <v>0</v>
      </c>
      <c r="V32" s="14" t="b">
        <f t="shared" si="1"/>
        <v>0</v>
      </c>
      <c r="W32" s="14" t="b">
        <f t="shared" si="2"/>
        <v>0</v>
      </c>
      <c r="X32" s="17">
        <f>COUNTIF(ShortList!$A$1:$A$10,A32)</f>
        <v>0</v>
      </c>
    </row>
    <row xmlns:x14ac="http://schemas.microsoft.com/office/spreadsheetml/2009/9/ac" r="33" x14ac:dyDescent="0.25">
      <c r="A33" s="33" t="s">
        <v>171</v>
      </c>
      <c r="B33" s="0" t="s">
        <v>132</v>
      </c>
      <c r="C33" s="0">
        <v>2</v>
      </c>
      <c r="D33" s="0">
        <v>0.70999999999999996</v>
      </c>
      <c r="E33" s="0">
        <v>0.75</v>
      </c>
      <c r="F33" s="3">
        <v>0.14071688765795629</v>
      </c>
      <c r="G33" s="3">
        <v>0.14073329516445904</v>
      </c>
      <c r="H33" s="2">
        <v>1.6407506502752467e-05</v>
      </c>
      <c r="I33" s="4">
        <v>27.510913509733996</v>
      </c>
      <c r="J33" s="4">
        <v>27.511422011396576</v>
      </c>
      <c r="K33" s="2">
        <v>0.00050850166257987439</v>
      </c>
      <c r="L33" s="4">
        <v>1.0267114818869487</v>
      </c>
      <c r="M33" s="4">
        <v>1.0267999429387753</v>
      </c>
      <c r="N33" s="2">
        <v>8.8461051826582704e-05</v>
      </c>
      <c r="O33" s="8" t="b">
        <v>1</v>
      </c>
      <c r="P33" s="8" t="b">
        <v>1</v>
      </c>
      <c r="Q33" s="8" t="b">
        <v>1</v>
      </c>
      <c r="R33" s="0" t="b">
        <v>1</v>
      </c>
      <c r="S33" s="0" t="b">
        <v>1</v>
      </c>
      <c r="T33" s="0" t="b">
        <v>1</v>
      </c>
      <c r="U33" s="14" t="b">
        <f t="shared" si="0"/>
        <v>0</v>
      </c>
      <c r="V33" s="14" t="b">
        <f t="shared" si="1"/>
        <v>0</v>
      </c>
      <c r="W33" s="14" t="b">
        <f t="shared" si="2"/>
        <v>0</v>
      </c>
      <c r="X33" s="17">
        <f>COUNTIF(ShortList!$A$1:$A$10,A33)</f>
        <v>0</v>
      </c>
    </row>
    <row xmlns:x14ac="http://schemas.microsoft.com/office/spreadsheetml/2009/9/ac" r="34" x14ac:dyDescent="0.25">
      <c r="A34" s="33" t="s">
        <v>172</v>
      </c>
      <c r="B34" s="0" t="s">
        <v>132</v>
      </c>
      <c r="C34" s="0">
        <v>3</v>
      </c>
      <c r="D34" s="0">
        <v>0.31</v>
      </c>
      <c r="E34" s="0">
        <v>0.34999999999999998</v>
      </c>
      <c r="F34" s="3">
        <v>0.14069625943445735</v>
      </c>
      <c r="G34" s="3">
        <v>0.14075444784806213</v>
      </c>
      <c r="H34" s="2">
        <v>5.8188413604776112e-05</v>
      </c>
      <c r="I34" s="4">
        <v>27.510775099681211</v>
      </c>
      <c r="J34" s="4">
        <v>27.511343105780156</v>
      </c>
      <c r="K34" s="2">
        <v>0.00056800609894480658</v>
      </c>
      <c r="L34" s="4">
        <v>1.0274273574635429</v>
      </c>
      <c r="M34" s="4">
        <v>1.0273706520798547</v>
      </c>
      <c r="N34" s="2">
        <v>5.6705383688182565e-05</v>
      </c>
      <c r="O34" s="8" t="b">
        <v>1</v>
      </c>
      <c r="P34" s="8" t="b">
        <v>1</v>
      </c>
      <c r="Q34" s="8" t="b">
        <v>1</v>
      </c>
      <c r="R34" s="0" t="b">
        <v>1</v>
      </c>
      <c r="S34" s="0" t="b">
        <v>1</v>
      </c>
      <c r="T34" s="0" t="b">
        <v>1</v>
      </c>
      <c r="U34" s="14" t="b">
        <f t="shared" ref="U34:U65" si="3">H34&gt;=$Z$2</f>
        <v>0</v>
      </c>
      <c r="V34" s="14" t="b">
        <f t="shared" ref="V34:V65" si="4">N34&gt;=$Z$3</f>
        <v>0</v>
      </c>
      <c r="W34" s="14" t="b">
        <f t="shared" ref="W34:W65" si="5">OR(U34,V34)</f>
        <v>0</v>
      </c>
      <c r="X34" s="17">
        <f>COUNTIF(ShortList!$A$1:$A$10,A34)</f>
        <v>0</v>
      </c>
    </row>
    <row xmlns:x14ac="http://schemas.microsoft.com/office/spreadsheetml/2009/9/ac" r="35" x14ac:dyDescent="0.25">
      <c r="A35" s="33" t="s">
        <v>173</v>
      </c>
      <c r="B35" s="0" t="s">
        <v>133</v>
      </c>
      <c r="C35" s="0">
        <v>1</v>
      </c>
      <c r="D35" s="0">
        <v>-0.050000000000000003</v>
      </c>
      <c r="E35" s="0">
        <v>0.050000000000000003</v>
      </c>
      <c r="F35" s="3">
        <v>0.1423176778388269</v>
      </c>
      <c r="G35" s="3">
        <v>0.1393286483714587</v>
      </c>
      <c r="H35" s="2">
        <v>0.0029890294673682039</v>
      </c>
      <c r="I35" s="4">
        <v>27.494341131443718</v>
      </c>
      <c r="J35" s="4">
        <v>27.527734882025584</v>
      </c>
      <c r="K35" s="2">
        <v>0.033393750581865334</v>
      </c>
      <c r="L35" s="4">
        <v>1.0169744420704692</v>
      </c>
      <c r="M35" s="4">
        <v>1.0369702860358241</v>
      </c>
      <c r="N35" s="2">
        <v>0.01999584396535492</v>
      </c>
      <c r="O35" s="8" t="b">
        <v>1</v>
      </c>
      <c r="P35" s="8" t="b">
        <v>1</v>
      </c>
      <c r="Q35" s="8" t="b">
        <v>1</v>
      </c>
      <c r="R35" s="0" t="b">
        <v>1</v>
      </c>
      <c r="S35" s="0" t="b">
        <v>1</v>
      </c>
      <c r="T35" s="0" t="b">
        <v>1</v>
      </c>
      <c r="U35" s="14" t="b">
        <f t="shared" si="3"/>
        <v>0</v>
      </c>
      <c r="V35" s="14" t="b">
        <f t="shared" si="4"/>
        <v>0</v>
      </c>
      <c r="W35" s="14" t="b">
        <f t="shared" si="5"/>
        <v>0</v>
      </c>
      <c r="X35" s="17">
        <f>COUNTIF(ShortList!$A$1:$A$10,A35)</f>
        <v>0</v>
      </c>
    </row>
    <row xmlns:x14ac="http://schemas.microsoft.com/office/spreadsheetml/2009/9/ac" r="36" x14ac:dyDescent="0.25">
      <c r="A36" s="33" t="s">
        <v>174</v>
      </c>
      <c r="B36" s="0" t="s">
        <v>133</v>
      </c>
      <c r="C36" s="0">
        <v>2</v>
      </c>
      <c r="D36" s="0">
        <v>0.73750000000000004</v>
      </c>
      <c r="E36" s="0">
        <v>0.83750000000000002</v>
      </c>
      <c r="F36" s="3">
        <v>0.14501089070759646</v>
      </c>
      <c r="G36" s="3">
        <v>0.13715827433211297</v>
      </c>
      <c r="H36" s="2">
        <v>0.0078526163754834843</v>
      </c>
      <c r="I36" s="4">
        <v>27.520774964009149</v>
      </c>
      <c r="J36" s="4">
        <v>27.503731972033847</v>
      </c>
      <c r="K36" s="2">
        <v>0.017042991975301902</v>
      </c>
      <c r="L36" s="4">
        <v>1.0233461296624327</v>
      </c>
      <c r="M36" s="4">
        <v>1.0312458611874087</v>
      </c>
      <c r="N36" s="2">
        <v>0.007899731524976028</v>
      </c>
      <c r="O36" s="8" t="b">
        <v>1</v>
      </c>
      <c r="P36" s="8" t="b">
        <v>1</v>
      </c>
      <c r="Q36" s="8" t="b">
        <v>1</v>
      </c>
      <c r="R36" s="0" t="b">
        <v>1</v>
      </c>
      <c r="S36" s="0" t="b">
        <v>1</v>
      </c>
      <c r="T36" s="0" t="b">
        <v>1</v>
      </c>
      <c r="U36" s="14" t="b">
        <f t="shared" si="3"/>
        <v>1</v>
      </c>
      <c r="V36" s="14" t="b">
        <f t="shared" si="4"/>
        <v>0</v>
      </c>
      <c r="W36" s="14" t="b">
        <f t="shared" si="5"/>
        <v>1</v>
      </c>
      <c r="X36" s="17">
        <f>COUNTIF(ShortList!$A$1:$A$10,A36)</f>
        <v>0</v>
      </c>
    </row>
    <row xmlns:x14ac="http://schemas.microsoft.com/office/spreadsheetml/2009/9/ac" r="37" x14ac:dyDescent="0.25">
      <c r="A37" s="33" t="s">
        <v>169</v>
      </c>
      <c r="B37" s="0" t="s">
        <v>133</v>
      </c>
      <c r="C37" s="0">
        <v>3</v>
      </c>
      <c r="D37" s="0">
        <v>0.28000000000000003</v>
      </c>
      <c r="E37" s="0">
        <v>0.38</v>
      </c>
      <c r="F37" s="3">
        <v>0.14696651956206053</v>
      </c>
      <c r="G37" s="3">
        <v>0.13458915765935614</v>
      </c>
      <c r="H37" s="2">
        <v>0.012377361902704387</v>
      </c>
      <c r="I37" s="4">
        <v>27.494630416039399</v>
      </c>
      <c r="J37" s="4">
        <v>27.541670479493519</v>
      </c>
      <c r="K37" s="2">
        <v>0.047040063454119263</v>
      </c>
      <c r="L37" s="4">
        <v>1.021112880015238</v>
      </c>
      <c r="M37" s="4">
        <v>1.0309443963891087</v>
      </c>
      <c r="N37" s="2">
        <v>0.0098315163738706968</v>
      </c>
      <c r="O37" s="8" t="b">
        <v>1</v>
      </c>
      <c r="P37" s="8" t="b">
        <v>1</v>
      </c>
      <c r="Q37" s="8" t="b">
        <v>1</v>
      </c>
      <c r="R37" s="0" t="b">
        <v>1</v>
      </c>
      <c r="S37" s="0" t="b">
        <v>1</v>
      </c>
      <c r="T37" s="0" t="b">
        <v>1</v>
      </c>
      <c r="U37" s="14" t="b">
        <f t="shared" si="3"/>
        <v>1</v>
      </c>
      <c r="V37" s="14" t="b">
        <f t="shared" si="4"/>
        <v>1</v>
      </c>
      <c r="W37" s="14" t="b">
        <f t="shared" si="5"/>
        <v>1</v>
      </c>
      <c r="X37" s="17">
        <f>COUNTIF(ShortList!$A$1:$A$10,A37)</f>
        <v>0</v>
      </c>
    </row>
    <row xmlns:x14ac="http://schemas.microsoft.com/office/spreadsheetml/2009/9/ac" r="38" x14ac:dyDescent="0.25">
      <c r="A38" s="33" t="s">
        <v>175</v>
      </c>
      <c r="B38" s="0" t="s">
        <v>108</v>
      </c>
      <c r="C38" s="0">
        <v>1</v>
      </c>
      <c r="D38" s="0">
        <v>-0.34999999999999998</v>
      </c>
      <c r="E38" s="0">
        <v>-0.25</v>
      </c>
      <c r="F38" s="3">
        <v>0.14784056389370032</v>
      </c>
      <c r="G38" s="3">
        <v>0.12962748679089986</v>
      </c>
      <c r="H38" s="2">
        <v>0.018213077102800457</v>
      </c>
      <c r="I38" s="4">
        <v>27.510607427389516</v>
      </c>
      <c r="J38" s="4">
        <v>27.511012655408649</v>
      </c>
      <c r="K38" s="2">
        <v>0.00040522801913311923</v>
      </c>
      <c r="L38" s="4">
        <v>1.016006239054239</v>
      </c>
      <c r="M38" s="4">
        <v>1.0471431369050475</v>
      </c>
      <c r="N38" s="2">
        <v>0.03113689785080842</v>
      </c>
      <c r="O38" s="8" t="b">
        <v>1</v>
      </c>
      <c r="P38" s="8" t="b">
        <v>1</v>
      </c>
      <c r="Q38" s="8" t="b">
        <v>1</v>
      </c>
      <c r="R38" s="0" t="b">
        <v>1</v>
      </c>
      <c r="S38" s="0" t="b">
        <v>1</v>
      </c>
      <c r="T38" s="0" t="b">
        <v>1</v>
      </c>
      <c r="U38" s="14" t="b">
        <f t="shared" si="3"/>
        <v>1</v>
      </c>
      <c r="V38" s="14" t="b">
        <f t="shared" si="4"/>
        <v>0</v>
      </c>
      <c r="W38" s="14" t="b">
        <f t="shared" si="5"/>
        <v>1</v>
      </c>
      <c r="X38" s="17">
        <f>COUNTIF(ShortList!$A$1:$A$10,A38)</f>
        <v>1</v>
      </c>
    </row>
    <row xmlns:x14ac="http://schemas.microsoft.com/office/spreadsheetml/2009/9/ac" r="39" x14ac:dyDescent="0.25">
      <c r="A39" s="33" t="s">
        <v>176</v>
      </c>
      <c r="B39" s="0" t="s">
        <v>108</v>
      </c>
      <c r="C39" s="0">
        <v>2</v>
      </c>
      <c r="D39" s="0">
        <v>0.53000000000000003</v>
      </c>
      <c r="E39" s="0">
        <v>0.63</v>
      </c>
      <c r="F39" s="3">
        <v>0.14073425489699654</v>
      </c>
      <c r="G39" s="3">
        <v>0.1407314267704918</v>
      </c>
      <c r="H39" s="2">
        <v>2.8281265047336301e-06</v>
      </c>
      <c r="I39" s="4">
        <v>27.510505605213666</v>
      </c>
      <c r="J39" s="4">
        <v>27.510969263500783</v>
      </c>
      <c r="K39" s="2">
        <v>0.0004636582871171413</v>
      </c>
      <c r="L39" s="4">
        <v>1.0274924780367181</v>
      </c>
      <c r="M39" s="4">
        <v>1.0271789252709764</v>
      </c>
      <c r="N39" s="2">
        <v>0.00031355276574163149</v>
      </c>
      <c r="O39" s="8" t="b">
        <v>1</v>
      </c>
      <c r="P39" s="8" t="b">
        <v>1</v>
      </c>
      <c r="Q39" s="8" t="b">
        <v>1</v>
      </c>
      <c r="R39" s="0" t="b">
        <v>1</v>
      </c>
      <c r="S39" s="0" t="b">
        <v>1</v>
      </c>
      <c r="T39" s="0" t="b">
        <v>1</v>
      </c>
      <c r="U39" s="14" t="b">
        <f t="shared" si="3"/>
        <v>0</v>
      </c>
      <c r="V39" s="14" t="b">
        <f t="shared" si="4"/>
        <v>0</v>
      </c>
      <c r="W39" s="14" t="b">
        <f t="shared" si="5"/>
        <v>0</v>
      </c>
      <c r="X39" s="17">
        <f>COUNTIF(ShortList!$A$1:$A$10,A39)</f>
        <v>0</v>
      </c>
    </row>
    <row xmlns:x14ac="http://schemas.microsoft.com/office/spreadsheetml/2009/9/ac" r="40" x14ac:dyDescent="0.25">
      <c r="A40" s="33" t="s">
        <v>177</v>
      </c>
      <c r="B40" s="0" t="s">
        <v>108</v>
      </c>
      <c r="C40" s="0">
        <v>3</v>
      </c>
      <c r="D40" s="0">
        <v>0.10000000000000001</v>
      </c>
      <c r="E40" s="0">
        <v>0.20000000000000001</v>
      </c>
      <c r="F40" s="3">
        <v>0.14014972113368865</v>
      </c>
      <c r="G40" s="3">
        <v>0.14129333178723485</v>
      </c>
      <c r="H40" s="2">
        <v>0.0011436106535462065</v>
      </c>
      <c r="I40" s="4">
        <v>27.510679482701903</v>
      </c>
      <c r="J40" s="4">
        <v>27.510173379268394</v>
      </c>
      <c r="K40" s="2">
        <v>0.00050610343350854237</v>
      </c>
      <c r="L40" s="4">
        <v>1.0271534518254453</v>
      </c>
      <c r="M40" s="4">
        <v>1.0262524219871263</v>
      </c>
      <c r="N40" s="2">
        <v>0.00090102983831896744</v>
      </c>
      <c r="O40" s="8" t="b">
        <v>1</v>
      </c>
      <c r="P40" s="8" t="b">
        <v>1</v>
      </c>
      <c r="Q40" s="8" t="b">
        <v>1</v>
      </c>
      <c r="R40" s="0" t="b">
        <v>1</v>
      </c>
      <c r="S40" s="0" t="b">
        <v>1</v>
      </c>
      <c r="T40" s="0" t="b">
        <v>1</v>
      </c>
      <c r="U40" s="14" t="b">
        <f t="shared" si="3"/>
        <v>0</v>
      </c>
      <c r="V40" s="14" t="b">
        <f t="shared" si="4"/>
        <v>0</v>
      </c>
      <c r="W40" s="14" t="b">
        <f t="shared" si="5"/>
        <v>0</v>
      </c>
      <c r="X40" s="17">
        <f>COUNTIF(ShortList!$A$1:$A$10,A40)</f>
        <v>0</v>
      </c>
    </row>
    <row xmlns:x14ac="http://schemas.microsoft.com/office/spreadsheetml/2009/9/ac" r="41" x14ac:dyDescent="0.25">
      <c r="A41" s="33" t="s">
        <v>178</v>
      </c>
      <c r="B41" s="0" t="s">
        <v>109</v>
      </c>
      <c r="C41" s="0">
        <v>1</v>
      </c>
      <c r="D41" s="0">
        <v>-0.10000000000000001</v>
      </c>
      <c r="E41" s="0">
        <v>0</v>
      </c>
      <c r="F41" s="3">
        <v>0.12961195246605725</v>
      </c>
      <c r="G41" s="3">
        <v>0.14783408546186899</v>
      </c>
      <c r="H41" s="2">
        <v>0.018222132995811741</v>
      </c>
      <c r="I41" s="4">
        <v>27.510611006305055</v>
      </c>
      <c r="J41" s="4">
        <v>27.511384790136503</v>
      </c>
      <c r="K41" s="2">
        <v>0.00077378383144832696</v>
      </c>
      <c r="L41" s="4">
        <v>1.0472412694816198</v>
      </c>
      <c r="M41" s="4">
        <v>1.0161654021270725</v>
      </c>
      <c r="N41" s="2">
        <v>0.03107586735454726</v>
      </c>
      <c r="O41" s="8" t="b">
        <v>1</v>
      </c>
      <c r="P41" s="8" t="b">
        <v>1</v>
      </c>
      <c r="Q41" s="8" t="b">
        <v>1</v>
      </c>
      <c r="R41" s="0" t="b">
        <v>1</v>
      </c>
      <c r="S41" s="0" t="b">
        <v>1</v>
      </c>
      <c r="T41" s="0" t="b">
        <v>1</v>
      </c>
      <c r="U41" s="14" t="b">
        <f t="shared" si="3"/>
        <v>1</v>
      </c>
      <c r="V41" s="14" t="b">
        <f t="shared" si="4"/>
        <v>0</v>
      </c>
      <c r="W41" s="14" t="b">
        <f t="shared" si="5"/>
        <v>1</v>
      </c>
      <c r="X41" s="17">
        <f>COUNTIF(ShortList!$A$1:$A$10,A41)</f>
        <v>0</v>
      </c>
    </row>
    <row xmlns:x14ac="http://schemas.microsoft.com/office/spreadsheetml/2009/9/ac" r="42" x14ac:dyDescent="0.25">
      <c r="A42" s="33" t="s">
        <v>179</v>
      </c>
      <c r="B42" s="0" t="s">
        <v>109</v>
      </c>
      <c r="C42" s="0">
        <v>2</v>
      </c>
      <c r="D42" s="0">
        <v>0.55000000000000004</v>
      </c>
      <c r="E42" s="0">
        <v>0.65000000000000002</v>
      </c>
      <c r="F42" s="3">
        <v>0.14772546725158672</v>
      </c>
      <c r="G42" s="3">
        <v>0.13354685633352253</v>
      </c>
      <c r="H42" s="2">
        <v>0.014178610918064188</v>
      </c>
      <c r="I42" s="4">
        <v>27.511469800410737</v>
      </c>
      <c r="J42" s="4">
        <v>27.510861360876049</v>
      </c>
      <c r="K42" s="2">
        <v>0.00060843953468747713</v>
      </c>
      <c r="L42" s="4">
        <v>1.0158262382255883</v>
      </c>
      <c r="M42" s="4">
        <v>1.0391632772691348</v>
      </c>
      <c r="N42" s="2">
        <v>0.023337039043546559</v>
      </c>
      <c r="O42" s="8" t="b">
        <v>1</v>
      </c>
      <c r="P42" s="8" t="b">
        <v>1</v>
      </c>
      <c r="Q42" s="8" t="b">
        <v>1</v>
      </c>
      <c r="R42" s="0" t="b">
        <v>1</v>
      </c>
      <c r="S42" s="0" t="b">
        <v>1</v>
      </c>
      <c r="T42" s="0" t="b">
        <v>1</v>
      </c>
      <c r="U42" s="14" t="b">
        <f t="shared" si="3"/>
        <v>1</v>
      </c>
      <c r="V42" s="14" t="b">
        <f t="shared" si="4"/>
        <v>0</v>
      </c>
      <c r="W42" s="14" t="b">
        <f t="shared" si="5"/>
        <v>1</v>
      </c>
      <c r="X42" s="17">
        <f>COUNTIF(ShortList!$A$1:$A$10,A42)</f>
        <v>0</v>
      </c>
    </row>
    <row xmlns:x14ac="http://schemas.microsoft.com/office/spreadsheetml/2009/9/ac" r="43" x14ac:dyDescent="0.25">
      <c r="A43" s="33" t="s">
        <v>180</v>
      </c>
      <c r="B43" s="0" t="s">
        <v>109</v>
      </c>
      <c r="C43" s="0">
        <v>3</v>
      </c>
      <c r="D43" s="0">
        <v>0.20000000000000001</v>
      </c>
      <c r="E43" s="0">
        <v>0.29999999999999999</v>
      </c>
      <c r="F43" s="3">
        <v>0.14163214455339021</v>
      </c>
      <c r="G43" s="3">
        <v>0.13975984033754996</v>
      </c>
      <c r="H43" s="2">
        <v>0.0018723042158402536</v>
      </c>
      <c r="I43" s="4">
        <v>27.511375779158584</v>
      </c>
      <c r="J43" s="4">
        <v>27.5109639790399</v>
      </c>
      <c r="K43" s="2">
        <v>0.00041180011868391375</v>
      </c>
      <c r="L43" s="4">
        <v>1.02577783819281</v>
      </c>
      <c r="M43" s="4">
        <v>1.0290678826872124</v>
      </c>
      <c r="N43" s="2">
        <v>0.0032900444944023999</v>
      </c>
      <c r="O43" s="8" t="b">
        <v>1</v>
      </c>
      <c r="P43" s="8" t="b">
        <v>1</v>
      </c>
      <c r="Q43" s="8" t="b">
        <v>1</v>
      </c>
      <c r="R43" s="0" t="b">
        <v>1</v>
      </c>
      <c r="S43" s="0" t="b">
        <v>1</v>
      </c>
      <c r="T43" s="0" t="b">
        <v>1</v>
      </c>
      <c r="U43" s="14" t="b">
        <f t="shared" si="3"/>
        <v>0</v>
      </c>
      <c r="V43" s="14" t="b">
        <f t="shared" si="4"/>
        <v>0</v>
      </c>
      <c r="W43" s="14" t="b">
        <f t="shared" si="5"/>
        <v>0</v>
      </c>
      <c r="X43" s="17">
        <f>COUNTIF(ShortList!$A$1:$A$10,A43)</f>
        <v>0</v>
      </c>
    </row>
    <row xmlns:x14ac="http://schemas.microsoft.com/office/spreadsheetml/2009/9/ac" r="44" x14ac:dyDescent="0.25">
      <c r="A44" s="33" t="s">
        <v>28</v>
      </c>
      <c r="B44" s="0" t="s">
        <v>110</v>
      </c>
      <c r="C44" s="0">
        <v>1</v>
      </c>
      <c r="D44" s="0">
        <v>4000</v>
      </c>
      <c r="E44" s="0">
        <v>7600</v>
      </c>
      <c r="F44" s="3">
        <v>0.1412597697096851</v>
      </c>
      <c r="G44" s="3">
        <v>0.13991598122578283</v>
      </c>
      <c r="H44" s="2">
        <v>0.001343788483902264</v>
      </c>
      <c r="I44" s="4">
        <v>27.511046623413961</v>
      </c>
      <c r="J44" s="4">
        <v>27.510989894203703</v>
      </c>
      <c r="K44" s="2">
        <v>5.6729210257344675e-05</v>
      </c>
      <c r="L44" s="4">
        <v>1.0344928932193969</v>
      </c>
      <c r="M44" s="4">
        <v>1.056217464509684</v>
      </c>
      <c r="N44" s="2">
        <v>0.021724571290287154</v>
      </c>
      <c r="O44" s="8" t="b">
        <v>1</v>
      </c>
      <c r="P44" s="8" t="b">
        <v>1</v>
      </c>
      <c r="Q44" s="8" t="b">
        <v>1</v>
      </c>
      <c r="R44" s="0" t="b">
        <v>1</v>
      </c>
      <c r="S44" s="0" t="b">
        <v>1</v>
      </c>
      <c r="T44" s="0" t="b">
        <v>1</v>
      </c>
      <c r="U44" s="14" t="b">
        <f t="shared" si="3"/>
        <v>0</v>
      </c>
      <c r="V44" s="14" t="b">
        <f t="shared" si="4"/>
        <v>1</v>
      </c>
      <c r="W44" s="14" t="b">
        <f t="shared" si="5"/>
        <v>1</v>
      </c>
      <c r="X44" s="17">
        <f>COUNTIF(ShortList!$A$1:$A$10,A44)</f>
        <v>0</v>
      </c>
    </row>
    <row xmlns:x14ac="http://schemas.microsoft.com/office/spreadsheetml/2009/9/ac" r="45" x14ac:dyDescent="0.25">
      <c r="A45" s="33" t="s">
        <v>29</v>
      </c>
      <c r="B45" s="0" t="s">
        <v>111</v>
      </c>
      <c r="C45" s="0">
        <v>1</v>
      </c>
      <c r="D45" s="0">
        <v>-0.087499999999999994</v>
      </c>
      <c r="E45" s="0">
        <v>-0.085000000000000006</v>
      </c>
      <c r="F45" s="3">
        <v>0.14073672830247197</v>
      </c>
      <c r="G45" s="3">
        <v>0.14073893612287819</v>
      </c>
      <c r="H45" s="2">
        <v>2.2078204062192519e-06</v>
      </c>
      <c r="I45" s="4">
        <v>27.511393660029</v>
      </c>
      <c r="J45" s="4">
        <v>27.511392338070664</v>
      </c>
      <c r="K45" s="2">
        <v>1.3219583365753351e-06</v>
      </c>
      <c r="L45" s="4">
        <v>1.0272332274968039</v>
      </c>
      <c r="M45" s="4">
        <v>1.0271357895497772</v>
      </c>
      <c r="N45" s="2">
        <v>9.7437947026657312e-05</v>
      </c>
      <c r="O45" s="8" t="b">
        <v>1</v>
      </c>
      <c r="P45" s="8" t="b">
        <v>1</v>
      </c>
      <c r="Q45" s="8" t="b">
        <v>1</v>
      </c>
      <c r="R45" s="0" t="b">
        <v>1</v>
      </c>
      <c r="S45" s="0" t="b">
        <v>1</v>
      </c>
      <c r="T45" s="0" t="b">
        <v>1</v>
      </c>
      <c r="U45" s="14" t="b">
        <f t="shared" si="3"/>
        <v>0</v>
      </c>
      <c r="V45" s="14" t="b">
        <f t="shared" si="4"/>
        <v>0</v>
      </c>
      <c r="W45" s="14" t="b">
        <f t="shared" si="5"/>
        <v>0</v>
      </c>
      <c r="X45" s="17">
        <f>COUNTIF(ShortList!$A$1:$A$10,A45)</f>
        <v>0</v>
      </c>
    </row>
    <row xmlns:x14ac="http://schemas.microsoft.com/office/spreadsheetml/2009/9/ac" r="46" x14ac:dyDescent="0.25">
      <c r="A46" s="33" t="s">
        <v>30</v>
      </c>
      <c r="B46" s="0" t="s">
        <v>112</v>
      </c>
      <c r="C46" s="0">
        <v>1</v>
      </c>
      <c r="D46" s="0">
        <v>0.0625</v>
      </c>
      <c r="E46" s="0">
        <v>0.065000000000000002</v>
      </c>
      <c r="F46" s="3">
        <v>0.14073893612287819</v>
      </c>
      <c r="G46" s="3">
        <v>0.14069289948299088</v>
      </c>
      <c r="H46" s="2">
        <v>4.6036639887309105e-05</v>
      </c>
      <c r="I46" s="4">
        <v>27.511392338070664</v>
      </c>
      <c r="J46" s="4">
        <v>27.51072133602645</v>
      </c>
      <c r="K46" s="2">
        <v>0.0006710020442142195</v>
      </c>
      <c r="L46" s="4">
        <v>1.0271357895497772</v>
      </c>
      <c r="M46" s="4">
        <v>1.0274743363085255</v>
      </c>
      <c r="N46" s="2">
        <v>0.00033854675874822604</v>
      </c>
      <c r="O46" s="8" t="b">
        <v>1</v>
      </c>
      <c r="P46" s="8" t="b">
        <v>1</v>
      </c>
      <c r="Q46" s="8" t="b">
        <v>1</v>
      </c>
      <c r="R46" s="0" t="b">
        <v>1</v>
      </c>
      <c r="S46" s="0" t="b">
        <v>1</v>
      </c>
      <c r="T46" s="0" t="b">
        <v>1</v>
      </c>
      <c r="U46" s="14" t="b">
        <f t="shared" si="3"/>
        <v>0</v>
      </c>
      <c r="V46" s="14" t="b">
        <f t="shared" si="4"/>
        <v>0</v>
      </c>
      <c r="W46" s="14" t="b">
        <f t="shared" si="5"/>
        <v>0</v>
      </c>
      <c r="X46" s="17">
        <f>COUNTIF(ShortList!$A$1:$A$10,A46)</f>
        <v>0</v>
      </c>
    </row>
    <row xmlns:x14ac="http://schemas.microsoft.com/office/spreadsheetml/2009/9/ac" r="47" x14ac:dyDescent="0.25">
      <c r="A47" s="33" t="s">
        <v>31</v>
      </c>
      <c r="B47" s="0" t="s">
        <v>113</v>
      </c>
      <c r="C47" s="0">
        <v>1</v>
      </c>
      <c r="D47" s="0">
        <v>46000</v>
      </c>
      <c r="E47" s="0">
        <v>58000</v>
      </c>
      <c r="F47" s="3">
        <v>0.14088217213938831</v>
      </c>
      <c r="G47" s="3">
        <v>0.13974969623026831</v>
      </c>
      <c r="H47" s="2">
        <v>0.0011324759091199954</v>
      </c>
      <c r="I47" s="4">
        <v>27.495853744277611</v>
      </c>
      <c r="J47" s="4">
        <v>27.531422036571769</v>
      </c>
      <c r="K47" s="2">
        <v>0.035568292294158255</v>
      </c>
      <c r="L47" s="4">
        <v>1.0249777357657563</v>
      </c>
      <c r="M47" s="4">
        <v>1.0290500272320418</v>
      </c>
      <c r="N47" s="2">
        <v>0.0040722914662854048</v>
      </c>
      <c r="O47" s="8" t="b">
        <v>1</v>
      </c>
      <c r="P47" s="8" t="b">
        <v>1</v>
      </c>
      <c r="Q47" s="8" t="b">
        <v>1</v>
      </c>
      <c r="R47" s="0" t="b">
        <v>1</v>
      </c>
      <c r="S47" s="0" t="b">
        <v>1</v>
      </c>
      <c r="T47" s="0" t="b">
        <v>1</v>
      </c>
      <c r="U47" s="14" t="b">
        <f t="shared" si="3"/>
        <v>0</v>
      </c>
      <c r="V47" s="14" t="b">
        <f t="shared" si="4"/>
        <v>1</v>
      </c>
      <c r="W47" s="14" t="b">
        <f t="shared" si="5"/>
        <v>1</v>
      </c>
      <c r="X47" s="17">
        <f>COUNTIF(ShortList!$A$1:$A$10,A47)</f>
        <v>0</v>
      </c>
    </row>
    <row xmlns:x14ac="http://schemas.microsoft.com/office/spreadsheetml/2009/9/ac" r="48" x14ac:dyDescent="0.25">
      <c r="A48" s="33" t="s">
        <v>181</v>
      </c>
      <c r="B48" s="0" t="s">
        <v>114</v>
      </c>
      <c r="C48" s="0">
        <v>1</v>
      </c>
      <c r="D48" s="0">
        <v>22</v>
      </c>
      <c r="E48" s="0">
        <v>38</v>
      </c>
      <c r="F48" s="3">
        <v>0.146622962784247</v>
      </c>
      <c r="G48" s="3">
        <v>0.13553923306598295</v>
      </c>
      <c r="H48" s="2">
        <v>0.011083729718264046</v>
      </c>
      <c r="I48" s="4">
        <v>27.51095474054938</v>
      </c>
      <c r="J48" s="4">
        <v>27.510623328155532</v>
      </c>
      <c r="K48" s="2">
        <v>0.00033141239384804067</v>
      </c>
      <c r="L48" s="4">
        <v>1.0180039929098958</v>
      </c>
      <c r="M48" s="4">
        <v>1.0361489134910358</v>
      </c>
      <c r="N48" s="2">
        <v>0.018144920581139923</v>
      </c>
      <c r="O48" s="8" t="b">
        <v>1</v>
      </c>
      <c r="P48" s="8" t="b">
        <v>1</v>
      </c>
      <c r="Q48" s="8" t="b">
        <v>1</v>
      </c>
      <c r="R48" s="0" t="b">
        <v>1</v>
      </c>
      <c r="S48" s="0" t="b">
        <v>1</v>
      </c>
      <c r="T48" s="0" t="b">
        <v>1</v>
      </c>
      <c r="U48" s="14" t="b">
        <f t="shared" si="3"/>
        <v>1</v>
      </c>
      <c r="V48" s="14" t="b">
        <f t="shared" si="4"/>
        <v>0</v>
      </c>
      <c r="W48" s="14" t="b">
        <f t="shared" si="5"/>
        <v>1</v>
      </c>
      <c r="X48" s="17">
        <f>COUNTIF(ShortList!$A$1:$A$10,A48)</f>
        <v>0</v>
      </c>
    </row>
    <row xmlns:x14ac="http://schemas.microsoft.com/office/spreadsheetml/2009/9/ac" r="49" x14ac:dyDescent="0.25">
      <c r="A49" s="33" t="s">
        <v>33</v>
      </c>
      <c r="B49" s="0" t="s">
        <v>115</v>
      </c>
      <c r="C49" s="0">
        <v>1</v>
      </c>
      <c r="D49" s="0">
        <v>0.050000000000000003</v>
      </c>
      <c r="E49" s="0">
        <v>0.14999999999999999</v>
      </c>
      <c r="F49" s="3">
        <v>0.14073693601437753</v>
      </c>
      <c r="G49" s="3">
        <v>0.14072702653870492</v>
      </c>
      <c r="H49" s="2">
        <v>9.9094756726147981e-06</v>
      </c>
      <c r="I49" s="4">
        <v>27.511434350558886</v>
      </c>
      <c r="J49" s="4">
        <v>27.510160400491372</v>
      </c>
      <c r="K49" s="2">
        <v>0.0012739500675138515</v>
      </c>
      <c r="L49" s="4">
        <v>1.0271158514997483</v>
      </c>
      <c r="M49" s="4">
        <v>1.0272321083217235</v>
      </c>
      <c r="N49" s="2">
        <v>0.00011625682197524689</v>
      </c>
      <c r="O49" s="8" t="b">
        <v>1</v>
      </c>
      <c r="P49" s="8" t="b">
        <v>1</v>
      </c>
      <c r="Q49" s="8" t="b">
        <v>1</v>
      </c>
      <c r="R49" s="0" t="b">
        <v>1</v>
      </c>
      <c r="S49" s="0" t="b">
        <v>1</v>
      </c>
      <c r="T49" s="0" t="b">
        <v>1</v>
      </c>
      <c r="U49" s="14" t="b">
        <f t="shared" si="3"/>
        <v>0</v>
      </c>
      <c r="V49" s="14" t="b">
        <f t="shared" si="4"/>
        <v>0</v>
      </c>
      <c r="W49" s="14" t="b">
        <f t="shared" si="5"/>
        <v>0</v>
      </c>
      <c r="X49" s="17">
        <f>COUNTIF(ShortList!$A$1:$A$10,A49)</f>
        <v>0</v>
      </c>
    </row>
    <row xmlns:x14ac="http://schemas.microsoft.com/office/spreadsheetml/2009/9/ac" r="50" x14ac:dyDescent="0.25">
      <c r="A50" s="33" t="s">
        <v>34</v>
      </c>
      <c r="B50" s="0" t="s">
        <v>115</v>
      </c>
      <c r="C50" s="0">
        <v>2</v>
      </c>
      <c r="D50" s="0">
        <v>0.40100000000000002</v>
      </c>
      <c r="E50" s="0">
        <v>0.501</v>
      </c>
      <c r="F50" s="3">
        <v>0.140733184299798</v>
      </c>
      <c r="G50" s="3">
        <v>0.14064629492263303</v>
      </c>
      <c r="H50" s="2">
        <v>8.6889377164972581e-05</v>
      </c>
      <c r="I50" s="4">
        <v>27.512123945041253</v>
      </c>
      <c r="J50" s="4">
        <v>27.510710025273056</v>
      </c>
      <c r="K50" s="2">
        <v>0.0014139197681970472</v>
      </c>
      <c r="L50" s="4">
        <v>1.0330153986753352</v>
      </c>
      <c r="M50" s="4">
        <v>1.0201849289668889</v>
      </c>
      <c r="N50" s="2">
        <v>0.012830469708446257</v>
      </c>
      <c r="O50" s="8" t="b">
        <v>1</v>
      </c>
      <c r="P50" s="8" t="b">
        <v>1</v>
      </c>
      <c r="Q50" s="8" t="b">
        <v>1</v>
      </c>
      <c r="R50" s="0" t="b">
        <v>1</v>
      </c>
      <c r="S50" s="0" t="b">
        <v>1</v>
      </c>
      <c r="T50" s="0" t="b">
        <v>1</v>
      </c>
      <c r="U50" s="14" t="b">
        <f t="shared" si="3"/>
        <v>0</v>
      </c>
      <c r="V50" s="14" t="b">
        <f t="shared" si="4"/>
        <v>0</v>
      </c>
      <c r="W50" s="14" t="b">
        <f t="shared" si="5"/>
        <v>0</v>
      </c>
      <c r="X50" s="17">
        <f>COUNTIF(ShortList!$A$1:$A$10,A50)</f>
        <v>0</v>
      </c>
    </row>
    <row xmlns:x14ac="http://schemas.microsoft.com/office/spreadsheetml/2009/9/ac" r="51" x14ac:dyDescent="0.25">
      <c r="A51" s="33" t="s">
        <v>35</v>
      </c>
      <c r="B51" s="0" t="s">
        <v>115</v>
      </c>
      <c r="C51" s="0">
        <v>3</v>
      </c>
      <c r="D51" s="0">
        <v>0.37</v>
      </c>
      <c r="E51" s="0">
        <v>0.46999999999999997</v>
      </c>
      <c r="F51" s="3">
        <v>0.13876808537927893</v>
      </c>
      <c r="G51" s="3">
        <v>0.14162536204375251</v>
      </c>
      <c r="H51" s="2">
        <v>0.0028572766644735792</v>
      </c>
      <c r="I51" s="4">
        <v>27.514356545131136</v>
      </c>
      <c r="J51" s="4">
        <v>27.506337865557555</v>
      </c>
      <c r="K51" s="2">
        <v>0.0080186795735812666</v>
      </c>
      <c r="L51" s="4">
        <v>1.0032929426408363</v>
      </c>
      <c r="M51" s="4">
        <v>1.0534988359185682</v>
      </c>
      <c r="N51" s="2">
        <v>0.050205893277731839</v>
      </c>
      <c r="O51" s="8" t="b">
        <v>1</v>
      </c>
      <c r="P51" s="8" t="b">
        <v>1</v>
      </c>
      <c r="Q51" s="8" t="b">
        <v>1</v>
      </c>
      <c r="R51" s="0" t="b">
        <v>1</v>
      </c>
      <c r="S51" s="0" t="b">
        <v>1</v>
      </c>
      <c r="T51" s="0" t="b">
        <v>1</v>
      </c>
      <c r="U51" s="14" t="b">
        <f t="shared" si="3"/>
        <v>0</v>
      </c>
      <c r="V51" s="14" t="b">
        <f t="shared" si="4"/>
        <v>1</v>
      </c>
      <c r="W51" s="14" t="b">
        <f t="shared" si="5"/>
        <v>1</v>
      </c>
      <c r="X51" s="17">
        <f>COUNTIF(ShortList!$A$1:$A$10,A51)</f>
        <v>0</v>
      </c>
    </row>
    <row xmlns:x14ac="http://schemas.microsoft.com/office/spreadsheetml/2009/9/ac" r="52" x14ac:dyDescent="0.25">
      <c r="A52" s="33" t="s">
        <v>36</v>
      </c>
      <c r="B52" s="0" t="s">
        <v>116</v>
      </c>
      <c r="C52" s="0">
        <v>1</v>
      </c>
      <c r="D52" s="0">
        <v>-0.155</v>
      </c>
      <c r="E52" s="0">
        <v>-0.055</v>
      </c>
      <c r="F52" s="3">
        <v>0.14072337449813338</v>
      </c>
      <c r="G52" s="3">
        <v>0.14072357060710788</v>
      </c>
      <c r="H52" s="2">
        <v>1.9610897450395015e-07</v>
      </c>
      <c r="I52" s="4">
        <v>27.51023660390706</v>
      </c>
      <c r="J52" s="4">
        <v>27.512250820609552</v>
      </c>
      <c r="K52" s="2">
        <v>0.002014216702491467</v>
      </c>
      <c r="L52" s="4">
        <v>1.0265061292185576</v>
      </c>
      <c r="M52" s="4">
        <v>1.0274737778843461</v>
      </c>
      <c r="N52" s="2">
        <v>0.00096764866578857855</v>
      </c>
      <c r="O52" s="8" t="b">
        <v>1</v>
      </c>
      <c r="P52" s="8" t="b">
        <v>1</v>
      </c>
      <c r="Q52" s="8" t="b">
        <v>1</v>
      </c>
      <c r="R52" s="0" t="b">
        <v>1</v>
      </c>
      <c r="S52" s="0" t="b">
        <v>1</v>
      </c>
      <c r="T52" s="0" t="b">
        <v>1</v>
      </c>
      <c r="U52" s="14" t="b">
        <f t="shared" si="3"/>
        <v>0</v>
      </c>
      <c r="V52" s="14" t="b">
        <f t="shared" si="4"/>
        <v>0</v>
      </c>
      <c r="W52" s="14" t="b">
        <f t="shared" si="5"/>
        <v>0</v>
      </c>
      <c r="X52" s="17">
        <f>COUNTIF(ShortList!$A$1:$A$10,A52)</f>
        <v>0</v>
      </c>
    </row>
    <row xmlns:x14ac="http://schemas.microsoft.com/office/spreadsheetml/2009/9/ac" r="53" x14ac:dyDescent="0.25">
      <c r="A53" s="33" t="s">
        <v>37</v>
      </c>
      <c r="B53" s="0" t="s">
        <v>116</v>
      </c>
      <c r="C53" s="0">
        <v>2</v>
      </c>
      <c r="D53" s="0">
        <v>0.40100000000000002</v>
      </c>
      <c r="E53" s="0">
        <v>0.501</v>
      </c>
      <c r="F53" s="3">
        <v>0.14074805235755902</v>
      </c>
      <c r="G53" s="3">
        <v>0.14067360980089982</v>
      </c>
      <c r="H53" s="2">
        <v>7.4442556659198855e-05</v>
      </c>
      <c r="I53" s="4">
        <v>27.51174250657624</v>
      </c>
      <c r="J53" s="4">
        <v>27.510364544448066</v>
      </c>
      <c r="K53" s="2">
        <v>0.0013779621281742038</v>
      </c>
      <c r="L53" s="4">
        <v>1.0341276114507523</v>
      </c>
      <c r="M53" s="4">
        <v>1.0192372713426265</v>
      </c>
      <c r="N53" s="2">
        <v>0.014890340108125732</v>
      </c>
      <c r="O53" s="8" t="b">
        <v>1</v>
      </c>
      <c r="P53" s="8" t="b">
        <v>1</v>
      </c>
      <c r="Q53" s="8" t="b">
        <v>1</v>
      </c>
      <c r="R53" s="0" t="b">
        <v>1</v>
      </c>
      <c r="S53" s="0" t="b">
        <v>1</v>
      </c>
      <c r="T53" s="0" t="b">
        <v>1</v>
      </c>
      <c r="U53" s="14" t="b">
        <f t="shared" si="3"/>
        <v>0</v>
      </c>
      <c r="V53" s="14" t="b">
        <f t="shared" si="4"/>
        <v>0</v>
      </c>
      <c r="W53" s="14" t="b">
        <f t="shared" si="5"/>
        <v>0</v>
      </c>
      <c r="X53" s="17">
        <f>COUNTIF(ShortList!$A$1:$A$10,A53)</f>
        <v>0</v>
      </c>
    </row>
    <row xmlns:x14ac="http://schemas.microsoft.com/office/spreadsheetml/2009/9/ac" r="54" x14ac:dyDescent="0.25">
      <c r="A54" s="33" t="s">
        <v>38</v>
      </c>
      <c r="B54" s="0" t="s">
        <v>116</v>
      </c>
      <c r="C54" s="0">
        <v>3</v>
      </c>
      <c r="D54" s="0">
        <v>0.37</v>
      </c>
      <c r="E54" s="0">
        <v>0.46999999999999997</v>
      </c>
      <c r="F54" s="3">
        <v>0.13832626896618516</v>
      </c>
      <c r="G54" s="3">
        <v>0.1423221499322733</v>
      </c>
      <c r="H54" s="2">
        <v>0.0039958809660881334</v>
      </c>
      <c r="I54" s="4">
        <v>27.506034937229856</v>
      </c>
      <c r="J54" s="4">
        <v>27.516647597176757</v>
      </c>
      <c r="K54" s="2">
        <v>0.010612659946900749</v>
      </c>
      <c r="L54" s="4">
        <v>1.003541142485155</v>
      </c>
      <c r="M54" s="4">
        <v>1.0551870005106128</v>
      </c>
      <c r="N54" s="2">
        <v>0.051645858025457736</v>
      </c>
      <c r="O54" s="8" t="b">
        <v>1</v>
      </c>
      <c r="P54" s="8" t="b">
        <v>1</v>
      </c>
      <c r="Q54" s="8" t="b">
        <v>1</v>
      </c>
      <c r="R54" s="0" t="b">
        <v>1</v>
      </c>
      <c r="S54" s="0" t="b">
        <v>1</v>
      </c>
      <c r="T54" s="0" t="b">
        <v>1</v>
      </c>
      <c r="U54" s="14" t="b">
        <f t="shared" si="3"/>
        <v>0</v>
      </c>
      <c r="V54" s="14" t="b">
        <f t="shared" si="4"/>
        <v>1</v>
      </c>
      <c r="W54" s="14" t="b">
        <f t="shared" si="5"/>
        <v>1</v>
      </c>
      <c r="X54" s="17">
        <f>COUNTIF(ShortList!$A$1:$A$10,A54)</f>
        <v>0</v>
      </c>
    </row>
    <row xmlns:x14ac="http://schemas.microsoft.com/office/spreadsheetml/2009/9/ac" r="55" x14ac:dyDescent="0.25">
      <c r="A55" s="33" t="s">
        <v>80</v>
      </c>
      <c r="B55" s="0" t="s">
        <v>134</v>
      </c>
      <c r="C55" s="0">
        <v>1</v>
      </c>
      <c r="D55" s="0">
        <v>-0.050000000000000003</v>
      </c>
      <c r="E55" s="0">
        <v>0.050000000000000003</v>
      </c>
      <c r="F55" s="3">
        <v>0.14093755779056227</v>
      </c>
      <c r="G55" s="3">
        <v>0.14051402204672739</v>
      </c>
      <c r="H55" s="2">
        <v>0.00042353574383488524</v>
      </c>
      <c r="I55" s="4">
        <v>27.511628369703885</v>
      </c>
      <c r="J55" s="4">
        <v>27.510627316373302</v>
      </c>
      <c r="K55" s="2">
        <v>0.0010010533305830904</v>
      </c>
      <c r="L55" s="4">
        <v>1.0294577310239053</v>
      </c>
      <c r="M55" s="4">
        <v>1.0241620679263275</v>
      </c>
      <c r="N55" s="2">
        <v>0.0052956630975777852</v>
      </c>
      <c r="O55" s="8" t="b">
        <v>1</v>
      </c>
      <c r="P55" s="8" t="b">
        <v>1</v>
      </c>
      <c r="Q55" s="8" t="b">
        <v>1</v>
      </c>
      <c r="R55" s="0" t="b">
        <v>1</v>
      </c>
      <c r="S55" s="0" t="b">
        <v>1</v>
      </c>
      <c r="T55" s="0" t="b">
        <v>1</v>
      </c>
      <c r="U55" s="14" t="b">
        <f t="shared" si="3"/>
        <v>0</v>
      </c>
      <c r="V55" s="14" t="b">
        <f t="shared" si="4"/>
        <v>0</v>
      </c>
      <c r="W55" s="14" t="b">
        <f t="shared" si="5"/>
        <v>0</v>
      </c>
      <c r="X55" s="17">
        <f>COUNTIF(ShortList!$A$1:$A$10,A55)</f>
        <v>0</v>
      </c>
    </row>
    <row xmlns:x14ac="http://schemas.microsoft.com/office/spreadsheetml/2009/9/ac" r="56" x14ac:dyDescent="0.25">
      <c r="A56" s="33" t="s">
        <v>81</v>
      </c>
      <c r="B56" s="0" t="s">
        <v>134</v>
      </c>
      <c r="C56" s="0">
        <v>2</v>
      </c>
      <c r="D56" s="0">
        <v>0.65600000000000003</v>
      </c>
      <c r="E56" s="0">
        <v>0.75600000000000001</v>
      </c>
      <c r="F56" s="3">
        <v>0.14050645259969041</v>
      </c>
      <c r="G56" s="3">
        <v>0.14084241628413566</v>
      </c>
      <c r="H56" s="2">
        <v>0.00033596368444524516</v>
      </c>
      <c r="I56" s="4">
        <v>27.510511441772564</v>
      </c>
      <c r="J56" s="4">
        <v>27.511976696423289</v>
      </c>
      <c r="K56" s="2">
        <v>0.0014652546507250008</v>
      </c>
      <c r="L56" s="4">
        <v>1.0147673294560691</v>
      </c>
      <c r="M56" s="4">
        <v>1.0366557486035501</v>
      </c>
      <c r="N56" s="2">
        <v>0.021888419147481075</v>
      </c>
      <c r="O56" s="8" t="b">
        <v>1</v>
      </c>
      <c r="P56" s="8" t="b">
        <v>1</v>
      </c>
      <c r="Q56" s="8" t="b">
        <v>1</v>
      </c>
      <c r="R56" s="0" t="b">
        <v>1</v>
      </c>
      <c r="S56" s="0" t="b">
        <v>1</v>
      </c>
      <c r="T56" s="0" t="b">
        <v>1</v>
      </c>
      <c r="U56" s="14" t="b">
        <f t="shared" si="3"/>
        <v>0</v>
      </c>
      <c r="V56" s="14" t="b">
        <f t="shared" si="4"/>
        <v>0</v>
      </c>
      <c r="W56" s="14" t="b">
        <f t="shared" si="5"/>
        <v>0</v>
      </c>
      <c r="X56" s="17">
        <f>COUNTIF(ShortList!$A$1:$A$10,A56)</f>
        <v>0</v>
      </c>
    </row>
    <row xmlns:x14ac="http://schemas.microsoft.com/office/spreadsheetml/2009/9/ac" r="57" x14ac:dyDescent="0.25">
      <c r="A57" s="33" t="s">
        <v>82</v>
      </c>
      <c r="B57" s="0" t="s">
        <v>134</v>
      </c>
      <c r="C57" s="0">
        <v>3</v>
      </c>
      <c r="D57" s="0">
        <v>0.40000000000000002</v>
      </c>
      <c r="E57" s="0">
        <v>0.5</v>
      </c>
      <c r="F57" s="3">
        <v>0.14404068264672229</v>
      </c>
      <c r="G57" s="3">
        <v>0.13811297849812582</v>
      </c>
      <c r="H57" s="2">
        <v>0.0059277041485964743</v>
      </c>
      <c r="I57" s="4">
        <v>27.51180623091102</v>
      </c>
      <c r="J57" s="4">
        <v>27.51093702459616</v>
      </c>
      <c r="K57" s="2">
        <v>0.0008692063148600937</v>
      </c>
      <c r="L57" s="4">
        <v>1.0814867363087808</v>
      </c>
      <c r="M57" s="4">
        <v>0.99187051204553289</v>
      </c>
      <c r="N57" s="2">
        <v>0.08961622426324789</v>
      </c>
      <c r="O57" s="8" t="b">
        <v>1</v>
      </c>
      <c r="P57" s="8" t="b">
        <v>1</v>
      </c>
      <c r="Q57" s="8" t="b">
        <v>1</v>
      </c>
      <c r="R57" s="0" t="b">
        <v>1</v>
      </c>
      <c r="S57" s="0" t="b">
        <v>1</v>
      </c>
      <c r="T57" s="0" t="b">
        <v>1</v>
      </c>
      <c r="U57" s="14" t="b">
        <f t="shared" si="3"/>
        <v>1</v>
      </c>
      <c r="V57" s="14" t="b">
        <f t="shared" si="4"/>
        <v>1</v>
      </c>
      <c r="W57" s="14" t="b">
        <f t="shared" si="5"/>
        <v>1</v>
      </c>
      <c r="X57" s="17">
        <f>COUNTIF(ShortList!$A$1:$A$10,A57)</f>
        <v>1</v>
      </c>
    </row>
    <row xmlns:x14ac="http://schemas.microsoft.com/office/spreadsheetml/2009/9/ac" r="58" x14ac:dyDescent="0.25">
      <c r="A58" s="33" t="s">
        <v>45</v>
      </c>
      <c r="B58" s="0" t="s">
        <v>119</v>
      </c>
      <c r="C58" s="0">
        <v>1</v>
      </c>
      <c r="D58" s="0">
        <v>0.17499999999999999</v>
      </c>
      <c r="E58" s="0">
        <v>0.27500000000000002</v>
      </c>
      <c r="F58" s="3">
        <v>0.14107081521601925</v>
      </c>
      <c r="G58" s="3">
        <v>0.1404865747502729</v>
      </c>
      <c r="H58" s="2">
        <v>0.00058424046574634403</v>
      </c>
      <c r="I58" s="4">
        <v>27.512457301944551</v>
      </c>
      <c r="J58" s="4">
        <v>27.510921071210362</v>
      </c>
      <c r="K58" s="2">
        <v>0.0015362307341888481</v>
      </c>
      <c r="L58" s="4">
        <v>1.0271471821023077</v>
      </c>
      <c r="M58" s="4">
        <v>1.0275132088856915</v>
      </c>
      <c r="N58" s="2">
        <v>0.00036602678338382155</v>
      </c>
      <c r="O58" s="8" t="b">
        <v>1</v>
      </c>
      <c r="P58" s="8" t="b">
        <v>1</v>
      </c>
      <c r="Q58" s="8" t="b">
        <v>1</v>
      </c>
      <c r="R58" s="0" t="b">
        <v>1</v>
      </c>
      <c r="S58" s="0" t="b">
        <v>1</v>
      </c>
      <c r="T58" s="0" t="b">
        <v>1</v>
      </c>
      <c r="U58" s="14" t="b">
        <f t="shared" si="3"/>
        <v>0</v>
      </c>
      <c r="V58" s="14" t="b">
        <f t="shared" si="4"/>
        <v>0</v>
      </c>
      <c r="W58" s="14" t="b">
        <f t="shared" si="5"/>
        <v>0</v>
      </c>
      <c r="X58" s="17">
        <f>COUNTIF(ShortList!$A$1:$A$10,A58)</f>
        <v>0</v>
      </c>
    </row>
    <row xmlns:x14ac="http://schemas.microsoft.com/office/spreadsheetml/2009/9/ac" r="59" x14ac:dyDescent="0.25">
      <c r="A59" s="33" t="s">
        <v>46</v>
      </c>
      <c r="B59" s="0" t="s">
        <v>119</v>
      </c>
      <c r="C59" s="0">
        <v>2</v>
      </c>
      <c r="D59" s="0">
        <v>0.25600000000000001</v>
      </c>
      <c r="E59" s="0">
        <v>0.35599999999999998</v>
      </c>
      <c r="F59" s="3">
        <v>0.13864672713693132</v>
      </c>
      <c r="G59" s="3">
        <v>0.14266061231022711</v>
      </c>
      <c r="H59" s="2">
        <v>0.0040138851732957892</v>
      </c>
      <c r="I59" s="4">
        <v>27.510770566013548</v>
      </c>
      <c r="J59" s="4">
        <v>27.512697732643517</v>
      </c>
      <c r="K59" s="2">
        <v>0.001927166629968724</v>
      </c>
      <c r="L59" s="4">
        <v>1.0311335525863601</v>
      </c>
      <c r="M59" s="4">
        <v>1.0246456233168952</v>
      </c>
      <c r="N59" s="2">
        <v>0.0064879292694648427</v>
      </c>
      <c r="O59" s="8" t="b">
        <v>1</v>
      </c>
      <c r="P59" s="8" t="b">
        <v>1</v>
      </c>
      <c r="Q59" s="8" t="b">
        <v>1</v>
      </c>
      <c r="R59" s="0" t="b">
        <v>1</v>
      </c>
      <c r="S59" s="0" t="b">
        <v>1</v>
      </c>
      <c r="T59" s="0" t="b">
        <v>1</v>
      </c>
      <c r="U59" s="14" t="b">
        <f t="shared" si="3"/>
        <v>0</v>
      </c>
      <c r="V59" s="14" t="b">
        <f t="shared" si="4"/>
        <v>0</v>
      </c>
      <c r="W59" s="14" t="b">
        <f t="shared" si="5"/>
        <v>0</v>
      </c>
      <c r="X59" s="17">
        <f>COUNTIF(ShortList!$A$1:$A$10,A59)</f>
        <v>0</v>
      </c>
    </row>
    <row xmlns:x14ac="http://schemas.microsoft.com/office/spreadsheetml/2009/9/ac" r="60" x14ac:dyDescent="0.25">
      <c r="A60" s="33" t="s">
        <v>47</v>
      </c>
      <c r="B60" s="0" t="s">
        <v>119</v>
      </c>
      <c r="C60" s="0">
        <v>3</v>
      </c>
      <c r="D60" s="0">
        <v>0.13800000000000001</v>
      </c>
      <c r="E60" s="0">
        <v>0.23799999999999999</v>
      </c>
      <c r="F60" s="3">
        <v>0.13824090625453747</v>
      </c>
      <c r="G60" s="3">
        <v>0.14389363369719624</v>
      </c>
      <c r="H60" s="2">
        <v>0.005652727442658767</v>
      </c>
      <c r="I60" s="4">
        <v>27.507282233892852</v>
      </c>
      <c r="J60" s="4">
        <v>27.506392903366248</v>
      </c>
      <c r="K60" s="2">
        <v>0.00088933052660422618</v>
      </c>
      <c r="L60" s="4">
        <v>1.0258195581676666</v>
      </c>
      <c r="M60" s="4">
        <v>1.0292242194204941</v>
      </c>
      <c r="N60" s="2">
        <v>0.0034046612528275677</v>
      </c>
      <c r="O60" s="8" t="b">
        <v>1</v>
      </c>
      <c r="P60" s="8" t="b">
        <v>1</v>
      </c>
      <c r="Q60" s="8" t="b">
        <v>1</v>
      </c>
      <c r="R60" s="0" t="b">
        <v>1</v>
      </c>
      <c r="S60" s="0" t="b">
        <v>1</v>
      </c>
      <c r="T60" s="0" t="b">
        <v>1</v>
      </c>
      <c r="U60" s="14" t="b">
        <f t="shared" si="3"/>
        <v>1</v>
      </c>
      <c r="V60" s="14" t="b">
        <f t="shared" si="4"/>
        <v>0</v>
      </c>
      <c r="W60" s="14" t="b">
        <f t="shared" si="5"/>
        <v>1</v>
      </c>
      <c r="X60" s="17">
        <f>COUNTIF(ShortList!$A$1:$A$10,A60)</f>
        <v>0</v>
      </c>
    </row>
    <row xmlns:x14ac="http://schemas.microsoft.com/office/spreadsheetml/2009/9/ac" r="61" x14ac:dyDescent="0.25">
      <c r="A61" s="33" t="s">
        <v>48</v>
      </c>
      <c r="B61" s="0" t="s">
        <v>120</v>
      </c>
      <c r="C61" s="0">
        <v>1</v>
      </c>
      <c r="D61" s="0">
        <v>-0.17499999999999999</v>
      </c>
      <c r="E61" s="0">
        <v>-0.074999999999999997</v>
      </c>
      <c r="F61" s="3">
        <v>0.13968362163320772</v>
      </c>
      <c r="G61" s="3">
        <v>0.14208917248664962</v>
      </c>
      <c r="H61" s="2">
        <v>0.0024055508534419068</v>
      </c>
      <c r="I61" s="4">
        <v>27.510840460891529</v>
      </c>
      <c r="J61" s="4">
        <v>27.512027050752408</v>
      </c>
      <c r="K61" s="2">
        <v>0.0011865898608789394</v>
      </c>
      <c r="L61" s="4">
        <v>1.0201686541075439</v>
      </c>
      <c r="M61" s="4">
        <v>1.036730818188653</v>
      </c>
      <c r="N61" s="2">
        <v>0.01656216408110911</v>
      </c>
      <c r="O61" s="8" t="b">
        <v>1</v>
      </c>
      <c r="P61" s="8" t="b">
        <v>1</v>
      </c>
      <c r="Q61" s="8" t="b">
        <v>1</v>
      </c>
      <c r="R61" s="0" t="b">
        <v>1</v>
      </c>
      <c r="S61" s="0" t="b">
        <v>1</v>
      </c>
      <c r="T61" s="0" t="b">
        <v>1</v>
      </c>
      <c r="U61" s="14" t="b">
        <f t="shared" si="3"/>
        <v>0</v>
      </c>
      <c r="V61" s="14" t="b">
        <f t="shared" si="4"/>
        <v>0</v>
      </c>
      <c r="W61" s="14" t="b">
        <f t="shared" si="5"/>
        <v>0</v>
      </c>
      <c r="X61" s="17">
        <f>COUNTIF(ShortList!$A$1:$A$10,A61)</f>
        <v>0</v>
      </c>
    </row>
    <row xmlns:x14ac="http://schemas.microsoft.com/office/spreadsheetml/2009/9/ac" r="62" x14ac:dyDescent="0.25">
      <c r="A62" s="33" t="s">
        <v>49</v>
      </c>
      <c r="B62" s="0" t="s">
        <v>120</v>
      </c>
      <c r="C62" s="0">
        <v>2</v>
      </c>
      <c r="D62" s="0">
        <v>0.25600000000000001</v>
      </c>
      <c r="E62" s="0">
        <v>0.35599999999999998</v>
      </c>
      <c r="F62" s="3">
        <v>0.14033001958636282</v>
      </c>
      <c r="G62" s="3">
        <v>0.14114645440695303</v>
      </c>
      <c r="H62" s="2">
        <v>0.00081643482059021166</v>
      </c>
      <c r="I62" s="4">
        <v>27.511357436121102</v>
      </c>
      <c r="J62" s="4">
        <v>27.510130062366954</v>
      </c>
      <c r="K62" s="2">
        <v>0.0012273737541477203</v>
      </c>
      <c r="L62" s="4">
        <v>1.0269082027607774</v>
      </c>
      <c r="M62" s="4">
        <v>1.030218585424677</v>
      </c>
      <c r="N62" s="2">
        <v>0.0033103826638996026</v>
      </c>
      <c r="O62" s="8" t="b">
        <v>1</v>
      </c>
      <c r="P62" s="8" t="b">
        <v>1</v>
      </c>
      <c r="Q62" s="8" t="b">
        <v>1</v>
      </c>
      <c r="R62" s="0" t="b">
        <v>1</v>
      </c>
      <c r="S62" s="0" t="b">
        <v>1</v>
      </c>
      <c r="T62" s="0" t="b">
        <v>1</v>
      </c>
      <c r="U62" s="14" t="b">
        <f t="shared" si="3"/>
        <v>0</v>
      </c>
      <c r="V62" s="14" t="b">
        <f t="shared" si="4"/>
        <v>0</v>
      </c>
      <c r="W62" s="14" t="b">
        <f t="shared" si="5"/>
        <v>0</v>
      </c>
      <c r="X62" s="17">
        <f>COUNTIF(ShortList!$A$1:$A$10,A62)</f>
        <v>0</v>
      </c>
    </row>
    <row xmlns:x14ac="http://schemas.microsoft.com/office/spreadsheetml/2009/9/ac" r="63" x14ac:dyDescent="0.25">
      <c r="A63" s="33" t="s">
        <v>50</v>
      </c>
      <c r="B63" s="0" t="s">
        <v>120</v>
      </c>
      <c r="C63" s="0">
        <v>3</v>
      </c>
      <c r="D63" s="0">
        <v>0.10000000000000001</v>
      </c>
      <c r="E63" s="0">
        <v>0.20000000000000001</v>
      </c>
      <c r="F63" s="3">
        <v>0.15122361896861941</v>
      </c>
      <c r="G63" s="3">
        <v>0.12992057547888436</v>
      </c>
      <c r="H63" s="2">
        <v>0.021303043489735052</v>
      </c>
      <c r="I63" s="4">
        <v>27.519166816031657</v>
      </c>
      <c r="J63" s="4">
        <v>27.505947753399425</v>
      </c>
      <c r="K63" s="2">
        <v>0.013219062632231271</v>
      </c>
      <c r="L63" s="4">
        <v>1.1069816825409917</v>
      </c>
      <c r="M63" s="4">
        <v>0.96021043090899816</v>
      </c>
      <c r="N63" s="2">
        <v>0.14677125163199356</v>
      </c>
      <c r="O63" s="8" t="b">
        <v>1</v>
      </c>
      <c r="P63" s="8" t="b">
        <v>1</v>
      </c>
      <c r="Q63" s="8" t="b">
        <v>1</v>
      </c>
      <c r="R63" s="0" t="b">
        <v>1</v>
      </c>
      <c r="S63" s="0" t="b">
        <v>1</v>
      </c>
      <c r="T63" s="0" t="b">
        <v>1</v>
      </c>
      <c r="U63" s="14" t="b">
        <f t="shared" si="3"/>
        <v>1</v>
      </c>
      <c r="V63" s="14" t="b">
        <f t="shared" si="4"/>
        <v>1</v>
      </c>
      <c r="W63" s="14" t="b">
        <f t="shared" si="5"/>
        <v>1</v>
      </c>
      <c r="X63" s="17">
        <f>COUNTIF(ShortList!$A$1:$A$10,A63)</f>
        <v>1</v>
      </c>
    </row>
    <row xmlns:x14ac="http://schemas.microsoft.com/office/spreadsheetml/2009/9/ac" r="64" x14ac:dyDescent="0.25">
      <c r="A64" s="33" t="s">
        <v>83</v>
      </c>
      <c r="B64" s="0" t="s">
        <v>135</v>
      </c>
      <c r="C64" s="0">
        <v>1</v>
      </c>
      <c r="D64" s="0">
        <v>-0.050000000000000003</v>
      </c>
      <c r="E64" s="0">
        <v>0.050000000000000003</v>
      </c>
      <c r="F64" s="3">
        <v>0.13881521866612304</v>
      </c>
      <c r="G64" s="3">
        <v>0.14259780304668462</v>
      </c>
      <c r="H64" s="2">
        <v>0.0037825843805615877</v>
      </c>
      <c r="I64" s="4">
        <v>27.510875231229932</v>
      </c>
      <c r="J64" s="4">
        <v>27.511228327205572</v>
      </c>
      <c r="K64" s="2">
        <v>0.00035309597564037176</v>
      </c>
      <c r="L64" s="4">
        <v>1.0413026833505716</v>
      </c>
      <c r="M64" s="4">
        <v>1.0141393359621318</v>
      </c>
      <c r="N64" s="2">
        <v>0.02716334738843984</v>
      </c>
      <c r="O64" s="8" t="b">
        <v>1</v>
      </c>
      <c r="P64" s="8" t="b">
        <v>1</v>
      </c>
      <c r="Q64" s="8" t="b">
        <v>1</v>
      </c>
      <c r="R64" s="0" t="b">
        <v>1</v>
      </c>
      <c r="S64" s="0" t="b">
        <v>1</v>
      </c>
      <c r="T64" s="0" t="b">
        <v>1</v>
      </c>
      <c r="U64" s="14" t="b">
        <f t="shared" si="3"/>
        <v>0</v>
      </c>
      <c r="V64" s="14" t="b">
        <f t="shared" si="4"/>
        <v>0</v>
      </c>
      <c r="W64" s="14" t="b">
        <f t="shared" si="5"/>
        <v>0</v>
      </c>
      <c r="X64" s="17">
        <f>COUNTIF(ShortList!$A$1:$A$10,A64)</f>
        <v>0</v>
      </c>
    </row>
    <row xmlns:x14ac="http://schemas.microsoft.com/office/spreadsheetml/2009/9/ac" r="65" x14ac:dyDescent="0.25">
      <c r="A65" s="33" t="s">
        <v>84</v>
      </c>
      <c r="B65" s="0" t="s">
        <v>135</v>
      </c>
      <c r="C65" s="0">
        <v>2</v>
      </c>
      <c r="D65" s="0">
        <v>0.65600000000000003</v>
      </c>
      <c r="E65" s="0">
        <v>0.75600000000000001</v>
      </c>
      <c r="F65" s="3">
        <v>0.13083247252071112</v>
      </c>
      <c r="G65" s="3">
        <v>0.14839045158579492</v>
      </c>
      <c r="H65" s="2">
        <v>0.017557979065083801</v>
      </c>
      <c r="I65" s="4">
        <v>27.51197502438589</v>
      </c>
      <c r="J65" s="4">
        <v>27.510141523040716</v>
      </c>
      <c r="K65" s="2">
        <v>0.0018335013451746818</v>
      </c>
      <c r="L65" s="4">
        <v>1.1024315207722608</v>
      </c>
      <c r="M65" s="4">
        <v>0.97280796586122598</v>
      </c>
      <c r="N65" s="2">
        <v>0.12962355491103483</v>
      </c>
      <c r="O65" s="8" t="b">
        <v>1</v>
      </c>
      <c r="P65" s="8" t="b">
        <v>1</v>
      </c>
      <c r="Q65" s="8" t="b">
        <v>1</v>
      </c>
      <c r="R65" s="0" t="b">
        <v>1</v>
      </c>
      <c r="S65" s="0" t="b">
        <v>1</v>
      </c>
      <c r="T65" s="0" t="b">
        <v>1</v>
      </c>
      <c r="U65" s="14" t="b">
        <f t="shared" si="3"/>
        <v>1</v>
      </c>
      <c r="V65" s="14" t="b">
        <f t="shared" si="4"/>
        <v>1</v>
      </c>
      <c r="W65" s="14" t="b">
        <f t="shared" si="5"/>
        <v>1</v>
      </c>
      <c r="X65" s="17">
        <f>COUNTIF(ShortList!$A$1:$A$10,A65)</f>
        <v>1</v>
      </c>
    </row>
    <row xmlns:x14ac="http://schemas.microsoft.com/office/spreadsheetml/2009/9/ac" r="66" x14ac:dyDescent="0.25">
      <c r="A66" s="33" t="s">
        <v>85</v>
      </c>
      <c r="B66" s="0" t="s">
        <v>135</v>
      </c>
      <c r="C66" s="0">
        <v>3</v>
      </c>
      <c r="D66" s="0">
        <v>0.10000000000000001</v>
      </c>
      <c r="E66" s="0">
        <v>0.20000000000000001</v>
      </c>
      <c r="F66" s="3">
        <v>0.13343135388216812</v>
      </c>
      <c r="G66" s="3">
        <v>0.15132343288475378</v>
      </c>
      <c r="H66" s="2">
        <v>0.017892079002585659</v>
      </c>
      <c r="I66" s="4">
        <v>27.509851013596972</v>
      </c>
      <c r="J66" s="4">
        <v>27.513291318619963</v>
      </c>
      <c r="K66" s="2">
        <v>0.0034403050229911969</v>
      </c>
      <c r="L66" s="4">
        <v>0.99963446634365205</v>
      </c>
      <c r="M66" s="4">
        <v>1.0712583435347907</v>
      </c>
      <c r="N66" s="2">
        <v>0.071623877191138607</v>
      </c>
      <c r="O66" s="8" t="b">
        <v>1</v>
      </c>
      <c r="P66" s="8" t="b">
        <v>1</v>
      </c>
      <c r="Q66" s="8" t="b">
        <v>1</v>
      </c>
      <c r="R66" s="0" t="b">
        <v>1</v>
      </c>
      <c r="S66" s="0" t="b">
        <v>1</v>
      </c>
      <c r="T66" s="0" t="b">
        <v>1</v>
      </c>
      <c r="U66" s="14" t="b">
        <f t="shared" ref="U66:U95" si="6">H66&gt;=$Z$2</f>
        <v>1</v>
      </c>
      <c r="V66" s="14" t="b">
        <f t="shared" ref="V66:V95" si="7">N66&gt;=$Z$3</f>
        <v>1</v>
      </c>
      <c r="W66" s="14" t="b">
        <f t="shared" ref="W66:W95" si="8">OR(U66,V66)</f>
        <v>1</v>
      </c>
      <c r="X66" s="17">
        <f>COUNTIF(ShortList!$A$1:$A$10,A66)</f>
        <v>1</v>
      </c>
    </row>
    <row xmlns:x14ac="http://schemas.microsoft.com/office/spreadsheetml/2009/9/ac" r="67" x14ac:dyDescent="0.25">
      <c r="A67" s="33" t="s">
        <v>51</v>
      </c>
      <c r="B67" s="0" t="s">
        <v>121</v>
      </c>
      <c r="C67" s="0">
        <v>1</v>
      </c>
      <c r="D67" s="0">
        <v>-0.17999999999999999</v>
      </c>
      <c r="E67" s="0">
        <v>-0.080000000000000002</v>
      </c>
      <c r="F67" s="3">
        <v>0.14073672830247197</v>
      </c>
      <c r="G67" s="3">
        <v>0.14073893612287819</v>
      </c>
      <c r="H67" s="2">
        <v>2.2078204062192519e-06</v>
      </c>
      <c r="I67" s="4">
        <v>27.511393660029</v>
      </c>
      <c r="J67" s="4">
        <v>27.511392338070664</v>
      </c>
      <c r="K67" s="2">
        <v>1.3219583365753351e-06</v>
      </c>
      <c r="L67" s="4">
        <v>1.0272332274968039</v>
      </c>
      <c r="M67" s="4">
        <v>1.0271357895497772</v>
      </c>
      <c r="N67" s="2">
        <v>9.7437947026657312e-05</v>
      </c>
      <c r="O67" s="8" t="b">
        <v>1</v>
      </c>
      <c r="P67" s="8" t="b">
        <v>1</v>
      </c>
      <c r="Q67" s="8" t="b">
        <v>1</v>
      </c>
      <c r="R67" s="0" t="b">
        <v>1</v>
      </c>
      <c r="S67" s="0" t="b">
        <v>1</v>
      </c>
      <c r="T67" s="0" t="b">
        <v>1</v>
      </c>
      <c r="U67" s="14" t="b">
        <f t="shared" si="6"/>
        <v>0</v>
      </c>
      <c r="V67" s="14" t="b">
        <f t="shared" si="7"/>
        <v>0</v>
      </c>
      <c r="W67" s="14" t="b">
        <f t="shared" si="8"/>
        <v>0</v>
      </c>
      <c r="X67" s="17">
        <f>COUNTIF(ShortList!$A$1:$A$10,A67)</f>
        <v>0</v>
      </c>
    </row>
    <row xmlns:x14ac="http://schemas.microsoft.com/office/spreadsheetml/2009/9/ac" r="68" x14ac:dyDescent="0.25">
      <c r="A68" s="33" t="s">
        <v>52</v>
      </c>
      <c r="B68" s="0" t="s">
        <v>121</v>
      </c>
      <c r="C68" s="0">
        <v>2</v>
      </c>
      <c r="D68" s="0">
        <v>0.35899999999999999</v>
      </c>
      <c r="E68" s="0">
        <v>0.45900000000000002</v>
      </c>
      <c r="F68" s="3">
        <v>0.14069289948299088</v>
      </c>
      <c r="G68" s="3">
        <v>0.14073893612287819</v>
      </c>
      <c r="H68" s="2">
        <v>4.6036639887309105e-05</v>
      </c>
      <c r="I68" s="4">
        <v>27.51072133602645</v>
      </c>
      <c r="J68" s="4">
        <v>27.511392338070664</v>
      </c>
      <c r="K68" s="2">
        <v>0.0006710020442142195</v>
      </c>
      <c r="L68" s="4">
        <v>1.0274743363085255</v>
      </c>
      <c r="M68" s="4">
        <v>1.0271357895497772</v>
      </c>
      <c r="N68" s="2">
        <v>0.00033854675874822604</v>
      </c>
      <c r="O68" s="8" t="b">
        <v>1</v>
      </c>
      <c r="P68" s="8" t="b">
        <v>1</v>
      </c>
      <c r="Q68" s="8" t="b">
        <v>1</v>
      </c>
      <c r="R68" s="0" t="b">
        <v>1</v>
      </c>
      <c r="S68" s="0" t="b">
        <v>1</v>
      </c>
      <c r="T68" s="0" t="b">
        <v>1</v>
      </c>
      <c r="U68" s="14" t="b">
        <f t="shared" si="6"/>
        <v>0</v>
      </c>
      <c r="V68" s="14" t="b">
        <f t="shared" si="7"/>
        <v>0</v>
      </c>
      <c r="W68" s="14" t="b">
        <f t="shared" si="8"/>
        <v>0</v>
      </c>
      <c r="X68" s="17">
        <f>COUNTIF(ShortList!$A$1:$A$10,A68)</f>
        <v>0</v>
      </c>
    </row>
    <row xmlns:x14ac="http://schemas.microsoft.com/office/spreadsheetml/2009/9/ac" r="69" x14ac:dyDescent="0.25">
      <c r="A69" s="33" t="s">
        <v>53</v>
      </c>
      <c r="B69" s="0" t="s">
        <v>121</v>
      </c>
      <c r="C69" s="0">
        <v>3</v>
      </c>
      <c r="D69" s="0">
        <v>0.155</v>
      </c>
      <c r="E69" s="0">
        <v>0.215</v>
      </c>
      <c r="F69" s="3">
        <v>0.14073672830247197</v>
      </c>
      <c r="G69" s="3">
        <v>0.14073893612287819</v>
      </c>
      <c r="H69" s="2">
        <v>2.2078204062192519e-06</v>
      </c>
      <c r="I69" s="4">
        <v>27.511393660029</v>
      </c>
      <c r="J69" s="4">
        <v>27.511392338070664</v>
      </c>
      <c r="K69" s="2">
        <v>1.3219583365753351e-06</v>
      </c>
      <c r="L69" s="4">
        <v>1.0272332274968039</v>
      </c>
      <c r="M69" s="4">
        <v>1.0271357895497772</v>
      </c>
      <c r="N69" s="2">
        <v>9.7437947026657312e-05</v>
      </c>
      <c r="O69" s="8" t="b">
        <v>1</v>
      </c>
      <c r="P69" s="8" t="b">
        <v>1</v>
      </c>
      <c r="Q69" s="8" t="b">
        <v>1</v>
      </c>
      <c r="R69" s="0" t="b">
        <v>1</v>
      </c>
      <c r="S69" s="0" t="b">
        <v>1</v>
      </c>
      <c r="T69" s="0" t="b">
        <v>1</v>
      </c>
      <c r="U69" s="14" t="b">
        <f t="shared" si="6"/>
        <v>0</v>
      </c>
      <c r="V69" s="14" t="b">
        <f t="shared" si="7"/>
        <v>0</v>
      </c>
      <c r="W69" s="14" t="b">
        <f t="shared" si="8"/>
        <v>0</v>
      </c>
      <c r="X69" s="17">
        <f>COUNTIF(ShortList!$A$1:$A$10,A69)</f>
        <v>0</v>
      </c>
    </row>
    <row xmlns:x14ac="http://schemas.microsoft.com/office/spreadsheetml/2009/9/ac" r="70" x14ac:dyDescent="0.25">
      <c r="A70" s="33" t="s">
        <v>86</v>
      </c>
      <c r="B70" s="0" t="s">
        <v>136</v>
      </c>
      <c r="C70" s="0">
        <v>1</v>
      </c>
      <c r="D70" s="0">
        <v>-0.14999999999999999</v>
      </c>
      <c r="E70" s="0">
        <v>-0.11</v>
      </c>
      <c r="F70" s="3">
        <v>0.14069289948299088</v>
      </c>
      <c r="G70" s="3">
        <v>0.14073893612287819</v>
      </c>
      <c r="H70" s="2">
        <v>4.6036639887309105e-05</v>
      </c>
      <c r="I70" s="4">
        <v>27.51072133602645</v>
      </c>
      <c r="J70" s="4">
        <v>27.511392338070664</v>
      </c>
      <c r="K70" s="2">
        <v>0.0006710020442142195</v>
      </c>
      <c r="L70" s="4">
        <v>1.0274743363085255</v>
      </c>
      <c r="M70" s="4">
        <v>1.0271357895497772</v>
      </c>
      <c r="N70" s="2">
        <v>0.00033854675874822604</v>
      </c>
      <c r="O70" s="8" t="b">
        <v>1</v>
      </c>
      <c r="P70" s="8" t="b">
        <v>1</v>
      </c>
      <c r="Q70" s="8" t="b">
        <v>1</v>
      </c>
      <c r="R70" s="0" t="b">
        <v>1</v>
      </c>
      <c r="S70" s="0" t="b">
        <v>1</v>
      </c>
      <c r="T70" s="0" t="b">
        <v>1</v>
      </c>
      <c r="U70" s="14" t="b">
        <f t="shared" si="6"/>
        <v>0</v>
      </c>
      <c r="V70" s="14" t="b">
        <f t="shared" si="7"/>
        <v>0</v>
      </c>
      <c r="W70" s="14" t="b">
        <f t="shared" si="8"/>
        <v>0</v>
      </c>
      <c r="X70" s="17">
        <f>COUNTIF(ShortList!$A$1:$A$10,A70)</f>
        <v>0</v>
      </c>
    </row>
    <row xmlns:x14ac="http://schemas.microsoft.com/office/spreadsheetml/2009/9/ac" r="71" x14ac:dyDescent="0.25">
      <c r="A71" s="33" t="s">
        <v>87</v>
      </c>
      <c r="B71" s="0" t="s">
        <v>136</v>
      </c>
      <c r="C71" s="0">
        <v>2</v>
      </c>
      <c r="D71" s="0">
        <v>0.73899999999999999</v>
      </c>
      <c r="E71" s="0">
        <v>0.77900000000000003</v>
      </c>
      <c r="F71" s="3">
        <v>0.14073672830247197</v>
      </c>
      <c r="G71" s="3">
        <v>0.14073893612287819</v>
      </c>
      <c r="H71" s="2">
        <v>2.2078204062192519e-06</v>
      </c>
      <c r="I71" s="4">
        <v>27.511393660029</v>
      </c>
      <c r="J71" s="4">
        <v>27.511392338070664</v>
      </c>
      <c r="K71" s="2">
        <v>1.3219583365753351e-06</v>
      </c>
      <c r="L71" s="4">
        <v>1.0272332274968039</v>
      </c>
      <c r="M71" s="4">
        <v>1.0271357895497772</v>
      </c>
      <c r="N71" s="2">
        <v>9.7437947026657312e-05</v>
      </c>
      <c r="O71" s="8" t="b">
        <v>1</v>
      </c>
      <c r="P71" s="8" t="b">
        <v>1</v>
      </c>
      <c r="Q71" s="8" t="b">
        <v>1</v>
      </c>
      <c r="R71" s="0" t="b">
        <v>1</v>
      </c>
      <c r="S71" s="0" t="b">
        <v>1</v>
      </c>
      <c r="T71" s="0" t="b">
        <v>1</v>
      </c>
      <c r="U71" s="14" t="b">
        <f t="shared" si="6"/>
        <v>0</v>
      </c>
      <c r="V71" s="14" t="b">
        <f t="shared" si="7"/>
        <v>0</v>
      </c>
      <c r="W71" s="14" t="b">
        <f t="shared" si="8"/>
        <v>0</v>
      </c>
      <c r="X71" s="17">
        <f>COUNTIF(ShortList!$A$1:$A$10,A71)</f>
        <v>0</v>
      </c>
    </row>
    <row xmlns:x14ac="http://schemas.microsoft.com/office/spreadsheetml/2009/9/ac" r="72" x14ac:dyDescent="0.25">
      <c r="A72" s="33" t="s">
        <v>88</v>
      </c>
      <c r="B72" s="0" t="s">
        <v>136</v>
      </c>
      <c r="C72" s="0">
        <v>3</v>
      </c>
      <c r="D72" s="0">
        <v>0.155</v>
      </c>
      <c r="E72" s="0">
        <v>0.20499999999999999</v>
      </c>
      <c r="F72" s="3">
        <v>0.14073893612287819</v>
      </c>
      <c r="G72" s="3">
        <v>0.14069289948299088</v>
      </c>
      <c r="H72" s="2">
        <v>4.6036639887309105e-05</v>
      </c>
      <c r="I72" s="4">
        <v>27.511392338070664</v>
      </c>
      <c r="J72" s="4">
        <v>27.51072133602645</v>
      </c>
      <c r="K72" s="2">
        <v>0.0006710020442142195</v>
      </c>
      <c r="L72" s="4">
        <v>1.0271357895497772</v>
      </c>
      <c r="M72" s="4">
        <v>1.0274743363085255</v>
      </c>
      <c r="N72" s="2">
        <v>0.00033854675874822604</v>
      </c>
      <c r="O72" s="8" t="b">
        <v>1</v>
      </c>
      <c r="P72" s="8" t="b">
        <v>1</v>
      </c>
      <c r="Q72" s="8" t="b">
        <v>1</v>
      </c>
      <c r="R72" s="0" t="b">
        <v>1</v>
      </c>
      <c r="S72" s="0" t="b">
        <v>1</v>
      </c>
      <c r="T72" s="0" t="b">
        <v>1</v>
      </c>
      <c r="U72" s="14" t="b">
        <f t="shared" si="6"/>
        <v>0</v>
      </c>
      <c r="V72" s="14" t="b">
        <f t="shared" si="7"/>
        <v>0</v>
      </c>
      <c r="W72" s="14" t="b">
        <f t="shared" si="8"/>
        <v>0</v>
      </c>
      <c r="X72" s="17">
        <f>COUNTIF(ShortList!$A$1:$A$10,A72)</f>
        <v>0</v>
      </c>
    </row>
    <row xmlns:x14ac="http://schemas.microsoft.com/office/spreadsheetml/2009/9/ac" r="73" x14ac:dyDescent="0.25">
      <c r="A73" s="33" t="s">
        <v>39</v>
      </c>
      <c r="B73" s="0" t="s">
        <v>117</v>
      </c>
      <c r="C73" s="0">
        <v>1</v>
      </c>
      <c r="D73" s="0">
        <v>-0.10387</v>
      </c>
      <c r="E73" s="0">
        <v>-0.0038700000000000002</v>
      </c>
      <c r="F73" s="3">
        <v>0.14038617534377579</v>
      </c>
      <c r="G73" s="3">
        <v>0.14173047394780877</v>
      </c>
      <c r="H73" s="2">
        <v>0.0013442986040329841</v>
      </c>
      <c r="I73" s="4">
        <v>27.511741310621233</v>
      </c>
      <c r="J73" s="4">
        <v>27.510393238273082</v>
      </c>
      <c r="K73" s="2">
        <v>0.0013480723481507084</v>
      </c>
      <c r="L73" s="4">
        <v>1.0303839916449193</v>
      </c>
      <c r="M73" s="4">
        <v>1.017150585777334</v>
      </c>
      <c r="N73" s="2">
        <v>0.013233405867585368</v>
      </c>
      <c r="O73" s="8" t="b">
        <v>1</v>
      </c>
      <c r="P73" s="8" t="b">
        <v>1</v>
      </c>
      <c r="Q73" s="8" t="b">
        <v>1</v>
      </c>
      <c r="R73" s="0" t="b">
        <v>1</v>
      </c>
      <c r="S73" s="0" t="b">
        <v>1</v>
      </c>
      <c r="T73" s="0" t="b">
        <v>1</v>
      </c>
      <c r="U73" s="14" t="b">
        <f t="shared" si="6"/>
        <v>0</v>
      </c>
      <c r="V73" s="14" t="b">
        <f t="shared" si="7"/>
        <v>0</v>
      </c>
      <c r="W73" s="14" t="b">
        <f t="shared" si="8"/>
        <v>0</v>
      </c>
      <c r="X73" s="17">
        <f>COUNTIF(ShortList!$A$1:$A$10,A73)</f>
        <v>0</v>
      </c>
    </row>
    <row xmlns:x14ac="http://schemas.microsoft.com/office/spreadsheetml/2009/9/ac" r="74" x14ac:dyDescent="0.25">
      <c r="A74" s="33" t="s">
        <v>40</v>
      </c>
      <c r="B74" s="0" t="s">
        <v>117</v>
      </c>
      <c r="C74" s="0">
        <v>2</v>
      </c>
      <c r="D74" s="0">
        <v>0.44195000000000001</v>
      </c>
      <c r="E74" s="0">
        <v>0.54195000000000004</v>
      </c>
      <c r="F74" s="3">
        <v>0.14247055929480967</v>
      </c>
      <c r="G74" s="3">
        <v>0.13880176291461122</v>
      </c>
      <c r="H74" s="2">
        <v>0.003668796380198458</v>
      </c>
      <c r="I74" s="4">
        <v>27.510369128791638</v>
      </c>
      <c r="J74" s="4">
        <v>27.512433682761866</v>
      </c>
      <c r="K74" s="2">
        <v>0.0020645539702286442</v>
      </c>
      <c r="L74" s="4">
        <v>1.0070791263152701</v>
      </c>
      <c r="M74" s="4">
        <v>1.0500844699144434</v>
      </c>
      <c r="N74" s="2">
        <v>0.043005343599173296</v>
      </c>
      <c r="O74" s="8" t="b">
        <v>1</v>
      </c>
      <c r="P74" s="8" t="b">
        <v>1</v>
      </c>
      <c r="Q74" s="8" t="b">
        <v>1</v>
      </c>
      <c r="R74" s="0" t="b">
        <v>1</v>
      </c>
      <c r="S74" s="0" t="b">
        <v>1</v>
      </c>
      <c r="T74" s="0" t="b">
        <v>1</v>
      </c>
      <c r="U74" s="14" t="b">
        <f t="shared" si="6"/>
        <v>0</v>
      </c>
      <c r="V74" s="14" t="b">
        <f t="shared" si="7"/>
        <v>1</v>
      </c>
      <c r="W74" s="14" t="b">
        <f t="shared" si="8"/>
        <v>1</v>
      </c>
      <c r="X74" s="17">
        <f>COUNTIF(ShortList!$A$1:$A$10,A74)</f>
        <v>0</v>
      </c>
    </row>
    <row xmlns:x14ac="http://schemas.microsoft.com/office/spreadsheetml/2009/9/ac" r="75" x14ac:dyDescent="0.25">
      <c r="A75" s="33" t="s">
        <v>41</v>
      </c>
      <c r="B75" s="0" t="s">
        <v>117</v>
      </c>
      <c r="C75" s="0">
        <v>3</v>
      </c>
      <c r="D75" s="0">
        <v>0.47286</v>
      </c>
      <c r="E75" s="0">
        <v>0.57286000000000004</v>
      </c>
      <c r="F75" s="3">
        <v>0.1423722388796973</v>
      </c>
      <c r="G75" s="3">
        <v>0.13958540843158748</v>
      </c>
      <c r="H75" s="2">
        <v>0.0027868304481098172</v>
      </c>
      <c r="I75" s="4">
        <v>27.510029784153346</v>
      </c>
      <c r="J75" s="4">
        <v>27.511584756481398</v>
      </c>
      <c r="K75" s="2">
        <v>0.0015549723280514627</v>
      </c>
      <c r="L75" s="4">
        <v>1.0087068435299902</v>
      </c>
      <c r="M75" s="4">
        <v>1.0405746675289793</v>
      </c>
      <c r="N75" s="2">
        <v>0.031867823998989131</v>
      </c>
      <c r="O75" s="8" t="b">
        <v>1</v>
      </c>
      <c r="P75" s="8" t="b">
        <v>1</v>
      </c>
      <c r="Q75" s="8" t="b">
        <v>1</v>
      </c>
      <c r="R75" s="0" t="b">
        <v>1</v>
      </c>
      <c r="S75" s="0" t="b">
        <v>1</v>
      </c>
      <c r="T75" s="0" t="b">
        <v>1</v>
      </c>
      <c r="U75" s="14" t="b">
        <f t="shared" si="6"/>
        <v>0</v>
      </c>
      <c r="V75" s="14" t="b">
        <f t="shared" si="7"/>
        <v>0</v>
      </c>
      <c r="W75" s="14" t="b">
        <f t="shared" si="8"/>
        <v>0</v>
      </c>
      <c r="X75" s="17">
        <f>COUNTIF(ShortList!$A$1:$A$10,A75)</f>
        <v>0</v>
      </c>
    </row>
    <row xmlns:x14ac="http://schemas.microsoft.com/office/spreadsheetml/2009/9/ac" r="76" x14ac:dyDescent="0.25">
      <c r="A76" s="33" t="s">
        <v>42</v>
      </c>
      <c r="B76" s="0" t="s">
        <v>118</v>
      </c>
      <c r="C76" s="0">
        <v>1</v>
      </c>
      <c r="D76" s="0">
        <v>-0.083586999999999995</v>
      </c>
      <c r="E76" s="0">
        <v>-0.023587</v>
      </c>
      <c r="F76" s="3">
        <v>0.14105762096988197</v>
      </c>
      <c r="G76" s="3">
        <v>0.14060266622677731</v>
      </c>
      <c r="H76" s="2">
        <v>0.00045495474310466855</v>
      </c>
      <c r="I76" s="4">
        <v>27.510870176525827</v>
      </c>
      <c r="J76" s="4">
        <v>27.511525598384026</v>
      </c>
      <c r="K76" s="2">
        <v>0.00065542185819822407</v>
      </c>
      <c r="L76" s="4">
        <v>1.0238311896424825</v>
      </c>
      <c r="M76" s="4">
        <v>1.027973755726276</v>
      </c>
      <c r="N76" s="2">
        <v>0.0041425660837934863</v>
      </c>
      <c r="O76" s="8" t="b">
        <v>1</v>
      </c>
      <c r="P76" s="8" t="b">
        <v>1</v>
      </c>
      <c r="Q76" s="8" t="b">
        <v>1</v>
      </c>
      <c r="R76" s="0" t="b">
        <v>1</v>
      </c>
      <c r="S76" s="0" t="b">
        <v>1</v>
      </c>
      <c r="T76" s="0" t="b">
        <v>1</v>
      </c>
      <c r="U76" s="14" t="b">
        <f t="shared" si="6"/>
        <v>0</v>
      </c>
      <c r="V76" s="14" t="b">
        <f t="shared" si="7"/>
        <v>0</v>
      </c>
      <c r="W76" s="14" t="b">
        <f t="shared" si="8"/>
        <v>0</v>
      </c>
      <c r="X76" s="17">
        <f>COUNTIF(ShortList!$A$1:$A$10,A76)</f>
        <v>0</v>
      </c>
    </row>
    <row xmlns:x14ac="http://schemas.microsoft.com/office/spreadsheetml/2009/9/ac" r="77" x14ac:dyDescent="0.25">
      <c r="A77" s="33" t="s">
        <v>43</v>
      </c>
      <c r="B77" s="0" t="s">
        <v>118</v>
      </c>
      <c r="C77" s="0">
        <v>2</v>
      </c>
      <c r="D77" s="0">
        <v>0.68600000000000005</v>
      </c>
      <c r="E77" s="0">
        <v>0.746</v>
      </c>
      <c r="F77" s="3">
        <v>0.14214689938780881</v>
      </c>
      <c r="G77" s="3">
        <v>0.13948300721043744</v>
      </c>
      <c r="H77" s="2">
        <v>0.0026638921773713686</v>
      </c>
      <c r="I77" s="4">
        <v>27.510664667063452</v>
      </c>
      <c r="J77" s="4">
        <v>27.511569853537651</v>
      </c>
      <c r="K77" s="2">
        <v>0.00090518647419912668</v>
      </c>
      <c r="L77" s="4">
        <v>1.0121762869233546</v>
      </c>
      <c r="M77" s="4">
        <v>1.0404914140000094</v>
      </c>
      <c r="N77" s="2">
        <v>0.028315127076654845</v>
      </c>
      <c r="O77" s="8" t="b">
        <v>1</v>
      </c>
      <c r="P77" s="8" t="b">
        <v>1</v>
      </c>
      <c r="Q77" s="8" t="b">
        <v>1</v>
      </c>
      <c r="R77" s="0" t="b">
        <v>1</v>
      </c>
      <c r="S77" s="0" t="b">
        <v>1</v>
      </c>
      <c r="T77" s="0" t="b">
        <v>1</v>
      </c>
      <c r="U77" s="14" t="b">
        <f t="shared" si="6"/>
        <v>0</v>
      </c>
      <c r="V77" s="14" t="b">
        <f t="shared" si="7"/>
        <v>0</v>
      </c>
      <c r="W77" s="14" t="b">
        <f t="shared" si="8"/>
        <v>0</v>
      </c>
      <c r="X77" s="17">
        <f>COUNTIF(ShortList!$A$1:$A$10,A77)</f>
        <v>0</v>
      </c>
    </row>
    <row xmlns:x14ac="http://schemas.microsoft.com/office/spreadsheetml/2009/9/ac" r="78" x14ac:dyDescent="0.25">
      <c r="A78" s="33" t="s">
        <v>44</v>
      </c>
      <c r="B78" s="0" t="s">
        <v>118</v>
      </c>
      <c r="C78" s="0">
        <v>3</v>
      </c>
      <c r="D78" s="0">
        <v>0.12</v>
      </c>
      <c r="E78" s="0">
        <v>0.17999999999999999</v>
      </c>
      <c r="F78" s="3">
        <v>0.14131313387800654</v>
      </c>
      <c r="G78" s="3">
        <v>0.14005895600472912</v>
      </c>
      <c r="H78" s="2">
        <v>0.0012541778732774178</v>
      </c>
      <c r="I78" s="4">
        <v>27.510708227123246</v>
      </c>
      <c r="J78" s="4">
        <v>27.51151884812316</v>
      </c>
      <c r="K78" s="2">
        <v>0.00081062099991413561</v>
      </c>
      <c r="L78" s="4">
        <v>1.0207999184811196</v>
      </c>
      <c r="M78" s="4">
        <v>1.0353530017659418</v>
      </c>
      <c r="N78" s="2">
        <v>0.014553083284822188</v>
      </c>
      <c r="O78" s="8" t="b">
        <v>1</v>
      </c>
      <c r="P78" s="8" t="b">
        <v>1</v>
      </c>
      <c r="Q78" s="8" t="b">
        <v>1</v>
      </c>
      <c r="R78" s="0" t="b">
        <v>1</v>
      </c>
      <c r="S78" s="0" t="b">
        <v>1</v>
      </c>
      <c r="T78" s="0" t="b">
        <v>1</v>
      </c>
      <c r="U78" s="14" t="b">
        <f t="shared" si="6"/>
        <v>0</v>
      </c>
      <c r="V78" s="14" t="b">
        <f t="shared" si="7"/>
        <v>0</v>
      </c>
      <c r="W78" s="14" t="b">
        <f t="shared" si="8"/>
        <v>0</v>
      </c>
      <c r="X78" s="17">
        <f>COUNTIF(ShortList!$A$1:$A$10,A78)</f>
        <v>0</v>
      </c>
    </row>
    <row xmlns:x14ac="http://schemas.microsoft.com/office/spreadsheetml/2009/9/ac" r="79" x14ac:dyDescent="0.25">
      <c r="A79" s="33" t="s">
        <v>182</v>
      </c>
      <c r="B79" s="0" t="s">
        <v>137</v>
      </c>
      <c r="C79" s="0">
        <v>1</v>
      </c>
      <c r="D79" s="0">
        <v>-0.02</v>
      </c>
      <c r="E79" s="0">
        <v>0.02</v>
      </c>
      <c r="F79" s="3">
        <v>0.14071667421853404</v>
      </c>
      <c r="G79" s="3">
        <v>0.1407259953154098</v>
      </c>
      <c r="H79" s="2">
        <v>9.32109687576399e-06</v>
      </c>
      <c r="I79" s="4">
        <v>27.510280455208147</v>
      </c>
      <c r="J79" s="4">
        <v>27.511315160265781</v>
      </c>
      <c r="K79" s="2">
        <v>0.0010347050576342554</v>
      </c>
      <c r="L79" s="4">
        <v>1.0278708816234736</v>
      </c>
      <c r="M79" s="4">
        <v>1.0273383361459398</v>
      </c>
      <c r="N79" s="2">
        <v>0.00053254547753378567</v>
      </c>
      <c r="O79" s="8" t="b">
        <v>1</v>
      </c>
      <c r="P79" s="8" t="b">
        <v>1</v>
      </c>
      <c r="Q79" s="8" t="b">
        <v>1</v>
      </c>
      <c r="R79" s="0" t="b">
        <v>1</v>
      </c>
      <c r="S79" s="0" t="b">
        <v>1</v>
      </c>
      <c r="T79" s="0" t="b">
        <v>1</v>
      </c>
      <c r="U79" s="14" t="b">
        <f t="shared" si="6"/>
        <v>0</v>
      </c>
      <c r="V79" s="14" t="b">
        <f t="shared" si="7"/>
        <v>0</v>
      </c>
      <c r="W79" s="14" t="b">
        <f t="shared" si="8"/>
        <v>0</v>
      </c>
      <c r="X79" s="17">
        <f>COUNTIF(ShortList!$A$1:$A$10,A79)</f>
        <v>0</v>
      </c>
    </row>
    <row xmlns:x14ac="http://schemas.microsoft.com/office/spreadsheetml/2009/9/ac" r="80" x14ac:dyDescent="0.25">
      <c r="A80" s="33" t="s">
        <v>183</v>
      </c>
      <c r="B80" s="0" t="s">
        <v>137</v>
      </c>
      <c r="C80" s="0">
        <v>2</v>
      </c>
      <c r="D80" s="0">
        <v>0.71999999999999997</v>
      </c>
      <c r="E80" s="0">
        <v>0.76000000000000001</v>
      </c>
      <c r="F80" s="3">
        <v>0.14071312928050628</v>
      </c>
      <c r="G80" s="3">
        <v>0.14072741726268817</v>
      </c>
      <c r="H80" s="2">
        <v>1.4287982181893089e-05</v>
      </c>
      <c r="I80" s="4">
        <v>27.511391445516836</v>
      </c>
      <c r="J80" s="4">
        <v>27.511386599919945</v>
      </c>
      <c r="K80" s="2">
        <v>4.8455968908456271e-06</v>
      </c>
      <c r="L80" s="4">
        <v>1.026129922706865</v>
      </c>
      <c r="M80" s="4">
        <v>1.0277249697195452</v>
      </c>
      <c r="N80" s="2">
        <v>0.0015950470126802063</v>
      </c>
      <c r="O80" s="8" t="b">
        <v>1</v>
      </c>
      <c r="P80" s="8" t="b">
        <v>1</v>
      </c>
      <c r="Q80" s="8" t="b">
        <v>1</v>
      </c>
      <c r="R80" s="0" t="b">
        <v>1</v>
      </c>
      <c r="S80" s="0" t="b">
        <v>1</v>
      </c>
      <c r="T80" s="0" t="b">
        <v>1</v>
      </c>
      <c r="U80" s="14" t="b">
        <f t="shared" si="6"/>
        <v>0</v>
      </c>
      <c r="V80" s="14" t="b">
        <f t="shared" si="7"/>
        <v>0</v>
      </c>
      <c r="W80" s="14" t="b">
        <f t="shared" si="8"/>
        <v>0</v>
      </c>
      <c r="X80" s="17">
        <f>COUNTIF(ShortList!$A$1:$A$10,A80)</f>
        <v>0</v>
      </c>
    </row>
    <row xmlns:x14ac="http://schemas.microsoft.com/office/spreadsheetml/2009/9/ac" r="81" x14ac:dyDescent="0.25">
      <c r="A81" s="33" t="s">
        <v>184</v>
      </c>
      <c r="B81" s="0" t="s">
        <v>137</v>
      </c>
      <c r="C81" s="0">
        <v>3</v>
      </c>
      <c r="D81" s="0">
        <v>0.31</v>
      </c>
      <c r="E81" s="0">
        <v>0.34999999999999998</v>
      </c>
      <c r="F81" s="3">
        <v>0.14070180826096679</v>
      </c>
      <c r="G81" s="3">
        <v>0.1407580552706976</v>
      </c>
      <c r="H81" s="2">
        <v>5.6247009730808761e-05</v>
      </c>
      <c r="I81" s="4">
        <v>27.511450177718586</v>
      </c>
      <c r="J81" s="4">
        <v>27.511618297396126</v>
      </c>
      <c r="K81" s="2">
        <v>0.00016811967753938006</v>
      </c>
      <c r="L81" s="4">
        <v>1.0274831327721206</v>
      </c>
      <c r="M81" s="4">
        <v>1.0272026343031591</v>
      </c>
      <c r="N81" s="2">
        <v>0.00028049846896149866</v>
      </c>
      <c r="O81" s="8" t="b">
        <v>1</v>
      </c>
      <c r="P81" s="8" t="b">
        <v>1</v>
      </c>
      <c r="Q81" s="8" t="b">
        <v>1</v>
      </c>
      <c r="R81" s="0" t="b">
        <v>1</v>
      </c>
      <c r="S81" s="0" t="b">
        <v>1</v>
      </c>
      <c r="T81" s="0" t="b">
        <v>1</v>
      </c>
      <c r="U81" s="14" t="b">
        <f t="shared" si="6"/>
        <v>0</v>
      </c>
      <c r="V81" s="14" t="b">
        <f t="shared" si="7"/>
        <v>0</v>
      </c>
      <c r="W81" s="14" t="b">
        <f t="shared" si="8"/>
        <v>0</v>
      </c>
      <c r="X81" s="17">
        <f>COUNTIF(ShortList!$A$1:$A$10,A81)</f>
        <v>0</v>
      </c>
    </row>
    <row xmlns:x14ac="http://schemas.microsoft.com/office/spreadsheetml/2009/9/ac" r="82" x14ac:dyDescent="0.25">
      <c r="A82" s="33" t="s">
        <v>185</v>
      </c>
      <c r="B82" s="0" t="s">
        <v>138</v>
      </c>
      <c r="C82" s="0">
        <v>1</v>
      </c>
      <c r="D82" s="0">
        <v>-0.050000000000000003</v>
      </c>
      <c r="E82" s="0">
        <v>0.050000000000000003</v>
      </c>
      <c r="F82" s="3">
        <v>0.1425669030339011</v>
      </c>
      <c r="G82" s="3">
        <v>0.13888409034350802</v>
      </c>
      <c r="H82" s="2">
        <v>0.0036828126903930836</v>
      </c>
      <c r="I82" s="4">
        <v>27.502798570794937</v>
      </c>
      <c r="J82" s="4">
        <v>27.519265695115791</v>
      </c>
      <c r="K82" s="2">
        <v>0.016467124320854509</v>
      </c>
      <c r="L82" s="4">
        <v>1.0310603239312126</v>
      </c>
      <c r="M82" s="4">
        <v>1.0225605071649189</v>
      </c>
      <c r="N82" s="2">
        <v>0.0084998167662937441</v>
      </c>
      <c r="O82" s="8" t="b">
        <v>1</v>
      </c>
      <c r="P82" s="8" t="b">
        <v>1</v>
      </c>
      <c r="Q82" s="8" t="b">
        <v>1</v>
      </c>
      <c r="R82" s="0" t="b">
        <v>1</v>
      </c>
      <c r="S82" s="0" t="b">
        <v>1</v>
      </c>
      <c r="T82" s="0" t="b">
        <v>1</v>
      </c>
      <c r="U82" s="14" t="b">
        <f t="shared" si="6"/>
        <v>0</v>
      </c>
      <c r="V82" s="14" t="b">
        <f t="shared" si="7"/>
        <v>0</v>
      </c>
      <c r="W82" s="14" t="b">
        <f t="shared" si="8"/>
        <v>0</v>
      </c>
      <c r="X82" s="17">
        <f>COUNTIF(ShortList!$A$1:$A$10,A82)</f>
        <v>0</v>
      </c>
    </row>
    <row xmlns:x14ac="http://schemas.microsoft.com/office/spreadsheetml/2009/9/ac" r="83" x14ac:dyDescent="0.25">
      <c r="A83" s="33" t="s">
        <v>186</v>
      </c>
      <c r="B83" s="0" t="s">
        <v>138</v>
      </c>
      <c r="C83" s="0">
        <v>2</v>
      </c>
      <c r="D83" s="0">
        <v>0.73750000000000004</v>
      </c>
      <c r="E83" s="0">
        <v>0.83750000000000002</v>
      </c>
      <c r="F83" s="3">
        <v>0.14816946046412804</v>
      </c>
      <c r="G83" s="3">
        <v>0.13414172238994007</v>
      </c>
      <c r="H83" s="2">
        <v>0.014027738074187973</v>
      </c>
      <c r="I83" s="4">
        <v>27.511563498047281</v>
      </c>
      <c r="J83" s="4">
        <v>27.510681802521617</v>
      </c>
      <c r="K83" s="2">
        <v>0.00088169552566341736</v>
      </c>
      <c r="L83" s="4">
        <v>1.0204559627748087</v>
      </c>
      <c r="M83" s="4">
        <v>1.033031285086293</v>
      </c>
      <c r="N83" s="2">
        <v>0.012575322311484394</v>
      </c>
      <c r="O83" s="8" t="b">
        <v>1</v>
      </c>
      <c r="P83" s="8" t="b">
        <v>1</v>
      </c>
      <c r="Q83" s="8" t="b">
        <v>1</v>
      </c>
      <c r="R83" s="0" t="b">
        <v>1</v>
      </c>
      <c r="S83" s="0" t="b">
        <v>1</v>
      </c>
      <c r="T83" s="0" t="b">
        <v>1</v>
      </c>
      <c r="U83" s="14" t="b">
        <f t="shared" si="6"/>
        <v>1</v>
      </c>
      <c r="V83" s="14" t="b">
        <f t="shared" si="7"/>
        <v>0</v>
      </c>
      <c r="W83" s="14" t="b">
        <f t="shared" si="8"/>
        <v>1</v>
      </c>
      <c r="X83" s="17">
        <f>COUNTIF(ShortList!$A$1:$A$10,A83)</f>
        <v>0</v>
      </c>
    </row>
    <row xmlns:x14ac="http://schemas.microsoft.com/office/spreadsheetml/2009/9/ac" r="84" x14ac:dyDescent="0.25">
      <c r="A84" s="33" t="s">
        <v>187</v>
      </c>
      <c r="B84" s="0" t="s">
        <v>138</v>
      </c>
      <c r="C84" s="0">
        <v>3</v>
      </c>
      <c r="D84" s="0">
        <v>0.28000000000000003</v>
      </c>
      <c r="E84" s="0">
        <v>0.38</v>
      </c>
      <c r="F84" s="3">
        <v>0.14545485078271253</v>
      </c>
      <c r="G84" s="3">
        <v>0.13610766819324094</v>
      </c>
      <c r="H84" s="2">
        <v>0.0093471825894715921</v>
      </c>
      <c r="I84" s="4">
        <v>27.514665971564227</v>
      </c>
      <c r="J84" s="4">
        <v>27.521415838978896</v>
      </c>
      <c r="K84" s="2">
        <v>0.0067498674146690973</v>
      </c>
      <c r="L84" s="4">
        <v>1.0157638201668659</v>
      </c>
      <c r="M84" s="4">
        <v>1.0374420203648034</v>
      </c>
      <c r="N84" s="2">
        <v>0.021678200197937425</v>
      </c>
      <c r="O84" s="8" t="b">
        <v>1</v>
      </c>
      <c r="P84" s="8" t="b">
        <v>1</v>
      </c>
      <c r="Q84" s="8" t="b">
        <v>1</v>
      </c>
      <c r="R84" s="0" t="b">
        <v>1</v>
      </c>
      <c r="S84" s="0" t="b">
        <v>1</v>
      </c>
      <c r="T84" s="0" t="b">
        <v>1</v>
      </c>
      <c r="U84" s="14" t="b">
        <f t="shared" si="6"/>
        <v>1</v>
      </c>
      <c r="V84" s="14" t="b">
        <f t="shared" si="7"/>
        <v>1</v>
      </c>
      <c r="W84" s="14" t="b">
        <f t="shared" si="8"/>
        <v>1</v>
      </c>
      <c r="X84" s="17">
        <f>COUNTIF(ShortList!$A$1:$A$10,A84)</f>
        <v>0</v>
      </c>
    </row>
    <row xmlns:x14ac="http://schemas.microsoft.com/office/spreadsheetml/2009/9/ac" r="85" x14ac:dyDescent="0.25">
      <c r="A85" s="33" t="s">
        <v>188</v>
      </c>
      <c r="B85" s="0" t="s">
        <v>122</v>
      </c>
      <c r="C85" s="0">
        <v>1</v>
      </c>
      <c r="D85" s="0">
        <v>0.25</v>
      </c>
      <c r="E85" s="0">
        <v>0.34999999999999998</v>
      </c>
      <c r="F85" s="3">
        <v>0.12554039113252791</v>
      </c>
      <c r="G85" s="3">
        <v>0.15188873201162356</v>
      </c>
      <c r="H85" s="2">
        <v>0.026348340879095655</v>
      </c>
      <c r="I85" s="4">
        <v>27.510691409107835</v>
      </c>
      <c r="J85" s="4">
        <v>27.511434629915811</v>
      </c>
      <c r="K85" s="2">
        <v>0.00074322080797628587</v>
      </c>
      <c r="L85" s="4">
        <v>1.1034800154768767</v>
      </c>
      <c r="M85" s="4">
        <v>0.98381597118511488</v>
      </c>
      <c r="N85" s="2">
        <v>0.11966404429176181</v>
      </c>
      <c r="O85" s="8" t="b">
        <v>1</v>
      </c>
      <c r="P85" s="8" t="b">
        <v>1</v>
      </c>
      <c r="Q85" s="8" t="b">
        <v>1</v>
      </c>
      <c r="R85" s="0" t="b">
        <v>1</v>
      </c>
      <c r="S85" s="0" t="b">
        <v>1</v>
      </c>
      <c r="T85" s="0" t="b">
        <v>1</v>
      </c>
      <c r="U85" s="14" t="b">
        <f t="shared" si="6"/>
        <v>1</v>
      </c>
      <c r="V85" s="14" t="b">
        <f t="shared" si="7"/>
        <v>1</v>
      </c>
      <c r="W85" s="14" t="b">
        <f t="shared" si="8"/>
        <v>1</v>
      </c>
      <c r="X85" s="17">
        <f>COUNTIF(ShortList!$A$1:$A$10,A85)</f>
        <v>1</v>
      </c>
    </row>
    <row xmlns:x14ac="http://schemas.microsoft.com/office/spreadsheetml/2009/9/ac" r="86" x14ac:dyDescent="0.25">
      <c r="A86" s="33" t="s">
        <v>189</v>
      </c>
      <c r="B86" s="0" t="s">
        <v>122</v>
      </c>
      <c r="C86" s="0">
        <v>2</v>
      </c>
      <c r="D86" s="0">
        <v>0.53000000000000003</v>
      </c>
      <c r="E86" s="0">
        <v>0.63</v>
      </c>
      <c r="F86" s="3">
        <v>0.1407256155819121</v>
      </c>
      <c r="G86" s="3">
        <v>0.14071578440413551</v>
      </c>
      <c r="H86" s="2">
        <v>9.8311777765869302e-06</v>
      </c>
      <c r="I86" s="4">
        <v>27.510989541644619</v>
      </c>
      <c r="J86" s="4">
        <v>27.511397473537215</v>
      </c>
      <c r="K86" s="2">
        <v>0.00040793189259602514</v>
      </c>
      <c r="L86" s="4">
        <v>1.0274678249793496</v>
      </c>
      <c r="M86" s="4">
        <v>1.0271352432817245</v>
      </c>
      <c r="N86" s="2">
        <v>0.00033258169762517831</v>
      </c>
      <c r="O86" s="8" t="b">
        <v>1</v>
      </c>
      <c r="P86" s="8" t="b">
        <v>1</v>
      </c>
      <c r="Q86" s="8" t="b">
        <v>1</v>
      </c>
      <c r="R86" s="0" t="b">
        <v>1</v>
      </c>
      <c r="S86" s="0" t="b">
        <v>1</v>
      </c>
      <c r="T86" s="0" t="b">
        <v>1</v>
      </c>
      <c r="U86" s="14" t="b">
        <f t="shared" si="6"/>
        <v>0</v>
      </c>
      <c r="V86" s="14" t="b">
        <f t="shared" si="7"/>
        <v>0</v>
      </c>
      <c r="W86" s="14" t="b">
        <f t="shared" si="8"/>
        <v>0</v>
      </c>
      <c r="X86" s="17">
        <f>COUNTIF(ShortList!$A$1:$A$10,A86)</f>
        <v>0</v>
      </c>
    </row>
    <row xmlns:x14ac="http://schemas.microsoft.com/office/spreadsheetml/2009/9/ac" r="87" x14ac:dyDescent="0.25">
      <c r="A87" s="33" t="s">
        <v>190</v>
      </c>
      <c r="B87" s="0" t="s">
        <v>122</v>
      </c>
      <c r="C87" s="0">
        <v>3</v>
      </c>
      <c r="D87" s="0">
        <v>0.10000000000000001</v>
      </c>
      <c r="E87" s="0">
        <v>0.20000000000000001</v>
      </c>
      <c r="F87" s="3">
        <v>0.14004222595544941</v>
      </c>
      <c r="G87" s="3">
        <v>0.14139557166889125</v>
      </c>
      <c r="H87" s="2">
        <v>0.0013533457134418392</v>
      </c>
      <c r="I87" s="4">
        <v>27.510673249053809</v>
      </c>
      <c r="J87" s="4">
        <v>27.511383473876265</v>
      </c>
      <c r="K87" s="2">
        <v>0.00071022482245552965</v>
      </c>
      <c r="L87" s="4">
        <v>1.0303841000510063</v>
      </c>
      <c r="M87" s="4">
        <v>1.02454535070414</v>
      </c>
      <c r="N87" s="2">
        <v>0.0058387493468663454</v>
      </c>
      <c r="O87" s="8" t="b">
        <v>1</v>
      </c>
      <c r="P87" s="8" t="b">
        <v>1</v>
      </c>
      <c r="Q87" s="8" t="b">
        <v>1</v>
      </c>
      <c r="R87" s="0" t="b">
        <v>1</v>
      </c>
      <c r="S87" s="0" t="b">
        <v>1</v>
      </c>
      <c r="T87" s="0" t="b">
        <v>1</v>
      </c>
      <c r="U87" s="14" t="b">
        <f t="shared" si="6"/>
        <v>0</v>
      </c>
      <c r="V87" s="14" t="b">
        <f t="shared" si="7"/>
        <v>0</v>
      </c>
      <c r="W87" s="14" t="b">
        <f t="shared" si="8"/>
        <v>0</v>
      </c>
      <c r="X87" s="17">
        <f>COUNTIF(ShortList!$A$1:$A$10,A87)</f>
        <v>0</v>
      </c>
    </row>
    <row xmlns:x14ac="http://schemas.microsoft.com/office/spreadsheetml/2009/9/ac" r="88" x14ac:dyDescent="0.25">
      <c r="A88" s="33" t="s">
        <v>191</v>
      </c>
      <c r="B88" s="0" t="s">
        <v>123</v>
      </c>
      <c r="C88" s="0">
        <v>1</v>
      </c>
      <c r="D88" s="0">
        <v>0</v>
      </c>
      <c r="E88" s="0">
        <v>0.10000000000000001</v>
      </c>
      <c r="F88" s="3">
        <v>0.15183916296546371</v>
      </c>
      <c r="G88" s="3">
        <v>0.12560423154077374</v>
      </c>
      <c r="H88" s="2">
        <v>0.026234931424689967</v>
      </c>
      <c r="I88" s="4">
        <v>27.510672938759342</v>
      </c>
      <c r="J88" s="4">
        <v>27.511478133064088</v>
      </c>
      <c r="K88" s="2">
        <v>0.00080519430474623732</v>
      </c>
      <c r="L88" s="4">
        <v>0.98354482176941582</v>
      </c>
      <c r="M88" s="4">
        <v>1.1033699612160639</v>
      </c>
      <c r="N88" s="2">
        <v>0.11982513944664808</v>
      </c>
      <c r="O88" s="8" t="b">
        <v>1</v>
      </c>
      <c r="P88" s="8" t="b">
        <v>1</v>
      </c>
      <c r="Q88" s="8" t="b">
        <v>1</v>
      </c>
      <c r="R88" s="0" t="b">
        <v>1</v>
      </c>
      <c r="S88" s="0" t="b">
        <v>1</v>
      </c>
      <c r="T88" s="0" t="b">
        <v>1</v>
      </c>
      <c r="U88" s="14" t="b">
        <f t="shared" si="6"/>
        <v>1</v>
      </c>
      <c r="V88" s="14" t="b">
        <f t="shared" si="7"/>
        <v>1</v>
      </c>
      <c r="W88" s="14" t="b">
        <f t="shared" si="8"/>
        <v>1</v>
      </c>
      <c r="X88" s="17">
        <f>COUNTIF(ShortList!$A$1:$A$10,A88)</f>
        <v>1</v>
      </c>
    </row>
    <row xmlns:x14ac="http://schemas.microsoft.com/office/spreadsheetml/2009/9/ac" r="89" x14ac:dyDescent="0.25">
      <c r="A89" s="33" t="s">
        <v>192</v>
      </c>
      <c r="B89" s="0" t="s">
        <v>123</v>
      </c>
      <c r="C89" s="0">
        <v>2</v>
      </c>
      <c r="D89" s="0">
        <v>0.55000000000000004</v>
      </c>
      <c r="E89" s="0">
        <v>0.65000000000000002</v>
      </c>
      <c r="F89" s="3">
        <v>0.1517771904284598</v>
      </c>
      <c r="G89" s="3">
        <v>0.13055210535792466</v>
      </c>
      <c r="H89" s="2">
        <v>0.021225085070535138</v>
      </c>
      <c r="I89" s="4">
        <v>27.510371082573158</v>
      </c>
      <c r="J89" s="4">
        <v>27.511428734037679</v>
      </c>
      <c r="K89" s="2">
        <v>0.001057651464520859</v>
      </c>
      <c r="L89" s="4">
        <v>0.98363410297322895</v>
      </c>
      <c r="M89" s="4">
        <v>1.0761220229335848</v>
      </c>
      <c r="N89" s="2">
        <v>0.09248791996035588</v>
      </c>
      <c r="O89" s="8" t="b">
        <v>1</v>
      </c>
      <c r="P89" s="8" t="b">
        <v>1</v>
      </c>
      <c r="Q89" s="8" t="b">
        <v>1</v>
      </c>
      <c r="R89" s="0" t="b">
        <v>1</v>
      </c>
      <c r="S89" s="0" t="b">
        <v>1</v>
      </c>
      <c r="T89" s="0" t="b">
        <v>1</v>
      </c>
      <c r="U89" s="14" t="b">
        <f t="shared" si="6"/>
        <v>1</v>
      </c>
      <c r="V89" s="14" t="b">
        <f t="shared" si="7"/>
        <v>1</v>
      </c>
      <c r="W89" s="14" t="b">
        <f t="shared" si="8"/>
        <v>1</v>
      </c>
      <c r="X89" s="17">
        <f>COUNTIF(ShortList!$A$1:$A$10,A89)</f>
        <v>1</v>
      </c>
    </row>
    <row xmlns:x14ac="http://schemas.microsoft.com/office/spreadsheetml/2009/9/ac" r="90" x14ac:dyDescent="0.25">
      <c r="A90" s="33" t="s">
        <v>193</v>
      </c>
      <c r="B90" s="0" t="s">
        <v>123</v>
      </c>
      <c r="C90" s="0">
        <v>3</v>
      </c>
      <c r="D90" s="0">
        <v>0.20000000000000001</v>
      </c>
      <c r="E90" s="0">
        <v>0.29999999999999999</v>
      </c>
      <c r="F90" s="3">
        <v>0.14184473909306403</v>
      </c>
      <c r="G90" s="3">
        <v>0.1395991398930721</v>
      </c>
      <c r="H90" s="2">
        <v>0.0022455991999919267</v>
      </c>
      <c r="I90" s="4">
        <v>27.51097971794826</v>
      </c>
      <c r="J90" s="4">
        <v>27.51081003686528</v>
      </c>
      <c r="K90" s="2">
        <v>0.00016968108297987783</v>
      </c>
      <c r="L90" s="4">
        <v>1.0228966943674578</v>
      </c>
      <c r="M90" s="4">
        <v>1.0326750192360099</v>
      </c>
      <c r="N90" s="2">
        <v>0.009778324868552124</v>
      </c>
      <c r="O90" s="8" t="b">
        <v>1</v>
      </c>
      <c r="P90" s="8" t="b">
        <v>1</v>
      </c>
      <c r="Q90" s="8" t="b">
        <v>1</v>
      </c>
      <c r="R90" s="0" t="b">
        <v>1</v>
      </c>
      <c r="S90" s="0" t="b">
        <v>1</v>
      </c>
      <c r="T90" s="0" t="b">
        <v>1</v>
      </c>
      <c r="U90" s="14" t="b">
        <f t="shared" si="6"/>
        <v>0</v>
      </c>
      <c r="V90" s="14" t="b">
        <f t="shared" si="7"/>
        <v>0</v>
      </c>
      <c r="W90" s="14" t="b">
        <f t="shared" si="8"/>
        <v>0</v>
      </c>
      <c r="X90" s="17">
        <f>COUNTIF(ShortList!$A$1:$A$10,A90)</f>
        <v>0</v>
      </c>
    </row>
    <row xmlns:x14ac="http://schemas.microsoft.com/office/spreadsheetml/2009/9/ac" r="91" x14ac:dyDescent="0.25">
      <c r="A91" s="33" t="s">
        <v>60</v>
      </c>
      <c r="B91" s="0" t="s">
        <v>124</v>
      </c>
      <c r="C91" s="0">
        <v>1</v>
      </c>
      <c r="D91" s="0">
        <v>4000</v>
      </c>
      <c r="E91" s="0">
        <v>7600</v>
      </c>
      <c r="F91" s="3">
        <v>0.14125323972281936</v>
      </c>
      <c r="G91" s="3">
        <v>0.13997740431253039</v>
      </c>
      <c r="H91" s="2">
        <v>0.0012758354102889724</v>
      </c>
      <c r="I91" s="4">
        <v>27.511589545241634</v>
      </c>
      <c r="J91" s="4">
        <v>27.511472995671681</v>
      </c>
      <c r="K91" s="2">
        <v>0.00011654956995243992</v>
      </c>
      <c r="L91" s="4">
        <v>1.0065220170737168</v>
      </c>
      <c r="M91" s="4">
        <v>1.0854292564939201</v>
      </c>
      <c r="N91" s="2">
        <v>0.078907239420203279</v>
      </c>
      <c r="O91" s="8" t="b">
        <v>1</v>
      </c>
      <c r="P91" s="8" t="b">
        <v>1</v>
      </c>
      <c r="Q91" s="8" t="b">
        <v>1</v>
      </c>
      <c r="R91" s="0" t="b">
        <v>1</v>
      </c>
      <c r="S91" s="0" t="b">
        <v>1</v>
      </c>
      <c r="T91" s="0" t="b">
        <v>1</v>
      </c>
      <c r="U91" s="14" t="b">
        <f t="shared" si="6"/>
        <v>0</v>
      </c>
      <c r="V91" s="14" t="b">
        <f t="shared" si="7"/>
        <v>1</v>
      </c>
      <c r="W91" s="14" t="b">
        <f t="shared" si="8"/>
        <v>1</v>
      </c>
      <c r="X91" s="17">
        <f>COUNTIF(ShortList!$A$1:$A$10,A91)</f>
        <v>0</v>
      </c>
    </row>
    <row xmlns:x14ac="http://schemas.microsoft.com/office/spreadsheetml/2009/9/ac" r="92" x14ac:dyDescent="0.25">
      <c r="A92" s="33" t="s">
        <v>61</v>
      </c>
      <c r="B92" s="0" t="s">
        <v>125</v>
      </c>
      <c r="C92" s="0">
        <v>1</v>
      </c>
      <c r="D92" s="0">
        <v>-0.087499999999999994</v>
      </c>
      <c r="E92" s="0">
        <v>-0.085000000000000006</v>
      </c>
      <c r="F92" s="3">
        <v>0.14073893612287819</v>
      </c>
      <c r="G92" s="3">
        <v>0.14073672830247197</v>
      </c>
      <c r="H92" s="2">
        <v>2.2078204062192519e-06</v>
      </c>
      <c r="I92" s="4">
        <v>27.511392338070664</v>
      </c>
      <c r="J92" s="4">
        <v>27.511393660029</v>
      </c>
      <c r="K92" s="2">
        <v>1.3219583365753351e-06</v>
      </c>
      <c r="L92" s="4">
        <v>1.0271357895497772</v>
      </c>
      <c r="M92" s="4">
        <v>1.0272332274968039</v>
      </c>
      <c r="N92" s="2">
        <v>9.7437947026657312e-05</v>
      </c>
      <c r="O92" s="8" t="b">
        <v>1</v>
      </c>
      <c r="P92" s="8" t="b">
        <v>1</v>
      </c>
      <c r="Q92" s="8" t="b">
        <v>1</v>
      </c>
      <c r="R92" s="0" t="b">
        <v>1</v>
      </c>
      <c r="S92" s="0" t="b">
        <v>1</v>
      </c>
      <c r="T92" s="0" t="b">
        <v>1</v>
      </c>
      <c r="U92" s="14" t="b">
        <f t="shared" si="6"/>
        <v>0</v>
      </c>
      <c r="V92" s="14" t="b">
        <f t="shared" si="7"/>
        <v>0</v>
      </c>
      <c r="W92" s="14" t="b">
        <f t="shared" si="8"/>
        <v>0</v>
      </c>
      <c r="X92" s="17">
        <f>COUNTIF(ShortList!$A$1:$A$10,A92)</f>
        <v>0</v>
      </c>
    </row>
    <row xmlns:x14ac="http://schemas.microsoft.com/office/spreadsheetml/2009/9/ac" r="93" x14ac:dyDescent="0.25">
      <c r="A93" s="33" t="s">
        <v>62</v>
      </c>
      <c r="B93" s="0" t="s">
        <v>126</v>
      </c>
      <c r="C93" s="0">
        <v>1</v>
      </c>
      <c r="D93" s="0">
        <v>0.0625</v>
      </c>
      <c r="E93" s="0">
        <v>0.065000000000000002</v>
      </c>
      <c r="F93" s="3">
        <v>0.14069289948299088</v>
      </c>
      <c r="G93" s="3">
        <v>0.14073893612287819</v>
      </c>
      <c r="H93" s="2">
        <v>4.6036639887309105e-05</v>
      </c>
      <c r="I93" s="4">
        <v>27.51072133602645</v>
      </c>
      <c r="J93" s="4">
        <v>27.511392338070664</v>
      </c>
      <c r="K93" s="2">
        <v>0.0006710020442142195</v>
      </c>
      <c r="L93" s="4">
        <v>1.0274743363085255</v>
      </c>
      <c r="M93" s="4">
        <v>1.0271357895497772</v>
      </c>
      <c r="N93" s="2">
        <v>0.00033854675874822604</v>
      </c>
      <c r="O93" s="8" t="b">
        <v>1</v>
      </c>
      <c r="P93" s="8" t="b">
        <v>1</v>
      </c>
      <c r="Q93" s="8" t="b">
        <v>1</v>
      </c>
      <c r="R93" s="0" t="b">
        <v>1</v>
      </c>
      <c r="S93" s="0" t="b">
        <v>1</v>
      </c>
      <c r="T93" s="0" t="b">
        <v>1</v>
      </c>
      <c r="U93" s="14" t="b">
        <f t="shared" si="6"/>
        <v>0</v>
      </c>
      <c r="V93" s="14" t="b">
        <f t="shared" si="7"/>
        <v>0</v>
      </c>
      <c r="W93" s="14" t="b">
        <f t="shared" si="8"/>
        <v>0</v>
      </c>
      <c r="X93" s="17">
        <f>COUNTIF(ShortList!$A$1:$A$10,A93)</f>
        <v>0</v>
      </c>
    </row>
    <row xmlns:x14ac="http://schemas.microsoft.com/office/spreadsheetml/2009/9/ac" r="94" x14ac:dyDescent="0.25">
      <c r="A94" s="33" t="s">
        <v>63</v>
      </c>
      <c r="B94" s="0" t="s">
        <v>127</v>
      </c>
      <c r="C94" s="0">
        <v>1</v>
      </c>
      <c r="D94" s="0">
        <v>46000</v>
      </c>
      <c r="E94" s="0">
        <v>58000</v>
      </c>
      <c r="F94" s="3">
        <v>0.14191018861683755</v>
      </c>
      <c r="G94" s="3">
        <v>0.1392297005833262</v>
      </c>
      <c r="H94" s="2">
        <v>0.0026804880335113412</v>
      </c>
      <c r="I94" s="4">
        <v>27.510333078371104</v>
      </c>
      <c r="J94" s="4">
        <v>27.511387105605309</v>
      </c>
      <c r="K94" s="2">
        <v>0.0010540272342041135</v>
      </c>
      <c r="L94" s="4">
        <v>1.0300633860109976</v>
      </c>
      <c r="M94" s="4">
        <v>1.0300867289824964</v>
      </c>
      <c r="N94" s="2">
        <v>2.3342971498863108e-05</v>
      </c>
      <c r="O94" s="8" t="b">
        <v>1</v>
      </c>
      <c r="P94" s="8" t="b">
        <v>1</v>
      </c>
      <c r="Q94" s="8" t="b">
        <v>1</v>
      </c>
      <c r="R94" s="0" t="b">
        <v>1</v>
      </c>
      <c r="S94" s="0" t="b">
        <v>1</v>
      </c>
      <c r="T94" s="0" t="b">
        <v>1</v>
      </c>
      <c r="U94" s="14" t="b">
        <f t="shared" si="6"/>
        <v>0</v>
      </c>
      <c r="V94" s="14" t="b">
        <f t="shared" si="7"/>
        <v>0</v>
      </c>
      <c r="W94" s="14" t="b">
        <f t="shared" si="8"/>
        <v>0</v>
      </c>
      <c r="X94" s="17">
        <f>COUNTIF(ShortList!$A$1:$A$10,A94)</f>
        <v>0</v>
      </c>
    </row>
    <row xmlns:x14ac="http://schemas.microsoft.com/office/spreadsheetml/2009/9/ac" r="95" x14ac:dyDescent="0.25">
      <c r="A95" s="33" t="s">
        <v>194</v>
      </c>
      <c r="B95" s="0" t="s">
        <v>128</v>
      </c>
      <c r="C95" s="0">
        <v>1</v>
      </c>
      <c r="D95" s="0">
        <v>40</v>
      </c>
      <c r="E95" s="0">
        <v>60</v>
      </c>
      <c r="F95" s="3">
        <v>0.14741316700307175</v>
      </c>
      <c r="G95" s="3">
        <v>0.13496814640506949</v>
      </c>
      <c r="H95" s="2">
        <v>0.01244502059800226</v>
      </c>
      <c r="I95" s="4">
        <v>27.511376478256523</v>
      </c>
      <c r="J95" s="4">
        <v>27.51141787808757</v>
      </c>
      <c r="K95" s="2">
        <v>4.1399831047783664e-05</v>
      </c>
      <c r="L95" s="4">
        <v>1.0001069977786157</v>
      </c>
      <c r="M95" s="4">
        <v>1.0530991205235298</v>
      </c>
      <c r="N95" s="2">
        <v>0.052992122744914161</v>
      </c>
      <c r="O95" s="8" t="b">
        <v>1</v>
      </c>
      <c r="P95" s="8" t="b">
        <v>1</v>
      </c>
      <c r="Q95" s="8" t="b">
        <v>1</v>
      </c>
      <c r="R95" s="0" t="b">
        <v>1</v>
      </c>
      <c r="S95" s="0" t="b">
        <v>1</v>
      </c>
      <c r="T95" s="0" t="b">
        <v>1</v>
      </c>
      <c r="U95" s="14" t="b">
        <f t="shared" si="6"/>
        <v>1</v>
      </c>
      <c r="V95" s="14" t="b">
        <f t="shared" si="7"/>
        <v>1</v>
      </c>
      <c r="W95" s="14" t="b">
        <f t="shared" si="8"/>
        <v>1</v>
      </c>
      <c r="X95" s="17">
        <f>COUNTIF(ShortList!$A$1:$A$10,A95)</f>
        <v>0</v>
      </c>
    </row>
  </sheetData>
  <autoFilter ref="A1:X95"/>
  <sortState ref="A2:N96">
    <sortCondition descending="true" ref="N2:N96"/>
  </sortState>
  <conditionalFormatting sqref="B1:E1">
    <cfRule type="expression" dxfId="18" priority="11">
      <formula>$Q2=TRUE</formula>
    </cfRule>
  </conditionalFormatting>
  <conditionalFormatting sqref="B2:E95">
    <cfRule type="expression" dxfId="17" priority="4">
      <formula>$Q2</formula>
    </cfRule>
  </conditionalFormatting>
  <conditionalFormatting sqref="B92:E1048576">
    <cfRule type="expression" dxfId="16" priority="5">
      <formula>$S93=TRUE</formula>
    </cfRule>
  </conditionalFormatting>
  <conditionalFormatting sqref="H2:H9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{9F6D14C8-D967-489D-8B9F-D4B4B5FC4EC6}</x14:id>
        </ext>
      </extLst>
    </cfRule>
  </conditionalFormatting>
  <conditionalFormatting sqref="K2:K95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{F0079078-E3A0-4579-B621-932BB5582102}</x14:id>
        </ext>
      </extLst>
    </cfRule>
  </conditionalFormatting>
  <conditionalFormatting sqref="N2:N95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{4642BE33-E5A5-42BD-88E9-F6B6BDBE34F7}</x14:id>
        </ext>
      </extLst>
    </cfRule>
  </conditionalFormatting>
  <conditionalFormatting sqref="O2:T95">
    <cfRule type="cellIs" dxfId="15" priority="1" operator="equal">
      <formula>FALSE</formula>
    </cfRule>
  </conditionalFormatting>
  <conditionalFormatting sqref="Q1">
    <cfRule type="cellIs" dxfId="14" priority="7" operator="equal">
      <formula>TRUE</formula>
    </cfRule>
  </conditionalFormatting>
  <conditionalFormatting sqref="U2:V95">
    <cfRule type="cellIs" dxfId="13" priority="2" operator="equal">
      <formula>TRUE</formula>
    </cfRule>
  </conditionalFormatting>
  <conditionalFormatting sqref="W1:X95">
    <cfRule type="cellIs" dxfId="12" priority="3" operator="equal">
      <formula>TRUE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6D14C8-D967-489D-8B9F-D4B4B5FC4E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H2:H95</xm:sqref>
        </x14:conditionalFormatting>
        <x14:conditionalFormatting xmlns:xm="http://schemas.microsoft.com/office/excel/2006/main">
          <x14:cfRule type="dataBar" id="{F0079078-E3A0-4579-B621-932BB55821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K2:K95</xm:sqref>
        </x14:conditionalFormatting>
        <x14:conditionalFormatting xmlns:xm="http://schemas.microsoft.com/office/excel/2006/main">
          <x14:cfRule type="dataBar" id="{4642BE33-E5A5-42BD-88E9-F6B6BDBE34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N2:N95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348D3-D62C-4048-B621-E48EC2F6F96F}">
  <dimension ref="A1:AB95"/>
  <sheetViews>
    <sheetView workbookViewId="0">
      <selection activeCell="A2" sqref="A2"/>
    </sheetView>
  </sheetViews>
  <sheetFormatPr xmlns:x14ac="http://schemas.microsoft.com/office/spreadsheetml/2009/9/ac" defaultRowHeight="15" x14ac:dyDescent="0.25"/>
  <cols>
    <col min="1" max="1" width="16.140625" customWidth="true"/>
    <col min="2" max="2" width="9.42578125" bestFit="true" customWidth="true"/>
    <col min="3" max="3" width="9.85546875" bestFit="true" customWidth="true"/>
    <col min="4" max="4" width="9.42578125" bestFit="true" customWidth="true"/>
    <col min="5" max="5" width="9.85546875" bestFit="true" customWidth="true"/>
    <col min="6" max="6" width="8.7109375" customWidth="true"/>
    <col min="7" max="7" width="59.7109375" bestFit="true" customWidth="true"/>
    <col min="8" max="8" width="6.140625" bestFit="true" customWidth="true"/>
    <col min="9" max="10" width="9.42578125" bestFit="true" customWidth="true"/>
    <col min="11" max="12" width="6.7109375" bestFit="true" customWidth="true"/>
    <col min="13" max="13" width="8.7109375" bestFit="true" customWidth="true"/>
    <col min="14" max="15" width="6.5703125" bestFit="true" customWidth="true"/>
    <col min="16" max="16" width="8.7109375" bestFit="true" customWidth="true"/>
    <col min="17" max="17" width="9" customWidth="true"/>
    <col min="18" max="18" width="8.85546875" customWidth="true"/>
    <col min="19" max="19" width="8.42578125" customWidth="true"/>
    <col min="20" max="20" width="8.28515625" customWidth="true"/>
    <col min="21" max="21" width="8.140625" customWidth="true"/>
    <col min="22" max="22" width="8" customWidth="true"/>
    <col min="23" max="25" width="9.140625" style="12"/>
    <col min="26" max="26" width="8.140625" style="18" bestFit="true" customWidth="true"/>
    <col min="27" max="28" width="9.140625" style="12"/>
  </cols>
  <sheetData>
    <row xmlns:x14ac="http://schemas.microsoft.com/office/spreadsheetml/2009/9/ac" r="1" s="1" customFormat="true" x14ac:dyDescent="0.25">
      <c r="A1" s="5" t="s">
        <v>0</v>
      </c>
      <c r="B1" s="5" t="s">
        <v>95</v>
      </c>
      <c r="C1" s="5" t="s">
        <v>96</v>
      </c>
      <c r="D1" s="5" t="s">
        <v>97</v>
      </c>
      <c r="E1" s="5" t="s">
        <v>98</v>
      </c>
      <c r="F1" s="5" t="s">
        <v>99</v>
      </c>
      <c r="G1" s="9" t="s">
        <v>100</v>
      </c>
      <c r="H1" s="9" t="s">
        <v>139</v>
      </c>
      <c r="I1" s="9" t="s">
        <v>140</v>
      </c>
      <c r="J1" s="9" t="s">
        <v>141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5" t="s">
        <v>147</v>
      </c>
      <c r="Q1" s="6" t="s">
        <v>153</v>
      </c>
      <c r="R1" s="6" t="s">
        <v>154</v>
      </c>
      <c r="S1" s="7" t="s">
        <v>152</v>
      </c>
      <c r="T1" s="1" t="s">
        <v>155</v>
      </c>
      <c r="U1" s="1" t="s">
        <v>156</v>
      </c>
      <c r="V1" s="1" t="s">
        <v>157</v>
      </c>
      <c r="W1" s="10" t="s">
        <v>148</v>
      </c>
      <c r="X1" s="10" t="s">
        <v>149</v>
      </c>
      <c r="Y1" s="11" t="s">
        <v>150</v>
      </c>
      <c r="Z1" s="16" t="s">
        <v>158</v>
      </c>
      <c r="AA1" s="12"/>
      <c r="AB1" s="13" t="s">
        <v>151</v>
      </c>
    </row>
    <row xmlns:x14ac="http://schemas.microsoft.com/office/spreadsheetml/2009/9/ac" r="2" x14ac:dyDescent="0.25">
      <c r="A2" t="s">
        <v>1</v>
      </c>
      <c r="B2">
        <v>0.05</v>
      </c>
      <c r="C2" s="3">
        <v>0.14124926547164485</v>
      </c>
      <c r="D2">
        <v>0.15</v>
      </c>
      <c r="E2" s="3">
        <v>0.14043385366877512</v>
      </c>
      <c r="F2" s="2">
        <v>8.1541180286973103E-4</v>
      </c>
      <c r="G2" t="s">
        <v>101</v>
      </c>
      <c r="H2">
        <v>1</v>
      </c>
      <c r="I2">
        <v>0.05</v>
      </c>
      <c r="J2">
        <v>0.15</v>
      </c>
      <c r="K2" s="4">
        <v>27.525729665649123</v>
      </c>
      <c r="L2" s="4">
        <v>27.516430517785352</v>
      </c>
      <c r="M2" s="2">
        <v>9.2991478637713954E-3</v>
      </c>
      <c r="N2" s="4">
        <v>0.34629000612677158</v>
      </c>
      <c r="O2" s="4">
        <v>0.34545067597340129</v>
      </c>
      <c r="P2" s="2">
        <v>8.3933015337028793E-4</v>
      </c>
      <c r="Q2" s="8" t="b">
        <v>1</v>
      </c>
      <c r="R2" s="8" t="b">
        <v>1</v>
      </c>
      <c r="S2" s="8" t="b">
        <v>1</v>
      </c>
      <c r="T2" s="8" t="b">
        <v>1</v>
      </c>
      <c r="U2" t="b">
        <v>1</v>
      </c>
      <c r="V2" t="b">
        <v>1</v>
      </c>
      <c r="W2" s="14" t="b">
        <f t="shared" ref="W2:W65" si="0">F2&gt;=$AB$2</f>
        <v>0</v>
      </c>
      <c r="X2" s="14" t="b">
        <f t="shared" ref="X2:X65" si="1">P2&gt;=$AB$3</f>
        <v>0</v>
      </c>
      <c r="Y2" s="14" t="b">
        <f t="shared" ref="Y2:Y65" si="2">OR(W2,X2)</f>
        <v>0</v>
      </c>
      <c r="Z2" s="17">
        <f>COUNTIF(ShortList!$A$3:$A$11,A2)</f>
        <v>0</v>
      </c>
      <c r="AA2" s="15" t="s">
        <v>148</v>
      </c>
      <c r="AB2" s="12">
        <f>LARGE(F:F,26)</f>
        <v>5.2266491605789389E-3</v>
      </c>
    </row>
    <row xmlns:x14ac="http://schemas.microsoft.com/office/spreadsheetml/2009/9/ac" r="3" x14ac:dyDescent="0.25">
      <c r="A3" t="s">
        <v>2</v>
      </c>
      <c r="B3">
        <v>0.40100000000000002</v>
      </c>
      <c r="C3" s="3">
        <v>0.14119581696224032</v>
      </c>
      <c r="D3">
        <v>0.501</v>
      </c>
      <c r="E3" s="3">
        <v>0.14007685569060516</v>
      </c>
      <c r="F3" s="2">
        <v>1.1189612716351605E-3</v>
      </c>
      <c r="G3" t="s">
        <v>101</v>
      </c>
      <c r="H3">
        <v>2</v>
      </c>
      <c r="I3">
        <v>0.40100000000000002</v>
      </c>
      <c r="J3">
        <v>0.501</v>
      </c>
      <c r="K3" s="4">
        <v>27.532229826083494</v>
      </c>
      <c r="L3" s="4">
        <v>27.501924726315167</v>
      </c>
      <c r="M3" s="2">
        <v>3.0305099768327182E-2</v>
      </c>
      <c r="N3" s="4">
        <v>0.34773490968081333</v>
      </c>
      <c r="O3" s="4">
        <v>0.34374318054317843</v>
      </c>
      <c r="P3" s="2">
        <v>3.9917291376349029E-3</v>
      </c>
      <c r="Q3" s="8" t="b">
        <v>1</v>
      </c>
      <c r="R3" s="8" t="b">
        <v>1</v>
      </c>
      <c r="S3" s="8" t="b">
        <v>1</v>
      </c>
      <c r="T3" s="8" t="b">
        <v>1</v>
      </c>
      <c r="U3" t="b">
        <v>1</v>
      </c>
      <c r="V3" t="b">
        <v>1</v>
      </c>
      <c r="W3" s="14" t="b">
        <f t="shared" si="0"/>
        <v>0</v>
      </c>
      <c r="X3" s="14" t="b">
        <f t="shared" si="1"/>
        <v>0</v>
      </c>
      <c r="Y3" s="14" t="b">
        <f t="shared" si="2"/>
        <v>0</v>
      </c>
      <c r="Z3" s="17">
        <f>COUNTIF(ShortList!$A$3:$A$11,A3)</f>
        <v>0</v>
      </c>
      <c r="AA3" s="15" t="s">
        <v>149</v>
      </c>
      <c r="AB3" s="12">
        <f>LARGE(P:P,24)</f>
        <v>1.2167183715551699E-2</v>
      </c>
    </row>
    <row xmlns:x14ac="http://schemas.microsoft.com/office/spreadsheetml/2009/9/ac" r="4" x14ac:dyDescent="0.25">
      <c r="A4" t="s">
        <v>3</v>
      </c>
      <c r="B4">
        <v>0.38</v>
      </c>
      <c r="C4" s="3">
        <v>0.13561203096320054</v>
      </c>
      <c r="D4">
        <v>0.48</v>
      </c>
      <c r="E4" s="3">
        <v>0.14381988653760835</v>
      </c>
      <c r="F4" s="2">
        <v>8.207855574407813E-3</v>
      </c>
      <c r="G4" t="s">
        <v>101</v>
      </c>
      <c r="H4">
        <v>3</v>
      </c>
      <c r="I4">
        <v>0.38</v>
      </c>
      <c r="J4">
        <v>0.48</v>
      </c>
      <c r="K4" s="4">
        <v>27.459845585350138</v>
      </c>
      <c r="L4" s="4">
        <v>27.55569690350336</v>
      </c>
      <c r="M4" s="2">
        <v>9.5851318153222564E-2</v>
      </c>
      <c r="N4" s="4">
        <v>0.34370888185662685</v>
      </c>
      <c r="O4" s="4">
        <v>0.35077398631631218</v>
      </c>
      <c r="P4" s="2">
        <v>7.0651044596853341E-3</v>
      </c>
      <c r="Q4" s="8" t="b">
        <v>1</v>
      </c>
      <c r="R4" s="8" t="b">
        <v>1</v>
      </c>
      <c r="S4" s="8" t="b">
        <v>1</v>
      </c>
      <c r="T4" t="b">
        <v>1</v>
      </c>
      <c r="U4" t="b">
        <v>1</v>
      </c>
      <c r="V4" t="b">
        <v>1</v>
      </c>
      <c r="W4" s="14" t="b">
        <f t="shared" si="0"/>
        <v>1</v>
      </c>
      <c r="X4" s="14" t="b">
        <f t="shared" si="1"/>
        <v>0</v>
      </c>
      <c r="Y4" s="14" t="b">
        <f t="shared" si="2"/>
        <v>1</v>
      </c>
      <c r="Z4" s="17">
        <f>COUNTIF(ShortList!$A$3:$A$11,A4)</f>
        <v>0</v>
      </c>
    </row>
    <row xmlns:x14ac="http://schemas.microsoft.com/office/spreadsheetml/2009/9/ac" r="5" x14ac:dyDescent="0.25">
      <c r="A5" t="s">
        <v>4</v>
      </c>
      <c r="B5">
        <v>-0.155</v>
      </c>
      <c r="C5" s="3">
        <v>0.14127101237067663</v>
      </c>
      <c r="D5">
        <v>-5.5E-2</v>
      </c>
      <c r="E5" s="3">
        <v>0.13986696446734032</v>
      </c>
      <c r="F5" s="2">
        <v>1.404047903336314E-3</v>
      </c>
      <c r="G5" t="s">
        <v>102</v>
      </c>
      <c r="H5">
        <v>1</v>
      </c>
      <c r="I5">
        <v>-0.155</v>
      </c>
      <c r="J5">
        <v>-5.5E-2</v>
      </c>
      <c r="K5" s="4">
        <v>27.519245134033497</v>
      </c>
      <c r="L5" s="4">
        <v>27.519829492220083</v>
      </c>
      <c r="M5" s="2">
        <v>5.8435818658608696E-4</v>
      </c>
      <c r="N5" s="4">
        <v>0.34566271952199756</v>
      </c>
      <c r="O5" s="4">
        <v>0.34576365424857386</v>
      </c>
      <c r="P5" s="2">
        <v>1.009347265762961E-4</v>
      </c>
      <c r="Q5" s="8" t="b">
        <v>1</v>
      </c>
      <c r="R5" s="8" t="b">
        <v>1</v>
      </c>
      <c r="S5" s="8" t="b">
        <v>1</v>
      </c>
      <c r="T5" t="b">
        <v>1</v>
      </c>
      <c r="U5" t="b">
        <v>1</v>
      </c>
      <c r="V5" t="b">
        <v>1</v>
      </c>
      <c r="W5" s="14" t="b">
        <f t="shared" si="0"/>
        <v>0</v>
      </c>
      <c r="X5" s="14" t="b">
        <f t="shared" si="1"/>
        <v>0</v>
      </c>
      <c r="Y5" s="14" t="b">
        <f t="shared" si="2"/>
        <v>0</v>
      </c>
      <c r="Z5" s="17">
        <f>COUNTIF(ShortList!$A$3:$A$11,A5)</f>
        <v>0</v>
      </c>
    </row>
    <row xmlns:x14ac="http://schemas.microsoft.com/office/spreadsheetml/2009/9/ac" r="6" x14ac:dyDescent="0.25">
      <c r="A6" t="s">
        <v>5</v>
      </c>
      <c r="B6">
        <v>0.40100000000000002</v>
      </c>
      <c r="C6" s="3">
        <v>0.14216305007788749</v>
      </c>
      <c r="D6">
        <v>0.501</v>
      </c>
      <c r="E6" s="3">
        <v>0.13871974535437789</v>
      </c>
      <c r="F6" s="2">
        <v>3.4433047235095937E-3</v>
      </c>
      <c r="G6" t="s">
        <v>102</v>
      </c>
      <c r="H6">
        <v>2</v>
      </c>
      <c r="I6">
        <v>0.40100000000000002</v>
      </c>
      <c r="J6">
        <v>0.501</v>
      </c>
      <c r="K6" s="4">
        <v>27.516639277809531</v>
      </c>
      <c r="L6" s="4">
        <v>27.523007414281551</v>
      </c>
      <c r="M6" s="2">
        <v>6.3681364720196143E-3</v>
      </c>
      <c r="N6" s="4">
        <v>0.34553993991732684</v>
      </c>
      <c r="O6" s="4">
        <v>0.3461684014959191</v>
      </c>
      <c r="P6" s="2">
        <v>6.2846157859225427E-4</v>
      </c>
      <c r="Q6" s="8" t="b">
        <v>1</v>
      </c>
      <c r="R6" s="8" t="b">
        <v>1</v>
      </c>
      <c r="S6" s="8" t="b">
        <v>1</v>
      </c>
      <c r="T6" t="b">
        <v>1</v>
      </c>
      <c r="U6" t="b">
        <v>1</v>
      </c>
      <c r="V6" t="b">
        <v>1</v>
      </c>
      <c r="W6" s="14" t="b">
        <f t="shared" si="0"/>
        <v>0</v>
      </c>
      <c r="X6" s="14" t="b">
        <f t="shared" si="1"/>
        <v>0</v>
      </c>
      <c r="Y6" s="14" t="b">
        <f t="shared" si="2"/>
        <v>0</v>
      </c>
      <c r="Z6" s="17">
        <f>COUNTIF(ShortList!$A$3:$A$11,A6)</f>
        <v>0</v>
      </c>
    </row>
    <row xmlns:x14ac="http://schemas.microsoft.com/office/spreadsheetml/2009/9/ac" r="7" x14ac:dyDescent="0.25">
      <c r="A7" t="s">
        <v>6</v>
      </c>
      <c r="B7">
        <v>0.36</v>
      </c>
      <c r="C7" s="3">
        <v>0.13381064938085874</v>
      </c>
      <c r="D7">
        <v>0.46</v>
      </c>
      <c r="E7" s="3">
        <v>0.14659793871561569</v>
      </c>
      <c r="F7" s="2">
        <v>1.2787289334756952E-2</v>
      </c>
      <c r="G7" t="s">
        <v>102</v>
      </c>
      <c r="H7">
        <v>3</v>
      </c>
      <c r="I7">
        <v>0.36</v>
      </c>
      <c r="J7">
        <v>0.46</v>
      </c>
      <c r="K7" s="4">
        <v>27.524760077882661</v>
      </c>
      <c r="L7" s="4">
        <v>27.507841324358196</v>
      </c>
      <c r="M7" s="2">
        <v>1.6918753524464591E-2</v>
      </c>
      <c r="N7" s="4">
        <v>0.34663588701392095</v>
      </c>
      <c r="O7" s="4">
        <v>0.34586629027668492</v>
      </c>
      <c r="P7" s="2">
        <v>7.695967372360335E-4</v>
      </c>
      <c r="Q7" s="8" t="b">
        <v>1</v>
      </c>
      <c r="R7" s="8" t="b">
        <v>1</v>
      </c>
      <c r="S7" s="8" t="b">
        <v>1</v>
      </c>
      <c r="T7" t="b">
        <v>1</v>
      </c>
      <c r="U7" t="b">
        <v>1</v>
      </c>
      <c r="V7" t="b">
        <v>1</v>
      </c>
      <c r="W7" s="14" t="b">
        <f t="shared" si="0"/>
        <v>1</v>
      </c>
      <c r="X7" s="14" t="b">
        <f t="shared" si="1"/>
        <v>0</v>
      </c>
      <c r="Y7" s="14" t="b">
        <f t="shared" si="2"/>
        <v>1</v>
      </c>
      <c r="Z7" s="17">
        <f>COUNTIF(ShortList!$A$3:$A$11,A7)</f>
        <v>0</v>
      </c>
    </row>
    <row xmlns:x14ac="http://schemas.microsoft.com/office/spreadsheetml/2009/9/ac" r="8" x14ac:dyDescent="0.25">
      <c r="A8" t="s">
        <v>7</v>
      </c>
      <c r="B8">
        <v>-2.1699999999999999E-4</v>
      </c>
      <c r="C8" s="3">
        <v>0.14107781240824555</v>
      </c>
      <c r="D8">
        <v>9.9782999999999997E-2</v>
      </c>
      <c r="E8" s="3">
        <v>0.14106011710998645</v>
      </c>
      <c r="F8" s="2">
        <v>1.7695298259096104E-5</v>
      </c>
      <c r="G8" t="s">
        <v>103</v>
      </c>
      <c r="H8">
        <v>1</v>
      </c>
      <c r="I8">
        <v>-2.1699999999999999E-4</v>
      </c>
      <c r="J8">
        <v>9.9782999999999997E-2</v>
      </c>
      <c r="K8" s="4">
        <v>27.517956031396125</v>
      </c>
      <c r="L8" s="4">
        <v>27.517022631315115</v>
      </c>
      <c r="M8" s="2">
        <v>9.3340008100994964E-4</v>
      </c>
      <c r="N8" s="4">
        <v>0.34654039273739401</v>
      </c>
      <c r="O8" s="4">
        <v>0.34668784447328427</v>
      </c>
      <c r="P8" s="2">
        <v>1.4745173589025828E-4</v>
      </c>
      <c r="Q8" s="8" t="b">
        <v>1</v>
      </c>
      <c r="R8" s="8" t="b">
        <v>1</v>
      </c>
      <c r="S8" s="8" t="b">
        <v>1</v>
      </c>
      <c r="T8" t="b">
        <v>1</v>
      </c>
      <c r="U8" t="b">
        <v>1</v>
      </c>
      <c r="V8" t="b">
        <v>1</v>
      </c>
      <c r="W8" s="14" t="b">
        <f t="shared" si="0"/>
        <v>0</v>
      </c>
      <c r="X8" s="14" t="b">
        <f t="shared" si="1"/>
        <v>0</v>
      </c>
      <c r="Y8" s="14" t="b">
        <f t="shared" si="2"/>
        <v>0</v>
      </c>
      <c r="Z8" s="17">
        <f>COUNTIF(ShortList!$A$3:$A$11,A8)</f>
        <v>0</v>
      </c>
    </row>
    <row xmlns:x14ac="http://schemas.microsoft.com/office/spreadsheetml/2009/9/ac" r="9" x14ac:dyDescent="0.25">
      <c r="A9" t="s">
        <v>8</v>
      </c>
      <c r="B9">
        <v>0.44198999999999999</v>
      </c>
      <c r="C9" s="3">
        <v>0.14188929567952521</v>
      </c>
      <c r="D9">
        <v>0.54198999999999997</v>
      </c>
      <c r="E9" s="3">
        <v>0.13919382776313116</v>
      </c>
      <c r="F9" s="2">
        <v>2.6954679163940509E-3</v>
      </c>
      <c r="G9" t="s">
        <v>103</v>
      </c>
      <c r="H9">
        <v>2</v>
      </c>
      <c r="I9">
        <v>0.44198999999999999</v>
      </c>
      <c r="J9">
        <v>0.54198999999999997</v>
      </c>
      <c r="K9" s="4">
        <v>27.509004805857614</v>
      </c>
      <c r="L9" s="4">
        <v>27.531579326697681</v>
      </c>
      <c r="M9" s="2">
        <v>2.2574520840066725E-2</v>
      </c>
      <c r="N9" s="4">
        <v>0.35974564852813312</v>
      </c>
      <c r="O9" s="4">
        <v>0.33748693650104827</v>
      </c>
      <c r="P9" s="2">
        <v>2.2258712027084848E-2</v>
      </c>
      <c r="Q9" s="8" t="b">
        <v>1</v>
      </c>
      <c r="R9" s="8" t="b">
        <v>1</v>
      </c>
      <c r="S9" s="8" t="b">
        <v>1</v>
      </c>
      <c r="T9" t="b">
        <v>1</v>
      </c>
      <c r="U9" t="b">
        <v>1</v>
      </c>
      <c r="V9" t="b">
        <v>1</v>
      </c>
      <c r="W9" s="14" t="b">
        <f t="shared" si="0"/>
        <v>0</v>
      </c>
      <c r="X9" s="14" t="b">
        <f t="shared" si="1"/>
        <v>1</v>
      </c>
      <c r="Y9" s="14" t="b">
        <f t="shared" si="2"/>
        <v>1</v>
      </c>
      <c r="Z9" s="17">
        <f>COUNTIF(ShortList!$A$3:$A$11,A9)</f>
        <v>0</v>
      </c>
    </row>
    <row xmlns:x14ac="http://schemas.microsoft.com/office/spreadsheetml/2009/9/ac" r="10" x14ac:dyDescent="0.25">
      <c r="A10" t="s">
        <v>9</v>
      </c>
      <c r="B10">
        <v>0.47586000000000001</v>
      </c>
      <c r="C10" s="3">
        <v>0.14210434819650625</v>
      </c>
      <c r="D10">
        <v>0.57586000000000004</v>
      </c>
      <c r="E10" s="3">
        <v>0.13980376029921851</v>
      </c>
      <c r="F10" s="2">
        <v>2.3005878972877369E-3</v>
      </c>
      <c r="G10" t="s">
        <v>103</v>
      </c>
      <c r="H10">
        <v>3</v>
      </c>
      <c r="I10">
        <v>0.47586000000000001</v>
      </c>
      <c r="J10">
        <v>0.57586000000000004</v>
      </c>
      <c r="K10" s="4">
        <v>27.511213275050125</v>
      </c>
      <c r="L10" s="4">
        <v>27.527124000521894</v>
      </c>
      <c r="M10" s="2">
        <v>1.5910725471769638E-2</v>
      </c>
      <c r="N10" s="4">
        <v>0.35363893646649469</v>
      </c>
      <c r="O10" s="4">
        <v>0.34124169311947111</v>
      </c>
      <c r="P10" s="2">
        <v>1.2397243347023579E-2</v>
      </c>
      <c r="Q10" s="8" t="b">
        <v>1</v>
      </c>
      <c r="R10" s="8" t="b">
        <v>1</v>
      </c>
      <c r="S10" s="8" t="b">
        <v>1</v>
      </c>
      <c r="T10" t="b">
        <v>1</v>
      </c>
      <c r="U10" t="b">
        <v>1</v>
      </c>
      <c r="V10" t="b">
        <v>1</v>
      </c>
      <c r="W10" s="14" t="b">
        <f t="shared" si="0"/>
        <v>0</v>
      </c>
      <c r="X10" s="14" t="b">
        <f t="shared" si="1"/>
        <v>1</v>
      </c>
      <c r="Y10" s="14" t="b">
        <f t="shared" si="2"/>
        <v>1</v>
      </c>
      <c r="Z10" s="17">
        <f>COUNTIF(ShortList!$A$3:$A$11,A10)</f>
        <v>0</v>
      </c>
    </row>
    <row xmlns:x14ac="http://schemas.microsoft.com/office/spreadsheetml/2009/9/ac" r="11" x14ac:dyDescent="0.25">
      <c r="A11" t="s">
        <v>10</v>
      </c>
      <c r="B11">
        <v>1.9782999999999999E-2</v>
      </c>
      <c r="C11" s="3">
        <v>0.14085824387377735</v>
      </c>
      <c r="D11">
        <v>7.9783000000000007E-2</v>
      </c>
      <c r="E11" s="3">
        <v>0.14085706035301682</v>
      </c>
      <c r="F11" s="2">
        <v>1.1835207605337406E-6</v>
      </c>
      <c r="G11" t="s">
        <v>104</v>
      </c>
      <c r="H11">
        <v>1</v>
      </c>
      <c r="I11">
        <v>1.9782999999999999E-2</v>
      </c>
      <c r="J11">
        <v>7.9783000000000007E-2</v>
      </c>
      <c r="K11" s="4">
        <v>27.51879444799431</v>
      </c>
      <c r="L11" s="4">
        <v>27.519791802717066</v>
      </c>
      <c r="M11" s="2">
        <v>9.9735472275597203E-4</v>
      </c>
      <c r="N11" s="4">
        <v>0.34608207211113118</v>
      </c>
      <c r="O11" s="4">
        <v>0.34595186909904635</v>
      </c>
      <c r="P11" s="2">
        <v>1.3020301208482854E-4</v>
      </c>
      <c r="Q11" s="8" t="b">
        <v>1</v>
      </c>
      <c r="R11" s="8" t="b">
        <v>1</v>
      </c>
      <c r="S11" s="8" t="b">
        <v>1</v>
      </c>
      <c r="T11" t="b">
        <v>1</v>
      </c>
      <c r="U11" t="b">
        <v>1</v>
      </c>
      <c r="V11" t="b">
        <v>1</v>
      </c>
      <c r="W11" s="14" t="b">
        <f t="shared" si="0"/>
        <v>0</v>
      </c>
      <c r="X11" s="14" t="b">
        <f t="shared" si="1"/>
        <v>0</v>
      </c>
      <c r="Y11" s="14" t="b">
        <f t="shared" si="2"/>
        <v>0</v>
      </c>
      <c r="Z11" s="17">
        <f>COUNTIF(ShortList!$A$3:$A$11,A11)</f>
        <v>0</v>
      </c>
    </row>
    <row xmlns:x14ac="http://schemas.microsoft.com/office/spreadsheetml/2009/9/ac" r="12" x14ac:dyDescent="0.25">
      <c r="A12" t="s">
        <v>11</v>
      </c>
      <c r="B12">
        <v>0.68600000000000005</v>
      </c>
      <c r="C12" s="3">
        <v>0.14197090499931259</v>
      </c>
      <c r="D12">
        <v>0.746</v>
      </c>
      <c r="E12" s="3">
        <v>0.13962232771543495</v>
      </c>
      <c r="F12" s="2">
        <v>2.3485772838776342E-3</v>
      </c>
      <c r="G12" t="s">
        <v>104</v>
      </c>
      <c r="H12">
        <v>2</v>
      </c>
      <c r="I12">
        <v>0.68600000000000005</v>
      </c>
      <c r="J12">
        <v>0.746</v>
      </c>
      <c r="K12" s="4">
        <v>27.5113783500301</v>
      </c>
      <c r="L12" s="4">
        <v>27.527700481336922</v>
      </c>
      <c r="M12" s="2">
        <v>1.632213130682203E-2</v>
      </c>
      <c r="N12" s="4">
        <v>0.35397379878457697</v>
      </c>
      <c r="O12" s="4">
        <v>0.34067457772561316</v>
      </c>
      <c r="P12" s="2">
        <v>1.3299221058963806E-2</v>
      </c>
      <c r="Q12" s="8" t="b">
        <v>1</v>
      </c>
      <c r="R12" s="8" t="b">
        <v>1</v>
      </c>
      <c r="S12" s="8" t="b">
        <v>1</v>
      </c>
      <c r="T12" t="b">
        <v>1</v>
      </c>
      <c r="U12" t="b">
        <v>1</v>
      </c>
      <c r="V12" t="b">
        <v>1</v>
      </c>
      <c r="W12" s="14" t="b">
        <f t="shared" si="0"/>
        <v>0</v>
      </c>
      <c r="X12" s="14" t="b">
        <f t="shared" si="1"/>
        <v>1</v>
      </c>
      <c r="Y12" s="14" t="b">
        <f t="shared" si="2"/>
        <v>1</v>
      </c>
      <c r="Z12" s="17">
        <f>COUNTIF(ShortList!$A$3:$A$11,A12)</f>
        <v>0</v>
      </c>
    </row>
    <row xmlns:x14ac="http://schemas.microsoft.com/office/spreadsheetml/2009/9/ac" r="13" x14ac:dyDescent="0.25">
      <c r="A13" t="s">
        <v>12</v>
      </c>
      <c r="B13">
        <v>0.12</v>
      </c>
      <c r="C13" s="3">
        <v>0.14113353038100221</v>
      </c>
      <c r="D13">
        <v>0.18</v>
      </c>
      <c r="E13" s="3">
        <v>0.14021688437944105</v>
      </c>
      <c r="F13" s="2">
        <v>9.1664600156116105E-4</v>
      </c>
      <c r="G13" t="s">
        <v>104</v>
      </c>
      <c r="H13">
        <v>3</v>
      </c>
      <c r="I13">
        <v>0.12</v>
      </c>
      <c r="J13">
        <v>0.18</v>
      </c>
      <c r="K13" s="4">
        <v>27.516218804843447</v>
      </c>
      <c r="L13" s="4">
        <v>27.524442802644899</v>
      </c>
      <c r="M13" s="2">
        <v>8.2239978014513326E-3</v>
      </c>
      <c r="N13" s="4">
        <v>0.35052736879171004</v>
      </c>
      <c r="O13" s="4">
        <v>0.34157684067172706</v>
      </c>
      <c r="P13" s="2">
        <v>8.9505281199829811E-3</v>
      </c>
      <c r="Q13" s="8" t="b">
        <v>1</v>
      </c>
      <c r="R13" s="8" t="b">
        <v>1</v>
      </c>
      <c r="S13" s="8" t="b">
        <v>1</v>
      </c>
      <c r="T13" t="b">
        <v>1</v>
      </c>
      <c r="U13" t="b">
        <v>1</v>
      </c>
      <c r="V13" t="b">
        <v>1</v>
      </c>
      <c r="W13" s="14" t="b">
        <f t="shared" si="0"/>
        <v>0</v>
      </c>
      <c r="X13" s="14" t="b">
        <f t="shared" si="1"/>
        <v>0</v>
      </c>
      <c r="Y13" s="14" t="b">
        <f t="shared" si="2"/>
        <v>0</v>
      </c>
      <c r="Z13" s="17">
        <f>COUNTIF(ShortList!$A$3:$A$11,A13)</f>
        <v>0</v>
      </c>
    </row>
    <row xmlns:x14ac="http://schemas.microsoft.com/office/spreadsheetml/2009/9/ac" r="14" x14ac:dyDescent="0.25">
      <c r="A14" t="s">
        <v>13</v>
      </c>
      <c r="B14">
        <v>0.17499999999999999</v>
      </c>
      <c r="C14" s="3">
        <v>0.14072935487899338</v>
      </c>
      <c r="D14">
        <v>0.27500000000000002</v>
      </c>
      <c r="E14" s="3">
        <v>0.1407332094316813</v>
      </c>
      <c r="F14" s="2">
        <v>3.854552687920787E-6</v>
      </c>
      <c r="G14" t="s">
        <v>105</v>
      </c>
      <c r="H14">
        <v>1</v>
      </c>
      <c r="I14">
        <v>0.17499999999999999</v>
      </c>
      <c r="J14">
        <v>0.27500000000000002</v>
      </c>
      <c r="K14" s="4">
        <v>27.518850423265292</v>
      </c>
      <c r="L14" s="4">
        <v>27.519441952332443</v>
      </c>
      <c r="M14" s="2">
        <v>5.9152906715098652E-4</v>
      </c>
      <c r="N14" s="4">
        <v>0.34575784027503387</v>
      </c>
      <c r="O14" s="4">
        <v>0.34573882273263046</v>
      </c>
      <c r="P14" s="2">
        <v>1.9017542403410026E-5</v>
      </c>
      <c r="Q14" s="8" t="b">
        <v>1</v>
      </c>
      <c r="R14" s="8" t="b">
        <v>1</v>
      </c>
      <c r="S14" s="8" t="b">
        <v>1</v>
      </c>
      <c r="T14" t="b">
        <v>1</v>
      </c>
      <c r="U14" t="b">
        <v>1</v>
      </c>
      <c r="V14" t="b">
        <v>1</v>
      </c>
      <c r="W14" s="14" t="b">
        <f t="shared" si="0"/>
        <v>0</v>
      </c>
      <c r="X14" s="14" t="b">
        <f t="shared" si="1"/>
        <v>0</v>
      </c>
      <c r="Y14" s="14" t="b">
        <f t="shared" si="2"/>
        <v>0</v>
      </c>
      <c r="Z14" s="17">
        <f>COUNTIF(ShortList!$A$3:$A$11,A14)</f>
        <v>0</v>
      </c>
    </row>
    <row xmlns:x14ac="http://schemas.microsoft.com/office/spreadsheetml/2009/9/ac" r="15" x14ac:dyDescent="0.25">
      <c r="A15" t="s">
        <v>14</v>
      </c>
      <c r="B15">
        <v>0.25600000000000001</v>
      </c>
      <c r="C15" s="3">
        <v>0.14111143838144005</v>
      </c>
      <c r="D15">
        <v>0.35599999999999998</v>
      </c>
      <c r="E15" s="3">
        <v>0.14011260202634462</v>
      </c>
      <c r="F15" s="2">
        <v>9.9883635509542823E-4</v>
      </c>
      <c r="G15" t="s">
        <v>105</v>
      </c>
      <c r="H15">
        <v>2</v>
      </c>
      <c r="I15">
        <v>0.25600000000000001</v>
      </c>
      <c r="J15">
        <v>0.35599999999999998</v>
      </c>
      <c r="K15" s="4">
        <v>27.522574038391781</v>
      </c>
      <c r="L15" s="4">
        <v>27.51728865797844</v>
      </c>
      <c r="M15" s="2">
        <v>5.2853804133405902E-3</v>
      </c>
      <c r="N15" s="4">
        <v>0.34181612701594749</v>
      </c>
      <c r="O15" s="4">
        <v>0.35106077771240007</v>
      </c>
      <c r="P15" s="2">
        <v>9.2446506964525832E-3</v>
      </c>
      <c r="Q15" s="8" t="b">
        <v>1</v>
      </c>
      <c r="R15" s="8" t="b">
        <v>1</v>
      </c>
      <c r="S15" s="8" t="b">
        <v>1</v>
      </c>
      <c r="T15" t="b">
        <v>1</v>
      </c>
      <c r="U15" t="b">
        <v>1</v>
      </c>
      <c r="V15" t="b">
        <v>1</v>
      </c>
      <c r="W15" s="14" t="b">
        <f t="shared" si="0"/>
        <v>0</v>
      </c>
      <c r="X15" s="14" t="b">
        <f t="shared" si="1"/>
        <v>0</v>
      </c>
      <c r="Y15" s="14" t="b">
        <f t="shared" si="2"/>
        <v>0</v>
      </c>
      <c r="Z15" s="17">
        <f>COUNTIF(ShortList!$A$3:$A$11,A15)</f>
        <v>0</v>
      </c>
    </row>
    <row xmlns:x14ac="http://schemas.microsoft.com/office/spreadsheetml/2009/9/ac" r="16" x14ac:dyDescent="0.25">
      <c r="A16" t="s">
        <v>15</v>
      </c>
      <c r="B16">
        <v>0.1</v>
      </c>
      <c r="C16" s="3">
        <v>0.14287886724913815</v>
      </c>
      <c r="D16">
        <v>0.2</v>
      </c>
      <c r="E16" s="3">
        <v>0.13837966655597822</v>
      </c>
      <c r="F16" s="2">
        <v>4.4992006931599271E-3</v>
      </c>
      <c r="G16" t="s">
        <v>105</v>
      </c>
      <c r="H16">
        <v>3</v>
      </c>
      <c r="I16">
        <v>0.1</v>
      </c>
      <c r="J16">
        <v>0.2</v>
      </c>
      <c r="K16" s="4">
        <v>27.566444213542809</v>
      </c>
      <c r="L16" s="4">
        <v>27.575288097557177</v>
      </c>
      <c r="M16" s="2">
        <v>8.8438840143680864E-3</v>
      </c>
      <c r="N16" s="4">
        <v>0.34926812689160658</v>
      </c>
      <c r="O16" s="4">
        <v>0.34618966180179611</v>
      </c>
      <c r="P16" s="2">
        <v>3.0784650898104671E-3</v>
      </c>
      <c r="Q16" s="8" t="b">
        <v>1</v>
      </c>
      <c r="R16" s="8" t="b">
        <v>1</v>
      </c>
      <c r="S16" s="8" t="b">
        <v>1</v>
      </c>
      <c r="T16" t="b">
        <v>1</v>
      </c>
      <c r="U16" t="b">
        <v>1</v>
      </c>
      <c r="V16" t="b">
        <v>1</v>
      </c>
      <c r="W16" s="14" t="b">
        <f t="shared" si="0"/>
        <v>0</v>
      </c>
      <c r="X16" s="14" t="b">
        <f t="shared" si="1"/>
        <v>0</v>
      </c>
      <c r="Y16" s="14" t="b">
        <f t="shared" si="2"/>
        <v>0</v>
      </c>
      <c r="Z16" s="17">
        <f>COUNTIF(ShortList!$A$3:$A$11,A16)</f>
        <v>0</v>
      </c>
    </row>
    <row xmlns:x14ac="http://schemas.microsoft.com/office/spreadsheetml/2009/9/ac" r="17" x14ac:dyDescent="0.25">
      <c r="A17" t="s">
        <v>16</v>
      </c>
      <c r="B17">
        <v>-0.17499999999999999</v>
      </c>
      <c r="C17" s="3">
        <v>0.14072586824726852</v>
      </c>
      <c r="D17">
        <v>-7.4999999999999997E-2</v>
      </c>
      <c r="E17" s="3">
        <v>0.14072631699850205</v>
      </c>
      <c r="F17" s="2">
        <v>4.487512335338284E-7</v>
      </c>
      <c r="G17" t="s">
        <v>106</v>
      </c>
      <c r="H17">
        <v>1</v>
      </c>
      <c r="I17">
        <v>-0.17499999999999999</v>
      </c>
      <c r="J17">
        <v>-7.4999999999999997E-2</v>
      </c>
      <c r="K17" s="4">
        <v>27.519400331118504</v>
      </c>
      <c r="L17" s="4">
        <v>27.52014969837137</v>
      </c>
      <c r="M17" s="2">
        <v>7.4936725286534056E-4</v>
      </c>
      <c r="N17" s="4">
        <v>0.34583961716499634</v>
      </c>
      <c r="O17" s="4">
        <v>0.34578652780993907</v>
      </c>
      <c r="P17" s="2">
        <v>5.3089355057267529E-5</v>
      </c>
      <c r="Q17" s="8" t="b">
        <v>1</v>
      </c>
      <c r="R17" s="8" t="b">
        <v>1</v>
      </c>
      <c r="S17" s="8" t="b">
        <v>1</v>
      </c>
      <c r="T17" t="b">
        <v>1</v>
      </c>
      <c r="U17" t="b">
        <v>1</v>
      </c>
      <c r="V17" t="b">
        <v>1</v>
      </c>
      <c r="W17" s="14" t="b">
        <f t="shared" si="0"/>
        <v>0</v>
      </c>
      <c r="X17" s="14" t="b">
        <f t="shared" si="1"/>
        <v>0</v>
      </c>
      <c r="Y17" s="14" t="b">
        <f t="shared" si="2"/>
        <v>0</v>
      </c>
      <c r="Z17" s="17">
        <f>COUNTIF(ShortList!$A$3:$A$11,A17)</f>
        <v>0</v>
      </c>
    </row>
    <row xmlns:x14ac="http://schemas.microsoft.com/office/spreadsheetml/2009/9/ac" r="18" x14ac:dyDescent="0.25">
      <c r="A18" t="s">
        <v>17</v>
      </c>
      <c r="B18">
        <v>0.25600000000000001</v>
      </c>
      <c r="C18" s="3">
        <v>0.13814972232782469</v>
      </c>
      <c r="D18">
        <v>0.35599999999999998</v>
      </c>
      <c r="E18" s="3">
        <v>0.14337637148840363</v>
      </c>
      <c r="F18" s="2">
        <v>5.2266491605789389E-3</v>
      </c>
      <c r="G18" t="s">
        <v>106</v>
      </c>
      <c r="H18">
        <v>2</v>
      </c>
      <c r="I18">
        <v>0.25600000000000001</v>
      </c>
      <c r="J18">
        <v>0.35599999999999998</v>
      </c>
      <c r="K18" s="4">
        <v>27.52993186351074</v>
      </c>
      <c r="L18" s="4">
        <v>27.507864206724321</v>
      </c>
      <c r="M18" s="2">
        <v>2.2067656786418866E-2</v>
      </c>
      <c r="N18" s="4">
        <v>0.34639570352659582</v>
      </c>
      <c r="O18" s="4">
        <v>0.3453841709232639</v>
      </c>
      <c r="P18" s="2">
        <v>1.0115326033319216E-3</v>
      </c>
      <c r="Q18" s="8" t="b">
        <v>1</v>
      </c>
      <c r="R18" s="8" t="b">
        <v>1</v>
      </c>
      <c r="S18" s="8" t="b">
        <v>1</v>
      </c>
      <c r="T18" t="b">
        <v>1</v>
      </c>
      <c r="U18" t="b">
        <v>1</v>
      </c>
      <c r="V18" t="b">
        <v>1</v>
      </c>
      <c r="W18" s="14" t="b">
        <f t="shared" si="0"/>
        <v>1</v>
      </c>
      <c r="X18" s="14" t="b">
        <f t="shared" si="1"/>
        <v>0</v>
      </c>
      <c r="Y18" s="14" t="b">
        <f t="shared" si="2"/>
        <v>1</v>
      </c>
      <c r="Z18" s="17">
        <f>COUNTIF(ShortList!$A$3:$A$11,A18)</f>
        <v>0</v>
      </c>
    </row>
    <row xmlns:x14ac="http://schemas.microsoft.com/office/spreadsheetml/2009/9/ac" r="19" x14ac:dyDescent="0.25">
      <c r="A19" t="s">
        <v>18</v>
      </c>
      <c r="B19">
        <v>0.12</v>
      </c>
      <c r="C19" s="3">
        <v>0.14189042681548883</v>
      </c>
      <c r="D19">
        <v>0.2</v>
      </c>
      <c r="E19" s="3">
        <v>0.13868818156561022</v>
      </c>
      <c r="F19" s="2">
        <v>3.2022452498786103E-3</v>
      </c>
      <c r="G19" t="s">
        <v>106</v>
      </c>
      <c r="H19">
        <v>3</v>
      </c>
      <c r="I19">
        <v>0.12</v>
      </c>
      <c r="J19">
        <v>0.2</v>
      </c>
      <c r="K19" s="4">
        <v>27.36816398264267</v>
      </c>
      <c r="L19" s="4">
        <v>27.581329442726201</v>
      </c>
      <c r="M19" s="2">
        <v>0.21316546008353043</v>
      </c>
      <c r="N19" s="4">
        <v>0.35261304166282986</v>
      </c>
      <c r="O19" s="4">
        <v>0.33685108894721688</v>
      </c>
      <c r="P19" s="2">
        <v>1.5761952715612981E-2</v>
      </c>
      <c r="Q19" s="8" t="b">
        <v>1</v>
      </c>
      <c r="R19" s="8" t="b">
        <v>1</v>
      </c>
      <c r="S19" s="8" t="b">
        <v>1</v>
      </c>
      <c r="T19" t="b">
        <v>1</v>
      </c>
      <c r="U19" t="b">
        <v>1</v>
      </c>
      <c r="V19" t="b">
        <v>1</v>
      </c>
      <c r="W19" s="14" t="b">
        <f t="shared" si="0"/>
        <v>0</v>
      </c>
      <c r="X19" s="14" t="b">
        <f t="shared" si="1"/>
        <v>1</v>
      </c>
      <c r="Y19" s="14" t="b">
        <f t="shared" si="2"/>
        <v>1</v>
      </c>
      <c r="Z19" s="17">
        <f>COUNTIF(ShortList!$A$3:$A$11,A19)</f>
        <v>0</v>
      </c>
    </row>
    <row xmlns:x14ac="http://schemas.microsoft.com/office/spreadsheetml/2009/9/ac" r="20" x14ac:dyDescent="0.25">
      <c r="A20" t="s">
        <v>19</v>
      </c>
      <c r="B20">
        <v>8.7080000000000005E-2</v>
      </c>
      <c r="C20" s="3">
        <v>0.14076715567121256</v>
      </c>
      <c r="D20">
        <v>0.18708</v>
      </c>
      <c r="E20" s="3">
        <v>0.14069951152597132</v>
      </c>
      <c r="F20" s="2">
        <v>6.7644145241241294E-5</v>
      </c>
      <c r="G20" t="s">
        <v>107</v>
      </c>
      <c r="H20">
        <v>1</v>
      </c>
      <c r="I20">
        <v>8.7080000000000005E-2</v>
      </c>
      <c r="J20">
        <v>0.18708</v>
      </c>
      <c r="K20" s="4">
        <v>27.511624712921957</v>
      </c>
      <c r="L20" s="4">
        <v>27.527184485310727</v>
      </c>
      <c r="M20" s="2">
        <v>1.5559772388769488E-2</v>
      </c>
      <c r="N20" s="4">
        <v>0.34599469107835773</v>
      </c>
      <c r="O20" s="4">
        <v>0.34516691447137771</v>
      </c>
      <c r="P20" s="2">
        <v>8.2777660698002409E-4</v>
      </c>
      <c r="Q20" s="8" t="b">
        <v>1</v>
      </c>
      <c r="R20" s="8" t="b">
        <v>1</v>
      </c>
      <c r="S20" s="8" t="b">
        <v>1</v>
      </c>
      <c r="T20" t="b">
        <v>1</v>
      </c>
      <c r="U20" t="b">
        <v>1</v>
      </c>
      <c r="V20" t="b">
        <v>1</v>
      </c>
      <c r="W20" s="14" t="b">
        <f t="shared" si="0"/>
        <v>0</v>
      </c>
      <c r="X20" s="14" t="b">
        <f t="shared" si="1"/>
        <v>0</v>
      </c>
      <c r="Y20" s="14" t="b">
        <f t="shared" si="2"/>
        <v>0</v>
      </c>
      <c r="Z20" s="17">
        <f>COUNTIF(ShortList!$A$3:$A$11,A20)</f>
        <v>0</v>
      </c>
    </row>
    <row xmlns:x14ac="http://schemas.microsoft.com/office/spreadsheetml/2009/9/ac" r="21" x14ac:dyDescent="0.25">
      <c r="A21" t="s">
        <v>20</v>
      </c>
      <c r="B21">
        <v>0.38900000000000001</v>
      </c>
      <c r="C21" s="3">
        <v>0.14038456798984617</v>
      </c>
      <c r="D21">
        <v>0.48899999999999999</v>
      </c>
      <c r="E21" s="3">
        <v>0.14118810456489705</v>
      </c>
      <c r="F21" s="2">
        <v>8.0353657505088938E-4</v>
      </c>
      <c r="G21" t="s">
        <v>107</v>
      </c>
      <c r="H21">
        <v>2</v>
      </c>
      <c r="I21">
        <v>0.38900000000000001</v>
      </c>
      <c r="J21">
        <v>0.48899999999999999</v>
      </c>
      <c r="K21" s="4">
        <v>27.514589450152869</v>
      </c>
      <c r="L21" s="4">
        <v>27.526902352586148</v>
      </c>
      <c r="M21" s="2">
        <v>1.231290243327976E-2</v>
      </c>
      <c r="N21" s="4">
        <v>0.34663557996268246</v>
      </c>
      <c r="O21" s="4">
        <v>0.3447948295637342</v>
      </c>
      <c r="P21" s="2">
        <v>1.8407503989482654E-3</v>
      </c>
      <c r="Q21" s="8" t="b">
        <v>1</v>
      </c>
      <c r="R21" s="8" t="b">
        <v>1</v>
      </c>
      <c r="S21" s="8" t="b">
        <v>1</v>
      </c>
      <c r="T21" t="b">
        <v>1</v>
      </c>
      <c r="U21" t="b">
        <v>1</v>
      </c>
      <c r="V21" t="b">
        <v>1</v>
      </c>
      <c r="W21" s="14" t="b">
        <f t="shared" si="0"/>
        <v>0</v>
      </c>
      <c r="X21" s="14" t="b">
        <f t="shared" si="1"/>
        <v>0</v>
      </c>
      <c r="Y21" s="14" t="b">
        <f t="shared" si="2"/>
        <v>0</v>
      </c>
      <c r="Z21" s="17">
        <f>COUNTIF(ShortList!$A$3:$A$11,A21)</f>
        <v>0</v>
      </c>
    </row>
    <row xmlns:x14ac="http://schemas.microsoft.com/office/spreadsheetml/2009/9/ac" r="22" x14ac:dyDescent="0.25">
      <c r="A22" t="s">
        <v>21</v>
      </c>
      <c r="B22">
        <v>0.17499999999999999</v>
      </c>
      <c r="C22" s="3">
        <v>0.15194650340422131</v>
      </c>
      <c r="D22">
        <v>0.23499999999999999</v>
      </c>
      <c r="E22" s="3">
        <v>0.13244933014148538</v>
      </c>
      <c r="F22" s="2">
        <v>1.9497173262735923E-2</v>
      </c>
      <c r="G22" t="s">
        <v>107</v>
      </c>
      <c r="H22">
        <v>3</v>
      </c>
      <c r="I22">
        <v>0.17499999999999999</v>
      </c>
      <c r="J22">
        <v>0.23499999999999999</v>
      </c>
      <c r="K22" s="4">
        <v>27.536706970250862</v>
      </c>
      <c r="L22" s="4">
        <v>27.292524558966193</v>
      </c>
      <c r="M22" s="2">
        <v>0.24418241128466889</v>
      </c>
      <c r="N22" s="4">
        <v>0.33974435554720622</v>
      </c>
      <c r="O22" s="4">
        <v>0.36141874156785125</v>
      </c>
      <c r="P22" s="2">
        <v>2.1674386020645031E-2</v>
      </c>
      <c r="Q22" s="8" t="b">
        <v>1</v>
      </c>
      <c r="R22" s="8" t="b">
        <v>1</v>
      </c>
      <c r="S22" s="8" t="b">
        <v>1</v>
      </c>
      <c r="T22" t="b">
        <v>1</v>
      </c>
      <c r="U22" t="b">
        <v>1</v>
      </c>
      <c r="V22" t="b">
        <v>1</v>
      </c>
      <c r="W22" s="14" t="b">
        <f t="shared" si="0"/>
        <v>1</v>
      </c>
      <c r="X22" s="14" t="b">
        <f t="shared" si="1"/>
        <v>1</v>
      </c>
      <c r="Y22" s="14" t="b">
        <f t="shared" si="2"/>
        <v>1</v>
      </c>
      <c r="Z22" s="17">
        <f>COUNTIF(ShortList!$A$3:$A$11,A22)</f>
        <v>0</v>
      </c>
    </row>
    <row xmlns:x14ac="http://schemas.microsoft.com/office/spreadsheetml/2009/9/ac" r="23" x14ac:dyDescent="0.25">
      <c r="A23" t="s">
        <v>22</v>
      </c>
      <c r="B23">
        <v>-0.35</v>
      </c>
      <c r="C23" s="3">
        <v>0.14785551714897607</v>
      </c>
      <c r="D23">
        <v>-0.25</v>
      </c>
      <c r="E23" s="3">
        <v>0.12961705924766004</v>
      </c>
      <c r="F23" s="2">
        <v>1.8238457901316035E-2</v>
      </c>
      <c r="G23" t="s">
        <v>108</v>
      </c>
      <c r="H23">
        <v>1</v>
      </c>
      <c r="I23">
        <v>-0.35</v>
      </c>
      <c r="J23">
        <v>-0.25</v>
      </c>
      <c r="K23" s="4">
        <v>27.520320391740086</v>
      </c>
      <c r="L23" s="4">
        <v>27.519072409283581</v>
      </c>
      <c r="M23" s="2">
        <v>1.2479824565048148E-3</v>
      </c>
      <c r="N23" s="4">
        <v>0.3431987357148617</v>
      </c>
      <c r="O23" s="4">
        <v>0.35063275045566911</v>
      </c>
      <c r="P23" s="2">
        <v>7.4340147408074042E-3</v>
      </c>
      <c r="Q23" s="8" t="b">
        <v>1</v>
      </c>
      <c r="R23" s="8" t="b">
        <v>1</v>
      </c>
      <c r="S23" s="8" t="b">
        <v>1</v>
      </c>
      <c r="T23" t="b">
        <v>1</v>
      </c>
      <c r="U23" t="b">
        <v>1</v>
      </c>
      <c r="V23" t="b">
        <v>1</v>
      </c>
      <c r="W23" s="14" t="b">
        <f t="shared" si="0"/>
        <v>1</v>
      </c>
      <c r="X23" s="14" t="b">
        <f t="shared" si="1"/>
        <v>0</v>
      </c>
      <c r="Y23" s="14" t="b">
        <f t="shared" si="2"/>
        <v>1</v>
      </c>
      <c r="Z23" s="17">
        <f>COUNTIF(ShortList!$A$3:$A$11,A23)</f>
        <v>0</v>
      </c>
    </row>
    <row xmlns:x14ac="http://schemas.microsoft.com/office/spreadsheetml/2009/9/ac" r="24" x14ac:dyDescent="0.25">
      <c r="A24" t="s">
        <v>23</v>
      </c>
      <c r="B24">
        <v>0.53</v>
      </c>
      <c r="C24" s="3">
        <v>0.14073548878230657</v>
      </c>
      <c r="D24">
        <v>0.63</v>
      </c>
      <c r="E24" s="3">
        <v>0.14073251807024512</v>
      </c>
      <c r="F24" s="2">
        <v>2.970712061456382E-6</v>
      </c>
      <c r="G24" t="s">
        <v>108</v>
      </c>
      <c r="H24">
        <v>2</v>
      </c>
      <c r="I24">
        <v>0.53</v>
      </c>
      <c r="J24">
        <v>0.63</v>
      </c>
      <c r="K24" s="4">
        <v>27.519370577399684</v>
      </c>
      <c r="L24" s="4">
        <v>27.519450968959745</v>
      </c>
      <c r="M24" s="2">
        <v>8.0391560061343625E-5</v>
      </c>
      <c r="N24" s="4">
        <v>0.34570116941637391</v>
      </c>
      <c r="O24" s="4">
        <v>0.34558221918910492</v>
      </c>
      <c r="P24" s="2">
        <v>1.1895022726898796E-4</v>
      </c>
      <c r="Q24" s="8" t="b">
        <v>1</v>
      </c>
      <c r="R24" s="8" t="b">
        <v>1</v>
      </c>
      <c r="S24" s="8" t="b">
        <v>1</v>
      </c>
      <c r="T24" t="b">
        <v>1</v>
      </c>
      <c r="U24" t="b">
        <v>1</v>
      </c>
      <c r="V24" t="b">
        <v>1</v>
      </c>
      <c r="W24" s="14" t="b">
        <f t="shared" si="0"/>
        <v>0</v>
      </c>
      <c r="X24" s="14" t="b">
        <f t="shared" si="1"/>
        <v>0</v>
      </c>
      <c r="Y24" s="14" t="b">
        <f t="shared" si="2"/>
        <v>0</v>
      </c>
      <c r="Z24" s="17">
        <f>COUNTIF(ShortList!$A$3:$A$11,A24)</f>
        <v>0</v>
      </c>
    </row>
    <row xmlns:x14ac="http://schemas.microsoft.com/office/spreadsheetml/2009/9/ac" r="25" x14ac:dyDescent="0.25">
      <c r="A25" t="s">
        <v>24</v>
      </c>
      <c r="B25">
        <v>0.1</v>
      </c>
      <c r="C25" s="3">
        <v>0.14016134997782576</v>
      </c>
      <c r="D25">
        <v>0.2</v>
      </c>
      <c r="E25" s="3">
        <v>0.14130005974057142</v>
      </c>
      <c r="F25" s="2">
        <v>1.1387097627456599E-3</v>
      </c>
      <c r="G25" t="s">
        <v>108</v>
      </c>
      <c r="H25">
        <v>3</v>
      </c>
      <c r="I25">
        <v>0.1</v>
      </c>
      <c r="J25">
        <v>0.2</v>
      </c>
      <c r="K25" s="4">
        <v>27.519906458678065</v>
      </c>
      <c r="L25" s="4">
        <v>27.519456520185031</v>
      </c>
      <c r="M25" s="2">
        <v>4.4993849303409661E-4</v>
      </c>
      <c r="N25" s="4">
        <v>0.34601298397572722</v>
      </c>
      <c r="O25" s="4">
        <v>0.34548006363187489</v>
      </c>
      <c r="P25" s="2">
        <v>5.3292034385232778E-4</v>
      </c>
      <c r="Q25" s="8" t="b">
        <v>1</v>
      </c>
      <c r="R25" s="8" t="b">
        <v>1</v>
      </c>
      <c r="S25" s="8" t="b">
        <v>1</v>
      </c>
      <c r="T25" t="b">
        <v>1</v>
      </c>
      <c r="U25" t="b">
        <v>1</v>
      </c>
      <c r="V25" t="b">
        <v>1</v>
      </c>
      <c r="W25" s="14" t="b">
        <f t="shared" si="0"/>
        <v>0</v>
      </c>
      <c r="X25" s="14" t="b">
        <f t="shared" si="1"/>
        <v>0</v>
      </c>
      <c r="Y25" s="14" t="b">
        <f t="shared" si="2"/>
        <v>0</v>
      </c>
      <c r="Z25" s="17">
        <f>COUNTIF(ShortList!$A$3:$A$11,A25)</f>
        <v>0</v>
      </c>
    </row>
    <row xmlns:x14ac="http://schemas.microsoft.com/office/spreadsheetml/2009/9/ac" r="26" x14ac:dyDescent="0.25">
      <c r="A26" t="s">
        <v>25</v>
      </c>
      <c r="B26">
        <v>-0.1</v>
      </c>
      <c r="C26" s="3">
        <v>0.12962335948009079</v>
      </c>
      <c r="D26">
        <v>0</v>
      </c>
      <c r="E26" s="3">
        <v>0.14783646368176517</v>
      </c>
      <c r="F26" s="2">
        <v>1.8213104201674379E-2</v>
      </c>
      <c r="G26" t="s">
        <v>109</v>
      </c>
      <c r="H26">
        <v>1</v>
      </c>
      <c r="I26">
        <v>-0.1</v>
      </c>
      <c r="J26">
        <v>0</v>
      </c>
      <c r="K26" s="4">
        <v>27.519531719625093</v>
      </c>
      <c r="L26" s="4">
        <v>27.51967320487654</v>
      </c>
      <c r="M26" s="2">
        <v>1.4148525144719315E-4</v>
      </c>
      <c r="N26" s="4">
        <v>0.35053567789725715</v>
      </c>
      <c r="O26" s="4">
        <v>0.34323410285896683</v>
      </c>
      <c r="P26" s="2">
        <v>7.30157503829032E-3</v>
      </c>
      <c r="Q26" s="8" t="b">
        <v>1</v>
      </c>
      <c r="R26" s="8" t="b">
        <v>1</v>
      </c>
      <c r="S26" s="8" t="b">
        <v>1</v>
      </c>
      <c r="T26" t="b">
        <v>1</v>
      </c>
      <c r="U26" t="b">
        <v>1</v>
      </c>
      <c r="V26" t="b">
        <v>1</v>
      </c>
      <c r="W26" s="14" t="b">
        <f t="shared" si="0"/>
        <v>1</v>
      </c>
      <c r="X26" s="14" t="b">
        <f t="shared" si="1"/>
        <v>0</v>
      </c>
      <c r="Y26" s="14" t="b">
        <f t="shared" si="2"/>
        <v>1</v>
      </c>
      <c r="Z26" s="17">
        <f>COUNTIF(ShortList!$A$3:$A$11,A26)</f>
        <v>0</v>
      </c>
    </row>
    <row xmlns:x14ac="http://schemas.microsoft.com/office/spreadsheetml/2009/9/ac" r="27" x14ac:dyDescent="0.25">
      <c r="A27" t="s">
        <v>26</v>
      </c>
      <c r="B27">
        <v>0.55000000000000004</v>
      </c>
      <c r="C27" s="3">
        <v>0.14775572352391952</v>
      </c>
      <c r="D27">
        <v>0.65</v>
      </c>
      <c r="E27" s="3">
        <v>0.13360688207250135</v>
      </c>
      <c r="F27" s="2">
        <v>1.4148841451418176E-2</v>
      </c>
      <c r="G27" t="s">
        <v>109</v>
      </c>
      <c r="H27">
        <v>2</v>
      </c>
      <c r="I27">
        <v>0.55000000000000004</v>
      </c>
      <c r="J27">
        <v>0.65</v>
      </c>
      <c r="K27" s="4">
        <v>27.520320402736843</v>
      </c>
      <c r="L27" s="4">
        <v>27.519796039490586</v>
      </c>
      <c r="M27" s="2">
        <v>5.2436324625659836E-4</v>
      </c>
      <c r="N27" s="4">
        <v>0.34326026980733415</v>
      </c>
      <c r="O27" s="4">
        <v>0.34872614543595343</v>
      </c>
      <c r="P27" s="2">
        <v>5.4658756286192767E-3</v>
      </c>
      <c r="Q27" s="8" t="b">
        <v>1</v>
      </c>
      <c r="R27" s="8" t="b">
        <v>1</v>
      </c>
      <c r="S27" s="8" t="b">
        <v>1</v>
      </c>
      <c r="T27" t="b">
        <v>1</v>
      </c>
      <c r="U27" t="b">
        <v>1</v>
      </c>
      <c r="V27" t="b">
        <v>1</v>
      </c>
      <c r="W27" s="14" t="b">
        <f t="shared" si="0"/>
        <v>1</v>
      </c>
      <c r="X27" s="14" t="b">
        <f t="shared" si="1"/>
        <v>0</v>
      </c>
      <c r="Y27" s="14" t="b">
        <f t="shared" si="2"/>
        <v>1</v>
      </c>
      <c r="Z27" s="17">
        <f>COUNTIF(ShortList!$A$3:$A$11,A27)</f>
        <v>0</v>
      </c>
    </row>
    <row xmlns:x14ac="http://schemas.microsoft.com/office/spreadsheetml/2009/9/ac" r="28" x14ac:dyDescent="0.25">
      <c r="A28" t="s">
        <v>27</v>
      </c>
      <c r="B28">
        <v>0.2</v>
      </c>
      <c r="C28" s="3">
        <v>0.14165215372523157</v>
      </c>
      <c r="D28">
        <v>0.3</v>
      </c>
      <c r="E28" s="3">
        <v>0.13976749954174125</v>
      </c>
      <c r="F28" s="2">
        <v>1.8846541834903197E-3</v>
      </c>
      <c r="G28" t="s">
        <v>109</v>
      </c>
      <c r="H28">
        <v>3</v>
      </c>
      <c r="I28">
        <v>0.2</v>
      </c>
      <c r="J28">
        <v>0.3</v>
      </c>
      <c r="K28" s="4">
        <v>27.520419523840701</v>
      </c>
      <c r="L28" s="4">
        <v>27.519400828863184</v>
      </c>
      <c r="M28" s="2">
        <v>1.018694977517498E-3</v>
      </c>
      <c r="N28" s="4">
        <v>0.34551833578902319</v>
      </c>
      <c r="O28" s="4">
        <v>0.3461317947194868</v>
      </c>
      <c r="P28" s="2">
        <v>6.1345893046360622E-4</v>
      </c>
      <c r="Q28" s="8" t="b">
        <v>1</v>
      </c>
      <c r="R28" s="8" t="b">
        <v>1</v>
      </c>
      <c r="S28" s="8" t="b">
        <v>1</v>
      </c>
      <c r="T28" t="b">
        <v>1</v>
      </c>
      <c r="U28" t="b">
        <v>1</v>
      </c>
      <c r="V28" t="b">
        <v>1</v>
      </c>
      <c r="W28" s="14" t="b">
        <f t="shared" si="0"/>
        <v>0</v>
      </c>
      <c r="X28" s="14" t="b">
        <f t="shared" si="1"/>
        <v>0</v>
      </c>
      <c r="Y28" s="14" t="b">
        <f t="shared" si="2"/>
        <v>0</v>
      </c>
      <c r="Z28" s="17">
        <f>COUNTIF(ShortList!$A$3:$A$11,A28)</f>
        <v>0</v>
      </c>
    </row>
    <row xmlns:x14ac="http://schemas.microsoft.com/office/spreadsheetml/2009/9/ac" r="29" x14ac:dyDescent="0.25">
      <c r="A29" t="s">
        <v>28</v>
      </c>
      <c r="B29">
        <v>4000</v>
      </c>
      <c r="C29" s="3">
        <v>0.14128158165444565</v>
      </c>
      <c r="D29">
        <v>7600</v>
      </c>
      <c r="E29" s="3">
        <v>0.13993238222160168</v>
      </c>
      <c r="F29" s="2">
        <v>1.3491994328439783E-3</v>
      </c>
      <c r="G29" t="s">
        <v>110</v>
      </c>
      <c r="H29">
        <v>1</v>
      </c>
      <c r="I29">
        <v>4000</v>
      </c>
      <c r="J29">
        <v>7600</v>
      </c>
      <c r="K29" s="4">
        <v>27.519374411302408</v>
      </c>
      <c r="L29" s="4">
        <v>27.521174656214612</v>
      </c>
      <c r="M29" s="2">
        <v>1.8002449122036523E-3</v>
      </c>
      <c r="N29" s="4">
        <v>0.37459930976152828</v>
      </c>
      <c r="O29" s="4">
        <v>0.33723353872244105</v>
      </c>
      <c r="P29" s="2">
        <v>3.7365771039087226E-2</v>
      </c>
      <c r="Q29" s="8" t="b">
        <v>1</v>
      </c>
      <c r="R29" s="8" t="b">
        <v>1</v>
      </c>
      <c r="S29" s="8" t="b">
        <v>1</v>
      </c>
      <c r="T29" t="b">
        <v>1</v>
      </c>
      <c r="U29" t="b">
        <v>1</v>
      </c>
      <c r="V29" t="b">
        <v>1</v>
      </c>
      <c r="W29" s="14" t="b">
        <f t="shared" si="0"/>
        <v>0</v>
      </c>
      <c r="X29" s="14" t="b">
        <f t="shared" si="1"/>
        <v>1</v>
      </c>
      <c r="Y29" s="14" t="b">
        <f t="shared" si="2"/>
        <v>1</v>
      </c>
      <c r="Z29" s="17">
        <f>COUNTIF(ShortList!$A$3:$A$11,A29)</f>
        <v>0</v>
      </c>
    </row>
    <row xmlns:x14ac="http://schemas.microsoft.com/office/spreadsheetml/2009/9/ac" r="30" x14ac:dyDescent="0.25">
      <c r="A30" t="s">
        <v>29</v>
      </c>
      <c r="B30">
        <v>-0.11</v>
      </c>
      <c r="C30" s="3">
        <v>0.14073214668168069</v>
      </c>
      <c r="D30">
        <v>-0.09</v>
      </c>
      <c r="E30" s="3">
        <v>0.14072026776168117</v>
      </c>
      <c r="F30" s="2">
        <v>1.1878919999513959E-5</v>
      </c>
      <c r="G30" t="s">
        <v>111</v>
      </c>
      <c r="H30">
        <v>1</v>
      </c>
      <c r="I30">
        <v>-0.11</v>
      </c>
      <c r="J30">
        <v>-0.09</v>
      </c>
      <c r="K30" s="4">
        <v>27.520427336449131</v>
      </c>
      <c r="L30" s="4">
        <v>27.519402449887991</v>
      </c>
      <c r="M30" s="2">
        <v>1.0248865611401925E-3</v>
      </c>
      <c r="N30" s="4">
        <v>0.34572510633086501</v>
      </c>
      <c r="O30" s="4">
        <v>0.34577725046844798</v>
      </c>
      <c r="P30" s="2">
        <v>5.2144137582976757E-5</v>
      </c>
      <c r="Q30" s="8" t="b">
        <v>1</v>
      </c>
      <c r="R30" s="8" t="b">
        <v>1</v>
      </c>
      <c r="S30" s="8" t="b">
        <v>1</v>
      </c>
      <c r="T30" t="b">
        <v>1</v>
      </c>
      <c r="U30" t="b">
        <v>1</v>
      </c>
      <c r="V30" t="b">
        <v>1</v>
      </c>
      <c r="W30" s="14" t="b">
        <f t="shared" si="0"/>
        <v>0</v>
      </c>
      <c r="X30" s="14" t="b">
        <f t="shared" si="1"/>
        <v>0</v>
      </c>
      <c r="Y30" s="14" t="b">
        <f t="shared" si="2"/>
        <v>0</v>
      </c>
      <c r="Z30" s="17">
        <f>COUNTIF(ShortList!$A$3:$A$11,A30)</f>
        <v>0</v>
      </c>
    </row>
    <row xmlns:x14ac="http://schemas.microsoft.com/office/spreadsheetml/2009/9/ac" r="31" x14ac:dyDescent="0.25">
      <c r="A31" t="s">
        <v>30</v>
      </c>
      <c r="B31">
        <v>0.09</v>
      </c>
      <c r="C31" s="3">
        <v>0.1407521453043811</v>
      </c>
      <c r="D31">
        <v>0.11</v>
      </c>
      <c r="E31" s="3">
        <v>0.14073144205271285</v>
      </c>
      <c r="F31" s="2">
        <v>2.0703251668252598E-5</v>
      </c>
      <c r="G31" t="s">
        <v>112</v>
      </c>
      <c r="H31">
        <v>1</v>
      </c>
      <c r="I31">
        <v>0.09</v>
      </c>
      <c r="J31">
        <v>0.11</v>
      </c>
      <c r="K31" s="4">
        <v>27.519532294902547</v>
      </c>
      <c r="L31" s="4">
        <v>27.519817773206967</v>
      </c>
      <c r="M31" s="2">
        <v>2.8547830441993938E-4</v>
      </c>
      <c r="N31" s="4">
        <v>0.34560414175608001</v>
      </c>
      <c r="O31" s="4">
        <v>0.34558843830377967</v>
      </c>
      <c r="P31" s="2">
        <v>1.5703452300341869E-5</v>
      </c>
      <c r="Q31" s="8" t="b">
        <v>1</v>
      </c>
      <c r="R31" s="8" t="b">
        <v>1</v>
      </c>
      <c r="S31" s="8" t="b">
        <v>1</v>
      </c>
      <c r="T31" t="b">
        <v>1</v>
      </c>
      <c r="U31" t="b">
        <v>1</v>
      </c>
      <c r="V31" t="b">
        <v>1</v>
      </c>
      <c r="W31" s="14" t="b">
        <f t="shared" si="0"/>
        <v>0</v>
      </c>
      <c r="X31" s="14" t="b">
        <f t="shared" si="1"/>
        <v>0</v>
      </c>
      <c r="Y31" s="14" t="b">
        <f t="shared" si="2"/>
        <v>0</v>
      </c>
      <c r="Z31" s="17">
        <f>COUNTIF(ShortList!$A$3:$A$11,A31)</f>
        <v>0</v>
      </c>
    </row>
    <row xmlns:x14ac="http://schemas.microsoft.com/office/spreadsheetml/2009/9/ac" r="32" x14ac:dyDescent="0.25">
      <c r="A32" t="s">
        <v>31</v>
      </c>
      <c r="B32">
        <v>46000</v>
      </c>
      <c r="C32" s="3">
        <v>0.14089670260489348</v>
      </c>
      <c r="D32">
        <v>58000</v>
      </c>
      <c r="E32" s="3">
        <v>0.13976623859225867</v>
      </c>
      <c r="F32" s="2">
        <v>1.1304640126348076E-3</v>
      </c>
      <c r="G32" t="s">
        <v>113</v>
      </c>
      <c r="H32">
        <v>1</v>
      </c>
      <c r="I32">
        <v>46000</v>
      </c>
      <c r="J32">
        <v>58000</v>
      </c>
      <c r="K32" s="4">
        <v>27.504929632792653</v>
      </c>
      <c r="L32" s="4">
        <v>27.540654091029808</v>
      </c>
      <c r="M32" s="2">
        <v>3.5724458237154977E-2</v>
      </c>
      <c r="N32" s="4">
        <v>0.35925881262641252</v>
      </c>
      <c r="O32" s="4">
        <v>0.33344785693051437</v>
      </c>
      <c r="P32" s="2">
        <v>2.5810955695898141E-2</v>
      </c>
      <c r="Q32" s="8" t="b">
        <v>1</v>
      </c>
      <c r="R32" s="8" t="b">
        <v>1</v>
      </c>
      <c r="S32" s="8" t="b">
        <v>1</v>
      </c>
      <c r="T32" t="b">
        <v>1</v>
      </c>
      <c r="U32" t="b">
        <v>1</v>
      </c>
      <c r="V32" t="b">
        <v>1</v>
      </c>
      <c r="W32" s="14" t="b">
        <f t="shared" si="0"/>
        <v>0</v>
      </c>
      <c r="X32" s="14" t="b">
        <f t="shared" si="1"/>
        <v>1</v>
      </c>
      <c r="Y32" s="14" t="b">
        <f t="shared" si="2"/>
        <v>1</v>
      </c>
      <c r="Z32" s="17">
        <f>COUNTIF(ShortList!$A$3:$A$11,A32)</f>
        <v>0</v>
      </c>
    </row>
    <row xmlns:x14ac="http://schemas.microsoft.com/office/spreadsheetml/2009/9/ac" r="33" x14ac:dyDescent="0.25">
      <c r="A33" t="s">
        <v>32</v>
      </c>
      <c r="B33">
        <v>22</v>
      </c>
      <c r="C33" s="3">
        <v>0.14660524074014847</v>
      </c>
      <c r="D33">
        <v>38</v>
      </c>
      <c r="E33" s="3">
        <v>0.13557199258489169</v>
      </c>
      <c r="F33" s="2">
        <v>1.1033248155256775E-2</v>
      </c>
      <c r="G33" t="s">
        <v>114</v>
      </c>
      <c r="H33">
        <v>1</v>
      </c>
      <c r="I33">
        <v>22</v>
      </c>
      <c r="J33">
        <v>38</v>
      </c>
      <c r="K33" s="4">
        <v>27.519481112881465</v>
      </c>
      <c r="L33" s="4">
        <v>27.519388512879573</v>
      </c>
      <c r="M33" s="2">
        <v>9.260000189215134E-5</v>
      </c>
      <c r="N33" s="4">
        <v>0.3437501759118532</v>
      </c>
      <c r="O33" s="4">
        <v>0.3478620175165103</v>
      </c>
      <c r="P33" s="2">
        <v>4.1118416046571071E-3</v>
      </c>
      <c r="Q33" s="8" t="b">
        <v>1</v>
      </c>
      <c r="R33" s="8" t="b">
        <v>1</v>
      </c>
      <c r="S33" s="8" t="b">
        <v>1</v>
      </c>
      <c r="T33" t="b">
        <v>1</v>
      </c>
      <c r="U33" t="b">
        <v>1</v>
      </c>
      <c r="V33" t="b">
        <v>1</v>
      </c>
      <c r="W33" s="14" t="b">
        <f t="shared" si="0"/>
        <v>1</v>
      </c>
      <c r="X33" s="14" t="b">
        <f t="shared" si="1"/>
        <v>0</v>
      </c>
      <c r="Y33" s="14" t="b">
        <f t="shared" si="2"/>
        <v>1</v>
      </c>
      <c r="Z33" s="17">
        <f>COUNTIF(ShortList!$A$3:$A$11,A33)</f>
        <v>0</v>
      </c>
    </row>
    <row xmlns:x14ac="http://schemas.microsoft.com/office/spreadsheetml/2009/9/ac" r="34" x14ac:dyDescent="0.25">
      <c r="A34" t="s">
        <v>33</v>
      </c>
      <c r="B34">
        <v>0.05</v>
      </c>
      <c r="C34" s="3">
        <v>0.14073352603839534</v>
      </c>
      <c r="D34">
        <v>0.15</v>
      </c>
      <c r="E34" s="3">
        <v>0.14075467781398909</v>
      </c>
      <c r="F34" s="2">
        <v>2.1151775593752919E-5</v>
      </c>
      <c r="G34" t="s">
        <v>115</v>
      </c>
      <c r="H34">
        <v>1</v>
      </c>
      <c r="I34">
        <v>0.05</v>
      </c>
      <c r="J34">
        <v>0.15</v>
      </c>
      <c r="K34" s="4">
        <v>27.520362890018873</v>
      </c>
      <c r="L34" s="4">
        <v>27.519346224513924</v>
      </c>
      <c r="M34" s="2">
        <v>1.0166655049488327E-3</v>
      </c>
      <c r="N34" s="4">
        <v>0.34581012553102647</v>
      </c>
      <c r="O34" s="4">
        <v>0.34571801229893712</v>
      </c>
      <c r="P34" s="2">
        <v>9.2113232089352515E-5</v>
      </c>
      <c r="Q34" s="8" t="b">
        <v>1</v>
      </c>
      <c r="R34" s="8" t="b">
        <v>1</v>
      </c>
      <c r="S34" s="8" t="b">
        <v>1</v>
      </c>
      <c r="T34" t="b">
        <v>1</v>
      </c>
      <c r="U34" t="b">
        <v>1</v>
      </c>
      <c r="V34" t="b">
        <v>1</v>
      </c>
      <c r="W34" s="14" t="b">
        <f t="shared" si="0"/>
        <v>0</v>
      </c>
      <c r="X34" s="14" t="b">
        <f t="shared" si="1"/>
        <v>0</v>
      </c>
      <c r="Y34" s="14" t="b">
        <f t="shared" si="2"/>
        <v>0</v>
      </c>
      <c r="Z34" s="17">
        <f>COUNTIF(ShortList!$A$3:$A$11,A34)</f>
        <v>0</v>
      </c>
    </row>
    <row xmlns:x14ac="http://schemas.microsoft.com/office/spreadsheetml/2009/9/ac" r="35" x14ac:dyDescent="0.25">
      <c r="A35" t="s">
        <v>34</v>
      </c>
      <c r="B35">
        <v>0.40100000000000002</v>
      </c>
      <c r="C35" s="3">
        <v>0.14077325850056011</v>
      </c>
      <c r="D35">
        <v>0.501</v>
      </c>
      <c r="E35" s="3">
        <v>0.1406464049706776</v>
      </c>
      <c r="F35" s="2">
        <v>1.2685352988250909E-4</v>
      </c>
      <c r="G35" t="s">
        <v>115</v>
      </c>
      <c r="H35">
        <v>2</v>
      </c>
      <c r="I35">
        <v>0.40100000000000002</v>
      </c>
      <c r="J35">
        <v>0.501</v>
      </c>
      <c r="K35" s="4">
        <v>27.52035492740373</v>
      </c>
      <c r="L35" s="4">
        <v>27.519926160935086</v>
      </c>
      <c r="M35" s="2">
        <v>4.2876646864442591E-4</v>
      </c>
      <c r="N35" s="4">
        <v>0.34754249468472764</v>
      </c>
      <c r="O35" s="4">
        <v>0.34342952241998154</v>
      </c>
      <c r="P35" s="2">
        <v>4.1129722647461064E-3</v>
      </c>
      <c r="Q35" s="8" t="b">
        <v>1</v>
      </c>
      <c r="R35" s="8" t="b">
        <v>1</v>
      </c>
      <c r="S35" s="8" t="b">
        <v>1</v>
      </c>
      <c r="T35" t="b">
        <v>1</v>
      </c>
      <c r="U35" t="b">
        <v>1</v>
      </c>
      <c r="V35" t="b">
        <v>1</v>
      </c>
      <c r="W35" s="14" t="b">
        <f t="shared" si="0"/>
        <v>0</v>
      </c>
      <c r="X35" s="14" t="b">
        <f t="shared" si="1"/>
        <v>0</v>
      </c>
      <c r="Y35" s="14" t="b">
        <f t="shared" si="2"/>
        <v>0</v>
      </c>
      <c r="Z35" s="17">
        <f>COUNTIF(ShortList!$A$3:$A$11,A35)</f>
        <v>0</v>
      </c>
    </row>
    <row xmlns:x14ac="http://schemas.microsoft.com/office/spreadsheetml/2009/9/ac" r="36" x14ac:dyDescent="0.25">
      <c r="A36" t="s">
        <v>35</v>
      </c>
      <c r="B36">
        <v>0.37</v>
      </c>
      <c r="C36" s="3">
        <v>0.13877243448025306</v>
      </c>
      <c r="D36">
        <v>0.47</v>
      </c>
      <c r="E36" s="3">
        <v>0.14165845950664202</v>
      </c>
      <c r="F36" s="2">
        <v>2.8860250263889609E-3</v>
      </c>
      <c r="G36" t="s">
        <v>115</v>
      </c>
      <c r="H36">
        <v>3</v>
      </c>
      <c r="I36">
        <v>0.37</v>
      </c>
      <c r="J36">
        <v>0.47</v>
      </c>
      <c r="K36" s="4">
        <v>27.523373298714034</v>
      </c>
      <c r="L36" s="4">
        <v>27.514756534924175</v>
      </c>
      <c r="M36" s="2">
        <v>8.6167637898597604E-3</v>
      </c>
      <c r="N36" s="4">
        <v>0.33823980824538091</v>
      </c>
      <c r="O36" s="4">
        <v>0.35449219396496046</v>
      </c>
      <c r="P36" s="2">
        <v>1.6252385719579543E-2</v>
      </c>
      <c r="Q36" s="8" t="b">
        <v>1</v>
      </c>
      <c r="R36" s="8" t="b">
        <v>1</v>
      </c>
      <c r="S36" s="8" t="b">
        <v>1</v>
      </c>
      <c r="T36" t="b">
        <v>1</v>
      </c>
      <c r="U36" t="b">
        <v>1</v>
      </c>
      <c r="V36" t="b">
        <v>1</v>
      </c>
      <c r="W36" s="14" t="b">
        <f t="shared" si="0"/>
        <v>0</v>
      </c>
      <c r="X36" s="14" t="b">
        <f t="shared" si="1"/>
        <v>1</v>
      </c>
      <c r="Y36" s="14" t="b">
        <f t="shared" si="2"/>
        <v>1</v>
      </c>
      <c r="Z36" s="17">
        <f>COUNTIF(ShortList!$A$3:$A$11,A36)</f>
        <v>0</v>
      </c>
    </row>
    <row xmlns:x14ac="http://schemas.microsoft.com/office/spreadsheetml/2009/9/ac" r="37" x14ac:dyDescent="0.25">
      <c r="A37" t="s">
        <v>36</v>
      </c>
      <c r="B37">
        <v>-0.155</v>
      </c>
      <c r="C37" s="3">
        <v>0.14073674864893151</v>
      </c>
      <c r="D37">
        <v>-5.5E-2</v>
      </c>
      <c r="E37" s="3">
        <v>0.14072046040949646</v>
      </c>
      <c r="F37" s="2">
        <v>1.6288239435058305E-5</v>
      </c>
      <c r="G37" t="s">
        <v>116</v>
      </c>
      <c r="H37">
        <v>1</v>
      </c>
      <c r="I37">
        <v>-0.155</v>
      </c>
      <c r="J37">
        <v>-5.5E-2</v>
      </c>
      <c r="K37" s="4">
        <v>27.51987762081751</v>
      </c>
      <c r="L37" s="4">
        <v>27.519395760300881</v>
      </c>
      <c r="M37" s="2">
        <v>4.8186051662924001E-4</v>
      </c>
      <c r="N37" s="4">
        <v>0.34578553561436015</v>
      </c>
      <c r="O37" s="4">
        <v>0.3457178891960907</v>
      </c>
      <c r="P37" s="2">
        <v>6.7646418269451392E-5</v>
      </c>
      <c r="Q37" s="8" t="b">
        <v>1</v>
      </c>
      <c r="R37" s="8" t="b">
        <v>1</v>
      </c>
      <c r="S37" s="8" t="b">
        <v>1</v>
      </c>
      <c r="T37" t="b">
        <v>1</v>
      </c>
      <c r="U37" t="b">
        <v>1</v>
      </c>
      <c r="V37" t="b">
        <v>1</v>
      </c>
      <c r="W37" s="14" t="b">
        <f t="shared" si="0"/>
        <v>0</v>
      </c>
      <c r="X37" s="14" t="b">
        <f t="shared" si="1"/>
        <v>0</v>
      </c>
      <c r="Y37" s="14" t="b">
        <f t="shared" si="2"/>
        <v>0</v>
      </c>
      <c r="Z37" s="17">
        <f>COUNTIF(ShortList!$A$3:$A$11,A37)</f>
        <v>0</v>
      </c>
    </row>
    <row xmlns:x14ac="http://schemas.microsoft.com/office/spreadsheetml/2009/9/ac" r="38" x14ac:dyDescent="0.25">
      <c r="A38" t="s">
        <v>37</v>
      </c>
      <c r="B38">
        <v>0.40100000000000002</v>
      </c>
      <c r="C38" s="3">
        <v>0.14074794881892164</v>
      </c>
      <c r="D38">
        <v>0.501</v>
      </c>
      <c r="E38" s="3">
        <v>0.14070310372442621</v>
      </c>
      <c r="F38" s="2">
        <v>4.4845094495427062E-5</v>
      </c>
      <c r="G38" t="s">
        <v>116</v>
      </c>
      <c r="H38">
        <v>2</v>
      </c>
      <c r="I38">
        <v>0.40100000000000002</v>
      </c>
      <c r="J38">
        <v>0.501</v>
      </c>
      <c r="K38" s="4">
        <v>27.520114550626488</v>
      </c>
      <c r="L38" s="4">
        <v>27.519236007581355</v>
      </c>
      <c r="M38" s="2">
        <v>8.7854304513257375E-4</v>
      </c>
      <c r="N38" s="4">
        <v>0.34748076589937399</v>
      </c>
      <c r="O38" s="4">
        <v>0.34405094771688061</v>
      </c>
      <c r="P38" s="2">
        <v>3.4298181824933827E-3</v>
      </c>
      <c r="Q38" s="8" t="b">
        <v>1</v>
      </c>
      <c r="R38" s="8" t="b">
        <v>1</v>
      </c>
      <c r="S38" s="8" t="b">
        <v>1</v>
      </c>
      <c r="T38" t="b">
        <v>1</v>
      </c>
      <c r="U38" t="b">
        <v>1</v>
      </c>
      <c r="V38" t="b">
        <v>1</v>
      </c>
      <c r="W38" s="14" t="b">
        <f t="shared" si="0"/>
        <v>0</v>
      </c>
      <c r="X38" s="14" t="b">
        <f t="shared" si="1"/>
        <v>0</v>
      </c>
      <c r="Y38" s="14" t="b">
        <f t="shared" si="2"/>
        <v>0</v>
      </c>
      <c r="Z38" s="17">
        <f>COUNTIF(ShortList!$A$3:$A$11,A38)</f>
        <v>0</v>
      </c>
    </row>
    <row xmlns:x14ac="http://schemas.microsoft.com/office/spreadsheetml/2009/9/ac" r="39" x14ac:dyDescent="0.25">
      <c r="A39" t="s">
        <v>38</v>
      </c>
      <c r="B39">
        <v>0.37</v>
      </c>
      <c r="C39" s="3">
        <v>0.13831191948915667</v>
      </c>
      <c r="D39">
        <v>0.47</v>
      </c>
      <c r="E39" s="3">
        <v>0.14232930460130172</v>
      </c>
      <c r="F39" s="2">
        <v>4.0173851121450554E-3</v>
      </c>
      <c r="G39" t="s">
        <v>116</v>
      </c>
      <c r="H39">
        <v>3</v>
      </c>
      <c r="I39">
        <v>0.37</v>
      </c>
      <c r="J39">
        <v>0.47</v>
      </c>
      <c r="K39" s="4">
        <v>27.514426487689661</v>
      </c>
      <c r="L39" s="4">
        <v>27.525267304163492</v>
      </c>
      <c r="M39" s="2">
        <v>1.0840816473830728E-2</v>
      </c>
      <c r="N39" s="4">
        <v>0.34060517139042407</v>
      </c>
      <c r="O39" s="4">
        <v>0.35277235510597577</v>
      </c>
      <c r="P39" s="2">
        <v>1.2167183715551699E-2</v>
      </c>
      <c r="Q39" s="8" t="b">
        <v>1</v>
      </c>
      <c r="R39" s="8" t="b">
        <v>1</v>
      </c>
      <c r="S39" s="8" t="b">
        <v>1</v>
      </c>
      <c r="T39" t="b">
        <v>1</v>
      </c>
      <c r="U39" t="b">
        <v>1</v>
      </c>
      <c r="V39" t="b">
        <v>1</v>
      </c>
      <c r="W39" s="14" t="b">
        <f t="shared" si="0"/>
        <v>0</v>
      </c>
      <c r="X39" s="14" t="b">
        <f t="shared" si="1"/>
        <v>1</v>
      </c>
      <c r="Y39" s="14" t="b">
        <f t="shared" si="2"/>
        <v>1</v>
      </c>
      <c r="Z39" s="17">
        <f>COUNTIF(ShortList!$A$3:$A$11,A39)</f>
        <v>0</v>
      </c>
    </row>
    <row xmlns:x14ac="http://schemas.microsoft.com/office/spreadsheetml/2009/9/ac" r="40" x14ac:dyDescent="0.25">
      <c r="A40" t="s">
        <v>39</v>
      </c>
      <c r="B40">
        <v>-0.10387</v>
      </c>
      <c r="C40" s="3">
        <v>0.14037573274239318</v>
      </c>
      <c r="D40">
        <v>-3.8700000000000002E-3</v>
      </c>
      <c r="E40" s="3">
        <v>0.14174563471295712</v>
      </c>
      <c r="F40" s="2">
        <v>1.3699019705639415E-3</v>
      </c>
      <c r="G40" t="s">
        <v>117</v>
      </c>
      <c r="H40">
        <v>1</v>
      </c>
      <c r="I40">
        <v>-0.10387</v>
      </c>
      <c r="J40">
        <v>-3.8700000000000002E-3</v>
      </c>
      <c r="K40" s="4">
        <v>27.519967331517364</v>
      </c>
      <c r="L40" s="4">
        <v>27.520000720410451</v>
      </c>
      <c r="M40" s="2">
        <v>3.3388893086794269E-5</v>
      </c>
      <c r="N40" s="4">
        <v>0.34689119119598227</v>
      </c>
      <c r="O40" s="4">
        <v>0.34243863776707067</v>
      </c>
      <c r="P40" s="2">
        <v>4.4525534289115987E-3</v>
      </c>
      <c r="Q40" s="8" t="b">
        <v>1</v>
      </c>
      <c r="R40" s="8" t="b">
        <v>1</v>
      </c>
      <c r="S40" s="8" t="b">
        <v>1</v>
      </c>
      <c r="T40" t="b">
        <v>1</v>
      </c>
      <c r="U40" t="b">
        <v>1</v>
      </c>
      <c r="V40" t="b">
        <v>1</v>
      </c>
      <c r="W40" s="14" t="b">
        <f t="shared" si="0"/>
        <v>0</v>
      </c>
      <c r="X40" s="14" t="b">
        <f t="shared" si="1"/>
        <v>0</v>
      </c>
      <c r="Y40" s="14" t="b">
        <f t="shared" si="2"/>
        <v>0</v>
      </c>
      <c r="Z40" s="17">
        <f>COUNTIF(ShortList!$A$3:$A$11,A40)</f>
        <v>0</v>
      </c>
    </row>
    <row xmlns:x14ac="http://schemas.microsoft.com/office/spreadsheetml/2009/9/ac" r="41" x14ac:dyDescent="0.25">
      <c r="A41" t="s">
        <v>40</v>
      </c>
      <c r="B41">
        <v>0.44195000000000001</v>
      </c>
      <c r="C41" s="3">
        <v>0.1424811393099763</v>
      </c>
      <c r="D41">
        <v>0.54195000000000004</v>
      </c>
      <c r="E41" s="3">
        <v>0.13878071641946543</v>
      </c>
      <c r="F41" s="2">
        <v>3.7004228905108683E-3</v>
      </c>
      <c r="G41" t="s">
        <v>117</v>
      </c>
      <c r="H41">
        <v>2</v>
      </c>
      <c r="I41">
        <v>0.44195000000000001</v>
      </c>
      <c r="J41">
        <v>0.54195000000000004</v>
      </c>
      <c r="K41" s="4">
        <v>27.520150551601489</v>
      </c>
      <c r="L41" s="4">
        <v>27.519645484104558</v>
      </c>
      <c r="M41" s="2">
        <v>5.0506749693113306E-4</v>
      </c>
      <c r="N41" s="4">
        <v>0.33820199752041313</v>
      </c>
      <c r="O41" s="4">
        <v>0.35404879521310079</v>
      </c>
      <c r="P41" s="2">
        <v>1.5846797692687653E-2</v>
      </c>
      <c r="Q41" s="8" t="b">
        <v>1</v>
      </c>
      <c r="R41" s="8" t="b">
        <v>1</v>
      </c>
      <c r="S41" s="8" t="b">
        <v>1</v>
      </c>
      <c r="T41" t="b">
        <v>1</v>
      </c>
      <c r="U41" t="b">
        <v>1</v>
      </c>
      <c r="V41" t="b">
        <v>1</v>
      </c>
      <c r="W41" s="14" t="b">
        <f t="shared" si="0"/>
        <v>0</v>
      </c>
      <c r="X41" s="14" t="b">
        <f t="shared" si="1"/>
        <v>1</v>
      </c>
      <c r="Y41" s="14" t="b">
        <f t="shared" si="2"/>
        <v>1</v>
      </c>
      <c r="Z41" s="17">
        <f>COUNTIF(ShortList!$A$3:$A$11,A41)</f>
        <v>0</v>
      </c>
    </row>
    <row xmlns:x14ac="http://schemas.microsoft.com/office/spreadsheetml/2009/9/ac" r="42" x14ac:dyDescent="0.25">
      <c r="A42" t="s">
        <v>41</v>
      </c>
      <c r="B42">
        <v>0.47286</v>
      </c>
      <c r="C42" s="3">
        <v>0.1423879718480825</v>
      </c>
      <c r="D42">
        <v>0.57286000000000004</v>
      </c>
      <c r="E42" s="3">
        <v>0.13960355847333983</v>
      </c>
      <c r="F42" s="2">
        <v>2.7844133747426669E-3</v>
      </c>
      <c r="G42" t="s">
        <v>117</v>
      </c>
      <c r="H42">
        <v>3</v>
      </c>
      <c r="I42">
        <v>0.47286</v>
      </c>
      <c r="J42">
        <v>0.57286000000000004</v>
      </c>
      <c r="K42" s="4">
        <v>27.520467595315324</v>
      </c>
      <c r="L42" s="4">
        <v>27.519633429199303</v>
      </c>
      <c r="M42" s="2">
        <v>8.3416611602160629E-4</v>
      </c>
      <c r="N42" s="4">
        <v>0.33902264306617447</v>
      </c>
      <c r="O42" s="4">
        <v>0.35083530852132949</v>
      </c>
      <c r="P42" s="2">
        <v>1.1812665455155025E-2</v>
      </c>
      <c r="Q42" s="8" t="b">
        <v>1</v>
      </c>
      <c r="R42" s="8" t="b">
        <v>1</v>
      </c>
      <c r="S42" s="8" t="b">
        <v>1</v>
      </c>
      <c r="T42" t="b">
        <v>1</v>
      </c>
      <c r="U42" t="b">
        <v>1</v>
      </c>
      <c r="V42" t="b">
        <v>1</v>
      </c>
      <c r="W42" s="14" t="b">
        <f t="shared" si="0"/>
        <v>0</v>
      </c>
      <c r="X42" s="14" t="b">
        <f t="shared" si="1"/>
        <v>0</v>
      </c>
      <c r="Y42" s="14" t="b">
        <f t="shared" si="2"/>
        <v>0</v>
      </c>
      <c r="Z42" s="17">
        <f>COUNTIF(ShortList!$A$3:$A$11,A42)</f>
        <v>0</v>
      </c>
    </row>
    <row xmlns:x14ac="http://schemas.microsoft.com/office/spreadsheetml/2009/9/ac" r="43" x14ac:dyDescent="0.25">
      <c r="A43" t="s">
        <v>42</v>
      </c>
      <c r="B43">
        <v>-8.3586999999999995E-2</v>
      </c>
      <c r="C43" s="3">
        <v>0.14110910504779642</v>
      </c>
      <c r="D43">
        <v>-2.3587E-2</v>
      </c>
      <c r="E43" s="3">
        <v>0.14060933974166659</v>
      </c>
      <c r="F43" s="2">
        <v>4.9976530612982906E-4</v>
      </c>
      <c r="G43" t="s">
        <v>118</v>
      </c>
      <c r="H43">
        <v>1</v>
      </c>
      <c r="I43">
        <v>-8.3586999999999995E-2</v>
      </c>
      <c r="J43">
        <v>-2.3587E-2</v>
      </c>
      <c r="K43" s="4">
        <v>27.520169998240476</v>
      </c>
      <c r="L43" s="4">
        <v>27.520338443967262</v>
      </c>
      <c r="M43" s="2">
        <v>1.6844572678564873E-4</v>
      </c>
      <c r="N43" s="4">
        <v>0.34434609506886887</v>
      </c>
      <c r="O43" s="4">
        <v>0.34599437037884828</v>
      </c>
      <c r="P43" s="2">
        <v>1.6482753099794079E-3</v>
      </c>
      <c r="Q43" s="8" t="b">
        <v>1</v>
      </c>
      <c r="R43" s="8" t="b">
        <v>1</v>
      </c>
      <c r="S43" s="8" t="b">
        <v>1</v>
      </c>
      <c r="T43" t="b">
        <v>1</v>
      </c>
      <c r="U43" t="b">
        <v>1</v>
      </c>
      <c r="V43" t="b">
        <v>1</v>
      </c>
      <c r="W43" s="14" t="b">
        <f t="shared" si="0"/>
        <v>0</v>
      </c>
      <c r="X43" s="14" t="b">
        <f t="shared" si="1"/>
        <v>0</v>
      </c>
      <c r="Y43" s="14" t="b">
        <f t="shared" si="2"/>
        <v>0</v>
      </c>
      <c r="Z43" s="17">
        <f>COUNTIF(ShortList!$A$3:$A$11,A43)</f>
        <v>0</v>
      </c>
    </row>
    <row xmlns:x14ac="http://schemas.microsoft.com/office/spreadsheetml/2009/9/ac" r="44" x14ac:dyDescent="0.25">
      <c r="A44" t="s">
        <v>43</v>
      </c>
      <c r="B44">
        <v>0.68600000000000005</v>
      </c>
      <c r="C44" s="3">
        <v>0.14214114289594271</v>
      </c>
      <c r="D44">
        <v>0.746</v>
      </c>
      <c r="E44" s="3">
        <v>0.13952134311024686</v>
      </c>
      <c r="F44" s="2">
        <v>2.6197997856958477E-3</v>
      </c>
      <c r="G44" t="s">
        <v>118</v>
      </c>
      <c r="H44">
        <v>2</v>
      </c>
      <c r="I44">
        <v>0.68600000000000005</v>
      </c>
      <c r="J44">
        <v>0.746</v>
      </c>
      <c r="K44" s="4">
        <v>27.519664454550536</v>
      </c>
      <c r="L44" s="4">
        <v>27.519934399082956</v>
      </c>
      <c r="M44" s="2">
        <v>2.6994453241968586E-4</v>
      </c>
      <c r="N44" s="4">
        <v>0.34019551168984419</v>
      </c>
      <c r="O44" s="4">
        <v>0.35057618082633218</v>
      </c>
      <c r="P44" s="2">
        <v>1.0380669136487997E-2</v>
      </c>
      <c r="Q44" s="8" t="b">
        <v>1</v>
      </c>
      <c r="R44" s="8" t="b">
        <v>1</v>
      </c>
      <c r="S44" s="8" t="b">
        <v>1</v>
      </c>
      <c r="T44" t="b">
        <v>1</v>
      </c>
      <c r="U44" t="b">
        <v>1</v>
      </c>
      <c r="V44" t="b">
        <v>1</v>
      </c>
      <c r="W44" s="14" t="b">
        <f t="shared" si="0"/>
        <v>0</v>
      </c>
      <c r="X44" s="14" t="b">
        <f t="shared" si="1"/>
        <v>0</v>
      </c>
      <c r="Y44" s="14" t="b">
        <f t="shared" si="2"/>
        <v>0</v>
      </c>
      <c r="Z44" s="17">
        <f>COUNTIF(ShortList!$A$3:$A$11,A44)</f>
        <v>0</v>
      </c>
    </row>
    <row xmlns:x14ac="http://schemas.microsoft.com/office/spreadsheetml/2009/9/ac" r="45" x14ac:dyDescent="0.25">
      <c r="A45" t="s">
        <v>44</v>
      </c>
      <c r="B45">
        <v>0.12</v>
      </c>
      <c r="C45" s="3">
        <v>0.1413281395239073</v>
      </c>
      <c r="D45">
        <v>0.18</v>
      </c>
      <c r="E45" s="3">
        <v>0.1400462719335514</v>
      </c>
      <c r="F45" s="2">
        <v>1.2818675903558951E-3</v>
      </c>
      <c r="G45" t="s">
        <v>118</v>
      </c>
      <c r="H45">
        <v>3</v>
      </c>
      <c r="I45">
        <v>0.12</v>
      </c>
      <c r="J45">
        <v>0.18</v>
      </c>
      <c r="K45" s="4">
        <v>27.519775397746969</v>
      </c>
      <c r="L45" s="4">
        <v>27.519799175341461</v>
      </c>
      <c r="M45" s="2">
        <v>2.3777594492457865E-5</v>
      </c>
      <c r="N45" s="4">
        <v>0.34331358839842802</v>
      </c>
      <c r="O45" s="4">
        <v>0.34884283930515264</v>
      </c>
      <c r="P45" s="2">
        <v>5.5292509067246254E-3</v>
      </c>
      <c r="Q45" s="8" t="b">
        <v>1</v>
      </c>
      <c r="R45" s="8" t="b">
        <v>1</v>
      </c>
      <c r="S45" s="8" t="b">
        <v>1</v>
      </c>
      <c r="T45" t="b">
        <v>1</v>
      </c>
      <c r="U45" t="b">
        <v>1</v>
      </c>
      <c r="V45" t="b">
        <v>1</v>
      </c>
      <c r="W45" s="14" t="b">
        <f t="shared" si="0"/>
        <v>0</v>
      </c>
      <c r="X45" s="14" t="b">
        <f t="shared" si="1"/>
        <v>0</v>
      </c>
      <c r="Y45" s="14" t="b">
        <f t="shared" si="2"/>
        <v>0</v>
      </c>
      <c r="Z45" s="17">
        <f>COUNTIF(ShortList!$A$3:$A$11,A45)</f>
        <v>0</v>
      </c>
    </row>
    <row xmlns:x14ac="http://schemas.microsoft.com/office/spreadsheetml/2009/9/ac" r="46" x14ac:dyDescent="0.25">
      <c r="A46" t="s">
        <v>45</v>
      </c>
      <c r="B46">
        <v>0.17499999999999999</v>
      </c>
      <c r="C46" s="3">
        <v>0.1410973513993955</v>
      </c>
      <c r="D46">
        <v>0.27500000000000002</v>
      </c>
      <c r="E46" s="3">
        <v>0.14050828010815422</v>
      </c>
      <c r="F46" s="2">
        <v>5.8907129124127766E-4</v>
      </c>
      <c r="G46" t="s">
        <v>119</v>
      </c>
      <c r="H46">
        <v>1</v>
      </c>
      <c r="I46">
        <v>0.17499999999999999</v>
      </c>
      <c r="J46">
        <v>0.27500000000000002</v>
      </c>
      <c r="K46" s="4">
        <v>27.52005775759136</v>
      </c>
      <c r="L46" s="4">
        <v>27.520208708962116</v>
      </c>
      <c r="M46" s="2">
        <v>1.5095137075604725E-4</v>
      </c>
      <c r="N46" s="4">
        <v>0.3451225890436847</v>
      </c>
      <c r="O46" s="4">
        <v>0.34632582806720097</v>
      </c>
      <c r="P46" s="2">
        <v>1.2032390235162671E-3</v>
      </c>
      <c r="Q46" s="8" t="b">
        <v>1</v>
      </c>
      <c r="R46" s="8" t="b">
        <v>1</v>
      </c>
      <c r="S46" s="8" t="b">
        <v>1</v>
      </c>
      <c r="T46" t="b">
        <v>1</v>
      </c>
      <c r="U46" t="b">
        <v>1</v>
      </c>
      <c r="V46" t="b">
        <v>1</v>
      </c>
      <c r="W46" s="14" t="b">
        <f t="shared" si="0"/>
        <v>0</v>
      </c>
      <c r="X46" s="14" t="b">
        <f t="shared" si="1"/>
        <v>0</v>
      </c>
      <c r="Y46" s="14" t="b">
        <f t="shared" si="2"/>
        <v>0</v>
      </c>
      <c r="Z46" s="17">
        <f>COUNTIF(ShortList!$A$3:$A$11,A46)</f>
        <v>0</v>
      </c>
    </row>
    <row xmlns:x14ac="http://schemas.microsoft.com/office/spreadsheetml/2009/9/ac" r="47" x14ac:dyDescent="0.25">
      <c r="A47" t="s">
        <v>46</v>
      </c>
      <c r="B47">
        <v>0.25600000000000001</v>
      </c>
      <c r="C47" s="3">
        <v>0.13865563070011724</v>
      </c>
      <c r="D47">
        <v>0.35599999999999998</v>
      </c>
      <c r="E47" s="3">
        <v>0.14268723649371409</v>
      </c>
      <c r="F47" s="2">
        <v>4.0316057935968486E-3</v>
      </c>
      <c r="G47" t="s">
        <v>119</v>
      </c>
      <c r="H47">
        <v>2</v>
      </c>
      <c r="I47">
        <v>0.25600000000000001</v>
      </c>
      <c r="J47">
        <v>0.35599999999999998</v>
      </c>
      <c r="K47" s="4">
        <v>27.518842106506895</v>
      </c>
      <c r="L47" s="4">
        <v>27.520739338705994</v>
      </c>
      <c r="M47" s="2">
        <v>1.8972321990986529E-3</v>
      </c>
      <c r="N47" s="4">
        <v>0.3455013227382821</v>
      </c>
      <c r="O47" s="4">
        <v>0.34647247820463739</v>
      </c>
      <c r="P47" s="2">
        <v>9.7115546635528904E-4</v>
      </c>
      <c r="Q47" s="8" t="b">
        <v>1</v>
      </c>
      <c r="R47" s="8" t="b">
        <v>1</v>
      </c>
      <c r="S47" s="8" t="b">
        <v>1</v>
      </c>
      <c r="T47" t="b">
        <v>1</v>
      </c>
      <c r="U47" t="b">
        <v>1</v>
      </c>
      <c r="V47" t="b">
        <v>1</v>
      </c>
      <c r="W47" s="14" t="b">
        <f t="shared" si="0"/>
        <v>0</v>
      </c>
      <c r="X47" s="14" t="b">
        <f t="shared" si="1"/>
        <v>0</v>
      </c>
      <c r="Y47" s="14" t="b">
        <f t="shared" si="2"/>
        <v>0</v>
      </c>
      <c r="Z47" s="17">
        <f>COUNTIF(ShortList!$A$3:$A$11,A47)</f>
        <v>0</v>
      </c>
    </row>
    <row xmlns:x14ac="http://schemas.microsoft.com/office/spreadsheetml/2009/9/ac" r="48" x14ac:dyDescent="0.25">
      <c r="A48" t="s">
        <v>47</v>
      </c>
      <c r="B48">
        <v>0.13800000000000001</v>
      </c>
      <c r="C48" s="3">
        <v>0.13824031292917488</v>
      </c>
      <c r="D48">
        <v>0.23799999999999999</v>
      </c>
      <c r="E48" s="3">
        <v>0.1439186051018134</v>
      </c>
      <c r="F48" s="2">
        <v>5.678292172638516E-3</v>
      </c>
      <c r="G48" t="s">
        <v>119</v>
      </c>
      <c r="H48">
        <v>3</v>
      </c>
      <c r="I48">
        <v>0.13800000000000001</v>
      </c>
      <c r="J48">
        <v>0.23799999999999999</v>
      </c>
      <c r="K48" s="4">
        <v>27.516123648655139</v>
      </c>
      <c r="L48" s="4">
        <v>27.515551649792769</v>
      </c>
      <c r="M48" s="2">
        <v>5.7199886236958264E-4</v>
      </c>
      <c r="N48" s="4">
        <v>0.35001492878563295</v>
      </c>
      <c r="O48" s="4">
        <v>0.34276916040352295</v>
      </c>
      <c r="P48" s="2">
        <v>7.2457683821099961E-3</v>
      </c>
      <c r="Q48" s="8" t="b">
        <v>1</v>
      </c>
      <c r="R48" s="8" t="b">
        <v>1</v>
      </c>
      <c r="S48" s="8" t="b">
        <v>1</v>
      </c>
      <c r="T48" t="b">
        <v>1</v>
      </c>
      <c r="U48" t="b">
        <v>1</v>
      </c>
      <c r="V48" t="b">
        <v>1</v>
      </c>
      <c r="W48" s="14" t="b">
        <f t="shared" si="0"/>
        <v>1</v>
      </c>
      <c r="X48" s="14" t="b">
        <f t="shared" si="1"/>
        <v>0</v>
      </c>
      <c r="Y48" s="14" t="b">
        <f t="shared" si="2"/>
        <v>1</v>
      </c>
      <c r="Z48" s="17">
        <f>COUNTIF(ShortList!$A$3:$A$11,A48)</f>
        <v>0</v>
      </c>
    </row>
    <row xmlns:x14ac="http://schemas.microsoft.com/office/spreadsheetml/2009/9/ac" r="49" x14ac:dyDescent="0.25">
      <c r="A49" t="s">
        <v>48</v>
      </c>
      <c r="B49">
        <v>-0.17499999999999999</v>
      </c>
      <c r="C49" s="3">
        <v>0.13971464974755177</v>
      </c>
      <c r="D49">
        <v>-7.4999999999999997E-2</v>
      </c>
      <c r="E49" s="3">
        <v>0.14211163451696787</v>
      </c>
      <c r="F49" s="2">
        <v>2.3969847694161051E-3</v>
      </c>
      <c r="G49" t="s">
        <v>120</v>
      </c>
      <c r="H49">
        <v>1</v>
      </c>
      <c r="I49">
        <v>-0.17499999999999999</v>
      </c>
      <c r="J49">
        <v>-7.4999999999999997E-2</v>
      </c>
      <c r="K49" s="4">
        <v>27.519918698162144</v>
      </c>
      <c r="L49" s="4">
        <v>27.521139219985514</v>
      </c>
      <c r="M49" s="2">
        <v>1.2205218233702908E-3</v>
      </c>
      <c r="N49" s="4">
        <v>0.34404015264399956</v>
      </c>
      <c r="O49" s="4">
        <v>0.34832629006514038</v>
      </c>
      <c r="P49" s="2">
        <v>4.2861374211408121E-3</v>
      </c>
      <c r="Q49" s="8" t="b">
        <v>1</v>
      </c>
      <c r="R49" s="8" t="b">
        <v>1</v>
      </c>
      <c r="S49" s="8" t="b">
        <v>1</v>
      </c>
      <c r="T49" t="b">
        <v>1</v>
      </c>
      <c r="U49" t="b">
        <v>1</v>
      </c>
      <c r="V49" t="b">
        <v>1</v>
      </c>
      <c r="W49" s="14" t="b">
        <f t="shared" si="0"/>
        <v>0</v>
      </c>
      <c r="X49" s="14" t="b">
        <f t="shared" si="1"/>
        <v>0</v>
      </c>
      <c r="Y49" s="14" t="b">
        <f t="shared" si="2"/>
        <v>0</v>
      </c>
      <c r="Z49" s="17">
        <f>COUNTIF(ShortList!$A$3:$A$11,A49)</f>
        <v>0</v>
      </c>
    </row>
    <row xmlns:x14ac="http://schemas.microsoft.com/office/spreadsheetml/2009/9/ac" r="50" x14ac:dyDescent="0.25">
      <c r="A50" t="s">
        <v>49</v>
      </c>
      <c r="B50">
        <v>0.25600000000000001</v>
      </c>
      <c r="C50" s="3">
        <v>0.1403395261456801</v>
      </c>
      <c r="D50">
        <v>0.35599999999999998</v>
      </c>
      <c r="E50" s="3">
        <v>0.14116766732439415</v>
      </c>
      <c r="F50" s="2">
        <v>8.2814117871404802E-4</v>
      </c>
      <c r="G50" t="s">
        <v>120</v>
      </c>
      <c r="H50">
        <v>2</v>
      </c>
      <c r="I50">
        <v>0.25600000000000001</v>
      </c>
      <c r="J50">
        <v>0.35599999999999998</v>
      </c>
      <c r="K50" s="4">
        <v>27.521651568324103</v>
      </c>
      <c r="L50" s="4">
        <v>27.519778794929664</v>
      </c>
      <c r="M50" s="2">
        <v>1.8727733944388092E-3</v>
      </c>
      <c r="N50" s="4">
        <v>0.34644401573102218</v>
      </c>
      <c r="O50" s="4">
        <v>0.34577992562819715</v>
      </c>
      <c r="P50" s="2">
        <v>6.6409010282503234E-4</v>
      </c>
      <c r="Q50" s="8" t="b">
        <v>1</v>
      </c>
      <c r="R50" s="8" t="b">
        <v>1</v>
      </c>
      <c r="S50" s="8" t="b">
        <v>1</v>
      </c>
      <c r="T50" t="b">
        <v>1</v>
      </c>
      <c r="U50" t="b">
        <v>1</v>
      </c>
      <c r="V50" t="b">
        <v>1</v>
      </c>
      <c r="W50" s="14" t="b">
        <f t="shared" si="0"/>
        <v>0</v>
      </c>
      <c r="X50" s="14" t="b">
        <f t="shared" si="1"/>
        <v>0</v>
      </c>
      <c r="Y50" s="14" t="b">
        <f t="shared" si="2"/>
        <v>0</v>
      </c>
      <c r="Z50" s="17">
        <f>COUNTIF(ShortList!$A$3:$A$11,A50)</f>
        <v>0</v>
      </c>
    </row>
    <row xmlns:x14ac="http://schemas.microsoft.com/office/spreadsheetml/2009/9/ac" r="51" x14ac:dyDescent="0.25">
      <c r="A51" t="s">
        <v>50</v>
      </c>
      <c r="B51">
        <v>0.1</v>
      </c>
      <c r="C51" s="3">
        <v>0.1512557623032782</v>
      </c>
      <c r="D51">
        <v>0.2</v>
      </c>
      <c r="E51" s="3">
        <v>0.12995262261265925</v>
      </c>
      <c r="F51" s="2">
        <v>2.130313969061895E-2</v>
      </c>
      <c r="G51" t="s">
        <v>120</v>
      </c>
      <c r="H51">
        <v>3</v>
      </c>
      <c r="I51">
        <v>0.1</v>
      </c>
      <c r="J51">
        <v>0.2</v>
      </c>
      <c r="K51" s="4">
        <v>27.527528735077794</v>
      </c>
      <c r="L51" s="4">
        <v>27.514921386812318</v>
      </c>
      <c r="M51" s="2">
        <v>1.2607348265476048E-2</v>
      </c>
      <c r="N51" s="4">
        <v>0.36714885862986485</v>
      </c>
      <c r="O51" s="4">
        <v>0.33079137019087945</v>
      </c>
      <c r="P51" s="2">
        <v>3.6357488438985397E-2</v>
      </c>
      <c r="Q51" s="8" t="b">
        <v>1</v>
      </c>
      <c r="R51" s="8" t="b">
        <v>1</v>
      </c>
      <c r="S51" s="8" t="b">
        <v>1</v>
      </c>
      <c r="T51" t="b">
        <v>1</v>
      </c>
      <c r="U51" t="b">
        <v>1</v>
      </c>
      <c r="V51" t="b">
        <v>1</v>
      </c>
      <c r="W51" s="14" t="b">
        <f t="shared" si="0"/>
        <v>1</v>
      </c>
      <c r="X51" s="14" t="b">
        <f t="shared" si="1"/>
        <v>1</v>
      </c>
      <c r="Y51" s="14" t="b">
        <f t="shared" si="2"/>
        <v>1</v>
      </c>
      <c r="Z51" s="17">
        <f>COUNTIF(ShortList!$A$3:$A$11,A51)</f>
        <v>1</v>
      </c>
    </row>
    <row xmlns:x14ac="http://schemas.microsoft.com/office/spreadsheetml/2009/9/ac" r="52" x14ac:dyDescent="0.25">
      <c r="A52" t="s">
        <v>51</v>
      </c>
      <c r="B52">
        <v>-0.18</v>
      </c>
      <c r="C52" s="3">
        <v>0.14073214668168069</v>
      </c>
      <c r="D52">
        <v>-0.08</v>
      </c>
      <c r="E52" s="3">
        <v>0.14072026776168117</v>
      </c>
      <c r="F52" s="2">
        <v>1.1878919999513959E-5</v>
      </c>
      <c r="G52" t="s">
        <v>121</v>
      </c>
      <c r="H52">
        <v>1</v>
      </c>
      <c r="I52">
        <v>-0.18</v>
      </c>
      <c r="J52">
        <v>-0.08</v>
      </c>
      <c r="K52" s="4">
        <v>27.520427336449131</v>
      </c>
      <c r="L52" s="4">
        <v>27.519402449887991</v>
      </c>
      <c r="M52" s="2">
        <v>1.0248865611401925E-3</v>
      </c>
      <c r="N52" s="4">
        <v>0.34572510633086501</v>
      </c>
      <c r="O52" s="4">
        <v>0.34577725046844798</v>
      </c>
      <c r="P52" s="2">
        <v>5.2144137582976757E-5</v>
      </c>
      <c r="Q52" s="8" t="b">
        <v>1</v>
      </c>
      <c r="R52" s="8" t="b">
        <v>1</v>
      </c>
      <c r="S52" s="8" t="b">
        <v>1</v>
      </c>
      <c r="T52" t="b">
        <v>1</v>
      </c>
      <c r="U52" t="b">
        <v>1</v>
      </c>
      <c r="V52" t="b">
        <v>1</v>
      </c>
      <c r="W52" s="14" t="b">
        <f t="shared" si="0"/>
        <v>0</v>
      </c>
      <c r="X52" s="14" t="b">
        <f t="shared" si="1"/>
        <v>0</v>
      </c>
      <c r="Y52" s="14" t="b">
        <f t="shared" si="2"/>
        <v>0</v>
      </c>
      <c r="Z52" s="17">
        <f>COUNTIF(ShortList!$A$3:$A$11,A52)</f>
        <v>0</v>
      </c>
    </row>
    <row xmlns:x14ac="http://schemas.microsoft.com/office/spreadsheetml/2009/9/ac" r="53" x14ac:dyDescent="0.25">
      <c r="A53" t="s">
        <v>52</v>
      </c>
      <c r="B53">
        <v>0.35899999999999999</v>
      </c>
      <c r="C53" s="3">
        <v>0.14073144205271285</v>
      </c>
      <c r="D53">
        <v>0.45900000000000002</v>
      </c>
      <c r="E53" s="3">
        <v>0.14072026776168117</v>
      </c>
      <c r="F53" s="2">
        <v>1.1174291031673667E-5</v>
      </c>
      <c r="G53" t="s">
        <v>121</v>
      </c>
      <c r="H53">
        <v>2</v>
      </c>
      <c r="I53">
        <v>0.35899999999999999</v>
      </c>
      <c r="J53">
        <v>0.45900000000000002</v>
      </c>
      <c r="K53" s="4">
        <v>27.519817773206967</v>
      </c>
      <c r="L53" s="4">
        <v>27.519402449887991</v>
      </c>
      <c r="M53" s="2">
        <v>4.1532331897542463E-4</v>
      </c>
      <c r="N53" s="4">
        <v>0.34558843830377967</v>
      </c>
      <c r="O53" s="4">
        <v>0.34577725046844798</v>
      </c>
      <c r="P53" s="2">
        <v>1.8881216466831718E-4</v>
      </c>
      <c r="Q53" s="8" t="b">
        <v>1</v>
      </c>
      <c r="R53" s="8" t="b">
        <v>1</v>
      </c>
      <c r="S53" s="8" t="b">
        <v>1</v>
      </c>
      <c r="T53" t="b">
        <v>1</v>
      </c>
      <c r="U53" t="b">
        <v>1</v>
      </c>
      <c r="V53" t="b">
        <v>1</v>
      </c>
      <c r="W53" s="14" t="b">
        <f t="shared" si="0"/>
        <v>0</v>
      </c>
      <c r="X53" s="14" t="b">
        <f t="shared" si="1"/>
        <v>0</v>
      </c>
      <c r="Y53" s="14" t="b">
        <f t="shared" si="2"/>
        <v>0</v>
      </c>
      <c r="Z53" s="17">
        <f>COUNTIF(ShortList!$A$3:$A$11,A53)</f>
        <v>0</v>
      </c>
    </row>
    <row xmlns:x14ac="http://schemas.microsoft.com/office/spreadsheetml/2009/9/ac" r="54" x14ac:dyDescent="0.25">
      <c r="A54" t="s">
        <v>53</v>
      </c>
      <c r="B54">
        <v>0.155</v>
      </c>
      <c r="C54" s="3">
        <v>0.14073214668168069</v>
      </c>
      <c r="D54">
        <v>0.215</v>
      </c>
      <c r="E54" s="3">
        <v>0.14073144205271285</v>
      </c>
      <c r="F54" s="2">
        <v>7.0462896784029283E-7</v>
      </c>
      <c r="G54" t="s">
        <v>121</v>
      </c>
      <c r="H54">
        <v>3</v>
      </c>
      <c r="I54">
        <v>0.155</v>
      </c>
      <c r="J54">
        <v>0.215</v>
      </c>
      <c r="K54" s="4">
        <v>27.520427336449131</v>
      </c>
      <c r="L54" s="4">
        <v>27.519817773206967</v>
      </c>
      <c r="M54" s="2">
        <v>6.0956324216476787E-4</v>
      </c>
      <c r="N54" s="4">
        <v>0.34572510633086501</v>
      </c>
      <c r="O54" s="4">
        <v>0.34558843830377967</v>
      </c>
      <c r="P54" s="2">
        <v>1.3666802708534043E-4</v>
      </c>
      <c r="Q54" s="8" t="b">
        <v>1</v>
      </c>
      <c r="R54" s="8" t="b">
        <v>1</v>
      </c>
      <c r="S54" s="8" t="b">
        <v>1</v>
      </c>
      <c r="T54" t="b">
        <v>1</v>
      </c>
      <c r="U54" t="b">
        <v>1</v>
      </c>
      <c r="V54" t="b">
        <v>1</v>
      </c>
      <c r="W54" s="14" t="b">
        <f t="shared" si="0"/>
        <v>0</v>
      </c>
      <c r="X54" s="14" t="b">
        <f t="shared" si="1"/>
        <v>0</v>
      </c>
      <c r="Y54" s="14" t="b">
        <f t="shared" si="2"/>
        <v>0</v>
      </c>
      <c r="Z54" s="17">
        <f>COUNTIF(ShortList!$A$3:$A$11,A54)</f>
        <v>0</v>
      </c>
    </row>
    <row xmlns:x14ac="http://schemas.microsoft.com/office/spreadsheetml/2009/9/ac" r="55" x14ac:dyDescent="0.25">
      <c r="A55" t="s">
        <v>54</v>
      </c>
      <c r="B55">
        <v>0.25</v>
      </c>
      <c r="C55" s="3">
        <v>0.12555532388278048</v>
      </c>
      <c r="D55">
        <v>0.35</v>
      </c>
      <c r="E55" s="3">
        <v>0.1519107689236979</v>
      </c>
      <c r="F55" s="2">
        <v>2.6355445040917413E-2</v>
      </c>
      <c r="G55" t="s">
        <v>122</v>
      </c>
      <c r="H55">
        <v>1</v>
      </c>
      <c r="I55">
        <v>0.25</v>
      </c>
      <c r="J55">
        <v>0.35</v>
      </c>
      <c r="K55" s="4">
        <v>27.519723186618023</v>
      </c>
      <c r="L55" s="4">
        <v>27.51938260831048</v>
      </c>
      <c r="M55" s="2">
        <v>3.4057830754363749E-4</v>
      </c>
      <c r="N55" s="4">
        <v>0.36347636668672617</v>
      </c>
      <c r="O55" s="4">
        <v>0.33555466500151621</v>
      </c>
      <c r="P55" s="2">
        <v>2.7921701685209965E-2</v>
      </c>
      <c r="Q55" s="8" t="b">
        <v>1</v>
      </c>
      <c r="R55" s="8" t="b">
        <v>1</v>
      </c>
      <c r="S55" s="8" t="b">
        <v>1</v>
      </c>
      <c r="T55" t="b">
        <v>1</v>
      </c>
      <c r="U55" t="b">
        <v>1</v>
      </c>
      <c r="V55" t="b">
        <v>1</v>
      </c>
      <c r="W55" s="14" t="b">
        <f t="shared" si="0"/>
        <v>1</v>
      </c>
      <c r="X55" s="14" t="b">
        <f t="shared" si="1"/>
        <v>1</v>
      </c>
      <c r="Y55" s="14" t="b">
        <f t="shared" si="2"/>
        <v>1</v>
      </c>
      <c r="Z55" s="17">
        <f>COUNTIF(ShortList!$A$3:$A$11,A55)</f>
        <v>1</v>
      </c>
    </row>
    <row xmlns:x14ac="http://schemas.microsoft.com/office/spreadsheetml/2009/9/ac" r="56" x14ac:dyDescent="0.25">
      <c r="A56" t="s">
        <v>55</v>
      </c>
      <c r="B56">
        <v>0.53</v>
      </c>
      <c r="C56" s="3">
        <v>0.14072827210157079</v>
      </c>
      <c r="D56">
        <v>0.63</v>
      </c>
      <c r="E56" s="3">
        <v>0.14073178848891579</v>
      </c>
      <c r="F56" s="2">
        <v>3.5163873449983729E-6</v>
      </c>
      <c r="G56" t="s">
        <v>122</v>
      </c>
      <c r="H56">
        <v>2</v>
      </c>
      <c r="I56">
        <v>0.53</v>
      </c>
      <c r="J56">
        <v>0.63</v>
      </c>
      <c r="K56" s="4">
        <v>27.518778386433098</v>
      </c>
      <c r="L56" s="4">
        <v>27.519809436095329</v>
      </c>
      <c r="M56" s="2">
        <v>1.0310496622309984E-3</v>
      </c>
      <c r="N56" s="4">
        <v>0.34558457719812274</v>
      </c>
      <c r="O56" s="4">
        <v>0.34554221591322032</v>
      </c>
      <c r="P56" s="2">
        <v>4.2361284902425744E-5</v>
      </c>
      <c r="Q56" s="8" t="b">
        <v>1</v>
      </c>
      <c r="R56" s="8" t="b">
        <v>1</v>
      </c>
      <c r="S56" s="8" t="b">
        <v>1</v>
      </c>
      <c r="T56" t="b">
        <v>1</v>
      </c>
      <c r="U56" t="b">
        <v>1</v>
      </c>
      <c r="V56" t="b">
        <v>1</v>
      </c>
      <c r="W56" s="14" t="b">
        <f t="shared" si="0"/>
        <v>0</v>
      </c>
      <c r="X56" s="14" t="b">
        <f t="shared" si="1"/>
        <v>0</v>
      </c>
      <c r="Y56" s="14" t="b">
        <f t="shared" si="2"/>
        <v>0</v>
      </c>
      <c r="Z56" s="17">
        <f>COUNTIF(ShortList!$A$3:$A$11,A56)</f>
        <v>0</v>
      </c>
    </row>
    <row xmlns:x14ac="http://schemas.microsoft.com/office/spreadsheetml/2009/9/ac" r="57" x14ac:dyDescent="0.25">
      <c r="A57" t="s">
        <v>56</v>
      </c>
      <c r="B57">
        <v>0.1</v>
      </c>
      <c r="C57" s="3">
        <v>0.14009274275176617</v>
      </c>
      <c r="D57">
        <v>0.2</v>
      </c>
      <c r="E57" s="3">
        <v>0.14139668670238972</v>
      </c>
      <c r="F57" s="2">
        <v>1.3039439506235539E-3</v>
      </c>
      <c r="G57" t="s">
        <v>122</v>
      </c>
      <c r="H57">
        <v>3</v>
      </c>
      <c r="I57">
        <v>0.1</v>
      </c>
      <c r="J57">
        <v>0.2</v>
      </c>
      <c r="K57" s="4">
        <v>27.519504494588887</v>
      </c>
      <c r="L57" s="4">
        <v>27.519349481384893</v>
      </c>
      <c r="M57" s="2">
        <v>1.5501320399380347E-4</v>
      </c>
      <c r="N57" s="4">
        <v>0.34645294518225433</v>
      </c>
      <c r="O57" s="4">
        <v>0.34531670903716555</v>
      </c>
      <c r="P57" s="2">
        <v>1.136236145088787E-3</v>
      </c>
      <c r="Q57" s="8" t="b">
        <v>1</v>
      </c>
      <c r="R57" s="8" t="b">
        <v>1</v>
      </c>
      <c r="S57" s="8" t="b">
        <v>1</v>
      </c>
      <c r="T57" t="b">
        <v>1</v>
      </c>
      <c r="U57" t="b">
        <v>1</v>
      </c>
      <c r="V57" t="b">
        <v>1</v>
      </c>
      <c r="W57" s="14" t="b">
        <f t="shared" si="0"/>
        <v>0</v>
      </c>
      <c r="X57" s="14" t="b">
        <f t="shared" si="1"/>
        <v>0</v>
      </c>
      <c r="Y57" s="14" t="b">
        <f t="shared" si="2"/>
        <v>0</v>
      </c>
      <c r="Z57" s="17">
        <f>COUNTIF(ShortList!$A$3:$A$11,A57)</f>
        <v>0</v>
      </c>
    </row>
    <row xmlns:x14ac="http://schemas.microsoft.com/office/spreadsheetml/2009/9/ac" r="58" x14ac:dyDescent="0.25">
      <c r="A58" t="s">
        <v>57</v>
      </c>
      <c r="B58">
        <v>0</v>
      </c>
      <c r="C58" s="3">
        <v>0.15184199341302268</v>
      </c>
      <c r="D58">
        <v>0.1</v>
      </c>
      <c r="E58" s="3">
        <v>0.12562519192471447</v>
      </c>
      <c r="F58" s="2">
        <v>2.6216801488308211E-2</v>
      </c>
      <c r="G58" t="s">
        <v>123</v>
      </c>
      <c r="H58">
        <v>1</v>
      </c>
      <c r="I58">
        <v>0</v>
      </c>
      <c r="J58">
        <v>0.1</v>
      </c>
      <c r="K58" s="4">
        <v>27.520425894222512</v>
      </c>
      <c r="L58" s="4">
        <v>27.5198855869358</v>
      </c>
      <c r="M58" s="2">
        <v>5.4030728671250472E-4</v>
      </c>
      <c r="N58" s="4">
        <v>0.33605935335365594</v>
      </c>
      <c r="O58" s="4">
        <v>0.3631532666686505</v>
      </c>
      <c r="P58" s="2">
        <v>2.7093913314994555E-2</v>
      </c>
      <c r="Q58" s="8" t="b">
        <v>1</v>
      </c>
      <c r="R58" s="8" t="b">
        <v>1</v>
      </c>
      <c r="S58" s="8" t="b">
        <v>1</v>
      </c>
      <c r="T58" t="b">
        <v>1</v>
      </c>
      <c r="U58" t="b">
        <v>1</v>
      </c>
      <c r="V58" t="b">
        <v>1</v>
      </c>
      <c r="W58" s="14" t="b">
        <f t="shared" si="0"/>
        <v>1</v>
      </c>
      <c r="X58" s="14" t="b">
        <f t="shared" si="1"/>
        <v>1</v>
      </c>
      <c r="Y58" s="14" t="b">
        <f t="shared" si="2"/>
        <v>1</v>
      </c>
      <c r="Z58" s="17">
        <f>COUNTIF(ShortList!$A$3:$A$11,A58)</f>
        <v>1</v>
      </c>
    </row>
    <row xmlns:x14ac="http://schemas.microsoft.com/office/spreadsheetml/2009/9/ac" r="59" x14ac:dyDescent="0.25">
      <c r="A59" t="s">
        <v>58</v>
      </c>
      <c r="B59">
        <v>0.55000000000000004</v>
      </c>
      <c r="C59" s="3">
        <v>0.1518116748463024</v>
      </c>
      <c r="D59">
        <v>0.65</v>
      </c>
      <c r="E59" s="3">
        <v>0.13057101935548154</v>
      </c>
      <c r="F59" s="2">
        <v>2.1240655490820853E-2</v>
      </c>
      <c r="G59" t="s">
        <v>123</v>
      </c>
      <c r="H59">
        <v>2</v>
      </c>
      <c r="I59">
        <v>0.55000000000000004</v>
      </c>
      <c r="J59">
        <v>0.65</v>
      </c>
      <c r="K59" s="4">
        <v>27.519366959335002</v>
      </c>
      <c r="L59" s="4">
        <v>27.520500467357351</v>
      </c>
      <c r="M59" s="2">
        <v>1.1335080223489058E-3</v>
      </c>
      <c r="N59" s="4">
        <v>0.33545537838830036</v>
      </c>
      <c r="O59" s="4">
        <v>0.35690085443389258</v>
      </c>
      <c r="P59" s="2">
        <v>2.1445476045592216E-2</v>
      </c>
      <c r="Q59" s="8" t="b">
        <v>1</v>
      </c>
      <c r="R59" s="8" t="b">
        <v>1</v>
      </c>
      <c r="S59" s="8" t="b">
        <v>1</v>
      </c>
      <c r="T59" t="b">
        <v>1</v>
      </c>
      <c r="U59" t="b">
        <v>1</v>
      </c>
      <c r="V59" t="b">
        <v>1</v>
      </c>
      <c r="W59" s="14" t="b">
        <f t="shared" si="0"/>
        <v>1</v>
      </c>
      <c r="X59" s="14" t="b">
        <f t="shared" si="1"/>
        <v>1</v>
      </c>
      <c r="Y59" s="14" t="b">
        <f t="shared" si="2"/>
        <v>1</v>
      </c>
      <c r="Z59" s="17">
        <f>COUNTIF(ShortList!$A$3:$A$11,A59)</f>
        <v>1</v>
      </c>
    </row>
    <row xmlns:x14ac="http://schemas.microsoft.com/office/spreadsheetml/2009/9/ac" r="60" x14ac:dyDescent="0.25">
      <c r="A60" t="s">
        <v>59</v>
      </c>
      <c r="B60">
        <v>0.2</v>
      </c>
      <c r="C60" s="3">
        <v>0.1418408032485047</v>
      </c>
      <c r="D60">
        <v>0.3</v>
      </c>
      <c r="E60" s="3">
        <v>0.13961184814307412</v>
      </c>
      <c r="F60" s="2">
        <v>2.2289551054305856E-3</v>
      </c>
      <c r="G60" t="s">
        <v>123</v>
      </c>
      <c r="H60">
        <v>3</v>
      </c>
      <c r="I60">
        <v>0.2</v>
      </c>
      <c r="J60">
        <v>0.3</v>
      </c>
      <c r="K60" s="4">
        <v>27.51965025974016</v>
      </c>
      <c r="L60" s="4">
        <v>27.52022201607366</v>
      </c>
      <c r="M60" s="2">
        <v>5.7175633349970667E-4</v>
      </c>
      <c r="N60" s="4">
        <v>0.34486613623022583</v>
      </c>
      <c r="O60" s="4">
        <v>0.34701837572976707</v>
      </c>
      <c r="P60" s="2">
        <v>2.1522394995412419E-3</v>
      </c>
      <c r="Q60" s="8" t="b">
        <v>1</v>
      </c>
      <c r="R60" s="8" t="b">
        <v>1</v>
      </c>
      <c r="S60" s="8" t="b">
        <v>1</v>
      </c>
      <c r="T60" t="b">
        <v>1</v>
      </c>
      <c r="U60" t="b">
        <v>1</v>
      </c>
      <c r="V60" t="b">
        <v>1</v>
      </c>
      <c r="W60" s="14" t="b">
        <f t="shared" si="0"/>
        <v>0</v>
      </c>
      <c r="X60" s="14" t="b">
        <f t="shared" si="1"/>
        <v>0</v>
      </c>
      <c r="Y60" s="14" t="b">
        <f t="shared" si="2"/>
        <v>0</v>
      </c>
      <c r="Z60" s="17">
        <f>COUNTIF(ShortList!$A$3:$A$11,A60)</f>
        <v>0</v>
      </c>
    </row>
    <row xmlns:x14ac="http://schemas.microsoft.com/office/spreadsheetml/2009/9/ac" r="61" x14ac:dyDescent="0.25">
      <c r="A61" t="s">
        <v>60</v>
      </c>
      <c r="B61">
        <v>4000</v>
      </c>
      <c r="C61" s="3">
        <v>0.14123689679088086</v>
      </c>
      <c r="D61">
        <v>7600</v>
      </c>
      <c r="E61" s="3">
        <v>0.14000684648166548</v>
      </c>
      <c r="F61" s="2">
        <v>1.2300503092153858E-3</v>
      </c>
      <c r="G61" t="s">
        <v>124</v>
      </c>
      <c r="H61">
        <v>1</v>
      </c>
      <c r="I61">
        <v>4000</v>
      </c>
      <c r="J61">
        <v>7600</v>
      </c>
      <c r="K61" s="4">
        <v>27.519593291812043</v>
      </c>
      <c r="L61" s="4">
        <v>27.520392498428919</v>
      </c>
      <c r="M61" s="2">
        <v>7.9920661687538086E-4</v>
      </c>
      <c r="N61" s="4">
        <v>0.33953804467585791</v>
      </c>
      <c r="O61" s="4">
        <v>0.36427838809506047</v>
      </c>
      <c r="P61" s="2">
        <v>2.474034341920256E-2</v>
      </c>
      <c r="Q61" s="8" t="b">
        <v>1</v>
      </c>
      <c r="R61" s="8" t="b">
        <v>1</v>
      </c>
      <c r="S61" s="8" t="b">
        <v>1</v>
      </c>
      <c r="T61" t="b">
        <v>1</v>
      </c>
      <c r="U61" t="b">
        <v>1</v>
      </c>
      <c r="V61" t="b">
        <v>1</v>
      </c>
      <c r="W61" s="14" t="b">
        <f t="shared" si="0"/>
        <v>0</v>
      </c>
      <c r="X61" s="14" t="b">
        <f t="shared" si="1"/>
        <v>1</v>
      </c>
      <c r="Y61" s="14" t="b">
        <f t="shared" si="2"/>
        <v>1</v>
      </c>
      <c r="Z61" s="17">
        <f>COUNTIF(ShortList!$A$3:$A$11,A61)</f>
        <v>0</v>
      </c>
    </row>
    <row xmlns:x14ac="http://schemas.microsoft.com/office/spreadsheetml/2009/9/ac" r="62" x14ac:dyDescent="0.25">
      <c r="A62" t="s">
        <v>61</v>
      </c>
      <c r="B62">
        <v>-0.11</v>
      </c>
      <c r="C62" s="3">
        <v>0.14073214668168069</v>
      </c>
      <c r="D62">
        <v>-0.09</v>
      </c>
      <c r="E62" s="3">
        <v>0.14073214668168069</v>
      </c>
      <c r="F62" s="2">
        <v>0</v>
      </c>
      <c r="G62" t="s">
        <v>125</v>
      </c>
      <c r="H62">
        <v>1</v>
      </c>
      <c r="I62">
        <v>-0.11</v>
      </c>
      <c r="J62">
        <v>-0.09</v>
      </c>
      <c r="K62" s="4">
        <v>27.520427336449131</v>
      </c>
      <c r="L62" s="4">
        <v>27.520427336449131</v>
      </c>
      <c r="M62" s="2">
        <v>0</v>
      </c>
      <c r="N62" s="4">
        <v>0.34572510633086501</v>
      </c>
      <c r="O62" s="4">
        <v>0.34572510633086501</v>
      </c>
      <c r="P62" s="2">
        <v>0</v>
      </c>
      <c r="Q62" s="8" t="b">
        <v>1</v>
      </c>
      <c r="R62" s="8" t="b">
        <v>1</v>
      </c>
      <c r="S62" s="8" t="b">
        <v>1</v>
      </c>
      <c r="T62" t="b">
        <v>1</v>
      </c>
      <c r="U62" t="b">
        <v>1</v>
      </c>
      <c r="V62" t="b">
        <v>1</v>
      </c>
      <c r="W62" s="14" t="b">
        <f t="shared" si="0"/>
        <v>0</v>
      </c>
      <c r="X62" s="14" t="b">
        <f t="shared" si="1"/>
        <v>0</v>
      </c>
      <c r="Y62" s="14" t="b">
        <f t="shared" si="2"/>
        <v>0</v>
      </c>
      <c r="Z62" s="17">
        <f>COUNTIF(ShortList!$A$3:$A$11,A62)</f>
        <v>0</v>
      </c>
    </row>
    <row xmlns:x14ac="http://schemas.microsoft.com/office/spreadsheetml/2009/9/ac" r="63" x14ac:dyDescent="0.25">
      <c r="A63" t="s">
        <v>62</v>
      </c>
      <c r="B63">
        <v>0.09</v>
      </c>
      <c r="C63" s="3">
        <v>0.1407521453043811</v>
      </c>
      <c r="D63">
        <v>0.11</v>
      </c>
      <c r="E63" s="3">
        <v>0.14073144205271285</v>
      </c>
      <c r="F63" s="2">
        <v>2.0703251668252598E-5</v>
      </c>
      <c r="G63" t="s">
        <v>126</v>
      </c>
      <c r="H63">
        <v>1</v>
      </c>
      <c r="I63">
        <v>0.09</v>
      </c>
      <c r="J63">
        <v>0.11</v>
      </c>
      <c r="K63" s="4">
        <v>27.519532294902547</v>
      </c>
      <c r="L63" s="4">
        <v>27.519817773206967</v>
      </c>
      <c r="M63" s="2">
        <v>2.8547830441993938E-4</v>
      </c>
      <c r="N63" s="4">
        <v>0.34560414175608001</v>
      </c>
      <c r="O63" s="4">
        <v>0.34558843830377967</v>
      </c>
      <c r="P63" s="2">
        <v>1.5703452300341869E-5</v>
      </c>
      <c r="Q63" s="8" t="b">
        <v>1</v>
      </c>
      <c r="R63" s="8" t="b">
        <v>1</v>
      </c>
      <c r="S63" s="8" t="b">
        <v>1</v>
      </c>
      <c r="T63" t="b">
        <v>1</v>
      </c>
      <c r="U63" t="b">
        <v>1</v>
      </c>
      <c r="V63" t="b">
        <v>1</v>
      </c>
      <c r="W63" s="14" t="b">
        <f t="shared" si="0"/>
        <v>0</v>
      </c>
      <c r="X63" s="14" t="b">
        <f t="shared" si="1"/>
        <v>0</v>
      </c>
      <c r="Y63" s="14" t="b">
        <f t="shared" si="2"/>
        <v>0</v>
      </c>
      <c r="Z63" s="17">
        <f>COUNTIF(ShortList!$A$3:$A$11,A63)</f>
        <v>0</v>
      </c>
    </row>
    <row xmlns:x14ac="http://schemas.microsoft.com/office/spreadsheetml/2009/9/ac" r="64" x14ac:dyDescent="0.25">
      <c r="A64" t="s">
        <v>63</v>
      </c>
      <c r="B64">
        <v>46000</v>
      </c>
      <c r="C64" s="3">
        <v>0.14192112498977402</v>
      </c>
      <c r="D64">
        <v>58000</v>
      </c>
      <c r="E64" s="3">
        <v>0.13923075984682098</v>
      </c>
      <c r="F64" s="2">
        <v>2.6903651429530384E-3</v>
      </c>
      <c r="G64" t="s">
        <v>127</v>
      </c>
      <c r="H64">
        <v>1</v>
      </c>
      <c r="I64">
        <v>46000</v>
      </c>
      <c r="J64">
        <v>58000</v>
      </c>
      <c r="K64" s="4">
        <v>27.520544291880697</v>
      </c>
      <c r="L64" s="4">
        <v>27.51860150773507</v>
      </c>
      <c r="M64" s="2">
        <v>1.9427841456263195E-3</v>
      </c>
      <c r="N64" s="4">
        <v>0.34435511460798862</v>
      </c>
      <c r="O64" s="4">
        <v>0.34884404501010657</v>
      </c>
      <c r="P64" s="2">
        <v>4.4889304021179521E-3</v>
      </c>
      <c r="Q64" s="8" t="b">
        <v>1</v>
      </c>
      <c r="R64" s="8" t="b">
        <v>1</v>
      </c>
      <c r="S64" s="8" t="b">
        <v>1</v>
      </c>
      <c r="T64" t="b">
        <v>1</v>
      </c>
      <c r="U64" t="b">
        <v>1</v>
      </c>
      <c r="V64" t="b">
        <v>1</v>
      </c>
      <c r="W64" s="14" t="b">
        <f t="shared" si="0"/>
        <v>0</v>
      </c>
      <c r="X64" s="14" t="b">
        <f t="shared" si="1"/>
        <v>0</v>
      </c>
      <c r="Y64" s="14" t="b">
        <f t="shared" si="2"/>
        <v>0</v>
      </c>
      <c r="Z64" s="17">
        <f>COUNTIF(ShortList!$A$3:$A$11,A64)</f>
        <v>0</v>
      </c>
    </row>
    <row xmlns:x14ac="http://schemas.microsoft.com/office/spreadsheetml/2009/9/ac" r="65" x14ac:dyDescent="0.25">
      <c r="A65" t="s">
        <v>64</v>
      </c>
      <c r="B65">
        <v>40</v>
      </c>
      <c r="C65" s="3">
        <v>0.14748307985744394</v>
      </c>
      <c r="D65">
        <v>60</v>
      </c>
      <c r="E65" s="3">
        <v>0.1349978314963535</v>
      </c>
      <c r="F65" s="2">
        <v>1.248524836109044E-2</v>
      </c>
      <c r="G65" t="s">
        <v>128</v>
      </c>
      <c r="H65">
        <v>1</v>
      </c>
      <c r="I65">
        <v>40</v>
      </c>
      <c r="J65">
        <v>60</v>
      </c>
      <c r="K65" s="4">
        <v>27.519335401979788</v>
      </c>
      <c r="L65" s="4">
        <v>27.519735301045557</v>
      </c>
      <c r="M65" s="2">
        <v>3.9989906576920475E-4</v>
      </c>
      <c r="N65" s="4">
        <v>0.33925356171489984</v>
      </c>
      <c r="O65" s="4">
        <v>0.35183072097279011</v>
      </c>
      <c r="P65" s="2">
        <v>1.2577159257890269E-2</v>
      </c>
      <c r="Q65" s="8" t="b">
        <v>1</v>
      </c>
      <c r="R65" s="8" t="b">
        <v>1</v>
      </c>
      <c r="S65" s="8" t="b">
        <v>1</v>
      </c>
      <c r="T65" t="b">
        <v>1</v>
      </c>
      <c r="U65" t="b">
        <v>1</v>
      </c>
      <c r="V65" t="b">
        <v>1</v>
      </c>
      <c r="W65" s="14" t="b">
        <f t="shared" si="0"/>
        <v>1</v>
      </c>
      <c r="X65" s="14" t="b">
        <f t="shared" si="1"/>
        <v>1</v>
      </c>
      <c r="Y65" s="14" t="b">
        <f t="shared" si="2"/>
        <v>1</v>
      </c>
      <c r="Z65" s="17">
        <f>COUNTIF(ShortList!$A$3:$A$11,A65)</f>
        <v>0</v>
      </c>
    </row>
    <row xmlns:x14ac="http://schemas.microsoft.com/office/spreadsheetml/2009/9/ac" r="66" x14ac:dyDescent="0.25">
      <c r="A66" t="s">
        <v>65</v>
      </c>
      <c r="B66">
        <v>-0.09</v>
      </c>
      <c r="C66" s="3">
        <v>0.14134207463714102</v>
      </c>
      <c r="D66">
        <v>0.01</v>
      </c>
      <c r="E66" s="3">
        <v>0.14009932253937049</v>
      </c>
      <c r="F66" s="2">
        <v>1.2427520977705275E-3</v>
      </c>
      <c r="G66" t="s">
        <v>129</v>
      </c>
      <c r="H66">
        <v>1</v>
      </c>
      <c r="I66">
        <v>-0.09</v>
      </c>
      <c r="J66">
        <v>0.01</v>
      </c>
      <c r="K66" s="4">
        <v>27.521010256127852</v>
      </c>
      <c r="L66" s="4">
        <v>27.519062706133298</v>
      </c>
      <c r="M66" s="2">
        <v>1.9475499945542651E-3</v>
      </c>
      <c r="N66" s="4">
        <v>0.34572379352660659</v>
      </c>
      <c r="O66" s="4">
        <v>0.34572448780612447</v>
      </c>
      <c r="P66" s="2">
        <v>6.9427951787659481E-7</v>
      </c>
      <c r="Q66" s="8" t="b">
        <v>1</v>
      </c>
      <c r="R66" s="8" t="b">
        <v>1</v>
      </c>
      <c r="S66" s="8" t="b">
        <v>1</v>
      </c>
      <c r="T66" t="b">
        <v>1</v>
      </c>
      <c r="U66" t="b">
        <v>1</v>
      </c>
      <c r="V66" t="b">
        <v>1</v>
      </c>
      <c r="W66" s="14" t="b">
        <f t="shared" ref="W66:W95" si="3">F66&gt;=$AB$2</f>
        <v>0</v>
      </c>
      <c r="X66" s="14" t="b">
        <f t="shared" ref="X66:X95" si="4">P66&gt;=$AB$3</f>
        <v>0</v>
      </c>
      <c r="Y66" s="14" t="b">
        <f t="shared" ref="Y66:Y95" si="5">OR(W66,X66)</f>
        <v>0</v>
      </c>
      <c r="Z66" s="17">
        <f>COUNTIF(ShortList!$A$3:$A$11,A66)</f>
        <v>0</v>
      </c>
    </row>
    <row xmlns:x14ac="http://schemas.microsoft.com/office/spreadsheetml/2009/9/ac" r="67" x14ac:dyDescent="0.25">
      <c r="A67" t="s">
        <v>66</v>
      </c>
      <c r="B67">
        <v>0.63719999999999999</v>
      </c>
      <c r="C67" s="3">
        <v>0.13890094208485299</v>
      </c>
      <c r="D67">
        <v>0.73719999999999997</v>
      </c>
      <c r="E67" s="3">
        <v>0.14191665562082037</v>
      </c>
      <c r="F67" s="2">
        <v>3.0157135359673848E-3</v>
      </c>
      <c r="G67" t="s">
        <v>129</v>
      </c>
      <c r="H67">
        <v>2</v>
      </c>
      <c r="I67">
        <v>0.63719999999999999</v>
      </c>
      <c r="J67">
        <v>0.73719999999999997</v>
      </c>
      <c r="K67" s="4">
        <v>27.511163878927164</v>
      </c>
      <c r="L67" s="4">
        <v>27.525398201786174</v>
      </c>
      <c r="M67" s="2">
        <v>1.4234322859010717E-2</v>
      </c>
      <c r="N67" s="4">
        <v>0.34428115903894735</v>
      </c>
      <c r="O67" s="4">
        <v>0.34670250504603023</v>
      </c>
      <c r="P67" s="2">
        <v>2.4213460070828807E-3</v>
      </c>
      <c r="Q67" s="8" t="b">
        <v>1</v>
      </c>
      <c r="R67" s="8" t="b">
        <v>1</v>
      </c>
      <c r="S67" s="8" t="b">
        <v>1</v>
      </c>
      <c r="T67" t="b">
        <v>1</v>
      </c>
      <c r="U67" t="b">
        <v>1</v>
      </c>
      <c r="V67" t="b">
        <v>1</v>
      </c>
      <c r="W67" s="14" t="b">
        <f t="shared" si="3"/>
        <v>0</v>
      </c>
      <c r="X67" s="14" t="b">
        <f t="shared" si="4"/>
        <v>0</v>
      </c>
      <c r="Y67" s="14" t="b">
        <f t="shared" si="5"/>
        <v>0</v>
      </c>
      <c r="Z67" s="17">
        <f>COUNTIF(ShortList!$A$3:$A$11,A67)</f>
        <v>0</v>
      </c>
    </row>
    <row xmlns:x14ac="http://schemas.microsoft.com/office/spreadsheetml/2009/9/ac" r="68" x14ac:dyDescent="0.25">
      <c r="A68" t="s">
        <v>67</v>
      </c>
      <c r="B68">
        <v>0.4</v>
      </c>
      <c r="C68" s="3">
        <v>0.15231770051562812</v>
      </c>
      <c r="D68">
        <v>0.5</v>
      </c>
      <c r="E68" s="3">
        <v>0.13248388613167059</v>
      </c>
      <c r="F68" s="2">
        <v>1.9833814383957538E-2</v>
      </c>
      <c r="G68" t="s">
        <v>129</v>
      </c>
      <c r="H68">
        <v>3</v>
      </c>
      <c r="I68">
        <v>0.4</v>
      </c>
      <c r="J68">
        <v>0.5</v>
      </c>
      <c r="K68" s="4">
        <v>27.56140247525974</v>
      </c>
      <c r="L68" s="4">
        <v>27.480702688412578</v>
      </c>
      <c r="M68" s="2">
        <v>8.0699786847162613E-2</v>
      </c>
      <c r="N68" s="4">
        <v>0.3457942317944715</v>
      </c>
      <c r="O68" s="4">
        <v>0.34099604557374941</v>
      </c>
      <c r="P68" s="2">
        <v>4.7981862207220893E-3</v>
      </c>
      <c r="Q68" s="8" t="b">
        <v>1</v>
      </c>
      <c r="R68" s="8" t="b">
        <v>1</v>
      </c>
      <c r="S68" s="8" t="b">
        <v>1</v>
      </c>
      <c r="T68" t="b">
        <v>1</v>
      </c>
      <c r="U68" t="b">
        <v>1</v>
      </c>
      <c r="V68" t="b">
        <v>1</v>
      </c>
      <c r="W68" s="14" t="b">
        <f t="shared" si="3"/>
        <v>1</v>
      </c>
      <c r="X68" s="14" t="b">
        <f t="shared" si="4"/>
        <v>0</v>
      </c>
      <c r="Y68" s="14" t="b">
        <f t="shared" si="5"/>
        <v>1</v>
      </c>
      <c r="Z68" s="17">
        <f>COUNTIF(ShortList!$A$3:$A$11,A68)</f>
        <v>0</v>
      </c>
    </row>
    <row xmlns:x14ac="http://schemas.microsoft.com/office/spreadsheetml/2009/9/ac" r="69" x14ac:dyDescent="0.25">
      <c r="A69" t="s">
        <v>68</v>
      </c>
      <c r="B69">
        <v>-3.5000000000000003E-2</v>
      </c>
      <c r="C69" s="3">
        <v>0.13620525600083255</v>
      </c>
      <c r="D69">
        <v>6.5000000000000002E-2</v>
      </c>
      <c r="E69" s="3">
        <v>0.14719515179534182</v>
      </c>
      <c r="F69" s="2">
        <v>1.0989895794509263E-2</v>
      </c>
      <c r="G69" t="s">
        <v>130</v>
      </c>
      <c r="H69">
        <v>1</v>
      </c>
      <c r="I69">
        <v>-3.5000000000000003E-2</v>
      </c>
      <c r="J69">
        <v>6.5000000000000002E-2</v>
      </c>
      <c r="K69" s="4">
        <v>27.548388255755469</v>
      </c>
      <c r="L69" s="4">
        <v>27.457272176268418</v>
      </c>
      <c r="M69" s="2">
        <v>9.1116079487051138E-2</v>
      </c>
      <c r="N69" s="4">
        <v>0.34662567069833622</v>
      </c>
      <c r="O69" s="4">
        <v>0.34926687496549863</v>
      </c>
      <c r="P69" s="2">
        <v>2.6412042671624114E-3</v>
      </c>
      <c r="Q69" s="8" t="b">
        <v>1</v>
      </c>
      <c r="R69" s="8" t="b">
        <v>1</v>
      </c>
      <c r="S69" s="8" t="b">
        <v>1</v>
      </c>
      <c r="T69" t="b">
        <v>1</v>
      </c>
      <c r="U69" t="b">
        <v>1</v>
      </c>
      <c r="V69" t="b">
        <v>1</v>
      </c>
      <c r="W69" s="14" t="b">
        <f t="shared" si="3"/>
        <v>1</v>
      </c>
      <c r="X69" s="14" t="b">
        <f t="shared" si="4"/>
        <v>0</v>
      </c>
      <c r="Y69" s="14" t="b">
        <f t="shared" si="5"/>
        <v>1</v>
      </c>
      <c r="Z69" s="17">
        <f>COUNTIF(ShortList!$A$3:$A$11,A69)</f>
        <v>0</v>
      </c>
    </row>
    <row xmlns:x14ac="http://schemas.microsoft.com/office/spreadsheetml/2009/9/ac" r="70" x14ac:dyDescent="0.25">
      <c r="A70" t="s">
        <v>69</v>
      </c>
      <c r="B70">
        <v>0.71599999999999997</v>
      </c>
      <c r="C70" s="3">
        <v>0.13519788625030221</v>
      </c>
      <c r="D70">
        <v>0.81599999999999995</v>
      </c>
      <c r="E70" s="3">
        <v>0.14413217492067509</v>
      </c>
      <c r="F70" s="2">
        <v>8.9342886703728808E-3</v>
      </c>
      <c r="G70" t="s">
        <v>130</v>
      </c>
      <c r="H70">
        <v>2</v>
      </c>
      <c r="I70">
        <v>0.71599999999999997</v>
      </c>
      <c r="J70">
        <v>0.81599999999999995</v>
      </c>
      <c r="K70" s="4">
        <v>27.529361199612254</v>
      </c>
      <c r="L70" s="4">
        <v>27.522171882568273</v>
      </c>
      <c r="M70" s="2">
        <v>7.1893170439807363E-3</v>
      </c>
      <c r="N70" s="4">
        <v>0.33523824047397616</v>
      </c>
      <c r="O70" s="4">
        <v>0.36506800389260569</v>
      </c>
      <c r="P70" s="2">
        <v>2.9829763418629529E-2</v>
      </c>
      <c r="Q70" s="8" t="b">
        <v>1</v>
      </c>
      <c r="R70" s="8" t="b">
        <v>1</v>
      </c>
      <c r="S70" s="8" t="b">
        <v>1</v>
      </c>
      <c r="T70" t="b">
        <v>1</v>
      </c>
      <c r="U70" t="b">
        <v>1</v>
      </c>
      <c r="V70" t="b">
        <v>1</v>
      </c>
      <c r="W70" s="14" t="b">
        <f t="shared" si="3"/>
        <v>1</v>
      </c>
      <c r="X70" s="14" t="b">
        <f t="shared" si="4"/>
        <v>1</v>
      </c>
      <c r="Y70" s="14" t="b">
        <f t="shared" si="5"/>
        <v>1</v>
      </c>
      <c r="Z70" s="17">
        <f>COUNTIF(ShortList!$A$3:$A$11,A70)</f>
        <v>0</v>
      </c>
    </row>
    <row xmlns:x14ac="http://schemas.microsoft.com/office/spreadsheetml/2009/9/ac" r="71" x14ac:dyDescent="0.25">
      <c r="A71" t="s">
        <v>70</v>
      </c>
      <c r="B71">
        <v>0.1</v>
      </c>
      <c r="C71" s="3">
        <v>0.13574699455857908</v>
      </c>
      <c r="D71">
        <v>0.2</v>
      </c>
      <c r="E71" s="3">
        <v>0.14978087641805921</v>
      </c>
      <c r="F71" s="2">
        <v>1.4033881859480124E-2</v>
      </c>
      <c r="G71" t="s">
        <v>130</v>
      </c>
      <c r="H71">
        <v>3</v>
      </c>
      <c r="I71">
        <v>0.1</v>
      </c>
      <c r="J71">
        <v>0.2</v>
      </c>
      <c r="K71" s="4">
        <v>27.57031940498581</v>
      </c>
      <c r="L71" s="4">
        <v>27.388052003356108</v>
      </c>
      <c r="M71" s="2">
        <v>0.18226740162970145</v>
      </c>
      <c r="N71" s="4">
        <v>0.33043873965348136</v>
      </c>
      <c r="O71" s="4">
        <v>0.36888037534611989</v>
      </c>
      <c r="P71" s="2">
        <v>3.8441635692638532E-2</v>
      </c>
      <c r="Q71" s="8" t="b">
        <v>1</v>
      </c>
      <c r="R71" s="8" t="b">
        <v>1</v>
      </c>
      <c r="S71" s="8" t="b">
        <v>1</v>
      </c>
      <c r="T71" t="b">
        <v>1</v>
      </c>
      <c r="U71" t="b">
        <v>1</v>
      </c>
      <c r="V71" t="b">
        <v>1</v>
      </c>
      <c r="W71" s="14" t="b">
        <f t="shared" si="3"/>
        <v>1</v>
      </c>
      <c r="X71" s="14" t="b">
        <f t="shared" si="4"/>
        <v>1</v>
      </c>
      <c r="Y71" s="14" t="b">
        <f t="shared" si="5"/>
        <v>1</v>
      </c>
      <c r="Z71" s="17">
        <f>COUNTIF(ShortList!$A$3:$A$11,A71)</f>
        <v>0</v>
      </c>
    </row>
    <row xmlns:x14ac="http://schemas.microsoft.com/office/spreadsheetml/2009/9/ac" r="72" x14ac:dyDescent="0.25">
      <c r="A72" t="s">
        <v>71</v>
      </c>
      <c r="B72">
        <v>9.2079999999999995E-2</v>
      </c>
      <c r="C72" s="3">
        <v>0.14133379568806884</v>
      </c>
      <c r="D72">
        <v>0.19208</v>
      </c>
      <c r="E72" s="3">
        <v>0.13863827862849598</v>
      </c>
      <c r="F72" s="2">
        <v>2.695517059572855E-3</v>
      </c>
      <c r="G72" t="s">
        <v>131</v>
      </c>
      <c r="H72">
        <v>1</v>
      </c>
      <c r="I72">
        <v>9.2079999999999995E-2</v>
      </c>
      <c r="J72">
        <v>0.19208</v>
      </c>
      <c r="K72" s="4">
        <v>27.444614481477515</v>
      </c>
      <c r="L72" s="4">
        <v>27.548455794044457</v>
      </c>
      <c r="M72" s="2">
        <v>0.10384131256694218</v>
      </c>
      <c r="N72" s="4">
        <v>0.34996364826342957</v>
      </c>
      <c r="O72" s="4">
        <v>0.34436027398964003</v>
      </c>
      <c r="P72" s="2">
        <v>5.6033742737895409E-3</v>
      </c>
      <c r="Q72" s="8" t="b">
        <v>1</v>
      </c>
      <c r="R72" s="8" t="b">
        <v>1</v>
      </c>
      <c r="S72" s="8" t="b">
        <v>1</v>
      </c>
      <c r="T72" t="b">
        <v>1</v>
      </c>
      <c r="U72" t="b">
        <v>1</v>
      </c>
      <c r="V72" t="b">
        <v>1</v>
      </c>
      <c r="W72" s="14" t="b">
        <f t="shared" si="3"/>
        <v>0</v>
      </c>
      <c r="X72" s="14" t="b">
        <f t="shared" si="4"/>
        <v>0</v>
      </c>
      <c r="Y72" s="14" t="b">
        <f t="shared" si="5"/>
        <v>0</v>
      </c>
      <c r="Z72" s="17">
        <f>COUNTIF(ShortList!$A$3:$A$11,A72)</f>
        <v>0</v>
      </c>
    </row>
    <row xmlns:x14ac="http://schemas.microsoft.com/office/spreadsheetml/2009/9/ac" r="73" x14ac:dyDescent="0.25">
      <c r="A73" t="s">
        <v>72</v>
      </c>
      <c r="B73">
        <v>0.73899999999999999</v>
      </c>
      <c r="C73" s="3">
        <v>0.14082908961281929</v>
      </c>
      <c r="D73">
        <v>0.83899999999999997</v>
      </c>
      <c r="E73" s="3">
        <v>0.14065679595538044</v>
      </c>
      <c r="F73" s="2">
        <v>1.722936574388434E-4</v>
      </c>
      <c r="G73" t="s">
        <v>131</v>
      </c>
      <c r="H73">
        <v>2</v>
      </c>
      <c r="I73">
        <v>0.73899999999999999</v>
      </c>
      <c r="J73">
        <v>0.83899999999999997</v>
      </c>
      <c r="K73" s="4">
        <v>27.523507730697929</v>
      </c>
      <c r="L73" s="4">
        <v>27.518487457076503</v>
      </c>
      <c r="M73" s="2">
        <v>5.0202736214259858E-3</v>
      </c>
      <c r="N73" s="4">
        <v>0.34533028826266687</v>
      </c>
      <c r="O73" s="4">
        <v>0.34620521720953878</v>
      </c>
      <c r="P73" s="2">
        <v>8.7492894687191125E-4</v>
      </c>
      <c r="Q73" s="8" t="b">
        <v>1</v>
      </c>
      <c r="R73" s="8" t="b">
        <v>1</v>
      </c>
      <c r="S73" s="8" t="b">
        <v>1</v>
      </c>
      <c r="T73" t="b">
        <v>1</v>
      </c>
      <c r="U73" t="b">
        <v>1</v>
      </c>
      <c r="V73" t="b">
        <v>1</v>
      </c>
      <c r="W73" s="14" t="b">
        <f t="shared" si="3"/>
        <v>0</v>
      </c>
      <c r="X73" s="14" t="b">
        <f t="shared" si="4"/>
        <v>0</v>
      </c>
      <c r="Y73" s="14" t="b">
        <f t="shared" si="5"/>
        <v>0</v>
      </c>
      <c r="Z73" s="17">
        <f>COUNTIF(ShortList!$A$3:$A$11,A73)</f>
        <v>0</v>
      </c>
    </row>
    <row xmlns:x14ac="http://schemas.microsoft.com/office/spreadsheetml/2009/9/ac" r="74" x14ac:dyDescent="0.25">
      <c r="A74" t="s">
        <v>73</v>
      </c>
      <c r="B74">
        <v>0.13500000000000001</v>
      </c>
      <c r="C74" s="3">
        <v>0.13071473950837173</v>
      </c>
      <c r="D74">
        <v>0.23499999999999999</v>
      </c>
      <c r="E74" s="3">
        <v>0.15556909661789414</v>
      </c>
      <c r="F74" s="2">
        <v>2.4854357109522413E-2</v>
      </c>
      <c r="G74" t="s">
        <v>131</v>
      </c>
      <c r="H74">
        <v>3</v>
      </c>
      <c r="I74">
        <v>0.13500000000000001</v>
      </c>
      <c r="J74">
        <v>0.23499999999999999</v>
      </c>
      <c r="K74" s="4">
        <v>30.799673547333043</v>
      </c>
      <c r="L74" s="4">
        <v>27.477205764927817</v>
      </c>
      <c r="M74" s="2">
        <v>3.3224677824052264</v>
      </c>
      <c r="N74" s="4">
        <v>0.37202054552526226</v>
      </c>
      <c r="O74" s="4">
        <v>0.33968474762729667</v>
      </c>
      <c r="P74" s="2">
        <v>3.233579789796559E-2</v>
      </c>
      <c r="Q74" s="8" t="b">
        <v>0</v>
      </c>
      <c r="R74" s="8" t="b">
        <v>1</v>
      </c>
      <c r="S74" s="8" t="b">
        <v>1</v>
      </c>
      <c r="T74" t="b">
        <v>1</v>
      </c>
      <c r="U74" t="b">
        <v>1</v>
      </c>
      <c r="V74" t="b">
        <v>1</v>
      </c>
      <c r="W74" s="14" t="b">
        <f t="shared" si="3"/>
        <v>1</v>
      </c>
      <c r="X74" s="14" t="b">
        <f t="shared" si="4"/>
        <v>1</v>
      </c>
      <c r="Y74" s="14" t="b">
        <f t="shared" si="5"/>
        <v>1</v>
      </c>
      <c r="Z74" s="17">
        <f>COUNTIF(ShortList!$A$3:$A$11,A74)</f>
        <v>1</v>
      </c>
    </row>
    <row xmlns:x14ac="http://schemas.microsoft.com/office/spreadsheetml/2009/9/ac" r="75" x14ac:dyDescent="0.25">
      <c r="A75" t="s">
        <v>74</v>
      </c>
      <c r="B75">
        <v>-0.02</v>
      </c>
      <c r="C75" s="3">
        <v>0.14071806645583324</v>
      </c>
      <c r="D75">
        <v>0.02</v>
      </c>
      <c r="E75" s="3">
        <v>0.14078638478066394</v>
      </c>
      <c r="F75" s="2">
        <v>6.8318324830701771E-5</v>
      </c>
      <c r="G75" t="s">
        <v>132</v>
      </c>
      <c r="H75">
        <v>1</v>
      </c>
      <c r="I75">
        <v>-0.02</v>
      </c>
      <c r="J75">
        <v>0.02</v>
      </c>
      <c r="K75" s="4">
        <v>27.520383530162405</v>
      </c>
      <c r="L75" s="4">
        <v>27.519630382978733</v>
      </c>
      <c r="M75" s="2">
        <v>7.5314718367280875E-4</v>
      </c>
      <c r="N75" s="4">
        <v>0.34559877284349139</v>
      </c>
      <c r="O75" s="4">
        <v>0.34590693401760192</v>
      </c>
      <c r="P75" s="2">
        <v>3.0816117411053279E-4</v>
      </c>
      <c r="Q75" s="8" t="b">
        <v>1</v>
      </c>
      <c r="R75" s="8" t="b">
        <v>1</v>
      </c>
      <c r="S75" s="8" t="b">
        <v>1</v>
      </c>
      <c r="T75" t="b">
        <v>1</v>
      </c>
      <c r="U75" t="b">
        <v>1</v>
      </c>
      <c r="V75" t="b">
        <v>1</v>
      </c>
      <c r="W75" s="14" t="b">
        <f t="shared" si="3"/>
        <v>0</v>
      </c>
      <c r="X75" s="14" t="b">
        <f t="shared" si="4"/>
        <v>0</v>
      </c>
      <c r="Y75" s="14" t="b">
        <f t="shared" si="5"/>
        <v>0</v>
      </c>
      <c r="Z75" s="17">
        <f>COUNTIF(ShortList!$A$3:$A$11,A75)</f>
        <v>0</v>
      </c>
    </row>
    <row xmlns:x14ac="http://schemas.microsoft.com/office/spreadsheetml/2009/9/ac" r="76" x14ac:dyDescent="0.25">
      <c r="A76" t="s">
        <v>75</v>
      </c>
      <c r="B76">
        <v>0.71</v>
      </c>
      <c r="C76" s="3">
        <v>0.14076303659837577</v>
      </c>
      <c r="D76">
        <v>0.75</v>
      </c>
      <c r="E76" s="3">
        <v>0.14074487385229695</v>
      </c>
      <c r="F76" s="2">
        <v>1.8162746078825842E-5</v>
      </c>
      <c r="G76" t="s">
        <v>132</v>
      </c>
      <c r="H76">
        <v>2</v>
      </c>
      <c r="I76">
        <v>0.71</v>
      </c>
      <c r="J76">
        <v>0.75</v>
      </c>
      <c r="K76" s="4">
        <v>27.519881319559659</v>
      </c>
      <c r="L76" s="4">
        <v>27.519643798597258</v>
      </c>
      <c r="M76" s="2">
        <v>2.3752096240059473E-4</v>
      </c>
      <c r="N76" s="4">
        <v>0.3456578215231757</v>
      </c>
      <c r="O76" s="4">
        <v>0.34567299244194455</v>
      </c>
      <c r="P76" s="2">
        <v>1.5170918768847574E-5</v>
      </c>
      <c r="Q76" s="8" t="b">
        <v>1</v>
      </c>
      <c r="R76" s="8" t="b">
        <v>1</v>
      </c>
      <c r="S76" s="8" t="b">
        <v>1</v>
      </c>
      <c r="T76" t="b">
        <v>1</v>
      </c>
      <c r="U76" t="b">
        <v>1</v>
      </c>
      <c r="V76" t="b">
        <v>1</v>
      </c>
      <c r="W76" s="14" t="b">
        <f t="shared" si="3"/>
        <v>0</v>
      </c>
      <c r="X76" s="14" t="b">
        <f t="shared" si="4"/>
        <v>0</v>
      </c>
      <c r="Y76" s="14" t="b">
        <f t="shared" si="5"/>
        <v>0</v>
      </c>
      <c r="Z76" s="17">
        <f>COUNTIF(ShortList!$A$3:$A$11,A76)</f>
        <v>0</v>
      </c>
    </row>
    <row xmlns:x14ac="http://schemas.microsoft.com/office/spreadsheetml/2009/9/ac" r="77" x14ac:dyDescent="0.25">
      <c r="A77" t="s">
        <v>76</v>
      </c>
      <c r="B77">
        <v>0.31</v>
      </c>
      <c r="C77" s="3">
        <v>0.14072011287522979</v>
      </c>
      <c r="D77">
        <v>0.35</v>
      </c>
      <c r="E77" s="3">
        <v>0.14077505697811507</v>
      </c>
      <c r="F77" s="2">
        <v>5.494410288528484E-5</v>
      </c>
      <c r="G77" t="s">
        <v>132</v>
      </c>
      <c r="H77">
        <v>3</v>
      </c>
      <c r="I77">
        <v>0.31</v>
      </c>
      <c r="J77">
        <v>0.35</v>
      </c>
      <c r="K77" s="4">
        <v>27.519578020068366</v>
      </c>
      <c r="L77" s="4">
        <v>27.519647232631485</v>
      </c>
      <c r="M77" s="2">
        <v>6.9212563118981052E-5</v>
      </c>
      <c r="N77" s="4">
        <v>0.34564053840893738</v>
      </c>
      <c r="O77" s="4">
        <v>0.34561377924474057</v>
      </c>
      <c r="P77" s="2">
        <v>2.6759164196810126E-5</v>
      </c>
      <c r="Q77" s="8" t="b">
        <v>1</v>
      </c>
      <c r="R77" s="8" t="b">
        <v>1</v>
      </c>
      <c r="S77" s="8" t="b">
        <v>1</v>
      </c>
      <c r="T77" t="b">
        <v>1</v>
      </c>
      <c r="U77" t="b">
        <v>1</v>
      </c>
      <c r="V77" t="b">
        <v>1</v>
      </c>
      <c r="W77" s="14" t="b">
        <f t="shared" si="3"/>
        <v>0</v>
      </c>
      <c r="X77" s="14" t="b">
        <f t="shared" si="4"/>
        <v>0</v>
      </c>
      <c r="Y77" s="14" t="b">
        <f t="shared" si="5"/>
        <v>0</v>
      </c>
      <c r="Z77" s="17">
        <f>COUNTIF(ShortList!$A$3:$A$11,A77)</f>
        <v>0</v>
      </c>
    </row>
    <row xmlns:x14ac="http://schemas.microsoft.com/office/spreadsheetml/2009/9/ac" r="78" x14ac:dyDescent="0.25">
      <c r="A78" t="s">
        <v>77</v>
      </c>
      <c r="B78">
        <v>-0.05</v>
      </c>
      <c r="C78" s="3">
        <v>0.14231768719764948</v>
      </c>
      <c r="D78">
        <v>0.05</v>
      </c>
      <c r="E78" s="3">
        <v>0.13931153341893193</v>
      </c>
      <c r="F78" s="2">
        <v>3.0061537787175463E-3</v>
      </c>
      <c r="G78" t="s">
        <v>133</v>
      </c>
      <c r="H78">
        <v>1</v>
      </c>
      <c r="I78">
        <v>-0.05</v>
      </c>
      <c r="J78">
        <v>0.05</v>
      </c>
      <c r="K78" s="4">
        <v>27.502666324318852</v>
      </c>
      <c r="L78" s="4">
        <v>27.536545474942386</v>
      </c>
      <c r="M78" s="2">
        <v>3.387915062353386E-2</v>
      </c>
      <c r="N78" s="4">
        <v>0.34535378687826673</v>
      </c>
      <c r="O78" s="4">
        <v>0.34612312508765058</v>
      </c>
      <c r="P78" s="2">
        <v>7.6933820938385189E-4</v>
      </c>
      <c r="Q78" s="8" t="b">
        <v>1</v>
      </c>
      <c r="R78" s="8" t="b">
        <v>1</v>
      </c>
      <c r="S78" s="8" t="b">
        <v>1</v>
      </c>
      <c r="T78" t="b">
        <v>1</v>
      </c>
      <c r="U78" t="b">
        <v>1</v>
      </c>
      <c r="V78" t="b">
        <v>1</v>
      </c>
      <c r="W78" s="14" t="b">
        <f t="shared" si="3"/>
        <v>0</v>
      </c>
      <c r="X78" s="14" t="b">
        <f t="shared" si="4"/>
        <v>0</v>
      </c>
      <c r="Y78" s="14" t="b">
        <f t="shared" si="5"/>
        <v>0</v>
      </c>
      <c r="Z78" s="17">
        <f>COUNTIF(ShortList!$A$3:$A$11,A78)</f>
        <v>0</v>
      </c>
    </row>
    <row xmlns:x14ac="http://schemas.microsoft.com/office/spreadsheetml/2009/9/ac" r="79" x14ac:dyDescent="0.25">
      <c r="A79" t="s">
        <v>78</v>
      </c>
      <c r="B79">
        <v>0.73750000000000004</v>
      </c>
      <c r="C79" s="3">
        <v>0.14500773933756667</v>
      </c>
      <c r="D79">
        <v>0.83750000000000002</v>
      </c>
      <c r="E79" s="3">
        <v>0.13713285826477795</v>
      </c>
      <c r="F79" s="2">
        <v>7.8748810727887197E-3</v>
      </c>
      <c r="G79" t="s">
        <v>133</v>
      </c>
      <c r="H79">
        <v>2</v>
      </c>
      <c r="I79">
        <v>0.73750000000000004</v>
      </c>
      <c r="J79">
        <v>0.83750000000000002</v>
      </c>
      <c r="K79" s="4">
        <v>27.529283485204076</v>
      </c>
      <c r="L79" s="4">
        <v>27.510869657016144</v>
      </c>
      <c r="M79" s="2">
        <v>1.8413828187931358E-2</v>
      </c>
      <c r="N79" s="4">
        <v>0.34319488714350366</v>
      </c>
      <c r="O79" s="4">
        <v>0.3498287314457636</v>
      </c>
      <c r="P79" s="2">
        <v>6.6338443022599392E-3</v>
      </c>
      <c r="Q79" s="8" t="b">
        <v>1</v>
      </c>
      <c r="R79" s="8" t="b">
        <v>1</v>
      </c>
      <c r="S79" s="8" t="b">
        <v>1</v>
      </c>
      <c r="T79" t="b">
        <v>1</v>
      </c>
      <c r="U79" t="b">
        <v>1</v>
      </c>
      <c r="V79" t="b">
        <v>1</v>
      </c>
      <c r="W79" s="14" t="b">
        <f t="shared" si="3"/>
        <v>1</v>
      </c>
      <c r="X79" s="14" t="b">
        <f t="shared" si="4"/>
        <v>0</v>
      </c>
      <c r="Y79" s="14" t="b">
        <f t="shared" si="5"/>
        <v>1</v>
      </c>
      <c r="Z79" s="17">
        <f>COUNTIF(ShortList!$A$3:$A$11,A79)</f>
        <v>0</v>
      </c>
    </row>
    <row xmlns:x14ac="http://schemas.microsoft.com/office/spreadsheetml/2009/9/ac" r="80" x14ac:dyDescent="0.25">
      <c r="A80" t="s">
        <v>79</v>
      </c>
      <c r="B80">
        <v>0.28000000000000003</v>
      </c>
      <c r="C80" s="3">
        <v>0.14698902179504436</v>
      </c>
      <c r="D80">
        <v>0.38</v>
      </c>
      <c r="E80" s="3">
        <v>0.13460037106405309</v>
      </c>
      <c r="F80" s="2">
        <v>1.2388650730991269E-2</v>
      </c>
      <c r="G80" t="s">
        <v>133</v>
      </c>
      <c r="H80">
        <v>3</v>
      </c>
      <c r="I80">
        <v>0.28000000000000003</v>
      </c>
      <c r="J80">
        <v>0.38</v>
      </c>
      <c r="K80" s="4">
        <v>27.503260009167434</v>
      </c>
      <c r="L80" s="4">
        <v>27.55074348996618</v>
      </c>
      <c r="M80" s="2">
        <v>4.7483480798746314E-2</v>
      </c>
      <c r="N80" s="4">
        <v>0.33729177591269432</v>
      </c>
      <c r="O80" s="4">
        <v>0.43940322115801794</v>
      </c>
      <c r="P80" s="2">
        <v>0.10211144524532362</v>
      </c>
      <c r="Q80" s="8" t="b">
        <v>1</v>
      </c>
      <c r="R80" s="8" t="b">
        <v>1</v>
      </c>
      <c r="S80" s="8" t="b">
        <v>1</v>
      </c>
      <c r="T80" t="b">
        <v>1</v>
      </c>
      <c r="U80" t="b">
        <v>1</v>
      </c>
      <c r="V80" t="b">
        <v>1</v>
      </c>
      <c r="W80" s="14" t="b">
        <f t="shared" si="3"/>
        <v>1</v>
      </c>
      <c r="X80" s="14" t="b">
        <f t="shared" si="4"/>
        <v>1</v>
      </c>
      <c r="Y80" s="14" t="b">
        <f t="shared" si="5"/>
        <v>1</v>
      </c>
      <c r="Z80" s="17">
        <f>COUNTIF(ShortList!$A$3:$A$11,A80)</f>
        <v>0</v>
      </c>
    </row>
    <row xmlns:x14ac="http://schemas.microsoft.com/office/spreadsheetml/2009/9/ac" r="81" x14ac:dyDescent="0.25">
      <c r="A81" t="s">
        <v>80</v>
      </c>
      <c r="B81">
        <v>-0.05</v>
      </c>
      <c r="C81" s="3">
        <v>0.14095559902586616</v>
      </c>
      <c r="D81">
        <v>0.05</v>
      </c>
      <c r="E81" s="3">
        <v>0.14050881792220213</v>
      </c>
      <c r="F81" s="2">
        <v>4.4678110366402901E-4</v>
      </c>
      <c r="G81" t="s">
        <v>134</v>
      </c>
      <c r="H81">
        <v>1</v>
      </c>
      <c r="I81">
        <v>-0.05</v>
      </c>
      <c r="J81">
        <v>0.05</v>
      </c>
      <c r="K81" s="4">
        <v>27.520441346230257</v>
      </c>
      <c r="L81" s="4">
        <v>27.519291454113556</v>
      </c>
      <c r="M81" s="2">
        <v>1.1498921167003573E-3</v>
      </c>
      <c r="N81" s="4">
        <v>0.34630837137886328</v>
      </c>
      <c r="O81" s="4">
        <v>0.34505772773883037</v>
      </c>
      <c r="P81" s="2">
        <v>1.2506436400329113E-3</v>
      </c>
      <c r="Q81" s="8" t="b">
        <v>1</v>
      </c>
      <c r="R81" s="8" t="b">
        <v>1</v>
      </c>
      <c r="S81" s="8" t="b">
        <v>1</v>
      </c>
      <c r="T81" t="b">
        <v>1</v>
      </c>
      <c r="U81" t="b">
        <v>1</v>
      </c>
      <c r="V81" t="b">
        <v>1</v>
      </c>
      <c r="W81" s="14" t="b">
        <f t="shared" si="3"/>
        <v>0</v>
      </c>
      <c r="X81" s="14" t="b">
        <f t="shared" si="4"/>
        <v>0</v>
      </c>
      <c r="Y81" s="14" t="b">
        <f t="shared" si="5"/>
        <v>0</v>
      </c>
      <c r="Z81" s="17">
        <f>COUNTIF(ShortList!$A$3:$A$11,A81)</f>
        <v>0</v>
      </c>
    </row>
    <row xmlns:x14ac="http://schemas.microsoft.com/office/spreadsheetml/2009/9/ac" r="82" x14ac:dyDescent="0.25">
      <c r="A82" t="s">
        <v>81</v>
      </c>
      <c r="B82">
        <v>0.65600000000000003</v>
      </c>
      <c r="C82" s="3">
        <v>0.14049580612134432</v>
      </c>
      <c r="D82">
        <v>0.75600000000000001</v>
      </c>
      <c r="E82" s="3">
        <v>0.14084473655480129</v>
      </c>
      <c r="F82" s="2">
        <v>3.4893043345696206E-4</v>
      </c>
      <c r="G82" t="s">
        <v>134</v>
      </c>
      <c r="H82">
        <v>2</v>
      </c>
      <c r="I82">
        <v>0.65600000000000003</v>
      </c>
      <c r="J82">
        <v>0.75600000000000001</v>
      </c>
      <c r="K82" s="4">
        <v>27.519114553322538</v>
      </c>
      <c r="L82" s="4">
        <v>27.520941337430884</v>
      </c>
      <c r="M82" s="2">
        <v>1.8267841083456915E-3</v>
      </c>
      <c r="N82" s="4">
        <v>0.3424374894487372</v>
      </c>
      <c r="O82" s="4">
        <v>0.34828405486422759</v>
      </c>
      <c r="P82" s="2">
        <v>5.8465654154903901E-3</v>
      </c>
      <c r="Q82" s="8" t="b">
        <v>1</v>
      </c>
      <c r="R82" s="8" t="b">
        <v>1</v>
      </c>
      <c r="S82" s="8" t="b">
        <v>1</v>
      </c>
      <c r="T82" t="b">
        <v>1</v>
      </c>
      <c r="U82" t="b">
        <v>1</v>
      </c>
      <c r="V82" t="b">
        <v>1</v>
      </c>
      <c r="W82" s="14" t="b">
        <f t="shared" si="3"/>
        <v>0</v>
      </c>
      <c r="X82" s="14" t="b">
        <f t="shared" si="4"/>
        <v>0</v>
      </c>
      <c r="Y82" s="14" t="b">
        <f t="shared" si="5"/>
        <v>0</v>
      </c>
      <c r="Z82" s="17">
        <f>COUNTIF(ShortList!$A$3:$A$11,A82)</f>
        <v>0</v>
      </c>
    </row>
    <row xmlns:x14ac="http://schemas.microsoft.com/office/spreadsheetml/2009/9/ac" r="83" x14ac:dyDescent="0.25">
      <c r="A83" t="s">
        <v>82</v>
      </c>
      <c r="B83">
        <v>0.4</v>
      </c>
      <c r="C83" s="3">
        <v>0.14404779277772836</v>
      </c>
      <c r="D83">
        <v>0.5</v>
      </c>
      <c r="E83" s="3">
        <v>0.13809437342479244</v>
      </c>
      <c r="F83" s="2">
        <v>5.9534193529359181E-3</v>
      </c>
      <c r="G83" t="s">
        <v>134</v>
      </c>
      <c r="H83">
        <v>3</v>
      </c>
      <c r="I83">
        <v>0.4</v>
      </c>
      <c r="J83">
        <v>0.5</v>
      </c>
      <c r="K83" s="4">
        <v>27.520024720909589</v>
      </c>
      <c r="L83" s="4">
        <v>27.518788966516752</v>
      </c>
      <c r="M83" s="2">
        <v>1.2357543928374071E-3</v>
      </c>
      <c r="N83" s="4">
        <v>0.36130059136777276</v>
      </c>
      <c r="O83" s="4">
        <v>0.33640261377089414</v>
      </c>
      <c r="P83" s="2">
        <v>2.4897977596878618E-2</v>
      </c>
      <c r="Q83" s="8" t="b">
        <v>1</v>
      </c>
      <c r="R83" s="8" t="b">
        <v>1</v>
      </c>
      <c r="S83" s="8" t="b">
        <v>1</v>
      </c>
      <c r="T83" t="b">
        <v>1</v>
      </c>
      <c r="U83" t="b">
        <v>1</v>
      </c>
      <c r="V83" t="b">
        <v>1</v>
      </c>
      <c r="W83" s="14" t="b">
        <f t="shared" si="3"/>
        <v>1</v>
      </c>
      <c r="X83" s="14" t="b">
        <f t="shared" si="4"/>
        <v>1</v>
      </c>
      <c r="Y83" s="14" t="b">
        <f t="shared" si="5"/>
        <v>1</v>
      </c>
      <c r="Z83" s="17">
        <f>COUNTIF(ShortList!$A$3:$A$11,A83)</f>
        <v>1</v>
      </c>
    </row>
    <row xmlns:x14ac="http://schemas.microsoft.com/office/spreadsheetml/2009/9/ac" r="84" x14ac:dyDescent="0.25">
      <c r="A84" t="s">
        <v>83</v>
      </c>
      <c r="B84">
        <v>-0.05</v>
      </c>
      <c r="C84" s="3">
        <v>0.13882816444007548</v>
      </c>
      <c r="D84">
        <v>0.05</v>
      </c>
      <c r="E84" s="3">
        <v>0.14260301279064744</v>
      </c>
      <c r="F84" s="2">
        <v>3.7748483505719577E-3</v>
      </c>
      <c r="G84" t="s">
        <v>135</v>
      </c>
      <c r="H84">
        <v>1</v>
      </c>
      <c r="I84">
        <v>-0.05</v>
      </c>
      <c r="J84">
        <v>0.05</v>
      </c>
      <c r="K84" s="4">
        <v>27.519784181229397</v>
      </c>
      <c r="L84" s="4">
        <v>27.520259544965313</v>
      </c>
      <c r="M84" s="2">
        <v>4.753637359158347E-4</v>
      </c>
      <c r="N84" s="4">
        <v>0.34989362492899106</v>
      </c>
      <c r="O84" s="4">
        <v>0.34188930250508259</v>
      </c>
      <c r="P84" s="2">
        <v>8.004322423908472E-3</v>
      </c>
      <c r="Q84" s="8" t="b">
        <v>1</v>
      </c>
      <c r="R84" s="8" t="b">
        <v>1</v>
      </c>
      <c r="S84" s="8" t="b">
        <v>1</v>
      </c>
      <c r="T84" t="b">
        <v>1</v>
      </c>
      <c r="U84" t="b">
        <v>1</v>
      </c>
      <c r="V84" t="b">
        <v>1</v>
      </c>
      <c r="W84" s="14" t="b">
        <f t="shared" si="3"/>
        <v>0</v>
      </c>
      <c r="X84" s="14" t="b">
        <f t="shared" si="4"/>
        <v>0</v>
      </c>
      <c r="Y84" s="14" t="b">
        <f t="shared" si="5"/>
        <v>0</v>
      </c>
      <c r="Z84" s="17">
        <f>COUNTIF(ShortList!$A$3:$A$11,A84)</f>
        <v>0</v>
      </c>
    </row>
    <row xmlns:x14ac="http://schemas.microsoft.com/office/spreadsheetml/2009/9/ac" r="85" x14ac:dyDescent="0.25">
      <c r="A85" t="s">
        <v>84</v>
      </c>
      <c r="B85">
        <v>0.65600000000000003</v>
      </c>
      <c r="C85" s="3">
        <v>0.1308456186620062</v>
      </c>
      <c r="D85">
        <v>0.75600000000000001</v>
      </c>
      <c r="E85" s="3">
        <v>0.14839638219254586</v>
      </c>
      <c r="F85" s="2">
        <v>1.7550763530539665E-2</v>
      </c>
      <c r="G85" t="s">
        <v>135</v>
      </c>
      <c r="H85">
        <v>2</v>
      </c>
      <c r="I85">
        <v>0.65600000000000003</v>
      </c>
      <c r="J85">
        <v>0.75600000000000001</v>
      </c>
      <c r="K85" s="4">
        <v>27.520023429250955</v>
      </c>
      <c r="L85" s="4">
        <v>27.519575109672076</v>
      </c>
      <c r="M85" s="2">
        <v>4.4831957887936369E-4</v>
      </c>
      <c r="N85" s="4">
        <v>0.3687706264421628</v>
      </c>
      <c r="O85" s="4">
        <v>0.32932349545554518</v>
      </c>
      <c r="P85" s="2">
        <v>3.9447130986617618E-2</v>
      </c>
      <c r="Q85" s="8" t="b">
        <v>1</v>
      </c>
      <c r="R85" s="8" t="b">
        <v>1</v>
      </c>
      <c r="S85" s="8" t="b">
        <v>1</v>
      </c>
      <c r="T85" t="b">
        <v>1</v>
      </c>
      <c r="U85" t="b">
        <v>1</v>
      </c>
      <c r="V85" t="b">
        <v>1</v>
      </c>
      <c r="W85" s="14" t="b">
        <f t="shared" si="3"/>
        <v>1</v>
      </c>
      <c r="X85" s="14" t="b">
        <f t="shared" si="4"/>
        <v>1</v>
      </c>
      <c r="Y85" s="14" t="b">
        <f t="shared" si="5"/>
        <v>1</v>
      </c>
      <c r="Z85" s="17">
        <f>COUNTIF(ShortList!$A$3:$A$11,A85)</f>
        <v>1</v>
      </c>
    </row>
    <row xmlns:x14ac="http://schemas.microsoft.com/office/spreadsheetml/2009/9/ac" r="86" x14ac:dyDescent="0.25">
      <c r="A86" t="s">
        <v>85</v>
      </c>
      <c r="B86">
        <v>0.1</v>
      </c>
      <c r="C86" s="3">
        <v>0.13345984381537543</v>
      </c>
      <c r="D86">
        <v>0.2</v>
      </c>
      <c r="E86" s="3">
        <v>0.15134709653270068</v>
      </c>
      <c r="F86" s="2">
        <v>1.7887252717325247E-2</v>
      </c>
      <c r="G86" t="s">
        <v>135</v>
      </c>
      <c r="H86">
        <v>3</v>
      </c>
      <c r="I86">
        <v>0.1</v>
      </c>
      <c r="J86">
        <v>0.2</v>
      </c>
      <c r="K86" s="4">
        <v>27.517693052045843</v>
      </c>
      <c r="L86" s="4">
        <v>27.52145332882975</v>
      </c>
      <c r="M86" s="2">
        <v>3.7602767839075568E-3</v>
      </c>
      <c r="N86" s="4">
        <v>0.33904164808336923</v>
      </c>
      <c r="O86" s="4">
        <v>0.35830010590117461</v>
      </c>
      <c r="P86" s="2">
        <v>1.9258457817805386E-2</v>
      </c>
      <c r="Q86" s="8" t="b">
        <v>1</v>
      </c>
      <c r="R86" s="8" t="b">
        <v>1</v>
      </c>
      <c r="S86" s="8" t="b">
        <v>1</v>
      </c>
      <c r="T86" t="b">
        <v>1</v>
      </c>
      <c r="U86" t="b">
        <v>1</v>
      </c>
      <c r="V86" t="b">
        <v>1</v>
      </c>
      <c r="W86" s="14" t="b">
        <f t="shared" si="3"/>
        <v>1</v>
      </c>
      <c r="X86" s="14" t="b">
        <f t="shared" si="4"/>
        <v>1</v>
      </c>
      <c r="Y86" s="14" t="b">
        <f t="shared" si="5"/>
        <v>1</v>
      </c>
      <c r="Z86" s="17">
        <f>COUNTIF(ShortList!$A$3:$A$11,A86)</f>
        <v>1</v>
      </c>
    </row>
    <row xmlns:x14ac="http://schemas.microsoft.com/office/spreadsheetml/2009/9/ac" r="87" x14ac:dyDescent="0.25">
      <c r="A87" t="s">
        <v>86</v>
      </c>
      <c r="B87">
        <v>-0.15</v>
      </c>
      <c r="C87" s="3">
        <v>0.1407521453043811</v>
      </c>
      <c r="D87">
        <v>-0.11</v>
      </c>
      <c r="E87" s="3">
        <v>0.14072026776168117</v>
      </c>
      <c r="F87" s="2">
        <v>3.1877542699926265E-5</v>
      </c>
      <c r="G87" t="s">
        <v>136</v>
      </c>
      <c r="H87">
        <v>1</v>
      </c>
      <c r="I87">
        <v>-0.15</v>
      </c>
      <c r="J87">
        <v>-0.11</v>
      </c>
      <c r="K87" s="4">
        <v>27.519532294902547</v>
      </c>
      <c r="L87" s="4">
        <v>27.519402449887991</v>
      </c>
      <c r="M87" s="2">
        <v>1.2984501455548525E-4</v>
      </c>
      <c r="N87" s="4">
        <v>0.34560414175608001</v>
      </c>
      <c r="O87" s="4">
        <v>0.34577725046844798</v>
      </c>
      <c r="P87" s="2">
        <v>1.7310871236797531E-4</v>
      </c>
      <c r="Q87" s="8" t="b">
        <v>1</v>
      </c>
      <c r="R87" s="8" t="b">
        <v>1</v>
      </c>
      <c r="S87" s="8" t="b">
        <v>1</v>
      </c>
      <c r="T87" t="b">
        <v>1</v>
      </c>
      <c r="U87" t="b">
        <v>1</v>
      </c>
      <c r="V87" t="b">
        <v>1</v>
      </c>
      <c r="W87" s="14" t="b">
        <f t="shared" si="3"/>
        <v>0</v>
      </c>
      <c r="X87" s="14" t="b">
        <f t="shared" si="4"/>
        <v>0</v>
      </c>
      <c r="Y87" s="14" t="b">
        <f t="shared" si="5"/>
        <v>0</v>
      </c>
      <c r="Z87" s="17">
        <f>COUNTIF(ShortList!$A$3:$A$11,A87)</f>
        <v>0</v>
      </c>
    </row>
    <row xmlns:x14ac="http://schemas.microsoft.com/office/spreadsheetml/2009/9/ac" r="88" x14ac:dyDescent="0.25">
      <c r="A88" t="s">
        <v>87</v>
      </c>
      <c r="B88">
        <v>0.73899999999999999</v>
      </c>
      <c r="C88" s="3">
        <v>0.14073144205271285</v>
      </c>
      <c r="D88">
        <v>0.77900000000000003</v>
      </c>
      <c r="E88" s="3">
        <v>0.14073144205271285</v>
      </c>
      <c r="F88" s="2">
        <v>0</v>
      </c>
      <c r="G88" t="s">
        <v>136</v>
      </c>
      <c r="H88">
        <v>2</v>
      </c>
      <c r="I88">
        <v>0.73899999999999999</v>
      </c>
      <c r="J88">
        <v>0.77900000000000003</v>
      </c>
      <c r="K88" s="4">
        <v>27.519817773206967</v>
      </c>
      <c r="L88" s="4">
        <v>27.519817773206967</v>
      </c>
      <c r="M88" s="2">
        <v>0</v>
      </c>
      <c r="N88" s="4">
        <v>0.34558843830377967</v>
      </c>
      <c r="O88" s="4">
        <v>0.34558843830377967</v>
      </c>
      <c r="P88" s="2">
        <v>0</v>
      </c>
      <c r="Q88" s="8" t="b">
        <v>1</v>
      </c>
      <c r="R88" s="8" t="b">
        <v>1</v>
      </c>
      <c r="S88" s="8" t="b">
        <v>1</v>
      </c>
      <c r="T88" t="b">
        <v>1</v>
      </c>
      <c r="U88" t="b">
        <v>1</v>
      </c>
      <c r="V88" t="b">
        <v>1</v>
      </c>
      <c r="W88" s="14" t="b">
        <f t="shared" si="3"/>
        <v>0</v>
      </c>
      <c r="X88" s="14" t="b">
        <f t="shared" si="4"/>
        <v>0</v>
      </c>
      <c r="Y88" s="14" t="b">
        <f t="shared" si="5"/>
        <v>0</v>
      </c>
      <c r="Z88" s="17">
        <f>COUNTIF(ShortList!$A$3:$A$11,A88)</f>
        <v>0</v>
      </c>
    </row>
    <row xmlns:x14ac="http://schemas.microsoft.com/office/spreadsheetml/2009/9/ac" r="89" x14ac:dyDescent="0.25">
      <c r="A89" t="s">
        <v>88</v>
      </c>
      <c r="B89">
        <v>0.16500000000000001</v>
      </c>
      <c r="C89" s="3">
        <v>0.14072026776168117</v>
      </c>
      <c r="D89">
        <v>0.20499999999999999</v>
      </c>
      <c r="E89" s="3">
        <v>0.14072026776168117</v>
      </c>
      <c r="F89" s="2">
        <v>0</v>
      </c>
      <c r="G89" t="s">
        <v>136</v>
      </c>
      <c r="H89">
        <v>3</v>
      </c>
      <c r="I89">
        <v>0.16500000000000001</v>
      </c>
      <c r="J89">
        <v>0.20499999999999999</v>
      </c>
      <c r="K89" s="4">
        <v>27.519402449887991</v>
      </c>
      <c r="L89" s="4">
        <v>27.519402449887991</v>
      </c>
      <c r="M89" s="2">
        <v>0</v>
      </c>
      <c r="N89" s="4">
        <v>0.34577725046844798</v>
      </c>
      <c r="O89" s="4">
        <v>0.34577725046844798</v>
      </c>
      <c r="P89" s="2">
        <v>0</v>
      </c>
      <c r="Q89" s="8" t="b">
        <v>1</v>
      </c>
      <c r="R89" s="8" t="b">
        <v>1</v>
      </c>
      <c r="S89" s="8" t="b">
        <v>1</v>
      </c>
      <c r="T89" t="b">
        <v>1</v>
      </c>
      <c r="U89" t="b">
        <v>1</v>
      </c>
      <c r="V89" t="b">
        <v>1</v>
      </c>
      <c r="W89" s="14" t="b">
        <f t="shared" si="3"/>
        <v>0</v>
      </c>
      <c r="X89" s="14" t="b">
        <f t="shared" si="4"/>
        <v>0</v>
      </c>
      <c r="Y89" s="14" t="b">
        <f t="shared" si="5"/>
        <v>0</v>
      </c>
      <c r="Z89" s="17">
        <f>COUNTIF(ShortList!$A$3:$A$11,A89)</f>
        <v>0</v>
      </c>
    </row>
    <row xmlns:x14ac="http://schemas.microsoft.com/office/spreadsheetml/2009/9/ac" r="90" x14ac:dyDescent="0.25">
      <c r="A90" t="s">
        <v>89</v>
      </c>
      <c r="B90">
        <v>-0.02</v>
      </c>
      <c r="C90" s="3">
        <v>0.14073023474162361</v>
      </c>
      <c r="D90">
        <v>0.02</v>
      </c>
      <c r="E90" s="3">
        <v>0.14074438942786313</v>
      </c>
      <c r="F90" s="2">
        <v>1.4154686239525871E-5</v>
      </c>
      <c r="G90" t="s">
        <v>137</v>
      </c>
      <c r="H90">
        <v>1</v>
      </c>
      <c r="I90">
        <v>-0.02</v>
      </c>
      <c r="J90">
        <v>0.02</v>
      </c>
      <c r="K90" s="4">
        <v>27.520400378796978</v>
      </c>
      <c r="L90" s="4">
        <v>27.520367044433272</v>
      </c>
      <c r="M90" s="2">
        <v>3.3334363706671866E-5</v>
      </c>
      <c r="N90" s="4">
        <v>0.34572703622020462</v>
      </c>
      <c r="O90" s="4">
        <v>0.34576981414432889</v>
      </c>
      <c r="P90" s="2">
        <v>4.277792412427095E-5</v>
      </c>
      <c r="Q90" s="8" t="b">
        <v>1</v>
      </c>
      <c r="R90" s="8" t="b">
        <v>1</v>
      </c>
      <c r="S90" s="8" t="b">
        <v>1</v>
      </c>
      <c r="T90" t="b">
        <v>1</v>
      </c>
      <c r="U90" t="b">
        <v>1</v>
      </c>
      <c r="V90" t="b">
        <v>1</v>
      </c>
      <c r="W90" s="14" t="b">
        <f t="shared" si="3"/>
        <v>0</v>
      </c>
      <c r="X90" s="14" t="b">
        <f t="shared" si="4"/>
        <v>0</v>
      </c>
      <c r="Y90" s="14" t="b">
        <f t="shared" si="5"/>
        <v>0</v>
      </c>
      <c r="Z90" s="17">
        <f>COUNTIF(ShortList!$A$3:$A$11,A90)</f>
        <v>0</v>
      </c>
    </row>
    <row xmlns:x14ac="http://schemas.microsoft.com/office/spreadsheetml/2009/9/ac" r="91" x14ac:dyDescent="0.25">
      <c r="A91" t="s">
        <v>90</v>
      </c>
      <c r="B91">
        <v>0.72</v>
      </c>
      <c r="C91" s="3">
        <v>0.14073449688359616</v>
      </c>
      <c r="D91">
        <v>0.76</v>
      </c>
      <c r="E91" s="3">
        <v>0.14074685314215254</v>
      </c>
      <c r="F91" s="2">
        <v>1.2356258556389665E-5</v>
      </c>
      <c r="G91" t="s">
        <v>137</v>
      </c>
      <c r="H91">
        <v>2</v>
      </c>
      <c r="I91">
        <v>0.72</v>
      </c>
      <c r="J91">
        <v>0.76</v>
      </c>
      <c r="K91" s="4">
        <v>27.521188247909151</v>
      </c>
      <c r="L91" s="4">
        <v>27.520425331999149</v>
      </c>
      <c r="M91" s="2">
        <v>7.6291591000199332E-4</v>
      </c>
      <c r="N91" s="4">
        <v>0.34568860074021679</v>
      </c>
      <c r="O91" s="4">
        <v>0.34577941931474271</v>
      </c>
      <c r="P91" s="2">
        <v>9.0818574525919349E-5</v>
      </c>
      <c r="Q91" s="8" t="b">
        <v>1</v>
      </c>
      <c r="R91" s="8" t="b">
        <v>1</v>
      </c>
      <c r="S91" s="8" t="b">
        <v>1</v>
      </c>
      <c r="T91" t="b">
        <v>1</v>
      </c>
      <c r="U91" t="b">
        <v>1</v>
      </c>
      <c r="V91" t="b">
        <v>1</v>
      </c>
      <c r="W91" s="14" t="b">
        <f t="shared" si="3"/>
        <v>0</v>
      </c>
      <c r="X91" s="14" t="b">
        <f t="shared" si="4"/>
        <v>0</v>
      </c>
      <c r="Y91" s="14" t="b">
        <f t="shared" si="5"/>
        <v>0</v>
      </c>
      <c r="Z91" s="17">
        <f>COUNTIF(ShortList!$A$3:$A$11,A91)</f>
        <v>0</v>
      </c>
    </row>
    <row xmlns:x14ac="http://schemas.microsoft.com/office/spreadsheetml/2009/9/ac" r="92" x14ac:dyDescent="0.25">
      <c r="A92" t="s">
        <v>91</v>
      </c>
      <c r="B92">
        <v>0.31</v>
      </c>
      <c r="C92" s="3">
        <v>0.14072032204569482</v>
      </c>
      <c r="D92">
        <v>0.35</v>
      </c>
      <c r="E92" s="3">
        <v>0.14078703740995802</v>
      </c>
      <c r="F92" s="2">
        <v>6.6715364263197907E-5</v>
      </c>
      <c r="G92" t="s">
        <v>137</v>
      </c>
      <c r="H92">
        <v>3</v>
      </c>
      <c r="I92">
        <v>0.31</v>
      </c>
      <c r="J92">
        <v>0.35</v>
      </c>
      <c r="K92" s="4">
        <v>27.519441926967602</v>
      </c>
      <c r="L92" s="4">
        <v>27.519266928267712</v>
      </c>
      <c r="M92" s="2">
        <v>1.7499869989023864E-4</v>
      </c>
      <c r="N92" s="4">
        <v>0.34592657664625498</v>
      </c>
      <c r="O92" s="4">
        <v>0.34562990610124278</v>
      </c>
      <c r="P92" s="2">
        <v>2.9667054501220091E-4</v>
      </c>
      <c r="Q92" s="8" t="b">
        <v>1</v>
      </c>
      <c r="R92" s="8" t="b">
        <v>1</v>
      </c>
      <c r="S92" s="8" t="b">
        <v>1</v>
      </c>
      <c r="T92" t="b">
        <v>1</v>
      </c>
      <c r="U92" t="b">
        <v>1</v>
      </c>
      <c r="V92" t="b">
        <v>1</v>
      </c>
      <c r="W92" s="14" t="b">
        <f t="shared" si="3"/>
        <v>0</v>
      </c>
      <c r="X92" s="14" t="b">
        <f t="shared" si="4"/>
        <v>0</v>
      </c>
      <c r="Y92" s="14" t="b">
        <f t="shared" si="5"/>
        <v>0</v>
      </c>
      <c r="Z92" s="17">
        <f>COUNTIF(ShortList!$A$3:$A$11,A92)</f>
        <v>0</v>
      </c>
    </row>
    <row xmlns:x14ac="http://schemas.microsoft.com/office/spreadsheetml/2009/9/ac" r="93" x14ac:dyDescent="0.25">
      <c r="A93" t="s">
        <v>92</v>
      </c>
      <c r="B93">
        <v>-0.05</v>
      </c>
      <c r="C93" s="3">
        <v>0.14257458570405307</v>
      </c>
      <c r="D93">
        <v>0.05</v>
      </c>
      <c r="E93" s="3">
        <v>0.13886617881063404</v>
      </c>
      <c r="F93" s="2">
        <v>3.7084068934190306E-3</v>
      </c>
      <c r="G93" t="s">
        <v>138</v>
      </c>
      <c r="H93">
        <v>1</v>
      </c>
      <c r="I93">
        <v>-0.05</v>
      </c>
      <c r="J93">
        <v>0.05</v>
      </c>
      <c r="K93" s="4">
        <v>27.511859484128763</v>
      </c>
      <c r="L93" s="4">
        <v>27.528771383675348</v>
      </c>
      <c r="M93" s="2">
        <v>1.6911899546585119E-2</v>
      </c>
      <c r="N93" s="4">
        <v>0.34978353995823047</v>
      </c>
      <c r="O93" s="4">
        <v>0.34214476305958313</v>
      </c>
      <c r="P93" s="2">
        <v>7.638776898647337E-3</v>
      </c>
      <c r="Q93" s="8" t="b">
        <v>1</v>
      </c>
      <c r="R93" s="8" t="b">
        <v>1</v>
      </c>
      <c r="S93" s="8" t="b">
        <v>1</v>
      </c>
      <c r="T93" t="b">
        <v>1</v>
      </c>
      <c r="U93" t="b">
        <v>1</v>
      </c>
      <c r="V93" t="b">
        <v>1</v>
      </c>
      <c r="W93" s="14" t="b">
        <f t="shared" si="3"/>
        <v>0</v>
      </c>
      <c r="X93" s="14" t="b">
        <f t="shared" si="4"/>
        <v>0</v>
      </c>
      <c r="Y93" s="14" t="b">
        <f t="shared" si="5"/>
        <v>0</v>
      </c>
      <c r="Z93" s="17">
        <f>COUNTIF(ShortList!$A$3:$A$11,A93)</f>
        <v>0</v>
      </c>
    </row>
    <row xmlns:x14ac="http://schemas.microsoft.com/office/spreadsheetml/2009/9/ac" r="94" x14ac:dyDescent="0.25">
      <c r="A94" t="s">
        <v>93</v>
      </c>
      <c r="B94">
        <v>0.73750000000000004</v>
      </c>
      <c r="C94" s="3">
        <v>0.14820404592446151</v>
      </c>
      <c r="D94">
        <v>0.83750000000000002</v>
      </c>
      <c r="E94" s="3">
        <v>0.13416030928559713</v>
      </c>
      <c r="F94" s="2">
        <v>1.4043736638864379E-2</v>
      </c>
      <c r="G94" t="s">
        <v>138</v>
      </c>
      <c r="H94">
        <v>2</v>
      </c>
      <c r="I94">
        <v>0.73750000000000004</v>
      </c>
      <c r="J94">
        <v>0.83750000000000002</v>
      </c>
      <c r="K94" s="4">
        <v>27.519648970825585</v>
      </c>
      <c r="L94" s="4">
        <v>27.520122038684008</v>
      </c>
      <c r="M94" s="2">
        <v>4.7306785842238241E-4</v>
      </c>
      <c r="N94" s="4">
        <v>0.34631522540454951</v>
      </c>
      <c r="O94" s="4">
        <v>0.34549722024239377</v>
      </c>
      <c r="P94" s="2">
        <v>8.1800516215574381E-4</v>
      </c>
      <c r="Q94" s="8" t="b">
        <v>1</v>
      </c>
      <c r="R94" s="8" t="b">
        <v>1</v>
      </c>
      <c r="S94" s="8" t="b">
        <v>1</v>
      </c>
      <c r="T94" t="b">
        <v>1</v>
      </c>
      <c r="U94" t="b">
        <v>1</v>
      </c>
      <c r="V94" t="b">
        <v>1</v>
      </c>
      <c r="W94" s="14" t="b">
        <f t="shared" si="3"/>
        <v>1</v>
      </c>
      <c r="X94" s="14" t="b">
        <f t="shared" si="4"/>
        <v>0</v>
      </c>
      <c r="Y94" s="14" t="b">
        <f t="shared" si="5"/>
        <v>1</v>
      </c>
      <c r="Z94" s="17">
        <f>COUNTIF(ShortList!$A$3:$A$11,A94)</f>
        <v>0</v>
      </c>
    </row>
    <row xmlns:x14ac="http://schemas.microsoft.com/office/spreadsheetml/2009/9/ac" r="95" x14ac:dyDescent="0.25">
      <c r="A95" t="s">
        <v>94</v>
      </c>
      <c r="B95">
        <v>0.28000000000000003</v>
      </c>
      <c r="C95" s="3">
        <v>0.14549519256000748</v>
      </c>
      <c r="D95">
        <v>0.38</v>
      </c>
      <c r="E95" s="3">
        <v>0.13613800279867141</v>
      </c>
      <c r="F95" s="2">
        <v>9.3571897613360655E-3</v>
      </c>
      <c r="G95" t="s">
        <v>138</v>
      </c>
      <c r="H95">
        <v>3</v>
      </c>
      <c r="I95">
        <v>0.28000000000000003</v>
      </c>
      <c r="J95">
        <v>0.38</v>
      </c>
      <c r="K95" s="4">
        <v>27.52278348129397</v>
      </c>
      <c r="L95" s="4">
        <v>27.529600329093228</v>
      </c>
      <c r="M95" s="2">
        <v>6.8168477992571752E-3</v>
      </c>
      <c r="N95" s="4">
        <v>0.35203283340489955</v>
      </c>
      <c r="O95" s="4">
        <v>0.39020129639219547</v>
      </c>
      <c r="P95" s="2">
        <v>3.8168462987295926E-2</v>
      </c>
      <c r="Q95" s="8" t="b">
        <v>1</v>
      </c>
      <c r="R95" s="8" t="b">
        <v>1</v>
      </c>
      <c r="S95" s="8" t="b">
        <v>1</v>
      </c>
      <c r="T95" t="b">
        <v>1</v>
      </c>
      <c r="U95" t="b">
        <v>1</v>
      </c>
      <c r="V95" t="b">
        <v>1</v>
      </c>
      <c r="W95" s="14" t="b">
        <f t="shared" si="3"/>
        <v>1</v>
      </c>
      <c r="X95" s="14" t="b">
        <f t="shared" si="4"/>
        <v>1</v>
      </c>
      <c r="Y95" s="14" t="b">
        <f t="shared" si="5"/>
        <v>1</v>
      </c>
      <c r="Z95" s="17">
        <f>COUNTIF(ShortList!$A$3:$A$11,A95)</f>
        <v>0</v>
      </c>
    </row>
  </sheetData>
  <autoFilter ref="A1:Z95"/>
  <conditionalFormatting sqref="F2:F9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{839F501A-3B60-4FEB-9D0B-D363118EBB92}</x14:id>
        </ext>
      </extLst>
    </cfRule>
  </conditionalFormatting>
  <conditionalFormatting sqref="G1:J1 G92:J1048576">
    <cfRule type="expression" dxfId="11" priority="5">
      <formula>$S2=TRUE</formula>
    </cfRule>
  </conditionalFormatting>
  <conditionalFormatting sqref="G2:J95">
    <cfRule type="expression" dxfId="10" priority="4">
      <formula>$S2</formula>
    </cfRule>
  </conditionalFormatting>
  <conditionalFormatting sqref="M2:M9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{39FAD0FC-4772-46C9-919B-53C0E95F751A}</x14:id>
        </ext>
      </extLst>
    </cfRule>
  </conditionalFormatting>
  <conditionalFormatting sqref="P2:P9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{33405C9C-828F-4D17-AE46-27C56272C12C}</x14:id>
        </ext>
      </extLst>
    </cfRule>
  </conditionalFormatting>
  <conditionalFormatting sqref="Q2:V95">
    <cfRule type="cellIs" dxfId="9" priority="1" operator="equal">
      <formula>FALSE</formula>
    </cfRule>
  </conditionalFormatting>
  <conditionalFormatting sqref="S1">
    <cfRule type="cellIs" dxfId="8" priority="6" operator="equal">
      <formula>TRUE</formula>
    </cfRule>
  </conditionalFormatting>
  <conditionalFormatting sqref="W2:X95">
    <cfRule type="cellIs" dxfId="7" priority="2" operator="equal">
      <formula>TRUE</formula>
    </cfRule>
  </conditionalFormatting>
  <conditionalFormatting sqref="Y1:Z95">
    <cfRule type="cellIs" dxfId="6" priority="3" operator="equal">
      <formula>TRUE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9F501A-3B60-4FEB-9D0B-D363118EBB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F2:F95</xm:sqref>
        </x14:conditionalFormatting>
        <x14:conditionalFormatting xmlns:xm="http://schemas.microsoft.com/office/excel/2006/main">
          <x14:cfRule type="dataBar" id="{39FAD0FC-4772-46C9-919B-53C0E95F75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M2:M95</xm:sqref>
        </x14:conditionalFormatting>
        <x14:conditionalFormatting xmlns:xm="http://schemas.microsoft.com/office/excel/2006/main">
          <x14:cfRule type="dataBar" id="{33405C9C-828F-4D17-AE46-27C56272C1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P2:P95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8BE9-A875-4152-9DA9-D145662FA847}">
  <dimension ref="A1:AB9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8" sqref="A8"/>
    </sheetView>
  </sheetViews>
  <sheetFormatPr xmlns:x14ac="http://schemas.microsoft.com/office/spreadsheetml/2009/9/ac" defaultColWidth="9.85546875" defaultRowHeight="15" x14ac:dyDescent="0.25"/>
  <cols>
    <col min="1" max="1" width="16.140625" bestFit="true" customWidth="true"/>
    <col min="2" max="2" width="9.85546875" bestFit="true" customWidth="true"/>
    <col min="3" max="3" width="12" bestFit="true" customWidth="true"/>
    <col min="4" max="4" width="9.85546875" bestFit="true" customWidth="true"/>
    <col min="5" max="5" width="12" bestFit="true" customWidth="true"/>
    <col min="6" max="6" width="12" customWidth="true"/>
    <col min="7" max="7" width="61.28515625" bestFit="true" customWidth="true"/>
    <col min="8" max="8" width="8.28515625" bestFit="true" customWidth="true"/>
    <col min="9" max="10" width="9.7109375" bestFit="true" customWidth="true"/>
    <col min="11" max="12" width="8.140625" bestFit="true" customWidth="true"/>
    <col min="13" max="13" width="8.28515625" bestFit="true" customWidth="true"/>
    <col min="14" max="15" width="8.7109375" bestFit="true" customWidth="true"/>
    <col min="16" max="16" width="13.140625" customWidth="true"/>
    <col min="17" max="17" width="11.140625" bestFit="true" customWidth="true"/>
    <col min="18" max="18" width="11" bestFit="true" customWidth="true"/>
    <col min="19" max="19" width="10.5703125" bestFit="true" customWidth="true"/>
    <col min="20" max="20" width="10.42578125" bestFit="true" customWidth="true"/>
    <col min="21" max="21" width="10.28515625" bestFit="true" customWidth="true"/>
    <col min="22" max="22" width="10.140625" bestFit="true" customWidth="true"/>
    <col min="23" max="23" width="7.85546875" style="12" bestFit="true" customWidth="true"/>
    <col min="24" max="24" width="8.42578125" style="12" bestFit="true" customWidth="true"/>
    <col min="25" max="25" width="7.42578125" style="12" bestFit="true" customWidth="true"/>
    <col min="26" max="26" width="10.42578125" style="18" bestFit="true" customWidth="true"/>
    <col min="27" max="27" width="6.140625" style="12" bestFit="true" customWidth="true"/>
    <col min="28" max="28" width="12" style="12" bestFit="true" customWidth="true"/>
  </cols>
  <sheetData>
    <row xmlns:x14ac="http://schemas.microsoft.com/office/spreadsheetml/2009/9/ac" r="1" s="1" customFormat="true" x14ac:dyDescent="0.25">
      <c r="A1" s="1" t="s">
        <v>0</v>
      </c>
      <c r="B1" s="1" t="s">
        <v>95</v>
      </c>
      <c r="C1" s="1" t="s">
        <v>96</v>
      </c>
      <c r="D1" s="1" t="s">
        <v>97</v>
      </c>
      <c r="E1" s="1" t="s">
        <v>98</v>
      </c>
      <c r="F1" s="28" t="s">
        <v>99</v>
      </c>
      <c r="G1" s="23" t="s">
        <v>100</v>
      </c>
      <c r="H1" s="23" t="s">
        <v>139</v>
      </c>
      <c r="I1" s="23" t="s">
        <v>140</v>
      </c>
      <c r="J1" s="23" t="s">
        <v>141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  <c r="P1" s="28" t="s">
        <v>147</v>
      </c>
      <c r="Q1" s="7" t="s">
        <v>153</v>
      </c>
      <c r="R1" s="7" t="s">
        <v>154</v>
      </c>
      <c r="S1" s="7" t="s">
        <v>152</v>
      </c>
      <c r="T1" s="1" t="s">
        <v>155</v>
      </c>
      <c r="U1" s="1" t="s">
        <v>156</v>
      </c>
      <c r="V1" s="1" t="s">
        <v>157</v>
      </c>
      <c r="W1" s="11" t="s">
        <v>148</v>
      </c>
      <c r="X1" s="11" t="s">
        <v>149</v>
      </c>
      <c r="Y1" s="11" t="s">
        <v>150</v>
      </c>
      <c r="Z1" s="24" t="s">
        <v>158</v>
      </c>
      <c r="AA1" s="12"/>
      <c r="AB1" s="13" t="s">
        <v>151</v>
      </c>
    </row>
    <row xmlns:x14ac="http://schemas.microsoft.com/office/spreadsheetml/2009/9/ac" r="2" x14ac:dyDescent="0.25">
      <c r="A2" t="s">
        <v>54</v>
      </c>
      <c r="B2">
        <v>0.25</v>
      </c>
      <c r="C2" s="3">
        <v>0.12556290679693452</v>
      </c>
      <c r="D2">
        <v>0.35</v>
      </c>
      <c r="E2" s="3">
        <v>0.15188242093459139</v>
      </c>
      <c r="F2" s="2">
        <v>2.6319514137656874E-2</v>
      </c>
      <c r="G2" t="s">
        <v>122</v>
      </c>
      <c r="H2">
        <v>1</v>
      </c>
      <c r="I2">
        <v>0.25</v>
      </c>
      <c r="J2">
        <v>0.35</v>
      </c>
      <c r="K2" s="4">
        <v>27.520575397087327</v>
      </c>
      <c r="L2" s="4">
        <v>27.520621855404329</v>
      </c>
      <c r="M2" s="2">
        <v>4.6458317001452087E-5</v>
      </c>
      <c r="N2" s="4">
        <v>0.36347484942746511</v>
      </c>
      <c r="O2" s="4">
        <v>0.33576288212485211</v>
      </c>
      <c r="P2" s="2">
        <v>2.7711967302612994E-2</v>
      </c>
      <c r="Q2" s="8" t="b">
        <v>1</v>
      </c>
      <c r="R2" s="8" t="b">
        <v>1</v>
      </c>
      <c r="S2" s="8" t="b">
        <v>1</v>
      </c>
      <c r="T2" t="b">
        <v>1</v>
      </c>
      <c r="U2" t="b">
        <v>1</v>
      </c>
      <c r="V2" t="b">
        <v>1</v>
      </c>
      <c r="W2" s="14" t="b">
        <f t="shared" ref="W2:W33" si="0">F2&gt;=$AB$2</f>
        <v>1</v>
      </c>
      <c r="X2" s="14" t="b">
        <f t="shared" ref="X2:X33" si="1">P2&gt;=$AB$3</f>
        <v>1</v>
      </c>
      <c r="Y2" s="14" t="b">
        <f t="shared" ref="Y2:Y33" si="2">OR(W2,X2)</f>
        <v>1</v>
      </c>
      <c r="Z2" s="17">
        <f>COUNTIF(ShortList!$A$3:$A$11,A2)</f>
        <v>1</v>
      </c>
      <c r="AA2" s="15" t="s">
        <v>148</v>
      </c>
      <c r="AB2" s="12">
        <f>LARGE(F:F,26)</f>
        <v>5.2453067004725462E-3</v>
      </c>
    </row>
    <row xmlns:x14ac="http://schemas.microsoft.com/office/spreadsheetml/2009/9/ac" r="3" x14ac:dyDescent="0.25">
      <c r="A3" t="s">
        <v>57</v>
      </c>
      <c r="B3">
        <v>0</v>
      </c>
      <c r="C3" s="3">
        <v>0.15184156808285998</v>
      </c>
      <c r="D3">
        <v>0.1</v>
      </c>
      <c r="E3" s="3">
        <v>0.12562519192471447</v>
      </c>
      <c r="F3" s="2">
        <v>2.621637615814551E-2</v>
      </c>
      <c r="G3" t="s">
        <v>123</v>
      </c>
      <c r="H3">
        <v>1</v>
      </c>
      <c r="I3">
        <v>0</v>
      </c>
      <c r="J3">
        <v>0.1</v>
      </c>
      <c r="K3" s="4">
        <v>27.519292597632727</v>
      </c>
      <c r="L3" s="4">
        <v>27.5198855869358</v>
      </c>
      <c r="M3" s="2">
        <v>5.9298930307249975E-4</v>
      </c>
      <c r="N3" s="4">
        <v>0.33591505504423064</v>
      </c>
      <c r="O3" s="4">
        <v>0.3631532666686505</v>
      </c>
      <c r="P3" s="2">
        <v>2.7238211624419861E-2</v>
      </c>
      <c r="Q3" s="8" t="b">
        <v>1</v>
      </c>
      <c r="R3" s="8" t="b">
        <v>1</v>
      </c>
      <c r="S3" s="8" t="b">
        <v>1</v>
      </c>
      <c r="T3" t="b">
        <v>1</v>
      </c>
      <c r="U3" t="b">
        <v>1</v>
      </c>
      <c r="V3" t="b">
        <v>1</v>
      </c>
      <c r="W3" s="14" t="b">
        <f t="shared" si="0"/>
        <v>1</v>
      </c>
      <c r="X3" s="14" t="b">
        <f t="shared" si="1"/>
        <v>1</v>
      </c>
      <c r="Y3" s="14" t="b">
        <f t="shared" si="2"/>
        <v>1</v>
      </c>
      <c r="Z3" s="17">
        <f>COUNTIF(ShortList!$A$3:$A$11,A3)</f>
        <v>1</v>
      </c>
      <c r="AA3" s="15" t="s">
        <v>149</v>
      </c>
      <c r="AB3" s="12">
        <f>LARGE(P:P,24)</f>
        <v>1.2451632209454389E-2</v>
      </c>
    </row>
    <row xmlns:x14ac="http://schemas.microsoft.com/office/spreadsheetml/2009/9/ac" r="4" x14ac:dyDescent="0.25">
      <c r="A4" t="s">
        <v>50</v>
      </c>
      <c r="B4">
        <v>0.1</v>
      </c>
      <c r="C4" s="3">
        <v>0.15123993449362877</v>
      </c>
      <c r="D4">
        <v>0.2</v>
      </c>
      <c r="E4" s="3">
        <v>0.12996728766496693</v>
      </c>
      <c r="F4" s="2">
        <v>2.127264682866184E-2</v>
      </c>
      <c r="G4" t="s">
        <v>120</v>
      </c>
      <c r="H4">
        <v>3</v>
      </c>
      <c r="I4">
        <v>0.1</v>
      </c>
      <c r="J4">
        <v>0.2</v>
      </c>
      <c r="K4" s="4">
        <v>27.528359758545434</v>
      </c>
      <c r="L4" s="4">
        <v>27.515740589275481</v>
      </c>
      <c r="M4" s="2">
        <v>1.2619169269953545E-2</v>
      </c>
      <c r="N4" s="4">
        <v>0.36725554121374254</v>
      </c>
      <c r="O4" s="4">
        <v>0.33077442822943148</v>
      </c>
      <c r="P4" s="2">
        <v>3.6481112984311059E-2</v>
      </c>
      <c r="Q4" s="8" t="b">
        <v>1</v>
      </c>
      <c r="R4" s="8" t="b">
        <v>1</v>
      </c>
      <c r="S4" s="8" t="b">
        <v>1</v>
      </c>
      <c r="T4" t="b">
        <v>1</v>
      </c>
      <c r="U4" t="b">
        <v>1</v>
      </c>
      <c r="V4" t="b">
        <v>1</v>
      </c>
      <c r="W4" s="14" t="b">
        <f t="shared" si="0"/>
        <v>1</v>
      </c>
      <c r="X4" s="14" t="b">
        <f t="shared" si="1"/>
        <v>1</v>
      </c>
      <c r="Y4" s="14" t="b">
        <f t="shared" si="2"/>
        <v>1</v>
      </c>
      <c r="Z4" s="17">
        <f>COUNTIF(ShortList!$A$3:$A$11,A4)</f>
        <v>1</v>
      </c>
    </row>
    <row xmlns:x14ac="http://schemas.microsoft.com/office/spreadsheetml/2009/9/ac" r="5" x14ac:dyDescent="0.25">
      <c r="A5" t="s">
        <v>58</v>
      </c>
      <c r="B5">
        <v>0.55000000000000004</v>
      </c>
      <c r="C5" s="3">
        <v>0.15180709311487556</v>
      </c>
      <c r="D5">
        <v>0.65</v>
      </c>
      <c r="E5" s="3">
        <v>0.13054507737532781</v>
      </c>
      <c r="F5" s="2">
        <v>2.1262015739547752E-2</v>
      </c>
      <c r="G5" t="s">
        <v>123</v>
      </c>
      <c r="H5">
        <v>2</v>
      </c>
      <c r="I5">
        <v>0.55000000000000004</v>
      </c>
      <c r="J5">
        <v>0.65</v>
      </c>
      <c r="K5" s="4">
        <v>27.519522448574151</v>
      </c>
      <c r="L5" s="4">
        <v>27.519960851779899</v>
      </c>
      <c r="M5" s="2">
        <v>4.3840320574872749E-4</v>
      </c>
      <c r="N5" s="4">
        <v>0.3355450991397117</v>
      </c>
      <c r="O5" s="4">
        <v>0.35694570801174408</v>
      </c>
      <c r="P5" s="2">
        <v>2.1400608872032378E-2</v>
      </c>
      <c r="Q5" s="8" t="b">
        <v>1</v>
      </c>
      <c r="R5" s="8" t="b">
        <v>1</v>
      </c>
      <c r="S5" s="8" t="b">
        <v>1</v>
      </c>
      <c r="T5" t="b">
        <v>1</v>
      </c>
      <c r="U5" t="b">
        <v>1</v>
      </c>
      <c r="V5" t="b">
        <v>1</v>
      </c>
      <c r="W5" s="14" t="b">
        <f t="shared" si="0"/>
        <v>1</v>
      </c>
      <c r="X5" s="14" t="b">
        <f t="shared" si="1"/>
        <v>1</v>
      </c>
      <c r="Y5" s="14" t="b">
        <f t="shared" si="2"/>
        <v>1</v>
      </c>
      <c r="Z5" s="17">
        <f>COUNTIF(ShortList!$A$3:$A$11,A5)</f>
        <v>1</v>
      </c>
    </row>
    <row xmlns:x14ac="http://schemas.microsoft.com/office/spreadsheetml/2009/9/ac" r="6" x14ac:dyDescent="0.25">
      <c r="A6" t="s">
        <v>73</v>
      </c>
      <c r="B6">
        <v>0.155</v>
      </c>
      <c r="C6" s="3">
        <v>0.13432497235068519</v>
      </c>
      <c r="D6">
        <v>0.23499999999999999</v>
      </c>
      <c r="E6" s="3">
        <v>0.15556909661789414</v>
      </c>
      <c r="F6" s="2">
        <v>2.1244124267208953E-2</v>
      </c>
      <c r="G6" t="s">
        <v>131</v>
      </c>
      <c r="H6">
        <v>3</v>
      </c>
      <c r="I6">
        <v>0.155</v>
      </c>
      <c r="J6">
        <v>0.23499999999999999</v>
      </c>
      <c r="K6" s="4">
        <v>27.305236847268247</v>
      </c>
      <c r="L6" s="4">
        <v>27.477205764927817</v>
      </c>
      <c r="M6" s="2">
        <v>0.17196891765956934</v>
      </c>
      <c r="N6" s="4">
        <v>0.35829340279813071</v>
      </c>
      <c r="O6" s="4">
        <v>0.33968474762729667</v>
      </c>
      <c r="P6" s="2">
        <v>1.8608655170834043E-2</v>
      </c>
      <c r="Q6" s="8" t="b">
        <v>1</v>
      </c>
      <c r="R6" s="8" t="b">
        <v>1</v>
      </c>
      <c r="S6" s="8" t="b">
        <v>1</v>
      </c>
      <c r="T6" t="b">
        <v>1</v>
      </c>
      <c r="U6" t="b">
        <v>1</v>
      </c>
      <c r="V6" t="b">
        <v>1</v>
      </c>
      <c r="W6" s="14" t="b">
        <f t="shared" si="0"/>
        <v>1</v>
      </c>
      <c r="X6" s="14" t="b">
        <f t="shared" si="1"/>
        <v>1</v>
      </c>
      <c r="Y6" s="14" t="b">
        <f t="shared" si="2"/>
        <v>1</v>
      </c>
      <c r="Z6" s="17">
        <f>COUNTIF(ShortList!$A$3:$A$11,A6)</f>
        <v>1</v>
      </c>
    </row>
    <row xmlns:x14ac="http://schemas.microsoft.com/office/spreadsheetml/2009/9/ac" r="7" x14ac:dyDescent="0.25">
      <c r="A7" t="s">
        <v>67</v>
      </c>
      <c r="B7">
        <v>0.4</v>
      </c>
      <c r="C7" s="3">
        <v>0.15231770051562812</v>
      </c>
      <c r="D7">
        <v>0.5</v>
      </c>
      <c r="E7" s="3">
        <v>0.13248388613167059</v>
      </c>
      <c r="F7" s="2">
        <v>1.9833814383957538E-2</v>
      </c>
      <c r="G7" t="s">
        <v>129</v>
      </c>
      <c r="H7">
        <v>3</v>
      </c>
      <c r="I7">
        <v>0.4</v>
      </c>
      <c r="J7">
        <v>0.5</v>
      </c>
      <c r="K7" s="4">
        <v>27.56140247525974</v>
      </c>
      <c r="L7" s="4">
        <v>27.480702688412578</v>
      </c>
      <c r="M7" s="2">
        <v>8.0699786847162613E-2</v>
      </c>
      <c r="N7" s="4">
        <v>0.3457942317944715</v>
      </c>
      <c r="O7" s="4">
        <v>0.34099604557374941</v>
      </c>
      <c r="P7" s="2">
        <v>4.7981862207220893E-3</v>
      </c>
      <c r="Q7" s="8" t="b">
        <v>1</v>
      </c>
      <c r="R7" s="8" t="b">
        <v>1</v>
      </c>
      <c r="S7" s="8" t="b">
        <v>1</v>
      </c>
      <c r="T7" t="b">
        <v>1</v>
      </c>
      <c r="U7" t="b">
        <v>1</v>
      </c>
      <c r="V7" t="b">
        <v>1</v>
      </c>
      <c r="W7" s="14" t="b">
        <f t="shared" si="0"/>
        <v>1</v>
      </c>
      <c r="X7" s="14" t="b">
        <f t="shared" si="1"/>
        <v>0</v>
      </c>
      <c r="Y7" s="14" t="b">
        <f t="shared" si="2"/>
        <v>1</v>
      </c>
      <c r="Z7" s="17">
        <f>COUNTIF(ShortList!$A$3:$A$11,A7)</f>
        <v>0</v>
      </c>
    </row>
    <row xmlns:x14ac="http://schemas.microsoft.com/office/spreadsheetml/2009/9/ac" r="8" x14ac:dyDescent="0.25">
      <c r="A8" t="s">
        <v>21</v>
      </c>
      <c r="B8">
        <v>0.17499999999999999</v>
      </c>
      <c r="C8" s="3">
        <v>0.15198013710659666</v>
      </c>
      <c r="D8">
        <v>0.23499999999999999</v>
      </c>
      <c r="E8" s="3">
        <v>0.13249952106894924</v>
      </c>
      <c r="F8" s="2">
        <v>1.9480616037647419E-2</v>
      </c>
      <c r="G8" t="s">
        <v>107</v>
      </c>
      <c r="H8">
        <v>3</v>
      </c>
      <c r="I8">
        <v>0.17499999999999999</v>
      </c>
      <c r="J8">
        <v>0.23499999999999999</v>
      </c>
      <c r="K8" s="4">
        <v>27.536708262072068</v>
      </c>
      <c r="L8" s="4">
        <v>27.29209423418979</v>
      </c>
      <c r="M8" s="2">
        <v>0.24461402788227815</v>
      </c>
      <c r="N8" s="4">
        <v>0.33974649811093477</v>
      </c>
      <c r="O8" s="4">
        <v>0.36128432885638678</v>
      </c>
      <c r="P8" s="2">
        <v>2.1537830745452013E-2</v>
      </c>
      <c r="Q8" s="8" t="b">
        <v>1</v>
      </c>
      <c r="R8" s="8" t="b">
        <v>1</v>
      </c>
      <c r="S8" s="8" t="b">
        <v>1</v>
      </c>
      <c r="T8" t="b">
        <v>1</v>
      </c>
      <c r="U8" t="b">
        <v>1</v>
      </c>
      <c r="V8" t="b">
        <v>1</v>
      </c>
      <c r="W8" s="14" t="b">
        <f t="shared" si="0"/>
        <v>1</v>
      </c>
      <c r="X8" s="14" t="b">
        <f t="shared" si="1"/>
        <v>1</v>
      </c>
      <c r="Y8" s="14" t="b">
        <f t="shared" si="2"/>
        <v>1</v>
      </c>
      <c r="Z8" s="17">
        <f>COUNTIF(ShortList!$A$3:$A$11,A8)</f>
        <v>0</v>
      </c>
    </row>
    <row xmlns:x14ac="http://schemas.microsoft.com/office/spreadsheetml/2009/9/ac" r="9" x14ac:dyDescent="0.25">
      <c r="A9" t="s">
        <v>22</v>
      </c>
      <c r="B9">
        <v>-0.35</v>
      </c>
      <c r="C9" s="3">
        <v>0.14786173115061968</v>
      </c>
      <c r="D9">
        <v>-0.25</v>
      </c>
      <c r="E9" s="3">
        <v>0.12962080957347377</v>
      </c>
      <c r="F9" s="2">
        <v>1.8240921577145908E-2</v>
      </c>
      <c r="G9" t="s">
        <v>108</v>
      </c>
      <c r="H9">
        <v>1</v>
      </c>
      <c r="I9">
        <v>-0.35</v>
      </c>
      <c r="J9">
        <v>-0.25</v>
      </c>
      <c r="K9" s="4">
        <v>27.520309595835329</v>
      </c>
      <c r="L9" s="4">
        <v>27.520438407760139</v>
      </c>
      <c r="M9" s="2">
        <v>1.2881192481017933E-4</v>
      </c>
      <c r="N9" s="4">
        <v>0.34323699030886612</v>
      </c>
      <c r="O9" s="4">
        <v>0.35068343933823326</v>
      </c>
      <c r="P9" s="2">
        <v>7.4464490293671415E-3</v>
      </c>
      <c r="Q9" s="8" t="b">
        <v>1</v>
      </c>
      <c r="R9" s="8" t="b">
        <v>1</v>
      </c>
      <c r="S9" s="8" t="b">
        <v>1</v>
      </c>
      <c r="T9" t="b">
        <v>1</v>
      </c>
      <c r="U9" t="b">
        <v>1</v>
      </c>
      <c r="V9" t="b">
        <v>1</v>
      </c>
      <c r="W9" s="14" t="b">
        <f t="shared" si="0"/>
        <v>1</v>
      </c>
      <c r="X9" s="14" t="b">
        <f t="shared" si="1"/>
        <v>0</v>
      </c>
      <c r="Y9" s="14" t="b">
        <f t="shared" si="2"/>
        <v>1</v>
      </c>
      <c r="Z9" s="17">
        <f>COUNTIF(ShortList!$A$3:$A$11,A9)</f>
        <v>0</v>
      </c>
    </row>
    <row xmlns:x14ac="http://schemas.microsoft.com/office/spreadsheetml/2009/9/ac" r="10" x14ac:dyDescent="0.25">
      <c r="A10" t="s">
        <v>25</v>
      </c>
      <c r="B10">
        <v>-0.1</v>
      </c>
      <c r="C10" s="3">
        <v>0.12962325907666303</v>
      </c>
      <c r="D10">
        <v>0</v>
      </c>
      <c r="E10" s="3">
        <v>0.14783080044543453</v>
      </c>
      <c r="F10" s="2">
        <v>1.8207541368771507E-2</v>
      </c>
      <c r="G10" t="s">
        <v>109</v>
      </c>
      <c r="H10">
        <v>1</v>
      </c>
      <c r="I10">
        <v>-0.1</v>
      </c>
      <c r="J10">
        <v>0</v>
      </c>
      <c r="K10" s="4">
        <v>27.519529075728713</v>
      </c>
      <c r="L10" s="4">
        <v>27.519523648290829</v>
      </c>
      <c r="M10" s="2">
        <v>5.4274378840091231E-6</v>
      </c>
      <c r="N10" s="4">
        <v>0.35063775077794029</v>
      </c>
      <c r="O10" s="4">
        <v>0.34324213527228298</v>
      </c>
      <c r="P10" s="2">
        <v>7.3956155056573158E-3</v>
      </c>
      <c r="Q10" s="8" t="b">
        <v>1</v>
      </c>
      <c r="R10" s="8" t="b">
        <v>1</v>
      </c>
      <c r="S10" s="8" t="b">
        <v>1</v>
      </c>
      <c r="T10" t="b">
        <v>1</v>
      </c>
      <c r="U10" t="b">
        <v>1</v>
      </c>
      <c r="V10" t="b">
        <v>1</v>
      </c>
      <c r="W10" s="14" t="b">
        <f t="shared" si="0"/>
        <v>1</v>
      </c>
      <c r="X10" s="14" t="b">
        <f t="shared" si="1"/>
        <v>0</v>
      </c>
      <c r="Y10" s="14" t="b">
        <f t="shared" si="2"/>
        <v>1</v>
      </c>
      <c r="Z10" s="17">
        <f>COUNTIF(ShortList!$A$3:$A$11,A10)</f>
        <v>0</v>
      </c>
    </row>
    <row xmlns:x14ac="http://schemas.microsoft.com/office/spreadsheetml/2009/9/ac" r="11" x14ac:dyDescent="0.25">
      <c r="A11" t="s">
        <v>85</v>
      </c>
      <c r="B11">
        <v>0.1</v>
      </c>
      <c r="C11" s="3">
        <v>0.13343521483409335</v>
      </c>
      <c r="D11">
        <v>0.2</v>
      </c>
      <c r="E11" s="3">
        <v>0.15132485077446162</v>
      </c>
      <c r="F11" s="2">
        <v>1.788963594036827E-2</v>
      </c>
      <c r="G11" t="s">
        <v>135</v>
      </c>
      <c r="H11">
        <v>3</v>
      </c>
      <c r="I11">
        <v>0.1</v>
      </c>
      <c r="J11">
        <v>0.2</v>
      </c>
      <c r="K11" s="4">
        <v>27.517688402370027</v>
      </c>
      <c r="L11" s="4">
        <v>27.522381034104626</v>
      </c>
      <c r="M11" s="2">
        <v>4.6926317345992175E-3</v>
      </c>
      <c r="N11" s="4">
        <v>0.33914358826947272</v>
      </c>
      <c r="O11" s="4">
        <v>0.35857401808953299</v>
      </c>
      <c r="P11" s="2">
        <v>1.9430429820060269E-2</v>
      </c>
      <c r="Q11" s="8" t="b">
        <v>1</v>
      </c>
      <c r="R11" s="8" t="b">
        <v>1</v>
      </c>
      <c r="S11" s="8" t="b">
        <v>1</v>
      </c>
      <c r="T11" t="b">
        <v>1</v>
      </c>
      <c r="U11" t="b">
        <v>1</v>
      </c>
      <c r="V11" t="b">
        <v>1</v>
      </c>
      <c r="W11" s="14" t="b">
        <f t="shared" si="0"/>
        <v>1</v>
      </c>
      <c r="X11" s="14" t="b">
        <f t="shared" si="1"/>
        <v>1</v>
      </c>
      <c r="Y11" s="14" t="b">
        <f t="shared" si="2"/>
        <v>1</v>
      </c>
      <c r="Z11" s="17">
        <f>COUNTIF(ShortList!$A$3:$A$11,A11)</f>
        <v>1</v>
      </c>
    </row>
    <row xmlns:x14ac="http://schemas.microsoft.com/office/spreadsheetml/2009/9/ac" r="12" x14ac:dyDescent="0.25">
      <c r="A12" t="s">
        <v>84</v>
      </c>
      <c r="B12">
        <v>0.65600000000000003</v>
      </c>
      <c r="C12" s="3">
        <v>0.13086067237285534</v>
      </c>
      <c r="D12">
        <v>0.75600000000000001</v>
      </c>
      <c r="E12" s="3">
        <v>0.14839638219254586</v>
      </c>
      <c r="F12" s="2">
        <v>1.753570981969052E-2</v>
      </c>
      <c r="G12" t="s">
        <v>135</v>
      </c>
      <c r="H12">
        <v>2</v>
      </c>
      <c r="I12">
        <v>0.65600000000000003</v>
      </c>
      <c r="J12">
        <v>0.75600000000000001</v>
      </c>
      <c r="K12" s="4">
        <v>27.520168432209687</v>
      </c>
      <c r="L12" s="4">
        <v>27.519575109672076</v>
      </c>
      <c r="M12" s="2">
        <v>5.9332253761112952E-4</v>
      </c>
      <c r="N12" s="4">
        <v>0.3686856931204941</v>
      </c>
      <c r="O12" s="4">
        <v>0.32932349545554518</v>
      </c>
      <c r="P12" s="2">
        <v>3.9362197664948917E-2</v>
      </c>
      <c r="Q12" s="8" t="b">
        <v>1</v>
      </c>
      <c r="R12" s="8" t="b">
        <v>1</v>
      </c>
      <c r="S12" s="8" t="b">
        <v>1</v>
      </c>
      <c r="T12" t="b">
        <v>1</v>
      </c>
      <c r="U12" t="b">
        <v>1</v>
      </c>
      <c r="V12" t="b">
        <v>1</v>
      </c>
      <c r="W12" s="14" t="b">
        <f t="shared" si="0"/>
        <v>1</v>
      </c>
      <c r="X12" s="14" t="b">
        <f t="shared" si="1"/>
        <v>1</v>
      </c>
      <c r="Y12" s="14" t="b">
        <f t="shared" si="2"/>
        <v>1</v>
      </c>
      <c r="Z12" s="17">
        <f>COUNTIF(ShortList!$A$3:$A$11,A12)</f>
        <v>1</v>
      </c>
    </row>
    <row xmlns:x14ac="http://schemas.microsoft.com/office/spreadsheetml/2009/9/ac" r="13" x14ac:dyDescent="0.25">
      <c r="A13" t="s">
        <v>26</v>
      </c>
      <c r="B13">
        <v>0.55000000000000004</v>
      </c>
      <c r="C13" s="3">
        <v>0.1477556736537928</v>
      </c>
      <c r="D13">
        <v>0.65</v>
      </c>
      <c r="E13" s="3">
        <v>0.13360689783082072</v>
      </c>
      <c r="F13" s="2">
        <v>1.4148775822972082E-2</v>
      </c>
      <c r="G13" t="s">
        <v>109</v>
      </c>
      <c r="H13">
        <v>2</v>
      </c>
      <c r="I13">
        <v>0.55000000000000004</v>
      </c>
      <c r="J13">
        <v>0.65</v>
      </c>
      <c r="K13" s="4">
        <v>27.520488414211513</v>
      </c>
      <c r="L13" s="4">
        <v>27.520195816746821</v>
      </c>
      <c r="M13" s="2">
        <v>2.925974646927898E-4</v>
      </c>
      <c r="N13" s="4">
        <v>0.34325087900368584</v>
      </c>
      <c r="O13" s="4">
        <v>0.3487450931869116</v>
      </c>
      <c r="P13" s="2">
        <v>5.4942141832257652E-3</v>
      </c>
      <c r="Q13" s="8" t="b">
        <v>1</v>
      </c>
      <c r="R13" s="8" t="b">
        <v>1</v>
      </c>
      <c r="S13" s="8" t="b">
        <v>1</v>
      </c>
      <c r="T13" t="b">
        <v>1</v>
      </c>
      <c r="U13" t="b">
        <v>1</v>
      </c>
      <c r="V13" t="b">
        <v>1</v>
      </c>
      <c r="W13" s="14" t="b">
        <f t="shared" si="0"/>
        <v>1</v>
      </c>
      <c r="X13" s="14" t="b">
        <f t="shared" si="1"/>
        <v>0</v>
      </c>
      <c r="Y13" s="14" t="b">
        <f t="shared" si="2"/>
        <v>1</v>
      </c>
      <c r="Z13" s="17">
        <f>COUNTIF(ShortList!$A$3:$A$11,A13)</f>
        <v>0</v>
      </c>
    </row>
    <row xmlns:x14ac="http://schemas.microsoft.com/office/spreadsheetml/2009/9/ac" r="14" x14ac:dyDescent="0.25">
      <c r="A14" t="s">
        <v>70</v>
      </c>
      <c r="B14">
        <v>0.1</v>
      </c>
      <c r="C14" s="3">
        <v>0.13574348382928197</v>
      </c>
      <c r="D14">
        <v>0.2</v>
      </c>
      <c r="E14" s="3">
        <v>0.14977710420066437</v>
      </c>
      <c r="F14" s="2">
        <v>1.4033620371382394E-2</v>
      </c>
      <c r="G14" t="s">
        <v>130</v>
      </c>
      <c r="H14">
        <v>3</v>
      </c>
      <c r="I14">
        <v>0.1</v>
      </c>
      <c r="J14">
        <v>0.2</v>
      </c>
      <c r="K14" s="4">
        <v>27.57004403251716</v>
      </c>
      <c r="L14" s="4">
        <v>27.388142682607793</v>
      </c>
      <c r="M14" s="2">
        <v>0.18190134990936713</v>
      </c>
      <c r="N14" s="4">
        <v>0.33036947653823012</v>
      </c>
      <c r="O14" s="4">
        <v>0.36897977289312928</v>
      </c>
      <c r="P14" s="2">
        <v>3.8610296354899154E-2</v>
      </c>
      <c r="Q14" s="8" t="b">
        <v>1</v>
      </c>
      <c r="R14" s="8" t="b">
        <v>1</v>
      </c>
      <c r="S14" s="8" t="b">
        <v>1</v>
      </c>
      <c r="T14" t="b">
        <v>1</v>
      </c>
      <c r="U14" t="b">
        <v>1</v>
      </c>
      <c r="V14" t="b">
        <v>1</v>
      </c>
      <c r="W14" s="14" t="b">
        <f t="shared" si="0"/>
        <v>1</v>
      </c>
      <c r="X14" s="14" t="b">
        <f t="shared" si="1"/>
        <v>1</v>
      </c>
      <c r="Y14" s="14" t="b">
        <f t="shared" si="2"/>
        <v>1</v>
      </c>
      <c r="Z14" s="17">
        <f>COUNTIF(ShortList!$A$3:$A$11,A14)</f>
        <v>0</v>
      </c>
    </row>
    <row xmlns:x14ac="http://schemas.microsoft.com/office/spreadsheetml/2009/9/ac" r="15" x14ac:dyDescent="0.25">
      <c r="A15" t="s">
        <v>93</v>
      </c>
      <c r="B15">
        <v>0.73750000000000004</v>
      </c>
      <c r="C15" s="3">
        <v>0.14818891360408104</v>
      </c>
      <c r="D15">
        <v>0.83750000000000002</v>
      </c>
      <c r="E15" s="3">
        <v>0.13416899009444908</v>
      </c>
      <c r="F15" s="2">
        <v>1.4019923509631965E-2</v>
      </c>
      <c r="G15" t="s">
        <v>138</v>
      </c>
      <c r="H15">
        <v>2</v>
      </c>
      <c r="I15">
        <v>0.73750000000000004</v>
      </c>
      <c r="J15">
        <v>0.83750000000000002</v>
      </c>
      <c r="K15" s="4">
        <v>27.519639416368136</v>
      </c>
      <c r="L15" s="4">
        <v>27.520649267029341</v>
      </c>
      <c r="M15" s="2">
        <v>1.0098506612052915E-3</v>
      </c>
      <c r="N15" s="4">
        <v>0.34572574843407233</v>
      </c>
      <c r="O15" s="4">
        <v>0.3455618947492296</v>
      </c>
      <c r="P15" s="2">
        <v>1.6385368484272966E-4</v>
      </c>
      <c r="Q15" s="8" t="b">
        <v>1</v>
      </c>
      <c r="R15" s="8" t="b">
        <v>1</v>
      </c>
      <c r="S15" s="8" t="b">
        <v>1</v>
      </c>
      <c r="T15" t="b">
        <v>1</v>
      </c>
      <c r="U15" t="b">
        <v>1</v>
      </c>
      <c r="V15" t="b">
        <v>1</v>
      </c>
      <c r="W15" s="14" t="b">
        <f t="shared" si="0"/>
        <v>1</v>
      </c>
      <c r="X15" s="14" t="b">
        <f t="shared" si="1"/>
        <v>0</v>
      </c>
      <c r="Y15" s="14" t="b">
        <f t="shared" si="2"/>
        <v>1</v>
      </c>
      <c r="Z15" s="17">
        <f>COUNTIF(ShortList!$A$3:$A$11,A15)</f>
        <v>0</v>
      </c>
    </row>
    <row xmlns:x14ac="http://schemas.microsoft.com/office/spreadsheetml/2009/9/ac" r="16" x14ac:dyDescent="0.25">
      <c r="A16" t="s">
        <v>6</v>
      </c>
      <c r="B16">
        <v>0.36</v>
      </c>
      <c r="C16" s="3">
        <v>0.13380883135698518</v>
      </c>
      <c r="D16">
        <v>0.46</v>
      </c>
      <c r="E16" s="3">
        <v>0.14656051125587127</v>
      </c>
      <c r="F16" s="2">
        <v>1.2751679898886092E-2</v>
      </c>
      <c r="G16" t="s">
        <v>102</v>
      </c>
      <c r="H16">
        <v>3</v>
      </c>
      <c r="I16">
        <v>0.36</v>
      </c>
      <c r="J16">
        <v>0.46</v>
      </c>
      <c r="K16" s="4">
        <v>27.524792720747485</v>
      </c>
      <c r="L16" s="4">
        <v>27.50803508315721</v>
      </c>
      <c r="M16" s="2">
        <v>1.6757637590274044E-2</v>
      </c>
      <c r="N16" s="4">
        <v>0.34668384111495237</v>
      </c>
      <c r="O16" s="4">
        <v>0.3456265327003693</v>
      </c>
      <c r="P16" s="2">
        <v>1.0573084145830691E-3</v>
      </c>
      <c r="Q16" s="8" t="b">
        <v>1</v>
      </c>
      <c r="R16" s="8" t="b">
        <v>1</v>
      </c>
      <c r="S16" s="8" t="b">
        <v>1</v>
      </c>
      <c r="T16" t="b">
        <v>1</v>
      </c>
      <c r="U16" t="b">
        <v>1</v>
      </c>
      <c r="V16" t="b">
        <v>1</v>
      </c>
      <c r="W16" s="14" t="b">
        <f t="shared" si="0"/>
        <v>1</v>
      </c>
      <c r="X16" s="14" t="b">
        <f t="shared" si="1"/>
        <v>0</v>
      </c>
      <c r="Y16" s="14" t="b">
        <f t="shared" si="2"/>
        <v>1</v>
      </c>
      <c r="Z16" s="17">
        <f>COUNTIF(ShortList!$A$3:$A$11,A16)</f>
        <v>0</v>
      </c>
    </row>
    <row xmlns:x14ac="http://schemas.microsoft.com/office/spreadsheetml/2009/9/ac" r="17" x14ac:dyDescent="0.25">
      <c r="A17" t="s">
        <v>64</v>
      </c>
      <c r="B17">
        <v>40</v>
      </c>
      <c r="C17" s="3">
        <v>0.14746778917181017</v>
      </c>
      <c r="D17">
        <v>60</v>
      </c>
      <c r="E17" s="3">
        <v>0.13496095426344606</v>
      </c>
      <c r="F17" s="2">
        <v>1.2506834908364101E-2</v>
      </c>
      <c r="G17" t="s">
        <v>128</v>
      </c>
      <c r="H17">
        <v>1</v>
      </c>
      <c r="I17">
        <v>40</v>
      </c>
      <c r="J17">
        <v>60</v>
      </c>
      <c r="K17" s="4">
        <v>27.520063673962454</v>
      </c>
      <c r="L17" s="4">
        <v>27.520204183369856</v>
      </c>
      <c r="M17" s="2">
        <v>1.4050940740162332E-4</v>
      </c>
      <c r="N17" s="4">
        <v>0.33934074217612153</v>
      </c>
      <c r="O17" s="4">
        <v>0.35179237438557592</v>
      </c>
      <c r="P17" s="2">
        <v>1.2451632209454389E-2</v>
      </c>
      <c r="Q17" s="8" t="b">
        <v>1</v>
      </c>
      <c r="R17" s="8" t="b">
        <v>1</v>
      </c>
      <c r="S17" s="8" t="b">
        <v>1</v>
      </c>
      <c r="T17" t="b">
        <v>1</v>
      </c>
      <c r="U17" t="b">
        <v>1</v>
      </c>
      <c r="V17" t="b">
        <v>1</v>
      </c>
      <c r="W17" s="14" t="b">
        <f t="shared" si="0"/>
        <v>1</v>
      </c>
      <c r="X17" s="14" t="b">
        <f t="shared" si="1"/>
        <v>1</v>
      </c>
      <c r="Y17" s="14" t="b">
        <f t="shared" si="2"/>
        <v>1</v>
      </c>
      <c r="Z17" s="17">
        <f>COUNTIF(ShortList!$A$3:$A$11,A17)</f>
        <v>0</v>
      </c>
    </row>
    <row xmlns:x14ac="http://schemas.microsoft.com/office/spreadsheetml/2009/9/ac" r="18" x14ac:dyDescent="0.25">
      <c r="A18" t="s">
        <v>79</v>
      </c>
      <c r="B18">
        <v>0.28000000000000003</v>
      </c>
      <c r="C18" s="3">
        <v>0.1470033481404161</v>
      </c>
      <c r="D18">
        <v>0.38</v>
      </c>
      <c r="E18" s="3">
        <v>0.13460037106405309</v>
      </c>
      <c r="F18" s="2">
        <v>1.2402977076363009E-2</v>
      </c>
      <c r="G18" t="s">
        <v>133</v>
      </c>
      <c r="H18">
        <v>3</v>
      </c>
      <c r="I18">
        <v>0.28000000000000003</v>
      </c>
      <c r="J18">
        <v>0.38</v>
      </c>
      <c r="K18" s="4">
        <v>27.503199829760263</v>
      </c>
      <c r="L18" s="4">
        <v>27.55074348996618</v>
      </c>
      <c r="M18" s="2">
        <v>4.7543660205917604E-2</v>
      </c>
      <c r="N18" s="4">
        <v>0.33712600504541512</v>
      </c>
      <c r="O18" s="4">
        <v>0.43940322115801794</v>
      </c>
      <c r="P18" s="2">
        <v>0.10227721611260282</v>
      </c>
      <c r="Q18" s="8" t="b">
        <v>1</v>
      </c>
      <c r="R18" s="8" t="b">
        <v>1</v>
      </c>
      <c r="S18" s="8" t="b">
        <v>1</v>
      </c>
      <c r="T18" t="b">
        <v>1</v>
      </c>
      <c r="U18" t="b">
        <v>1</v>
      </c>
      <c r="V18" t="b">
        <v>1</v>
      </c>
      <c r="W18" s="14" t="b">
        <f t="shared" si="0"/>
        <v>1</v>
      </c>
      <c r="X18" s="14" t="b">
        <f t="shared" si="1"/>
        <v>1</v>
      </c>
      <c r="Y18" s="14" t="b">
        <f t="shared" si="2"/>
        <v>1</v>
      </c>
      <c r="Z18" s="17">
        <f>COUNTIF(ShortList!$A$3:$A$11,A18)</f>
        <v>0</v>
      </c>
    </row>
    <row xmlns:x14ac="http://schemas.microsoft.com/office/spreadsheetml/2009/9/ac" r="19" x14ac:dyDescent="0.25">
      <c r="A19" t="s">
        <v>32</v>
      </c>
      <c r="B19">
        <v>22</v>
      </c>
      <c r="C19" s="3">
        <v>0.14660524074014847</v>
      </c>
      <c r="D19">
        <v>38</v>
      </c>
      <c r="E19" s="3">
        <v>0.13555967151353157</v>
      </c>
      <c r="F19" s="2">
        <v>1.1045569226616897E-2</v>
      </c>
      <c r="G19" t="s">
        <v>114</v>
      </c>
      <c r="H19">
        <v>1</v>
      </c>
      <c r="I19">
        <v>22</v>
      </c>
      <c r="J19">
        <v>38</v>
      </c>
      <c r="K19" s="4">
        <v>27.519481112881465</v>
      </c>
      <c r="L19" s="4">
        <v>27.521176379574001</v>
      </c>
      <c r="M19" s="2">
        <v>1.6952666925362792E-3</v>
      </c>
      <c r="N19" s="4">
        <v>0.3437501759118532</v>
      </c>
      <c r="O19" s="4">
        <v>0.34767908355925919</v>
      </c>
      <c r="P19" s="2">
        <v>3.9289076474059992E-3</v>
      </c>
      <c r="Q19" s="8" t="b">
        <v>1</v>
      </c>
      <c r="R19" s="8" t="b">
        <v>1</v>
      </c>
      <c r="S19" s="8" t="b">
        <v>1</v>
      </c>
      <c r="T19" t="b">
        <v>1</v>
      </c>
      <c r="U19" t="b">
        <v>1</v>
      </c>
      <c r="V19" t="b">
        <v>1</v>
      </c>
      <c r="W19" s="14" t="b">
        <f t="shared" si="0"/>
        <v>1</v>
      </c>
      <c r="X19" s="14" t="b">
        <f t="shared" si="1"/>
        <v>0</v>
      </c>
      <c r="Y19" s="14" t="b">
        <f t="shared" si="2"/>
        <v>1</v>
      </c>
      <c r="Z19" s="17">
        <f>COUNTIF(ShortList!$A$3:$A$11,A19)</f>
        <v>0</v>
      </c>
    </row>
    <row xmlns:x14ac="http://schemas.microsoft.com/office/spreadsheetml/2009/9/ac" r="20" x14ac:dyDescent="0.25">
      <c r="A20" t="s">
        <v>68</v>
      </c>
      <c r="B20">
        <v>-3.5000000000000003E-2</v>
      </c>
      <c r="C20" s="3">
        <v>0.13620525600083255</v>
      </c>
      <c r="D20">
        <v>6.5000000000000002E-2</v>
      </c>
      <c r="E20" s="3">
        <v>0.14719515179534182</v>
      </c>
      <c r="F20" s="2">
        <v>1.0989895794509263E-2</v>
      </c>
      <c r="G20" t="s">
        <v>130</v>
      </c>
      <c r="H20">
        <v>1</v>
      </c>
      <c r="I20">
        <v>-3.5000000000000003E-2</v>
      </c>
      <c r="J20">
        <v>6.5000000000000002E-2</v>
      </c>
      <c r="K20" s="4">
        <v>27.548388255755469</v>
      </c>
      <c r="L20" s="4">
        <v>27.457272176268418</v>
      </c>
      <c r="M20" s="2">
        <v>9.1116079487051138E-2</v>
      </c>
      <c r="N20" s="4">
        <v>0.34662567069833622</v>
      </c>
      <c r="O20" s="4">
        <v>0.34926687496549863</v>
      </c>
      <c r="P20" s="2">
        <v>2.6412042671624114E-3</v>
      </c>
      <c r="Q20" s="8" t="b">
        <v>1</v>
      </c>
      <c r="R20" s="8" t="b">
        <v>1</v>
      </c>
      <c r="S20" s="8" t="b">
        <v>1</v>
      </c>
      <c r="T20" t="b">
        <v>1</v>
      </c>
      <c r="U20" t="b">
        <v>1</v>
      </c>
      <c r="V20" t="b">
        <v>1</v>
      </c>
      <c r="W20" s="14" t="b">
        <f t="shared" si="0"/>
        <v>1</v>
      </c>
      <c r="X20" s="14" t="b">
        <f t="shared" si="1"/>
        <v>0</v>
      </c>
      <c r="Y20" s="14" t="b">
        <f t="shared" si="2"/>
        <v>1</v>
      </c>
      <c r="Z20" s="17">
        <f>COUNTIF(ShortList!$A$3:$A$11,A20)</f>
        <v>0</v>
      </c>
    </row>
    <row xmlns:x14ac="http://schemas.microsoft.com/office/spreadsheetml/2009/9/ac" r="21" x14ac:dyDescent="0.25">
      <c r="A21" t="s">
        <v>94</v>
      </c>
      <c r="B21">
        <v>0.28000000000000003</v>
      </c>
      <c r="C21" s="3">
        <v>0.14549171586128273</v>
      </c>
      <c r="D21">
        <v>0.38</v>
      </c>
      <c r="E21" s="3">
        <v>0.13613088084874528</v>
      </c>
      <c r="F21" s="2">
        <v>9.3608350125374551E-3</v>
      </c>
      <c r="G21" t="s">
        <v>138</v>
      </c>
      <c r="H21">
        <v>3</v>
      </c>
      <c r="I21">
        <v>0.28000000000000003</v>
      </c>
      <c r="J21">
        <v>0.38</v>
      </c>
      <c r="K21" s="4">
        <v>27.523365776719459</v>
      </c>
      <c r="L21" s="4">
        <v>27.530573899546084</v>
      </c>
      <c r="M21" s="2">
        <v>7.2081228266256403E-3</v>
      </c>
      <c r="N21" s="4">
        <v>0.35209361855672006</v>
      </c>
      <c r="O21" s="4">
        <v>0.38968348866234803</v>
      </c>
      <c r="P21" s="2">
        <v>3.7589870105627976E-2</v>
      </c>
      <c r="Q21" s="8" t="b">
        <v>1</v>
      </c>
      <c r="R21" s="8" t="b">
        <v>1</v>
      </c>
      <c r="S21" s="8" t="b">
        <v>1</v>
      </c>
      <c r="T21" t="b">
        <v>1</v>
      </c>
      <c r="U21" t="b">
        <v>1</v>
      </c>
      <c r="V21" t="b">
        <v>1</v>
      </c>
      <c r="W21" s="14" t="b">
        <f t="shared" si="0"/>
        <v>1</v>
      </c>
      <c r="X21" s="14" t="b">
        <f t="shared" si="1"/>
        <v>1</v>
      </c>
      <c r="Y21" s="14" t="b">
        <f t="shared" si="2"/>
        <v>1</v>
      </c>
      <c r="Z21" s="17">
        <f>COUNTIF(ShortList!$A$3:$A$11,A21)</f>
        <v>0</v>
      </c>
    </row>
    <row xmlns:x14ac="http://schemas.microsoft.com/office/spreadsheetml/2009/9/ac" r="22" x14ac:dyDescent="0.25">
      <c r="A22" t="s">
        <v>69</v>
      </c>
      <c r="B22">
        <v>0.71599999999999997</v>
      </c>
      <c r="C22" s="3">
        <v>0.13523866110868657</v>
      </c>
      <c r="D22">
        <v>0.81599999999999995</v>
      </c>
      <c r="E22" s="3">
        <v>0.14412594100520543</v>
      </c>
      <c r="F22" s="2">
        <v>8.8872798965188571E-3</v>
      </c>
      <c r="G22" t="s">
        <v>130</v>
      </c>
      <c r="H22">
        <v>2</v>
      </c>
      <c r="I22">
        <v>0.71599999999999997</v>
      </c>
      <c r="J22">
        <v>0.81599999999999995</v>
      </c>
      <c r="K22" s="4">
        <v>27.529424128915991</v>
      </c>
      <c r="L22" s="4">
        <v>27.522103807042015</v>
      </c>
      <c r="M22" s="2">
        <v>7.3203218739763543E-3</v>
      </c>
      <c r="N22" s="4">
        <v>0.3352143062442699</v>
      </c>
      <c r="O22" s="4">
        <v>0.36506096059716842</v>
      </c>
      <c r="P22" s="2">
        <v>2.9846654352898516E-2</v>
      </c>
      <c r="Q22" s="8" t="b">
        <v>1</v>
      </c>
      <c r="R22" s="8" t="b">
        <v>1</v>
      </c>
      <c r="S22" s="8" t="b">
        <v>1</v>
      </c>
      <c r="T22" t="b">
        <v>1</v>
      </c>
      <c r="U22" t="b">
        <v>1</v>
      </c>
      <c r="V22" t="b">
        <v>1</v>
      </c>
      <c r="W22" s="14" t="b">
        <f t="shared" si="0"/>
        <v>1</v>
      </c>
      <c r="X22" s="14" t="b">
        <f t="shared" si="1"/>
        <v>1</v>
      </c>
      <c r="Y22" s="14" t="b">
        <f t="shared" si="2"/>
        <v>1</v>
      </c>
      <c r="Z22" s="17">
        <f>COUNTIF(ShortList!$A$3:$A$11,A22)</f>
        <v>0</v>
      </c>
    </row>
    <row xmlns:x14ac="http://schemas.microsoft.com/office/spreadsheetml/2009/9/ac" r="23" x14ac:dyDescent="0.25">
      <c r="A23" t="s">
        <v>3</v>
      </c>
      <c r="B23">
        <v>0.38</v>
      </c>
      <c r="C23" s="3">
        <v>0.13561203096320054</v>
      </c>
      <c r="D23">
        <v>0.48</v>
      </c>
      <c r="E23" s="3">
        <v>0.14381174126779533</v>
      </c>
      <c r="F23" s="2">
        <v>8.1997103045947928E-3</v>
      </c>
      <c r="G23" t="s">
        <v>101</v>
      </c>
      <c r="H23">
        <v>3</v>
      </c>
      <c r="I23">
        <v>0.38</v>
      </c>
      <c r="J23">
        <v>0.48</v>
      </c>
      <c r="K23" s="4">
        <v>27.459845585350138</v>
      </c>
      <c r="L23" s="4">
        <v>27.555707593416344</v>
      </c>
      <c r="M23" s="2">
        <v>9.5862008066205817E-2</v>
      </c>
      <c r="N23" s="4">
        <v>0.34370888185662685</v>
      </c>
      <c r="O23" s="4">
        <v>0.35080464698056246</v>
      </c>
      <c r="P23" s="2">
        <v>7.0957651239356156E-3</v>
      </c>
      <c r="Q23" s="8" t="b">
        <v>1</v>
      </c>
      <c r="R23" s="8" t="b">
        <v>1</v>
      </c>
      <c r="S23" s="8" t="b">
        <v>1</v>
      </c>
      <c r="T23" t="b">
        <v>1</v>
      </c>
      <c r="U23" t="b">
        <v>1</v>
      </c>
      <c r="V23" t="b">
        <v>1</v>
      </c>
      <c r="W23" s="14" t="b">
        <f t="shared" si="0"/>
        <v>1</v>
      </c>
      <c r="X23" s="14" t="b">
        <f t="shared" si="1"/>
        <v>0</v>
      </c>
      <c r="Y23" s="14" t="b">
        <f t="shared" si="2"/>
        <v>1</v>
      </c>
      <c r="Z23" s="17">
        <f>COUNTIF(ShortList!$A$3:$A$11,A23)</f>
        <v>0</v>
      </c>
    </row>
    <row xmlns:x14ac="http://schemas.microsoft.com/office/spreadsheetml/2009/9/ac" r="24" x14ac:dyDescent="0.25">
      <c r="A24" t="s">
        <v>78</v>
      </c>
      <c r="B24">
        <v>0.73750000000000004</v>
      </c>
      <c r="C24" s="3">
        <v>0.14502322895005532</v>
      </c>
      <c r="D24">
        <v>0.83750000000000002</v>
      </c>
      <c r="E24" s="3">
        <v>0.13714939032170009</v>
      </c>
      <c r="F24" s="2">
        <v>7.8738386283552231E-3</v>
      </c>
      <c r="G24" t="s">
        <v>133</v>
      </c>
      <c r="H24">
        <v>2</v>
      </c>
      <c r="I24">
        <v>0.73750000000000004</v>
      </c>
      <c r="J24">
        <v>0.83750000000000002</v>
      </c>
      <c r="K24" s="4">
        <v>27.529413880083951</v>
      </c>
      <c r="L24" s="4">
        <v>27.512445902609386</v>
      </c>
      <c r="M24" s="2">
        <v>1.6967977474564577E-2</v>
      </c>
      <c r="N24" s="4">
        <v>0.34332801633752702</v>
      </c>
      <c r="O24" s="4">
        <v>0.34947957924381473</v>
      </c>
      <c r="P24" s="2">
        <v>6.1515629062877109E-3</v>
      </c>
      <c r="Q24" s="8" t="b">
        <v>1</v>
      </c>
      <c r="R24" s="8" t="b">
        <v>1</v>
      </c>
      <c r="S24" s="8" t="b">
        <v>1</v>
      </c>
      <c r="T24" t="b">
        <v>1</v>
      </c>
      <c r="U24" t="b">
        <v>1</v>
      </c>
      <c r="V24" t="b">
        <v>1</v>
      </c>
      <c r="W24" s="14" t="b">
        <f t="shared" si="0"/>
        <v>1</v>
      </c>
      <c r="X24" s="14" t="b">
        <f t="shared" si="1"/>
        <v>0</v>
      </c>
      <c r="Y24" s="14" t="b">
        <f t="shared" si="2"/>
        <v>1</v>
      </c>
      <c r="Z24" s="17">
        <f>COUNTIF(ShortList!$A$3:$A$11,A24)</f>
        <v>0</v>
      </c>
    </row>
    <row xmlns:x14ac="http://schemas.microsoft.com/office/spreadsheetml/2009/9/ac" r="25" x14ac:dyDescent="0.25">
      <c r="A25" t="s">
        <v>82</v>
      </c>
      <c r="B25">
        <v>0.4</v>
      </c>
      <c r="C25" s="3">
        <v>0.1440371725950815</v>
      </c>
      <c r="D25">
        <v>0.5</v>
      </c>
      <c r="E25" s="3">
        <v>0.13811190414031485</v>
      </c>
      <c r="F25" s="2">
        <v>5.9252684547666523E-3</v>
      </c>
      <c r="G25" t="s">
        <v>134</v>
      </c>
      <c r="H25">
        <v>3</v>
      </c>
      <c r="I25">
        <v>0.4</v>
      </c>
      <c r="J25">
        <v>0.5</v>
      </c>
      <c r="K25" s="4">
        <v>27.520132118545177</v>
      </c>
      <c r="L25" s="4">
        <v>27.519825407130838</v>
      </c>
      <c r="M25" s="2">
        <v>3.0671141433913363E-4</v>
      </c>
      <c r="N25" s="4">
        <v>0.36131544793978504</v>
      </c>
      <c r="O25" s="4">
        <v>0.33624451028293473</v>
      </c>
      <c r="P25" s="2">
        <v>2.5070937656850312E-2</v>
      </c>
      <c r="Q25" s="8" t="b">
        <v>1</v>
      </c>
      <c r="R25" s="8" t="b">
        <v>1</v>
      </c>
      <c r="S25" s="8" t="b">
        <v>1</v>
      </c>
      <c r="T25" t="b">
        <v>1</v>
      </c>
      <c r="U25" t="b">
        <v>1</v>
      </c>
      <c r="V25" t="b">
        <v>1</v>
      </c>
      <c r="W25" s="14" t="b">
        <f t="shared" si="0"/>
        <v>1</v>
      </c>
      <c r="X25" s="14" t="b">
        <f t="shared" si="1"/>
        <v>1</v>
      </c>
      <c r="Y25" s="14" t="b">
        <f t="shared" si="2"/>
        <v>1</v>
      </c>
      <c r="Z25" s="17">
        <f>COUNTIF(ShortList!$A$3:$A$11,A25)</f>
        <v>1</v>
      </c>
    </row>
    <row xmlns:x14ac="http://schemas.microsoft.com/office/spreadsheetml/2009/9/ac" r="26" x14ac:dyDescent="0.25">
      <c r="A26" t="s">
        <v>47</v>
      </c>
      <c r="B26">
        <v>0.13800000000000001</v>
      </c>
      <c r="C26" s="3">
        <v>0.13826901354897483</v>
      </c>
      <c r="D26">
        <v>0.23799999999999999</v>
      </c>
      <c r="E26" s="3">
        <v>0.14391299470377197</v>
      </c>
      <c r="F26" s="2">
        <v>5.6439811547971397E-3</v>
      </c>
      <c r="G26" t="s">
        <v>119</v>
      </c>
      <c r="H26">
        <v>3</v>
      </c>
      <c r="I26">
        <v>0.13800000000000001</v>
      </c>
      <c r="J26">
        <v>0.23799999999999999</v>
      </c>
      <c r="K26" s="4">
        <v>27.516373649559284</v>
      </c>
      <c r="L26" s="4">
        <v>27.515415105937223</v>
      </c>
      <c r="M26" s="2">
        <v>9.5854362206182486E-4</v>
      </c>
      <c r="N26" s="4">
        <v>0.35028542895547904</v>
      </c>
      <c r="O26" s="4">
        <v>0.34244425854436328</v>
      </c>
      <c r="P26" s="2">
        <v>7.841170411115761E-3</v>
      </c>
      <c r="Q26" s="8" t="b">
        <v>1</v>
      </c>
      <c r="R26" s="8" t="b">
        <v>1</v>
      </c>
      <c r="S26" s="8" t="b">
        <v>1</v>
      </c>
      <c r="T26" t="b">
        <v>1</v>
      </c>
      <c r="U26" t="b">
        <v>1</v>
      </c>
      <c r="V26" t="b">
        <v>1</v>
      </c>
      <c r="W26" s="14" t="b">
        <f t="shared" si="0"/>
        <v>1</v>
      </c>
      <c r="X26" s="14" t="b">
        <f t="shared" si="1"/>
        <v>0</v>
      </c>
      <c r="Y26" s="14" t="b">
        <f t="shared" si="2"/>
        <v>1</v>
      </c>
      <c r="Z26" s="17">
        <f>COUNTIF(ShortList!$A$3:$A$11,A26)</f>
        <v>0</v>
      </c>
    </row>
    <row xmlns:x14ac="http://schemas.microsoft.com/office/spreadsheetml/2009/9/ac" r="27" x14ac:dyDescent="0.25">
      <c r="A27" t="s">
        <v>17</v>
      </c>
      <c r="B27">
        <v>0.25600000000000001</v>
      </c>
      <c r="C27" s="3">
        <v>0.13815076180478911</v>
      </c>
      <c r="D27">
        <v>0.35599999999999998</v>
      </c>
      <c r="E27" s="3">
        <v>0.14339606850526165</v>
      </c>
      <c r="F27" s="2">
        <v>5.2453067004725462E-3</v>
      </c>
      <c r="G27" t="s">
        <v>106</v>
      </c>
      <c r="H27">
        <v>2</v>
      </c>
      <c r="I27">
        <v>0.25600000000000001</v>
      </c>
      <c r="J27">
        <v>0.35599999999999998</v>
      </c>
      <c r="K27" s="4">
        <v>27.529113127545372</v>
      </c>
      <c r="L27" s="4">
        <v>27.508707382722264</v>
      </c>
      <c r="M27" s="2">
        <v>2.0405744823108307E-2</v>
      </c>
      <c r="N27" s="4">
        <v>0.34633051834678946</v>
      </c>
      <c r="O27" s="4">
        <v>0.34534587084527874</v>
      </c>
      <c r="P27" s="2">
        <v>9.84647501510727E-4</v>
      </c>
      <c r="Q27" s="8" t="b">
        <v>1</v>
      </c>
      <c r="R27" s="8" t="b">
        <v>1</v>
      </c>
      <c r="S27" s="8" t="b">
        <v>1</v>
      </c>
      <c r="T27" t="b">
        <v>1</v>
      </c>
      <c r="U27" t="b">
        <v>1</v>
      </c>
      <c r="V27" t="b">
        <v>1</v>
      </c>
      <c r="W27" s="14" t="b">
        <f t="shared" si="0"/>
        <v>1</v>
      </c>
      <c r="X27" s="14" t="b">
        <f t="shared" si="1"/>
        <v>0</v>
      </c>
      <c r="Y27" s="14" t="b">
        <f t="shared" si="2"/>
        <v>1</v>
      </c>
      <c r="Z27" s="17">
        <f>COUNTIF(ShortList!$A$3:$A$11,A27)</f>
        <v>0</v>
      </c>
    </row>
    <row xmlns:x14ac="http://schemas.microsoft.com/office/spreadsheetml/2009/9/ac" r="28" x14ac:dyDescent="0.25">
      <c r="A28" t="s">
        <v>15</v>
      </c>
      <c r="B28">
        <v>0.1</v>
      </c>
      <c r="C28" s="3">
        <v>0.14287886724913815</v>
      </c>
      <c r="D28">
        <v>0.2</v>
      </c>
      <c r="E28" s="3">
        <v>0.13839653206597521</v>
      </c>
      <c r="F28" s="2">
        <v>4.4823351831629332E-3</v>
      </c>
      <c r="G28" t="s">
        <v>105</v>
      </c>
      <c r="H28">
        <v>3</v>
      </c>
      <c r="I28">
        <v>0.1</v>
      </c>
      <c r="J28">
        <v>0.2</v>
      </c>
      <c r="K28" s="4">
        <v>27.566444213542809</v>
      </c>
      <c r="L28" s="4">
        <v>27.576965032055796</v>
      </c>
      <c r="M28" s="2">
        <v>1.0520818512986807E-2</v>
      </c>
      <c r="N28" s="4">
        <v>0.34926812689160658</v>
      </c>
      <c r="O28" s="4">
        <v>0.34596996561390025</v>
      </c>
      <c r="P28" s="2">
        <v>3.2981612777063241E-3</v>
      </c>
      <c r="Q28" s="8" t="b">
        <v>1</v>
      </c>
      <c r="R28" s="8" t="b">
        <v>1</v>
      </c>
      <c r="S28" s="8" t="b">
        <v>1</v>
      </c>
      <c r="T28" t="b">
        <v>1</v>
      </c>
      <c r="U28" t="b">
        <v>1</v>
      </c>
      <c r="V28" t="b">
        <v>1</v>
      </c>
      <c r="W28" s="14" t="b">
        <f t="shared" si="0"/>
        <v>0</v>
      </c>
      <c r="X28" s="14" t="b">
        <f t="shared" si="1"/>
        <v>0</v>
      </c>
      <c r="Y28" s="14" t="b">
        <f t="shared" si="2"/>
        <v>0</v>
      </c>
      <c r="Z28" s="17">
        <f>COUNTIF(ShortList!$A$3:$A$11,A28)</f>
        <v>0</v>
      </c>
    </row>
    <row xmlns:x14ac="http://schemas.microsoft.com/office/spreadsheetml/2009/9/ac" r="29" x14ac:dyDescent="0.25">
      <c r="A29" t="s">
        <v>46</v>
      </c>
      <c r="B29">
        <v>0.25600000000000001</v>
      </c>
      <c r="C29" s="3">
        <v>0.13866337488475342</v>
      </c>
      <c r="D29">
        <v>0.35599999999999998</v>
      </c>
      <c r="E29" s="3">
        <v>0.14267630932370409</v>
      </c>
      <c r="F29" s="2">
        <v>4.0129344389506771E-3</v>
      </c>
      <c r="G29" t="s">
        <v>119</v>
      </c>
      <c r="H29">
        <v>2</v>
      </c>
      <c r="I29">
        <v>0.25600000000000001</v>
      </c>
      <c r="J29">
        <v>0.35599999999999998</v>
      </c>
      <c r="K29" s="4">
        <v>27.519211028256962</v>
      </c>
      <c r="L29" s="4">
        <v>27.520289980213761</v>
      </c>
      <c r="M29" s="2">
        <v>1.0789519567993011E-3</v>
      </c>
      <c r="N29" s="4">
        <v>0.34551586803435119</v>
      </c>
      <c r="O29" s="4">
        <v>0.34637739565836495</v>
      </c>
      <c r="P29" s="2">
        <v>8.6152762401375815E-4</v>
      </c>
      <c r="Q29" s="8" t="b">
        <v>1</v>
      </c>
      <c r="R29" s="8" t="b">
        <v>1</v>
      </c>
      <c r="S29" s="8" t="b">
        <v>1</v>
      </c>
      <c r="T29" t="b">
        <v>1</v>
      </c>
      <c r="U29" t="b">
        <v>1</v>
      </c>
      <c r="V29" t="b">
        <v>1</v>
      </c>
      <c r="W29" s="14" t="b">
        <f t="shared" si="0"/>
        <v>0</v>
      </c>
      <c r="X29" s="14" t="b">
        <f t="shared" si="1"/>
        <v>0</v>
      </c>
      <c r="Y29" s="14" t="b">
        <f t="shared" si="2"/>
        <v>0</v>
      </c>
      <c r="Z29" s="17">
        <f>COUNTIF(ShortList!$A$3:$A$11,A29)</f>
        <v>0</v>
      </c>
    </row>
    <row xmlns:x14ac="http://schemas.microsoft.com/office/spreadsheetml/2009/9/ac" r="30" x14ac:dyDescent="0.25">
      <c r="A30" t="s">
        <v>38</v>
      </c>
      <c r="B30">
        <v>0.37</v>
      </c>
      <c r="C30" s="3">
        <v>0.13833223431905486</v>
      </c>
      <c r="D30">
        <v>0.47</v>
      </c>
      <c r="E30" s="3">
        <v>0.14233661233592926</v>
      </c>
      <c r="F30" s="2">
        <v>4.0043780168743937E-3</v>
      </c>
      <c r="G30" t="s">
        <v>116</v>
      </c>
      <c r="H30">
        <v>3</v>
      </c>
      <c r="I30">
        <v>0.37</v>
      </c>
      <c r="J30">
        <v>0.47</v>
      </c>
      <c r="K30" s="4">
        <v>27.515119031279141</v>
      </c>
      <c r="L30" s="4">
        <v>27.52462389886432</v>
      </c>
      <c r="M30" s="2">
        <v>9.5048675851785447E-3</v>
      </c>
      <c r="N30" s="4">
        <v>0.3405315478737091</v>
      </c>
      <c r="O30" s="4">
        <v>0.35308091104385769</v>
      </c>
      <c r="P30" s="2">
        <v>1.2549363170148597E-2</v>
      </c>
      <c r="Q30" s="8" t="b">
        <v>1</v>
      </c>
      <c r="R30" s="8" t="b">
        <v>1</v>
      </c>
      <c r="S30" s="8" t="b">
        <v>1</v>
      </c>
      <c r="T30" t="b">
        <v>1</v>
      </c>
      <c r="U30" t="b">
        <v>1</v>
      </c>
      <c r="V30" t="b">
        <v>1</v>
      </c>
      <c r="W30" s="14" t="b">
        <f t="shared" si="0"/>
        <v>0</v>
      </c>
      <c r="X30" s="14" t="b">
        <f t="shared" si="1"/>
        <v>1</v>
      </c>
      <c r="Y30" s="14" t="b">
        <f t="shared" si="2"/>
        <v>1</v>
      </c>
      <c r="Z30" s="17">
        <f>COUNTIF(ShortList!$A$3:$A$11,A30)</f>
        <v>0</v>
      </c>
    </row>
    <row xmlns:x14ac="http://schemas.microsoft.com/office/spreadsheetml/2009/9/ac" r="31" x14ac:dyDescent="0.25">
      <c r="A31" t="s">
        <v>83</v>
      </c>
      <c r="B31">
        <v>-0.05</v>
      </c>
      <c r="C31" s="3">
        <v>0.1388334629830085</v>
      </c>
      <c r="D31">
        <v>0.05</v>
      </c>
      <c r="E31" s="3">
        <v>0.14264547585356943</v>
      </c>
      <c r="F31" s="2">
        <v>3.8120128705609324E-3</v>
      </c>
      <c r="G31" t="s">
        <v>135</v>
      </c>
      <c r="H31">
        <v>1</v>
      </c>
      <c r="I31">
        <v>-0.05</v>
      </c>
      <c r="J31">
        <v>0.05</v>
      </c>
      <c r="K31" s="4">
        <v>27.520578432783168</v>
      </c>
      <c r="L31" s="4">
        <v>27.520078574108254</v>
      </c>
      <c r="M31" s="2">
        <v>4.9985867491386671E-4</v>
      </c>
      <c r="N31" s="4">
        <v>0.34991040074000018</v>
      </c>
      <c r="O31" s="4">
        <v>0.34190248918352628</v>
      </c>
      <c r="P31" s="2">
        <v>8.0079115564739012E-3</v>
      </c>
      <c r="Q31" s="8" t="b">
        <v>1</v>
      </c>
      <c r="R31" s="8" t="b">
        <v>1</v>
      </c>
      <c r="S31" s="8" t="b">
        <v>1</v>
      </c>
      <c r="T31" t="b">
        <v>1</v>
      </c>
      <c r="U31" t="b">
        <v>1</v>
      </c>
      <c r="V31" t="b">
        <v>1</v>
      </c>
      <c r="W31" s="14" t="b">
        <f t="shared" si="0"/>
        <v>0</v>
      </c>
      <c r="X31" s="14" t="b">
        <f t="shared" si="1"/>
        <v>0</v>
      </c>
      <c r="Y31" s="14" t="b">
        <f t="shared" si="2"/>
        <v>0</v>
      </c>
      <c r="Z31" s="17">
        <f>COUNTIF(ShortList!$A$3:$A$11,A31)</f>
        <v>0</v>
      </c>
    </row>
    <row xmlns:x14ac="http://schemas.microsoft.com/office/spreadsheetml/2009/9/ac" r="32" x14ac:dyDescent="0.25">
      <c r="A32" t="s">
        <v>92</v>
      </c>
      <c r="B32">
        <v>-0.05</v>
      </c>
      <c r="C32" s="3">
        <v>0.1425936510993476</v>
      </c>
      <c r="D32">
        <v>0.05</v>
      </c>
      <c r="E32" s="3">
        <v>0.13886617881063404</v>
      </c>
      <c r="F32" s="2">
        <v>3.7274722887135625E-3</v>
      </c>
      <c r="G32" t="s">
        <v>138</v>
      </c>
      <c r="H32">
        <v>1</v>
      </c>
      <c r="I32">
        <v>-0.05</v>
      </c>
      <c r="J32">
        <v>0.05</v>
      </c>
      <c r="K32" s="4">
        <v>27.51155513879695</v>
      </c>
      <c r="L32" s="4">
        <v>27.528771383675348</v>
      </c>
      <c r="M32" s="2">
        <v>1.7216244878397902E-2</v>
      </c>
      <c r="N32" s="4">
        <v>0.34941328542870947</v>
      </c>
      <c r="O32" s="4">
        <v>0.34214476305958313</v>
      </c>
      <c r="P32" s="2">
        <v>7.2685223691263401E-3</v>
      </c>
      <c r="Q32" s="8" t="b">
        <v>1</v>
      </c>
      <c r="R32" s="8" t="b">
        <v>1</v>
      </c>
      <c r="S32" s="8" t="b">
        <v>1</v>
      </c>
      <c r="T32" t="b">
        <v>1</v>
      </c>
      <c r="U32" t="b">
        <v>1</v>
      </c>
      <c r="V32" t="b">
        <v>1</v>
      </c>
      <c r="W32" s="14" t="b">
        <f t="shared" si="0"/>
        <v>0</v>
      </c>
      <c r="X32" s="14" t="b">
        <f t="shared" si="1"/>
        <v>0</v>
      </c>
      <c r="Y32" s="14" t="b">
        <f t="shared" si="2"/>
        <v>0</v>
      </c>
      <c r="Z32" s="17">
        <f>COUNTIF(ShortList!$A$3:$A$11,A32)</f>
        <v>0</v>
      </c>
    </row>
    <row xmlns:x14ac="http://schemas.microsoft.com/office/spreadsheetml/2009/9/ac" r="33" x14ac:dyDescent="0.25">
      <c r="A33" t="s">
        <v>40</v>
      </c>
      <c r="B33">
        <v>0.44195000000000001</v>
      </c>
      <c r="C33" s="3">
        <v>0.14247850400816989</v>
      </c>
      <c r="D33">
        <v>0.54195000000000004</v>
      </c>
      <c r="E33" s="3">
        <v>0.13878071641946543</v>
      </c>
      <c r="F33" s="2">
        <v>3.6977875887044542E-3</v>
      </c>
      <c r="G33" t="s">
        <v>117</v>
      </c>
      <c r="H33">
        <v>2</v>
      </c>
      <c r="I33">
        <v>0.44195000000000001</v>
      </c>
      <c r="J33">
        <v>0.54195000000000004</v>
      </c>
      <c r="K33" s="4">
        <v>27.519323019363867</v>
      </c>
      <c r="L33" s="4">
        <v>27.519645484104558</v>
      </c>
      <c r="M33" s="2">
        <v>3.224647406909753E-4</v>
      </c>
      <c r="N33" s="4">
        <v>0.33838183174441261</v>
      </c>
      <c r="O33" s="4">
        <v>0.35404879521310079</v>
      </c>
      <c r="P33" s="2">
        <v>1.5666963468688178E-2</v>
      </c>
      <c r="Q33" s="8" t="b">
        <v>1</v>
      </c>
      <c r="R33" s="8" t="b">
        <v>1</v>
      </c>
      <c r="S33" s="8" t="b">
        <v>1</v>
      </c>
      <c r="T33" t="b">
        <v>1</v>
      </c>
      <c r="U33" t="b">
        <v>1</v>
      </c>
      <c r="V33" t="b">
        <v>1</v>
      </c>
      <c r="W33" s="14" t="b">
        <f t="shared" si="0"/>
        <v>0</v>
      </c>
      <c r="X33" s="14" t="b">
        <f t="shared" si="1"/>
        <v>1</v>
      </c>
      <c r="Y33" s="14" t="b">
        <f t="shared" si="2"/>
        <v>1</v>
      </c>
      <c r="Z33" s="17">
        <f>COUNTIF(ShortList!$A$3:$A$11,A33)</f>
        <v>0</v>
      </c>
    </row>
    <row xmlns:x14ac="http://schemas.microsoft.com/office/spreadsheetml/2009/9/ac" r="34" x14ac:dyDescent="0.25">
      <c r="A34" t="s">
        <v>5</v>
      </c>
      <c r="B34">
        <v>0.40100000000000002</v>
      </c>
      <c r="C34" s="3">
        <v>0.1421935354410028</v>
      </c>
      <c r="D34">
        <v>0.501</v>
      </c>
      <c r="E34" s="3">
        <v>0.13871974535437789</v>
      </c>
      <c r="F34" s="2">
        <v>3.4737900866249061E-3</v>
      </c>
      <c r="G34" t="s">
        <v>102</v>
      </c>
      <c r="H34">
        <v>2</v>
      </c>
      <c r="I34">
        <v>0.40100000000000002</v>
      </c>
      <c r="J34">
        <v>0.501</v>
      </c>
      <c r="K34" s="4">
        <v>27.51810161530932</v>
      </c>
      <c r="L34" s="4">
        <v>27.523007414281551</v>
      </c>
      <c r="M34" s="2">
        <v>4.9057989722314232E-3</v>
      </c>
      <c r="N34" s="4">
        <v>0.34544246127677714</v>
      </c>
      <c r="O34" s="4">
        <v>0.3461684014959191</v>
      </c>
      <c r="P34" s="2">
        <v>7.2594021914196283E-4</v>
      </c>
      <c r="Q34" s="8" t="b">
        <v>1</v>
      </c>
      <c r="R34" s="8" t="b">
        <v>1</v>
      </c>
      <c r="S34" s="8" t="b">
        <v>1</v>
      </c>
      <c r="T34" t="b">
        <v>1</v>
      </c>
      <c r="U34" t="b">
        <v>1</v>
      </c>
      <c r="V34" t="b">
        <v>1</v>
      </c>
      <c r="W34" s="14" t="b">
        <f t="shared" ref="W34:W65" si="3">F34&gt;=$AB$2</f>
        <v>0</v>
      </c>
      <c r="X34" s="14" t="b">
        <f t="shared" ref="X34:X65" si="4">P34&gt;=$AB$3</f>
        <v>0</v>
      </c>
      <c r="Y34" s="14" t="b">
        <f t="shared" ref="Y34:Y65" si="5">OR(W34,X34)</f>
        <v>0</v>
      </c>
      <c r="Z34" s="17">
        <f>COUNTIF(ShortList!$A$3:$A$11,A34)</f>
        <v>0</v>
      </c>
    </row>
    <row xmlns:x14ac="http://schemas.microsoft.com/office/spreadsheetml/2009/9/ac" r="35" x14ac:dyDescent="0.25">
      <c r="A35" t="s">
        <v>18</v>
      </c>
      <c r="B35">
        <v>0.12</v>
      </c>
      <c r="C35" s="3">
        <v>0.14183803025231917</v>
      </c>
      <c r="D35">
        <v>0.2</v>
      </c>
      <c r="E35" s="3">
        <v>0.13868818156561022</v>
      </c>
      <c r="F35" s="2">
        <v>3.1498486867089504E-3</v>
      </c>
      <c r="G35" t="s">
        <v>106</v>
      </c>
      <c r="H35">
        <v>3</v>
      </c>
      <c r="I35">
        <v>0.12</v>
      </c>
      <c r="J35">
        <v>0.2</v>
      </c>
      <c r="K35" s="4">
        <v>27.368187843841724</v>
      </c>
      <c r="L35" s="4">
        <v>27.581329442726201</v>
      </c>
      <c r="M35" s="2">
        <v>0.21314159888447648</v>
      </c>
      <c r="N35" s="4">
        <v>0.35266164861075316</v>
      </c>
      <c r="O35" s="4">
        <v>0.33685108894721688</v>
      </c>
      <c r="P35" s="2">
        <v>1.5810559663536283E-2</v>
      </c>
      <c r="Q35" s="8" t="b">
        <v>1</v>
      </c>
      <c r="R35" s="8" t="b">
        <v>1</v>
      </c>
      <c r="S35" s="8" t="b">
        <v>1</v>
      </c>
      <c r="T35" t="b">
        <v>1</v>
      </c>
      <c r="U35" t="b">
        <v>1</v>
      </c>
      <c r="V35" t="b">
        <v>1</v>
      </c>
      <c r="W35" s="14" t="b">
        <f t="shared" si="3"/>
        <v>0</v>
      </c>
      <c r="X35" s="14" t="b">
        <f t="shared" si="4"/>
        <v>1</v>
      </c>
      <c r="Y35" s="14" t="b">
        <f t="shared" si="5"/>
        <v>1</v>
      </c>
      <c r="Z35" s="17">
        <f>COUNTIF(ShortList!$A$3:$A$11,A35)</f>
        <v>0</v>
      </c>
    </row>
    <row xmlns:x14ac="http://schemas.microsoft.com/office/spreadsheetml/2009/9/ac" r="36" x14ac:dyDescent="0.25">
      <c r="A36" t="s">
        <v>77</v>
      </c>
      <c r="B36">
        <v>-0.05</v>
      </c>
      <c r="C36" s="3">
        <v>0.1423448616205194</v>
      </c>
      <c r="D36">
        <v>0.05</v>
      </c>
      <c r="E36" s="3">
        <v>0.13931153341893193</v>
      </c>
      <c r="F36" s="2">
        <v>3.0333282015874707E-3</v>
      </c>
      <c r="G36" t="s">
        <v>133</v>
      </c>
      <c r="H36">
        <v>1</v>
      </c>
      <c r="I36">
        <v>-0.05</v>
      </c>
      <c r="J36">
        <v>0.05</v>
      </c>
      <c r="K36" s="4">
        <v>27.502502562196184</v>
      </c>
      <c r="L36" s="4">
        <v>27.536545474942386</v>
      </c>
      <c r="M36" s="2">
        <v>3.4042912746201637E-2</v>
      </c>
      <c r="N36" s="4">
        <v>0.34541284076196427</v>
      </c>
      <c r="O36" s="4">
        <v>0.34612312508765058</v>
      </c>
      <c r="P36" s="2">
        <v>7.1028432568631672E-4</v>
      </c>
      <c r="Q36" s="8" t="b">
        <v>1</v>
      </c>
      <c r="R36" s="8" t="b">
        <v>1</v>
      </c>
      <c r="S36" s="8" t="b">
        <v>1</v>
      </c>
      <c r="T36" t="b">
        <v>1</v>
      </c>
      <c r="U36" t="b">
        <v>1</v>
      </c>
      <c r="V36" t="b">
        <v>1</v>
      </c>
      <c r="W36" s="14" t="b">
        <f t="shared" si="3"/>
        <v>0</v>
      </c>
      <c r="X36" s="14" t="b">
        <f t="shared" si="4"/>
        <v>0</v>
      </c>
      <c r="Y36" s="14" t="b">
        <f t="shared" si="5"/>
        <v>0</v>
      </c>
      <c r="Z36" s="17">
        <f>COUNTIF(ShortList!$A$3:$A$11,A36)</f>
        <v>0</v>
      </c>
    </row>
    <row xmlns:x14ac="http://schemas.microsoft.com/office/spreadsheetml/2009/9/ac" r="37" x14ac:dyDescent="0.25">
      <c r="A37" t="s">
        <v>66</v>
      </c>
      <c r="B37">
        <v>0.63719999999999999</v>
      </c>
      <c r="C37" s="3">
        <v>0.13887389936895739</v>
      </c>
      <c r="D37">
        <v>0.73719999999999997</v>
      </c>
      <c r="E37" s="3">
        <v>0.14189261822785088</v>
      </c>
      <c r="F37" s="2">
        <v>3.0187188588934877E-3</v>
      </c>
      <c r="G37" t="s">
        <v>129</v>
      </c>
      <c r="H37">
        <v>2</v>
      </c>
      <c r="I37">
        <v>0.63719999999999999</v>
      </c>
      <c r="J37">
        <v>0.73719999999999997</v>
      </c>
      <c r="K37" s="4">
        <v>27.511405468142016</v>
      </c>
      <c r="L37" s="4">
        <v>27.526377682604618</v>
      </c>
      <c r="M37" s="2">
        <v>1.4972214462602551E-2</v>
      </c>
      <c r="N37" s="4">
        <v>0.34406445507385786</v>
      </c>
      <c r="O37" s="4">
        <v>0.34666189776000206</v>
      </c>
      <c r="P37" s="2">
        <v>2.5974426861442024E-3</v>
      </c>
      <c r="Q37" s="8" t="b">
        <v>1</v>
      </c>
      <c r="R37" s="8" t="b">
        <v>1</v>
      </c>
      <c r="S37" s="8" t="b">
        <v>1</v>
      </c>
      <c r="T37" t="b">
        <v>1</v>
      </c>
      <c r="U37" t="b">
        <v>1</v>
      </c>
      <c r="V37" t="b">
        <v>1</v>
      </c>
      <c r="W37" s="14" t="b">
        <f t="shared" si="3"/>
        <v>0</v>
      </c>
      <c r="X37" s="14" t="b">
        <f t="shared" si="4"/>
        <v>0</v>
      </c>
      <c r="Y37" s="14" t="b">
        <f t="shared" si="5"/>
        <v>0</v>
      </c>
      <c r="Z37" s="17">
        <f>COUNTIF(ShortList!$A$3:$A$11,A37)</f>
        <v>0</v>
      </c>
    </row>
    <row xmlns:x14ac="http://schemas.microsoft.com/office/spreadsheetml/2009/9/ac" r="38" x14ac:dyDescent="0.25">
      <c r="A38" t="s">
        <v>35</v>
      </c>
      <c r="B38">
        <v>0.37</v>
      </c>
      <c r="C38" s="3">
        <v>0.13876543894499935</v>
      </c>
      <c r="D38">
        <v>0.47</v>
      </c>
      <c r="E38" s="3">
        <v>0.1416419622623534</v>
      </c>
      <c r="F38" s="2">
        <v>2.8765233173540516E-3</v>
      </c>
      <c r="G38" t="s">
        <v>115</v>
      </c>
      <c r="H38">
        <v>3</v>
      </c>
      <c r="I38">
        <v>0.37</v>
      </c>
      <c r="J38">
        <v>0.47</v>
      </c>
      <c r="K38" s="4">
        <v>27.523277629830204</v>
      </c>
      <c r="L38" s="4">
        <v>27.514828537004917</v>
      </c>
      <c r="M38" s="2">
        <v>8.4490928252876074E-3</v>
      </c>
      <c r="N38" s="4">
        <v>0.33823880087568109</v>
      </c>
      <c r="O38" s="4">
        <v>0.35438307942904573</v>
      </c>
      <c r="P38" s="2">
        <v>1.6144278553364644E-2</v>
      </c>
      <c r="Q38" s="8" t="b">
        <v>1</v>
      </c>
      <c r="R38" s="8" t="b">
        <v>1</v>
      </c>
      <c r="S38" s="8" t="b">
        <v>1</v>
      </c>
      <c r="T38" t="b">
        <v>1</v>
      </c>
      <c r="U38" t="b">
        <v>1</v>
      </c>
      <c r="V38" t="b">
        <v>1</v>
      </c>
      <c r="W38" s="14" t="b">
        <f t="shared" si="3"/>
        <v>0</v>
      </c>
      <c r="X38" s="14" t="b">
        <f t="shared" si="4"/>
        <v>1</v>
      </c>
      <c r="Y38" s="14" t="b">
        <f t="shared" si="5"/>
        <v>1</v>
      </c>
      <c r="Z38" s="17">
        <f>COUNTIF(ShortList!$A$3:$A$11,A38)</f>
        <v>0</v>
      </c>
    </row>
    <row xmlns:x14ac="http://schemas.microsoft.com/office/spreadsheetml/2009/9/ac" r="39" x14ac:dyDescent="0.25">
      <c r="A39" t="s">
        <v>41</v>
      </c>
      <c r="B39">
        <v>0.47286</v>
      </c>
      <c r="C39" s="3">
        <v>0.14241705781337111</v>
      </c>
      <c r="D39">
        <v>0.57286000000000004</v>
      </c>
      <c r="E39" s="3">
        <v>0.13958421257550083</v>
      </c>
      <c r="F39" s="2">
        <v>2.8328452378702795E-3</v>
      </c>
      <c r="G39" t="s">
        <v>117</v>
      </c>
      <c r="H39">
        <v>3</v>
      </c>
      <c r="I39">
        <v>0.47286</v>
      </c>
      <c r="J39">
        <v>0.57286000000000004</v>
      </c>
      <c r="K39" s="4">
        <v>27.520010429369734</v>
      </c>
      <c r="L39" s="4">
        <v>27.519425229508556</v>
      </c>
      <c r="M39" s="2">
        <v>5.8519986117744338E-4</v>
      </c>
      <c r="N39" s="4">
        <v>0.33902981678348421</v>
      </c>
      <c r="O39" s="4">
        <v>0.35088821833917028</v>
      </c>
      <c r="P39" s="2">
        <v>1.1858401555686071E-2</v>
      </c>
      <c r="Q39" s="8" t="b">
        <v>1</v>
      </c>
      <c r="R39" s="8" t="b">
        <v>1</v>
      </c>
      <c r="S39" s="8" t="b">
        <v>1</v>
      </c>
      <c r="T39" t="b">
        <v>1</v>
      </c>
      <c r="U39" t="b">
        <v>1</v>
      </c>
      <c r="V39" t="b">
        <v>1</v>
      </c>
      <c r="W39" s="14" t="b">
        <f t="shared" si="3"/>
        <v>0</v>
      </c>
      <c r="X39" s="14" t="b">
        <f t="shared" si="4"/>
        <v>0</v>
      </c>
      <c r="Y39" s="14" t="b">
        <f t="shared" si="5"/>
        <v>0</v>
      </c>
      <c r="Z39" s="17">
        <f>COUNTIF(ShortList!$A$3:$A$11,A39)</f>
        <v>0</v>
      </c>
    </row>
    <row xmlns:x14ac="http://schemas.microsoft.com/office/spreadsheetml/2009/9/ac" r="40" x14ac:dyDescent="0.25">
      <c r="A40" t="s">
        <v>63</v>
      </c>
      <c r="B40">
        <v>46000</v>
      </c>
      <c r="C40" s="3">
        <v>0.14193584235719531</v>
      </c>
      <c r="D40">
        <v>58000</v>
      </c>
      <c r="E40" s="3">
        <v>0.13923075984682098</v>
      </c>
      <c r="F40" s="2">
        <v>2.7050825103743237E-3</v>
      </c>
      <c r="G40" t="s">
        <v>127</v>
      </c>
      <c r="H40">
        <v>1</v>
      </c>
      <c r="I40">
        <v>46000</v>
      </c>
      <c r="J40">
        <v>58000</v>
      </c>
      <c r="K40" s="4">
        <v>27.520629486804012</v>
      </c>
      <c r="L40" s="4">
        <v>27.51860150773507</v>
      </c>
      <c r="M40" s="2">
        <v>2.0279790689414767E-3</v>
      </c>
      <c r="N40" s="4">
        <v>0.34431345673867303</v>
      </c>
      <c r="O40" s="4">
        <v>0.34884404501010657</v>
      </c>
      <c r="P40" s="2">
        <v>4.5305882714335444E-3</v>
      </c>
      <c r="Q40" s="8" t="b">
        <v>1</v>
      </c>
      <c r="R40" s="8" t="b">
        <v>1</v>
      </c>
      <c r="S40" s="8" t="b">
        <v>1</v>
      </c>
      <c r="T40" t="b">
        <v>1</v>
      </c>
      <c r="U40" t="b">
        <v>1</v>
      </c>
      <c r="V40" t="b">
        <v>1</v>
      </c>
      <c r="W40" s="14" t="b">
        <f t="shared" si="3"/>
        <v>0</v>
      </c>
      <c r="X40" s="14" t="b">
        <f t="shared" si="4"/>
        <v>0</v>
      </c>
      <c r="Y40" s="14" t="b">
        <f t="shared" si="5"/>
        <v>0</v>
      </c>
      <c r="Z40" s="17">
        <f>COUNTIF(ShortList!$A$3:$A$11,A40)</f>
        <v>0</v>
      </c>
    </row>
    <row xmlns:x14ac="http://schemas.microsoft.com/office/spreadsheetml/2009/9/ac" r="41" x14ac:dyDescent="0.25">
      <c r="A41" t="s">
        <v>71</v>
      </c>
      <c r="B41">
        <v>9.2079999999999995E-2</v>
      </c>
      <c r="C41" s="3">
        <v>0.14133379568806884</v>
      </c>
      <c r="D41">
        <v>0.19208</v>
      </c>
      <c r="E41" s="3">
        <v>0.13863827862849598</v>
      </c>
      <c r="F41" s="2">
        <v>2.695517059572855E-3</v>
      </c>
      <c r="G41" t="s">
        <v>131</v>
      </c>
      <c r="H41">
        <v>1</v>
      </c>
      <c r="I41">
        <v>9.2079999999999995E-2</v>
      </c>
      <c r="J41">
        <v>0.19208</v>
      </c>
      <c r="K41" s="4">
        <v>27.444614481477515</v>
      </c>
      <c r="L41" s="4">
        <v>27.548455794044457</v>
      </c>
      <c r="M41" s="2">
        <v>0.10384131256694218</v>
      </c>
      <c r="N41" s="4">
        <v>0.34996364826342957</v>
      </c>
      <c r="O41" s="4">
        <v>0.34436027398964003</v>
      </c>
      <c r="P41" s="2">
        <v>5.6033742737895409E-3</v>
      </c>
      <c r="Q41" s="8" t="b">
        <v>1</v>
      </c>
      <c r="R41" s="8" t="b">
        <v>1</v>
      </c>
      <c r="S41" s="8" t="b">
        <v>1</v>
      </c>
      <c r="T41" t="b">
        <v>1</v>
      </c>
      <c r="U41" t="b">
        <v>1</v>
      </c>
      <c r="V41" t="b">
        <v>1</v>
      </c>
      <c r="W41" s="14" t="b">
        <f t="shared" si="3"/>
        <v>0</v>
      </c>
      <c r="X41" s="14" t="b">
        <f t="shared" si="4"/>
        <v>0</v>
      </c>
      <c r="Y41" s="14" t="b">
        <f t="shared" si="5"/>
        <v>0</v>
      </c>
      <c r="Z41" s="17">
        <f>COUNTIF(ShortList!$A$3:$A$11,A41)</f>
        <v>0</v>
      </c>
    </row>
    <row xmlns:x14ac="http://schemas.microsoft.com/office/spreadsheetml/2009/9/ac" r="42" x14ac:dyDescent="0.25">
      <c r="A42" t="s">
        <v>8</v>
      </c>
      <c r="B42">
        <v>0.44198999999999999</v>
      </c>
      <c r="C42" s="3">
        <v>0.14188809252176329</v>
      </c>
      <c r="D42">
        <v>0.54198999999999997</v>
      </c>
      <c r="E42" s="3">
        <v>0.13921063426673622</v>
      </c>
      <c r="F42" s="2">
        <v>2.6774582550270765E-3</v>
      </c>
      <c r="G42" t="s">
        <v>103</v>
      </c>
      <c r="H42">
        <v>2</v>
      </c>
      <c r="I42">
        <v>0.44198999999999999</v>
      </c>
      <c r="J42">
        <v>0.54198999999999997</v>
      </c>
      <c r="K42" s="4">
        <v>27.508279852927444</v>
      </c>
      <c r="L42" s="4">
        <v>27.531707703968493</v>
      </c>
      <c r="M42" s="2">
        <v>2.3427851041049053E-2</v>
      </c>
      <c r="N42" s="4">
        <v>0.35970211133803648</v>
      </c>
      <c r="O42" s="4">
        <v>0.33742649102613609</v>
      </c>
      <c r="P42" s="2">
        <v>2.227562031190039E-2</v>
      </c>
      <c r="Q42" s="8" t="b">
        <v>1</v>
      </c>
      <c r="R42" s="8" t="b">
        <v>1</v>
      </c>
      <c r="S42" s="8" t="b">
        <v>1</v>
      </c>
      <c r="T42" t="b">
        <v>1</v>
      </c>
      <c r="U42" t="b">
        <v>1</v>
      </c>
      <c r="V42" t="b">
        <v>1</v>
      </c>
      <c r="W42" s="14" t="b">
        <f t="shared" si="3"/>
        <v>0</v>
      </c>
      <c r="X42" s="14" t="b">
        <f t="shared" si="4"/>
        <v>1</v>
      </c>
      <c r="Y42" s="14" t="b">
        <f t="shared" si="5"/>
        <v>1</v>
      </c>
      <c r="Z42" s="17">
        <f>COUNTIF(ShortList!$A$3:$A$11,A42)</f>
        <v>0</v>
      </c>
    </row>
    <row xmlns:x14ac="http://schemas.microsoft.com/office/spreadsheetml/2009/9/ac" r="43" x14ac:dyDescent="0.25">
      <c r="A43" t="s">
        <v>43</v>
      </c>
      <c r="B43">
        <v>0.68600000000000005</v>
      </c>
      <c r="C43" s="3">
        <v>0.14216755662600097</v>
      </c>
      <c r="D43">
        <v>0.746</v>
      </c>
      <c r="E43" s="3">
        <v>0.13951220544559556</v>
      </c>
      <c r="F43" s="2">
        <v>2.6553511804054131E-3</v>
      </c>
      <c r="G43" t="s">
        <v>118</v>
      </c>
      <c r="H43">
        <v>2</v>
      </c>
      <c r="I43">
        <v>0.68600000000000005</v>
      </c>
      <c r="J43">
        <v>0.746</v>
      </c>
      <c r="K43" s="4">
        <v>27.520422929996585</v>
      </c>
      <c r="L43" s="4">
        <v>27.519865870882086</v>
      </c>
      <c r="M43" s="2">
        <v>5.5705911449877021E-4</v>
      </c>
      <c r="N43" s="4">
        <v>0.34027984004573802</v>
      </c>
      <c r="O43" s="4">
        <v>0.35070719885578783</v>
      </c>
      <c r="P43" s="2">
        <v>1.0427358810049803E-2</v>
      </c>
      <c r="Q43" s="8" t="b">
        <v>1</v>
      </c>
      <c r="R43" s="8" t="b">
        <v>1</v>
      </c>
      <c r="S43" s="8" t="b">
        <v>1</v>
      </c>
      <c r="T43" t="b">
        <v>1</v>
      </c>
      <c r="U43" t="b">
        <v>1</v>
      </c>
      <c r="V43" t="b">
        <v>1</v>
      </c>
      <c r="W43" s="14" t="b">
        <f t="shared" si="3"/>
        <v>0</v>
      </c>
      <c r="X43" s="14" t="b">
        <f t="shared" si="4"/>
        <v>0</v>
      </c>
      <c r="Y43" s="14" t="b">
        <f t="shared" si="5"/>
        <v>0</v>
      </c>
      <c r="Z43" s="17">
        <f>COUNTIF(ShortList!$A$3:$A$11,A43)</f>
        <v>0</v>
      </c>
    </row>
    <row xmlns:x14ac="http://schemas.microsoft.com/office/spreadsheetml/2009/9/ac" r="44" x14ac:dyDescent="0.25">
      <c r="A44" t="s">
        <v>48</v>
      </c>
      <c r="B44">
        <v>-0.17499999999999999</v>
      </c>
      <c r="C44" s="3">
        <v>0.13968908772088884</v>
      </c>
      <c r="D44">
        <v>-7.4999999999999997E-2</v>
      </c>
      <c r="E44" s="3">
        <v>0.1421508739525475</v>
      </c>
      <c r="F44" s="2">
        <v>2.4617862316586581E-3</v>
      </c>
      <c r="G44" t="s">
        <v>120</v>
      </c>
      <c r="H44">
        <v>1</v>
      </c>
      <c r="I44">
        <v>-0.17499999999999999</v>
      </c>
      <c r="J44">
        <v>-7.4999999999999997E-2</v>
      </c>
      <c r="K44" s="4">
        <v>27.519789415314563</v>
      </c>
      <c r="L44" s="4">
        <v>27.520490765034083</v>
      </c>
      <c r="M44" s="2">
        <v>7.0134971952029446E-4</v>
      </c>
      <c r="N44" s="4">
        <v>0.34404045210481832</v>
      </c>
      <c r="O44" s="4">
        <v>0.34846524753771224</v>
      </c>
      <c r="P44" s="2">
        <v>4.4247954328939243E-3</v>
      </c>
      <c r="Q44" s="8" t="b">
        <v>1</v>
      </c>
      <c r="R44" s="8" t="b">
        <v>1</v>
      </c>
      <c r="S44" s="8" t="b">
        <v>1</v>
      </c>
      <c r="T44" t="b">
        <v>1</v>
      </c>
      <c r="U44" t="b">
        <v>1</v>
      </c>
      <c r="V44" t="b">
        <v>1</v>
      </c>
      <c r="W44" s="14" t="b">
        <f t="shared" si="3"/>
        <v>0</v>
      </c>
      <c r="X44" s="14" t="b">
        <f t="shared" si="4"/>
        <v>0</v>
      </c>
      <c r="Y44" s="14" t="b">
        <f t="shared" si="5"/>
        <v>0</v>
      </c>
      <c r="Z44" s="17">
        <f>COUNTIF(ShortList!$A$3:$A$11,A44)</f>
        <v>0</v>
      </c>
    </row>
    <row xmlns:x14ac="http://schemas.microsoft.com/office/spreadsheetml/2009/9/ac" r="45" x14ac:dyDescent="0.25">
      <c r="A45" t="s">
        <v>11</v>
      </c>
      <c r="B45">
        <v>0.68600000000000005</v>
      </c>
      <c r="C45" s="3">
        <v>0.14195729745577848</v>
      </c>
      <c r="D45">
        <v>0.746</v>
      </c>
      <c r="E45" s="3">
        <v>0.13962232771543495</v>
      </c>
      <c r="F45" s="2">
        <v>2.3349697403435288E-3</v>
      </c>
      <c r="G45" t="s">
        <v>104</v>
      </c>
      <c r="H45">
        <v>2</v>
      </c>
      <c r="I45">
        <v>0.68600000000000005</v>
      </c>
      <c r="J45">
        <v>0.746</v>
      </c>
      <c r="K45" s="4">
        <v>27.511137487227586</v>
      </c>
      <c r="L45" s="4">
        <v>27.527700481336922</v>
      </c>
      <c r="M45" s="2">
        <v>1.6562994109335705E-2</v>
      </c>
      <c r="N45" s="4">
        <v>0.3542504185459342</v>
      </c>
      <c r="O45" s="4">
        <v>0.34067457772561316</v>
      </c>
      <c r="P45" s="2">
        <v>1.3575840820321039E-2</v>
      </c>
      <c r="Q45" s="8" t="b">
        <v>1</v>
      </c>
      <c r="R45" s="8" t="b">
        <v>1</v>
      </c>
      <c r="S45" s="8" t="b">
        <v>1</v>
      </c>
      <c r="T45" t="b">
        <v>1</v>
      </c>
      <c r="U45" t="b">
        <v>1</v>
      </c>
      <c r="V45" t="b">
        <v>1</v>
      </c>
      <c r="W45" s="14" t="b">
        <f t="shared" si="3"/>
        <v>0</v>
      </c>
      <c r="X45" s="14" t="b">
        <f t="shared" si="4"/>
        <v>1</v>
      </c>
      <c r="Y45" s="14" t="b">
        <f t="shared" si="5"/>
        <v>1</v>
      </c>
      <c r="Z45" s="17">
        <f>COUNTIF(ShortList!$A$3:$A$11,A45)</f>
        <v>0</v>
      </c>
    </row>
    <row xmlns:x14ac="http://schemas.microsoft.com/office/spreadsheetml/2009/9/ac" r="46" x14ac:dyDescent="0.25">
      <c r="A46" t="s">
        <v>9</v>
      </c>
      <c r="B46">
        <v>0.47586000000000001</v>
      </c>
      <c r="C46" s="3">
        <v>0.1420925148327766</v>
      </c>
      <c r="D46">
        <v>0.57586000000000004</v>
      </c>
      <c r="E46" s="3">
        <v>0.13980376029921851</v>
      </c>
      <c r="F46" s="2">
        <v>2.2887545335580906E-3</v>
      </c>
      <c r="G46" t="s">
        <v>103</v>
      </c>
      <c r="H46">
        <v>3</v>
      </c>
      <c r="I46">
        <v>0.47586000000000001</v>
      </c>
      <c r="J46">
        <v>0.57586000000000004</v>
      </c>
      <c r="K46" s="4">
        <v>27.510443705033367</v>
      </c>
      <c r="L46" s="4">
        <v>27.527124000521894</v>
      </c>
      <c r="M46" s="2">
        <v>1.6680295488527008E-2</v>
      </c>
      <c r="N46" s="4">
        <v>0.35370288240576342</v>
      </c>
      <c r="O46" s="4">
        <v>0.34124169311947111</v>
      </c>
      <c r="P46" s="2">
        <v>1.2461189286292307E-2</v>
      </c>
      <c r="Q46" s="8" t="b">
        <v>1</v>
      </c>
      <c r="R46" s="8" t="b">
        <v>1</v>
      </c>
      <c r="S46" s="8" t="b">
        <v>1</v>
      </c>
      <c r="T46" t="b">
        <v>1</v>
      </c>
      <c r="U46" t="b">
        <v>1</v>
      </c>
      <c r="V46" t="b">
        <v>1</v>
      </c>
      <c r="W46" s="14" t="b">
        <f t="shared" si="3"/>
        <v>0</v>
      </c>
      <c r="X46" s="14" t="b">
        <f t="shared" si="4"/>
        <v>1</v>
      </c>
      <c r="Y46" s="14" t="b">
        <f t="shared" si="5"/>
        <v>1</v>
      </c>
      <c r="Z46" s="17">
        <f>COUNTIF(ShortList!$A$3:$A$11,A46)</f>
        <v>0</v>
      </c>
    </row>
    <row xmlns:x14ac="http://schemas.microsoft.com/office/spreadsheetml/2009/9/ac" r="47" x14ac:dyDescent="0.25">
      <c r="A47" t="s">
        <v>59</v>
      </c>
      <c r="B47">
        <v>0.2</v>
      </c>
      <c r="C47" s="3">
        <v>0.14183271083140064</v>
      </c>
      <c r="D47">
        <v>0.3</v>
      </c>
      <c r="E47" s="3">
        <v>0.13961812624266667</v>
      </c>
      <c r="F47" s="2">
        <v>2.2145845887339699E-3</v>
      </c>
      <c r="G47" t="s">
        <v>123</v>
      </c>
      <c r="H47">
        <v>3</v>
      </c>
      <c r="I47">
        <v>0.2</v>
      </c>
      <c r="J47">
        <v>0.3</v>
      </c>
      <c r="K47" s="4">
        <v>27.519440528710675</v>
      </c>
      <c r="L47" s="4">
        <v>27.519813382937286</v>
      </c>
      <c r="M47" s="2">
        <v>3.7285422661170742E-4</v>
      </c>
      <c r="N47" s="4">
        <v>0.34469256573850721</v>
      </c>
      <c r="O47" s="4">
        <v>0.34709592669115918</v>
      </c>
      <c r="P47" s="2">
        <v>2.4033609526519784E-3</v>
      </c>
      <c r="Q47" s="8" t="b">
        <v>1</v>
      </c>
      <c r="R47" s="8" t="b">
        <v>1</v>
      </c>
      <c r="S47" s="8" t="b">
        <v>1</v>
      </c>
      <c r="T47" t="b">
        <v>1</v>
      </c>
      <c r="U47" t="b">
        <v>1</v>
      </c>
      <c r="V47" t="b">
        <v>1</v>
      </c>
      <c r="W47" s="14" t="b">
        <f t="shared" si="3"/>
        <v>0</v>
      </c>
      <c r="X47" s="14" t="b">
        <f t="shared" si="4"/>
        <v>0</v>
      </c>
      <c r="Y47" s="14" t="b">
        <f t="shared" si="5"/>
        <v>0</v>
      </c>
      <c r="Z47" s="17">
        <f>COUNTIF(ShortList!$A$3:$A$11,A47)</f>
        <v>0</v>
      </c>
    </row>
    <row xmlns:x14ac="http://schemas.microsoft.com/office/spreadsheetml/2009/9/ac" r="48" x14ac:dyDescent="0.25">
      <c r="A48" t="s">
        <v>27</v>
      </c>
      <c r="B48">
        <v>0.2</v>
      </c>
      <c r="C48" s="3">
        <v>0.14168950145935372</v>
      </c>
      <c r="D48">
        <v>0.3</v>
      </c>
      <c r="E48" s="3">
        <v>0.1397772963513674</v>
      </c>
      <c r="F48" s="2">
        <v>1.9122051079863145E-3</v>
      </c>
      <c r="G48" t="s">
        <v>109</v>
      </c>
      <c r="H48">
        <v>3</v>
      </c>
      <c r="I48">
        <v>0.2</v>
      </c>
      <c r="J48">
        <v>0.3</v>
      </c>
      <c r="K48" s="4">
        <v>27.520183377620526</v>
      </c>
      <c r="L48" s="4">
        <v>27.519794775614855</v>
      </c>
      <c r="M48" s="2">
        <v>3.8860200567114589E-4</v>
      </c>
      <c r="N48" s="4">
        <v>0.34536081206918029</v>
      </c>
      <c r="O48" s="4">
        <v>0.34612301005047996</v>
      </c>
      <c r="P48" s="2">
        <v>7.6219798129967264E-4</v>
      </c>
      <c r="Q48" s="8" t="b">
        <v>1</v>
      </c>
      <c r="R48" s="8" t="b">
        <v>1</v>
      </c>
      <c r="S48" s="8" t="b">
        <v>1</v>
      </c>
      <c r="T48" t="b">
        <v>1</v>
      </c>
      <c r="U48" t="b">
        <v>1</v>
      </c>
      <c r="V48" t="b">
        <v>1</v>
      </c>
      <c r="W48" s="14" t="b">
        <f t="shared" si="3"/>
        <v>0</v>
      </c>
      <c r="X48" s="14" t="b">
        <f t="shared" si="4"/>
        <v>0</v>
      </c>
      <c r="Y48" s="14" t="b">
        <f t="shared" si="5"/>
        <v>0</v>
      </c>
      <c r="Z48" s="17">
        <f>COUNTIF(ShortList!$A$3:$A$11,A48)</f>
        <v>0</v>
      </c>
    </row>
    <row xmlns:x14ac="http://schemas.microsoft.com/office/spreadsheetml/2009/9/ac" r="49" x14ac:dyDescent="0.25">
      <c r="A49" t="s">
        <v>39</v>
      </c>
      <c r="B49">
        <v>-0.10387</v>
      </c>
      <c r="C49" s="3">
        <v>0.14037907713212056</v>
      </c>
      <c r="D49">
        <v>-3.8700000000000002E-3</v>
      </c>
      <c r="E49" s="3">
        <v>0.14174563471295712</v>
      </c>
      <c r="F49" s="2">
        <v>1.3665575808365638E-3</v>
      </c>
      <c r="G49" t="s">
        <v>117</v>
      </c>
      <c r="H49">
        <v>1</v>
      </c>
      <c r="I49">
        <v>-0.10387</v>
      </c>
      <c r="J49">
        <v>-3.8700000000000002E-3</v>
      </c>
      <c r="K49" s="4">
        <v>27.519563515314587</v>
      </c>
      <c r="L49" s="4">
        <v>27.520000720410451</v>
      </c>
      <c r="M49" s="2">
        <v>4.3720509586364642E-4</v>
      </c>
      <c r="N49" s="4">
        <v>0.34700174207738171</v>
      </c>
      <c r="O49" s="4">
        <v>0.34243863776707067</v>
      </c>
      <c r="P49" s="2">
        <v>4.5631043103110391E-3</v>
      </c>
      <c r="Q49" s="8" t="b">
        <v>1</v>
      </c>
      <c r="R49" s="8" t="b">
        <v>1</v>
      </c>
      <c r="S49" s="8" t="b">
        <v>1</v>
      </c>
      <c r="T49" t="b">
        <v>1</v>
      </c>
      <c r="U49" t="b">
        <v>1</v>
      </c>
      <c r="V49" t="b">
        <v>1</v>
      </c>
      <c r="W49" s="14" t="b">
        <f t="shared" si="3"/>
        <v>0</v>
      </c>
      <c r="X49" s="14" t="b">
        <f t="shared" si="4"/>
        <v>0</v>
      </c>
      <c r="Y49" s="14" t="b">
        <f t="shared" si="5"/>
        <v>0</v>
      </c>
      <c r="Z49" s="17">
        <f>COUNTIF(ShortList!$A$3:$A$11,A49)</f>
        <v>0</v>
      </c>
    </row>
    <row xmlns:x14ac="http://schemas.microsoft.com/office/spreadsheetml/2009/9/ac" r="50" x14ac:dyDescent="0.25">
      <c r="A50" t="s">
        <v>28</v>
      </c>
      <c r="B50">
        <v>4000</v>
      </c>
      <c r="C50" s="3">
        <v>0.14128158165444565</v>
      </c>
      <c r="D50">
        <v>7600</v>
      </c>
      <c r="E50" s="3">
        <v>0.13993021292289554</v>
      </c>
      <c r="F50" s="2">
        <v>1.3513687315501177E-3</v>
      </c>
      <c r="G50" t="s">
        <v>110</v>
      </c>
      <c r="H50">
        <v>1</v>
      </c>
      <c r="I50">
        <v>4000</v>
      </c>
      <c r="J50">
        <v>7600</v>
      </c>
      <c r="K50" s="4">
        <v>27.519374411302408</v>
      </c>
      <c r="L50" s="4">
        <v>27.521665500749009</v>
      </c>
      <c r="M50" s="2">
        <v>2.2910894466008358E-3</v>
      </c>
      <c r="N50" s="4">
        <v>0.37459930976152828</v>
      </c>
      <c r="O50" s="4">
        <v>0.33744405395451799</v>
      </c>
      <c r="P50" s="2">
        <v>3.715525580701029E-2</v>
      </c>
      <c r="Q50" s="8" t="b">
        <v>1</v>
      </c>
      <c r="R50" s="8" t="b">
        <v>1</v>
      </c>
      <c r="S50" s="8" t="b">
        <v>1</v>
      </c>
      <c r="T50" t="b">
        <v>1</v>
      </c>
      <c r="U50" t="b">
        <v>1</v>
      </c>
      <c r="V50" t="b">
        <v>1</v>
      </c>
      <c r="W50" s="14" t="b">
        <f t="shared" si="3"/>
        <v>0</v>
      </c>
      <c r="X50" s="14" t="b">
        <f t="shared" si="4"/>
        <v>1</v>
      </c>
      <c r="Y50" s="14" t="b">
        <f t="shared" si="5"/>
        <v>1</v>
      </c>
      <c r="Z50" s="17">
        <f>COUNTIF(ShortList!$A$3:$A$11,A50)</f>
        <v>0</v>
      </c>
    </row>
    <row xmlns:x14ac="http://schemas.microsoft.com/office/spreadsheetml/2009/9/ac" r="51" x14ac:dyDescent="0.25">
      <c r="A51" t="s">
        <v>4</v>
      </c>
      <c r="B51">
        <v>-0.155</v>
      </c>
      <c r="C51" s="3">
        <v>0.14124104925075737</v>
      </c>
      <c r="D51">
        <v>-5.5E-2</v>
      </c>
      <c r="E51" s="3">
        <v>0.13990597042099634</v>
      </c>
      <c r="F51" s="2">
        <v>1.3350788297610272E-3</v>
      </c>
      <c r="G51" t="s">
        <v>102</v>
      </c>
      <c r="H51">
        <v>1</v>
      </c>
      <c r="I51">
        <v>-0.155</v>
      </c>
      <c r="J51">
        <v>-5.5E-2</v>
      </c>
      <c r="K51" s="4">
        <v>27.520191646549392</v>
      </c>
      <c r="L51" s="4">
        <v>27.520111843778921</v>
      </c>
      <c r="M51" s="2">
        <v>7.9802770471815165E-5</v>
      </c>
      <c r="N51" s="4">
        <v>0.34553890832982209</v>
      </c>
      <c r="O51" s="4">
        <v>0.34580663002238882</v>
      </c>
      <c r="P51" s="2">
        <v>2.6772169256672473E-4</v>
      </c>
      <c r="Q51" s="8" t="b">
        <v>1</v>
      </c>
      <c r="R51" s="8" t="b">
        <v>1</v>
      </c>
      <c r="S51" s="8" t="b">
        <v>1</v>
      </c>
      <c r="T51" t="b">
        <v>1</v>
      </c>
      <c r="U51" t="b">
        <v>1</v>
      </c>
      <c r="V51" t="b">
        <v>1</v>
      </c>
      <c r="W51" s="14" t="b">
        <f t="shared" si="3"/>
        <v>0</v>
      </c>
      <c r="X51" s="14" t="b">
        <f t="shared" si="4"/>
        <v>0</v>
      </c>
      <c r="Y51" s="14" t="b">
        <f t="shared" si="5"/>
        <v>0</v>
      </c>
      <c r="Z51" s="17">
        <f>COUNTIF(ShortList!$A$3:$A$11,A51)</f>
        <v>0</v>
      </c>
    </row>
    <row xmlns:x14ac="http://schemas.microsoft.com/office/spreadsheetml/2009/9/ac" r="52" x14ac:dyDescent="0.25">
      <c r="A52" t="s">
        <v>56</v>
      </c>
      <c r="B52">
        <v>0.1</v>
      </c>
      <c r="C52" s="3">
        <v>0.14008406378789481</v>
      </c>
      <c r="D52">
        <v>0.2</v>
      </c>
      <c r="E52" s="3">
        <v>0.14139965341487945</v>
      </c>
      <c r="F52" s="2">
        <v>1.3155896269846368E-3</v>
      </c>
      <c r="G52" t="s">
        <v>122</v>
      </c>
      <c r="H52">
        <v>3</v>
      </c>
      <c r="I52">
        <v>0.1</v>
      </c>
      <c r="J52">
        <v>0.2</v>
      </c>
      <c r="K52" s="4">
        <v>27.521204762162938</v>
      </c>
      <c r="L52" s="4">
        <v>27.520335099053625</v>
      </c>
      <c r="M52" s="2">
        <v>8.696631093130236E-4</v>
      </c>
      <c r="N52" s="4">
        <v>0.34629685280937866</v>
      </c>
      <c r="O52" s="4">
        <v>0.34506876949938831</v>
      </c>
      <c r="P52" s="2">
        <v>1.2280833099903576E-3</v>
      </c>
      <c r="Q52" s="8" t="b">
        <v>1</v>
      </c>
      <c r="R52" s="8" t="b">
        <v>1</v>
      </c>
      <c r="S52" s="8" t="b">
        <v>1</v>
      </c>
      <c r="T52" t="b">
        <v>1</v>
      </c>
      <c r="U52" t="b">
        <v>1</v>
      </c>
      <c r="V52" t="b">
        <v>1</v>
      </c>
      <c r="W52" s="14" t="b">
        <f t="shared" si="3"/>
        <v>0</v>
      </c>
      <c r="X52" s="14" t="b">
        <f t="shared" si="4"/>
        <v>0</v>
      </c>
      <c r="Y52" s="14" t="b">
        <f t="shared" si="5"/>
        <v>0</v>
      </c>
      <c r="Z52" s="17">
        <f>COUNTIF(ShortList!$A$3:$A$11,A52)</f>
        <v>0</v>
      </c>
    </row>
    <row xmlns:x14ac="http://schemas.microsoft.com/office/spreadsheetml/2009/9/ac" r="53" x14ac:dyDescent="0.25">
      <c r="A53" t="s">
        <v>65</v>
      </c>
      <c r="B53">
        <v>-0.09</v>
      </c>
      <c r="C53" s="3">
        <v>0.14136704035244216</v>
      </c>
      <c r="D53">
        <v>0.01</v>
      </c>
      <c r="E53" s="3">
        <v>0.140099022336413</v>
      </c>
      <c r="F53" s="2">
        <v>1.2680180160291599E-3</v>
      </c>
      <c r="G53" t="s">
        <v>129</v>
      </c>
      <c r="H53">
        <v>1</v>
      </c>
      <c r="I53">
        <v>-0.09</v>
      </c>
      <c r="J53">
        <v>0.01</v>
      </c>
      <c r="K53" s="4">
        <v>27.521001999057148</v>
      </c>
      <c r="L53" s="4">
        <v>27.517789755178171</v>
      </c>
      <c r="M53" s="2">
        <v>3.2122438789770058E-3</v>
      </c>
      <c r="N53" s="4">
        <v>0.34558678026146838</v>
      </c>
      <c r="O53" s="4">
        <v>0.34583386038956004</v>
      </c>
      <c r="P53" s="2">
        <v>2.4708012809165902E-4</v>
      </c>
      <c r="Q53" s="8" t="b">
        <v>1</v>
      </c>
      <c r="R53" s="8" t="b">
        <v>1</v>
      </c>
      <c r="S53" s="8" t="b">
        <v>1</v>
      </c>
      <c r="T53" t="b">
        <v>1</v>
      </c>
      <c r="U53" t="b">
        <v>1</v>
      </c>
      <c r="V53" t="b">
        <v>1</v>
      </c>
      <c r="W53" s="14" t="b">
        <f t="shared" si="3"/>
        <v>0</v>
      </c>
      <c r="X53" s="14" t="b">
        <f t="shared" si="4"/>
        <v>0</v>
      </c>
      <c r="Y53" s="14" t="b">
        <f t="shared" si="5"/>
        <v>0</v>
      </c>
      <c r="Z53" s="17">
        <f>COUNTIF(ShortList!$A$3:$A$11,A53)</f>
        <v>0</v>
      </c>
    </row>
    <row xmlns:x14ac="http://schemas.microsoft.com/office/spreadsheetml/2009/9/ac" r="54" x14ac:dyDescent="0.25">
      <c r="A54" t="s">
        <v>44</v>
      </c>
      <c r="B54">
        <v>0.12</v>
      </c>
      <c r="C54" s="3">
        <v>0.14132510906911605</v>
      </c>
      <c r="D54">
        <v>0.18</v>
      </c>
      <c r="E54" s="3">
        <v>0.14005929599595265</v>
      </c>
      <c r="F54" s="2">
        <v>1.2658130731633965E-3</v>
      </c>
      <c r="G54" t="s">
        <v>118</v>
      </c>
      <c r="H54">
        <v>3</v>
      </c>
      <c r="I54">
        <v>0.12</v>
      </c>
      <c r="J54">
        <v>0.18</v>
      </c>
      <c r="K54" s="4">
        <v>27.519455100959703</v>
      </c>
      <c r="L54" s="4">
        <v>27.519720885432946</v>
      </c>
      <c r="M54" s="2">
        <v>2.6578447324254739E-4</v>
      </c>
      <c r="N54" s="4">
        <v>0.34313893859566474</v>
      </c>
      <c r="O54" s="4">
        <v>0.34883292381838177</v>
      </c>
      <c r="P54" s="2">
        <v>5.693985222717024E-3</v>
      </c>
      <c r="Q54" s="8" t="b">
        <v>1</v>
      </c>
      <c r="R54" s="8" t="b">
        <v>1</v>
      </c>
      <c r="S54" s="8" t="b">
        <v>1</v>
      </c>
      <c r="T54" t="b">
        <v>1</v>
      </c>
      <c r="U54" t="b">
        <v>1</v>
      </c>
      <c r="V54" t="b">
        <v>1</v>
      </c>
      <c r="W54" s="14" t="b">
        <f t="shared" si="3"/>
        <v>0</v>
      </c>
      <c r="X54" s="14" t="b">
        <f t="shared" si="4"/>
        <v>0</v>
      </c>
      <c r="Y54" s="14" t="b">
        <f t="shared" si="5"/>
        <v>0</v>
      </c>
      <c r="Z54" s="17">
        <f>COUNTIF(ShortList!$A$3:$A$11,A54)</f>
        <v>0</v>
      </c>
    </row>
    <row xmlns:x14ac="http://schemas.microsoft.com/office/spreadsheetml/2009/9/ac" r="55" x14ac:dyDescent="0.25">
      <c r="A55" t="s">
        <v>60</v>
      </c>
      <c r="B55">
        <v>4000</v>
      </c>
      <c r="C55" s="3">
        <v>0.14123689679088086</v>
      </c>
      <c r="D55">
        <v>7600</v>
      </c>
      <c r="E55" s="3">
        <v>0.1399968809126873</v>
      </c>
      <c r="F55" s="2">
        <v>1.2400158781935566E-3</v>
      </c>
      <c r="G55" t="s">
        <v>124</v>
      </c>
      <c r="H55">
        <v>1</v>
      </c>
      <c r="I55">
        <v>4000</v>
      </c>
      <c r="J55">
        <v>7600</v>
      </c>
      <c r="K55" s="4">
        <v>27.519593291812043</v>
      </c>
      <c r="L55" s="4">
        <v>27.519195957308398</v>
      </c>
      <c r="M55" s="2">
        <v>3.9733450364565215E-4</v>
      </c>
      <c r="N55" s="4">
        <v>0.33953804467585791</v>
      </c>
      <c r="O55" s="4">
        <v>0.36425214146067469</v>
      </c>
      <c r="P55" s="2">
        <v>2.4714096784816786E-2</v>
      </c>
      <c r="Q55" s="8" t="b">
        <v>1</v>
      </c>
      <c r="R55" s="8" t="b">
        <v>1</v>
      </c>
      <c r="S55" s="8" t="b">
        <v>1</v>
      </c>
      <c r="T55" t="b">
        <v>1</v>
      </c>
      <c r="U55" t="b">
        <v>1</v>
      </c>
      <c r="V55" t="b">
        <v>1</v>
      </c>
      <c r="W55" s="14" t="b">
        <f t="shared" si="3"/>
        <v>0</v>
      </c>
      <c r="X55" s="14" t="b">
        <f t="shared" si="4"/>
        <v>1</v>
      </c>
      <c r="Y55" s="14" t="b">
        <f t="shared" si="5"/>
        <v>1</v>
      </c>
      <c r="Z55" s="17">
        <f>COUNTIF(ShortList!$A$3:$A$11,A55)</f>
        <v>0</v>
      </c>
    </row>
    <row xmlns:x14ac="http://schemas.microsoft.com/office/spreadsheetml/2009/9/ac" r="56" x14ac:dyDescent="0.25">
      <c r="A56" t="s">
        <v>24</v>
      </c>
      <c r="B56">
        <v>0.1</v>
      </c>
      <c r="C56" s="3">
        <v>0.14014209144992723</v>
      </c>
      <c r="D56">
        <v>0.2</v>
      </c>
      <c r="E56" s="3">
        <v>0.14130005974057142</v>
      </c>
      <c r="F56" s="2">
        <v>1.1579682906441846E-3</v>
      </c>
      <c r="G56" t="s">
        <v>108</v>
      </c>
      <c r="H56">
        <v>3</v>
      </c>
      <c r="I56">
        <v>0.1</v>
      </c>
      <c r="J56">
        <v>0.2</v>
      </c>
      <c r="K56" s="4">
        <v>27.519459113379412</v>
      </c>
      <c r="L56" s="4">
        <v>27.519456520185031</v>
      </c>
      <c r="M56" s="2">
        <v>2.5931943810064695E-6</v>
      </c>
      <c r="N56" s="4">
        <v>0.34612030279704747</v>
      </c>
      <c r="O56" s="4">
        <v>0.34548006363187489</v>
      </c>
      <c r="P56" s="2">
        <v>6.4023916517258472E-4</v>
      </c>
      <c r="Q56" s="8" t="b">
        <v>1</v>
      </c>
      <c r="R56" s="8" t="b">
        <v>1</v>
      </c>
      <c r="S56" s="8" t="b">
        <v>1</v>
      </c>
      <c r="T56" t="b">
        <v>1</v>
      </c>
      <c r="U56" t="b">
        <v>1</v>
      </c>
      <c r="V56" t="b">
        <v>1</v>
      </c>
      <c r="W56" s="14" t="b">
        <f t="shared" si="3"/>
        <v>0</v>
      </c>
      <c r="X56" s="14" t="b">
        <f t="shared" si="4"/>
        <v>0</v>
      </c>
      <c r="Y56" s="14" t="b">
        <f t="shared" si="5"/>
        <v>0</v>
      </c>
      <c r="Z56" s="17">
        <f>COUNTIF(ShortList!$A$3:$A$11,A56)</f>
        <v>0</v>
      </c>
    </row>
    <row xmlns:x14ac="http://schemas.microsoft.com/office/spreadsheetml/2009/9/ac" r="57" x14ac:dyDescent="0.25">
      <c r="A57" t="s">
        <v>31</v>
      </c>
      <c r="B57">
        <v>46000</v>
      </c>
      <c r="C57" s="3">
        <v>0.1408895354870324</v>
      </c>
      <c r="D57">
        <v>58000</v>
      </c>
      <c r="E57" s="3">
        <v>0.13974295491483624</v>
      </c>
      <c r="F57" s="2">
        <v>1.1465805721961597E-3</v>
      </c>
      <c r="G57" t="s">
        <v>113</v>
      </c>
      <c r="H57">
        <v>1</v>
      </c>
      <c r="I57">
        <v>46000</v>
      </c>
      <c r="J57">
        <v>58000</v>
      </c>
      <c r="K57" s="4">
        <v>27.505250502586762</v>
      </c>
      <c r="L57" s="4">
        <v>27.541363625321708</v>
      </c>
      <c r="M57" s="2">
        <v>3.6113122734946046E-2</v>
      </c>
      <c r="N57" s="4">
        <v>0.35938598804889382</v>
      </c>
      <c r="O57" s="4">
        <v>0.33363360364979716</v>
      </c>
      <c r="P57" s="2">
        <v>2.5752384399096662E-2</v>
      </c>
      <c r="Q57" s="8" t="b">
        <v>1</v>
      </c>
      <c r="R57" s="8" t="b">
        <v>1</v>
      </c>
      <c r="S57" s="8" t="b">
        <v>1</v>
      </c>
      <c r="T57" t="b">
        <v>1</v>
      </c>
      <c r="U57" t="b">
        <v>1</v>
      </c>
      <c r="V57" t="b">
        <v>1</v>
      </c>
      <c r="W57" s="14" t="b">
        <f t="shared" si="3"/>
        <v>0</v>
      </c>
      <c r="X57" s="14" t="b">
        <f t="shared" si="4"/>
        <v>1</v>
      </c>
      <c r="Y57" s="14" t="b">
        <f t="shared" si="5"/>
        <v>1</v>
      </c>
      <c r="Z57" s="17">
        <f>COUNTIF(ShortList!$A$3:$A$11,A57)</f>
        <v>0</v>
      </c>
    </row>
    <row xmlns:x14ac="http://schemas.microsoft.com/office/spreadsheetml/2009/9/ac" r="58" x14ac:dyDescent="0.25">
      <c r="A58" t="s">
        <v>2</v>
      </c>
      <c r="B58">
        <v>0.40100000000000002</v>
      </c>
      <c r="C58" s="3">
        <v>0.14119553278701069</v>
      </c>
      <c r="D58">
        <v>0.501</v>
      </c>
      <c r="E58" s="3">
        <v>0.14007685569060516</v>
      </c>
      <c r="F58" s="2">
        <v>1.1186770964055348E-3</v>
      </c>
      <c r="G58" t="s">
        <v>101</v>
      </c>
      <c r="H58">
        <v>2</v>
      </c>
      <c r="I58">
        <v>0.40100000000000002</v>
      </c>
      <c r="J58">
        <v>0.501</v>
      </c>
      <c r="K58" s="4">
        <v>27.53256713159999</v>
      </c>
      <c r="L58" s="4">
        <v>27.501924726315167</v>
      </c>
      <c r="M58" s="2">
        <v>3.0642405284822871E-2</v>
      </c>
      <c r="N58" s="4">
        <v>0.34774316163896318</v>
      </c>
      <c r="O58" s="4">
        <v>0.34374318054317843</v>
      </c>
      <c r="P58" s="2">
        <v>3.9999810957847548E-3</v>
      </c>
      <c r="Q58" s="8" t="b">
        <v>1</v>
      </c>
      <c r="R58" s="8" t="b">
        <v>1</v>
      </c>
      <c r="S58" s="8" t="b">
        <v>1</v>
      </c>
      <c r="T58" s="8" t="b">
        <v>1</v>
      </c>
      <c r="U58" t="b">
        <v>1</v>
      </c>
      <c r="V58" t="b">
        <v>1</v>
      </c>
      <c r="W58" s="14" t="b">
        <f t="shared" si="3"/>
        <v>0</v>
      </c>
      <c r="X58" s="14" t="b">
        <f t="shared" si="4"/>
        <v>0</v>
      </c>
      <c r="Y58" s="14" t="b">
        <f t="shared" si="5"/>
        <v>0</v>
      </c>
      <c r="Z58" s="17">
        <f>COUNTIF(ShortList!$A$3:$A$11,A58)</f>
        <v>0</v>
      </c>
    </row>
    <row xmlns:x14ac="http://schemas.microsoft.com/office/spreadsheetml/2009/9/ac" r="59" x14ac:dyDescent="0.25">
      <c r="A59" t="s">
        <v>14</v>
      </c>
      <c r="B59">
        <v>0.25600000000000001</v>
      </c>
      <c r="C59" s="3">
        <v>0.14113084474311946</v>
      </c>
      <c r="D59">
        <v>0.35599999999999998</v>
      </c>
      <c r="E59" s="3">
        <v>0.14013606932662961</v>
      </c>
      <c r="F59" s="2">
        <v>9.9477541648984591E-4</v>
      </c>
      <c r="G59" t="s">
        <v>105</v>
      </c>
      <c r="H59">
        <v>2</v>
      </c>
      <c r="I59">
        <v>0.25600000000000001</v>
      </c>
      <c r="J59">
        <v>0.35599999999999998</v>
      </c>
      <c r="K59" s="4">
        <v>27.522341687328492</v>
      </c>
      <c r="L59" s="4">
        <v>27.517678838812628</v>
      </c>
      <c r="M59" s="2">
        <v>4.6628485158635158E-3</v>
      </c>
      <c r="N59" s="4">
        <v>0.34177335226642375</v>
      </c>
      <c r="O59" s="4">
        <v>0.35109678334222655</v>
      </c>
      <c r="P59" s="2">
        <v>9.3234310758028016E-3</v>
      </c>
      <c r="Q59" s="8" t="b">
        <v>1</v>
      </c>
      <c r="R59" s="8" t="b">
        <v>1</v>
      </c>
      <c r="S59" s="8" t="b">
        <v>1</v>
      </c>
      <c r="T59" t="b">
        <v>1</v>
      </c>
      <c r="U59" t="b">
        <v>1</v>
      </c>
      <c r="V59" t="b">
        <v>1</v>
      </c>
      <c r="W59" s="14" t="b">
        <f t="shared" si="3"/>
        <v>0</v>
      </c>
      <c r="X59" s="14" t="b">
        <f t="shared" si="4"/>
        <v>0</v>
      </c>
      <c r="Y59" s="14" t="b">
        <f t="shared" si="5"/>
        <v>0</v>
      </c>
      <c r="Z59" s="17">
        <f>COUNTIF(ShortList!$A$3:$A$11,A59)</f>
        <v>0</v>
      </c>
    </row>
    <row xmlns:x14ac="http://schemas.microsoft.com/office/spreadsheetml/2009/9/ac" r="60" x14ac:dyDescent="0.25">
      <c r="A60" t="s">
        <v>12</v>
      </c>
      <c r="B60">
        <v>0.12</v>
      </c>
      <c r="C60" s="3">
        <v>0.14114430057051655</v>
      </c>
      <c r="D60">
        <v>0.18</v>
      </c>
      <c r="E60" s="3">
        <v>0.14019529168361183</v>
      </c>
      <c r="F60" s="2">
        <v>9.4900888690471752E-4</v>
      </c>
      <c r="G60" t="s">
        <v>104</v>
      </c>
      <c r="H60">
        <v>3</v>
      </c>
      <c r="I60">
        <v>0.12</v>
      </c>
      <c r="J60">
        <v>0.18</v>
      </c>
      <c r="K60" s="4">
        <v>27.515838964461068</v>
      </c>
      <c r="L60" s="4">
        <v>27.525130811591168</v>
      </c>
      <c r="M60" s="2">
        <v>9.2918471301004502E-3</v>
      </c>
      <c r="N60" s="4">
        <v>0.3503427976201236</v>
      </c>
      <c r="O60" s="4">
        <v>0.34143078808047955</v>
      </c>
      <c r="P60" s="2">
        <v>8.9120095396440502E-3</v>
      </c>
      <c r="Q60" s="8" t="b">
        <v>1</v>
      </c>
      <c r="R60" s="8" t="b">
        <v>1</v>
      </c>
      <c r="S60" s="8" t="b">
        <v>1</v>
      </c>
      <c r="T60" t="b">
        <v>1</v>
      </c>
      <c r="U60" t="b">
        <v>1</v>
      </c>
      <c r="V60" t="b">
        <v>1</v>
      </c>
      <c r="W60" s="14" t="b">
        <f t="shared" si="3"/>
        <v>0</v>
      </c>
      <c r="X60" s="14" t="b">
        <f t="shared" si="4"/>
        <v>0</v>
      </c>
      <c r="Y60" s="14" t="b">
        <f t="shared" si="5"/>
        <v>0</v>
      </c>
      <c r="Z60" s="17">
        <f>COUNTIF(ShortList!$A$3:$A$11,A60)</f>
        <v>0</v>
      </c>
    </row>
    <row xmlns:x14ac="http://schemas.microsoft.com/office/spreadsheetml/2009/9/ac" r="61" x14ac:dyDescent="0.25">
      <c r="A61" t="s">
        <v>1</v>
      </c>
      <c r="B61">
        <v>0.05</v>
      </c>
      <c r="C61" s="3">
        <v>0.14124191126278005</v>
      </c>
      <c r="D61">
        <v>0.15</v>
      </c>
      <c r="E61" s="3">
        <v>0.14040336800285366</v>
      </c>
      <c r="F61" s="2">
        <v>8.3854325992638312E-4</v>
      </c>
      <c r="G61" t="s">
        <v>101</v>
      </c>
      <c r="H61">
        <v>1</v>
      </c>
      <c r="I61">
        <v>0.05</v>
      </c>
      <c r="J61">
        <v>0.15</v>
      </c>
      <c r="K61" s="4">
        <v>27.525685817664737</v>
      </c>
      <c r="L61" s="4">
        <v>27.515857479033457</v>
      </c>
      <c r="M61" s="2">
        <v>9.8283386312800758E-3</v>
      </c>
      <c r="N61" s="4">
        <v>0.3463376882757051</v>
      </c>
      <c r="O61" s="4">
        <v>0.34529800480766265</v>
      </c>
      <c r="P61" s="2">
        <v>1.0396834680424516E-3</v>
      </c>
      <c r="Q61" s="8" t="b">
        <v>1</v>
      </c>
      <c r="R61" s="8" t="b">
        <v>1</v>
      </c>
      <c r="S61" s="8" t="b">
        <v>1</v>
      </c>
      <c r="T61" s="8" t="b">
        <v>1</v>
      </c>
      <c r="U61" t="b">
        <v>1</v>
      </c>
      <c r="V61" t="b">
        <v>1</v>
      </c>
      <c r="W61" s="14" t="b">
        <f t="shared" si="3"/>
        <v>0</v>
      </c>
      <c r="X61" s="14" t="b">
        <f t="shared" si="4"/>
        <v>0</v>
      </c>
      <c r="Y61" s="14" t="b">
        <f t="shared" si="5"/>
        <v>0</v>
      </c>
      <c r="Z61" s="17">
        <f>COUNTIF(ShortList!$A$3:$A$11,A61)</f>
        <v>0</v>
      </c>
    </row>
    <row xmlns:x14ac="http://schemas.microsoft.com/office/spreadsheetml/2009/9/ac" r="62" x14ac:dyDescent="0.25">
      <c r="A62" t="s">
        <v>49</v>
      </c>
      <c r="B62">
        <v>0.25600000000000001</v>
      </c>
      <c r="C62" s="3">
        <v>0.14034886310630224</v>
      </c>
      <c r="D62">
        <v>0.35599999999999998</v>
      </c>
      <c r="E62" s="3">
        <v>0.14116766732439415</v>
      </c>
      <c r="F62" s="2">
        <v>8.1880421809191195E-4</v>
      </c>
      <c r="G62" t="s">
        <v>120</v>
      </c>
      <c r="H62">
        <v>2</v>
      </c>
      <c r="I62">
        <v>0.25600000000000001</v>
      </c>
      <c r="J62">
        <v>0.35599999999999998</v>
      </c>
      <c r="K62" s="4">
        <v>27.520070897897824</v>
      </c>
      <c r="L62" s="4">
        <v>27.519778794929664</v>
      </c>
      <c r="M62" s="2">
        <v>2.9210296816017944E-4</v>
      </c>
      <c r="N62" s="4">
        <v>0.34643848940928196</v>
      </c>
      <c r="O62" s="4">
        <v>0.34577992562819715</v>
      </c>
      <c r="P62" s="2">
        <v>6.5856378108480884E-4</v>
      </c>
      <c r="Q62" s="8" t="b">
        <v>1</v>
      </c>
      <c r="R62" s="8" t="b">
        <v>1</v>
      </c>
      <c r="S62" s="8" t="b">
        <v>1</v>
      </c>
      <c r="T62" t="b">
        <v>1</v>
      </c>
      <c r="U62" t="b">
        <v>1</v>
      </c>
      <c r="V62" t="b">
        <v>1</v>
      </c>
      <c r="W62" s="14" t="b">
        <f t="shared" si="3"/>
        <v>0</v>
      </c>
      <c r="X62" s="14" t="b">
        <f t="shared" si="4"/>
        <v>0</v>
      </c>
      <c r="Y62" s="14" t="b">
        <f t="shared" si="5"/>
        <v>0</v>
      </c>
      <c r="Z62" s="17">
        <f>COUNTIF(ShortList!$A$3:$A$11,A62)</f>
        <v>0</v>
      </c>
    </row>
    <row xmlns:x14ac="http://schemas.microsoft.com/office/spreadsheetml/2009/9/ac" r="63" x14ac:dyDescent="0.25">
      <c r="A63" t="s">
        <v>20</v>
      </c>
      <c r="B63">
        <v>0.38900000000000001</v>
      </c>
      <c r="C63" s="3">
        <v>0.14038336548834962</v>
      </c>
      <c r="D63">
        <v>0.48899999999999999</v>
      </c>
      <c r="E63" s="3">
        <v>0.14118810456489705</v>
      </c>
      <c r="F63" s="2">
        <v>8.0473907654743382E-4</v>
      </c>
      <c r="G63" t="s">
        <v>107</v>
      </c>
      <c r="H63">
        <v>2</v>
      </c>
      <c r="I63">
        <v>0.38900000000000001</v>
      </c>
      <c r="J63">
        <v>0.48899999999999999</v>
      </c>
      <c r="K63" s="4">
        <v>27.515951959868971</v>
      </c>
      <c r="L63" s="4">
        <v>27.526902352586148</v>
      </c>
      <c r="M63" s="2">
        <v>1.0950392717177238E-2</v>
      </c>
      <c r="N63" s="4">
        <v>0.34652910316839391</v>
      </c>
      <c r="O63" s="4">
        <v>0.3447948295637342</v>
      </c>
      <c r="P63" s="2">
        <v>1.7342736046597196E-3</v>
      </c>
      <c r="Q63" s="8" t="b">
        <v>1</v>
      </c>
      <c r="R63" s="8" t="b">
        <v>1</v>
      </c>
      <c r="S63" s="8" t="b">
        <v>1</v>
      </c>
      <c r="T63" t="b">
        <v>1</v>
      </c>
      <c r="U63" t="b">
        <v>1</v>
      </c>
      <c r="V63" t="b">
        <v>1</v>
      </c>
      <c r="W63" s="14" t="b">
        <f t="shared" si="3"/>
        <v>0</v>
      </c>
      <c r="X63" s="14" t="b">
        <f t="shared" si="4"/>
        <v>0</v>
      </c>
      <c r="Y63" s="14" t="b">
        <f t="shared" si="5"/>
        <v>0</v>
      </c>
      <c r="Z63" s="17">
        <f>COUNTIF(ShortList!$A$3:$A$11,A63)</f>
        <v>0</v>
      </c>
    </row>
    <row xmlns:x14ac="http://schemas.microsoft.com/office/spreadsheetml/2009/9/ac" r="64" x14ac:dyDescent="0.25">
      <c r="A64" t="s">
        <v>45</v>
      </c>
      <c r="B64">
        <v>0.17499999999999999</v>
      </c>
      <c r="C64" s="3">
        <v>0.14109075434336682</v>
      </c>
      <c r="D64">
        <v>0.27500000000000002</v>
      </c>
      <c r="E64" s="3">
        <v>0.14050828010815422</v>
      </c>
      <c r="F64" s="2">
        <v>5.8247423521259889E-4</v>
      </c>
      <c r="G64" t="s">
        <v>119</v>
      </c>
      <c r="H64">
        <v>1</v>
      </c>
      <c r="I64">
        <v>0.17499999999999999</v>
      </c>
      <c r="J64">
        <v>0.27500000000000002</v>
      </c>
      <c r="K64" s="4">
        <v>27.521015478537322</v>
      </c>
      <c r="L64" s="4">
        <v>27.520208708962116</v>
      </c>
      <c r="M64" s="2">
        <v>8.0676957520608994E-4</v>
      </c>
      <c r="N64" s="4">
        <v>0.34514251037682064</v>
      </c>
      <c r="O64" s="4">
        <v>0.34632582806720097</v>
      </c>
      <c r="P64" s="2">
        <v>1.1833176903803255E-3</v>
      </c>
      <c r="Q64" s="8" t="b">
        <v>1</v>
      </c>
      <c r="R64" s="8" t="b">
        <v>1</v>
      </c>
      <c r="S64" s="8" t="b">
        <v>1</v>
      </c>
      <c r="T64" t="b">
        <v>1</v>
      </c>
      <c r="U64" t="b">
        <v>1</v>
      </c>
      <c r="V64" t="b">
        <v>1</v>
      </c>
      <c r="W64" s="14" t="b">
        <f t="shared" si="3"/>
        <v>0</v>
      </c>
      <c r="X64" s="14" t="b">
        <f t="shared" si="4"/>
        <v>0</v>
      </c>
      <c r="Y64" s="14" t="b">
        <f t="shared" si="5"/>
        <v>0</v>
      </c>
      <c r="Z64" s="17">
        <f>COUNTIF(ShortList!$A$3:$A$11,A64)</f>
        <v>0</v>
      </c>
    </row>
    <row xmlns:x14ac="http://schemas.microsoft.com/office/spreadsheetml/2009/9/ac" r="65" x14ac:dyDescent="0.25">
      <c r="A65" t="s">
        <v>42</v>
      </c>
      <c r="B65">
        <v>-8.3586999999999995E-2</v>
      </c>
      <c r="C65" s="3">
        <v>0.14110456168426722</v>
      </c>
      <c r="D65">
        <v>-2.3587E-2</v>
      </c>
      <c r="E65" s="3">
        <v>0.14062097768873844</v>
      </c>
      <c r="F65" s="2">
        <v>4.8358399552878018E-4</v>
      </c>
      <c r="G65" t="s">
        <v>118</v>
      </c>
      <c r="H65">
        <v>1</v>
      </c>
      <c r="I65">
        <v>-8.3586999999999995E-2</v>
      </c>
      <c r="J65">
        <v>-2.3587E-2</v>
      </c>
      <c r="K65" s="4">
        <v>27.520179334306306</v>
      </c>
      <c r="L65" s="4">
        <v>27.520192475585247</v>
      </c>
      <c r="M65" s="2">
        <v>1.3141278941475321E-5</v>
      </c>
      <c r="N65" s="4">
        <v>0.34466317091028253</v>
      </c>
      <c r="O65" s="4">
        <v>0.34640018285310692</v>
      </c>
      <c r="P65" s="2">
        <v>1.7370119428243846E-3</v>
      </c>
      <c r="Q65" s="8" t="b">
        <v>1</v>
      </c>
      <c r="R65" s="8" t="b">
        <v>1</v>
      </c>
      <c r="S65" s="8" t="b">
        <v>1</v>
      </c>
      <c r="T65" t="b">
        <v>1</v>
      </c>
      <c r="U65" t="b">
        <v>1</v>
      </c>
      <c r="V65" t="b">
        <v>1</v>
      </c>
      <c r="W65" s="14" t="b">
        <f t="shared" si="3"/>
        <v>0</v>
      </c>
      <c r="X65" s="14" t="b">
        <f t="shared" si="4"/>
        <v>0</v>
      </c>
      <c r="Y65" s="14" t="b">
        <f t="shared" si="5"/>
        <v>0</v>
      </c>
      <c r="Z65" s="17">
        <f>COUNTIF(ShortList!$A$3:$A$11,A65)</f>
        <v>0</v>
      </c>
    </row>
    <row xmlns:x14ac="http://schemas.microsoft.com/office/spreadsheetml/2009/9/ac" r="66" x14ac:dyDescent="0.25">
      <c r="A66" t="s">
        <v>80</v>
      </c>
      <c r="B66">
        <v>-0.05</v>
      </c>
      <c r="C66" s="3">
        <v>0.14095559902586616</v>
      </c>
      <c r="D66">
        <v>0.05</v>
      </c>
      <c r="E66" s="3">
        <v>0.14050881792220213</v>
      </c>
      <c r="F66" s="2">
        <v>4.4678110366402901E-4</v>
      </c>
      <c r="G66" t="s">
        <v>134</v>
      </c>
      <c r="H66">
        <v>1</v>
      </c>
      <c r="I66">
        <v>-0.05</v>
      </c>
      <c r="J66">
        <v>0.05</v>
      </c>
      <c r="K66" s="4">
        <v>27.520441346230257</v>
      </c>
      <c r="L66" s="4">
        <v>27.519291454113556</v>
      </c>
      <c r="M66" s="2">
        <v>1.1498921167003573E-3</v>
      </c>
      <c r="N66" s="4">
        <v>0.34630837137886328</v>
      </c>
      <c r="O66" s="4">
        <v>0.34505772773883037</v>
      </c>
      <c r="P66" s="2">
        <v>1.2506436400329113E-3</v>
      </c>
      <c r="Q66" s="8" t="b">
        <v>1</v>
      </c>
      <c r="R66" s="8" t="b">
        <v>1</v>
      </c>
      <c r="S66" s="8" t="b">
        <v>1</v>
      </c>
      <c r="T66" t="b">
        <v>1</v>
      </c>
      <c r="U66" t="b">
        <v>1</v>
      </c>
      <c r="V66" t="b">
        <v>1</v>
      </c>
      <c r="W66" s="14" t="b">
        <f t="shared" ref="W66:W95" si="6">F66&gt;=$AB$2</f>
        <v>0</v>
      </c>
      <c r="X66" s="14" t="b">
        <f t="shared" ref="X66:X95" si="7">P66&gt;=$AB$3</f>
        <v>0</v>
      </c>
      <c r="Y66" s="14" t="b">
        <f t="shared" ref="Y66:Y95" si="8">OR(W66,X66)</f>
        <v>0</v>
      </c>
      <c r="Z66" s="17">
        <f>COUNTIF(ShortList!$A$3:$A$11,A66)</f>
        <v>0</v>
      </c>
    </row>
    <row xmlns:x14ac="http://schemas.microsoft.com/office/spreadsheetml/2009/9/ac" r="67" x14ac:dyDescent="0.25">
      <c r="A67" t="s">
        <v>81</v>
      </c>
      <c r="B67">
        <v>0.65600000000000003</v>
      </c>
      <c r="C67" s="3">
        <v>0.14049423236783606</v>
      </c>
      <c r="D67">
        <v>0.75600000000000001</v>
      </c>
      <c r="E67" s="3">
        <v>0.14084888344066665</v>
      </c>
      <c r="F67" s="2">
        <v>3.5465107283058628E-4</v>
      </c>
      <c r="G67" t="s">
        <v>134</v>
      </c>
      <c r="H67">
        <v>2</v>
      </c>
      <c r="I67">
        <v>0.65600000000000003</v>
      </c>
      <c r="J67">
        <v>0.75600000000000001</v>
      </c>
      <c r="K67" s="4">
        <v>27.519114834368224</v>
      </c>
      <c r="L67" s="4">
        <v>27.52002546461523</v>
      </c>
      <c r="M67" s="2">
        <v>9.1063024700588358E-4</v>
      </c>
      <c r="N67" s="4">
        <v>0.3424492102677123</v>
      </c>
      <c r="O67" s="4">
        <v>0.34820310118261677</v>
      </c>
      <c r="P67" s="2">
        <v>5.7538909149044692E-3</v>
      </c>
      <c r="Q67" s="8" t="b">
        <v>1</v>
      </c>
      <c r="R67" s="8" t="b">
        <v>1</v>
      </c>
      <c r="S67" s="8" t="b">
        <v>1</v>
      </c>
      <c r="T67" t="b">
        <v>1</v>
      </c>
      <c r="U67" t="b">
        <v>1</v>
      </c>
      <c r="V67" t="b">
        <v>1</v>
      </c>
      <c r="W67" s="14" t="b">
        <f t="shared" si="6"/>
        <v>0</v>
      </c>
      <c r="X67" s="14" t="b">
        <f t="shared" si="7"/>
        <v>0</v>
      </c>
      <c r="Y67" s="14" t="b">
        <f t="shared" si="8"/>
        <v>0</v>
      </c>
      <c r="Z67" s="17">
        <f>COUNTIF(ShortList!$A$3:$A$11,A67)</f>
        <v>0</v>
      </c>
    </row>
    <row xmlns:x14ac="http://schemas.microsoft.com/office/spreadsheetml/2009/9/ac" r="68" x14ac:dyDescent="0.25">
      <c r="A68" t="s">
        <v>72</v>
      </c>
      <c r="B68">
        <v>0.73899999999999999</v>
      </c>
      <c r="C68" s="3">
        <v>0.14082908961281929</v>
      </c>
      <c r="D68">
        <v>0.83899999999999997</v>
      </c>
      <c r="E68" s="3">
        <v>0.14065679595538044</v>
      </c>
      <c r="F68" s="2">
        <v>1.722936574388434E-4</v>
      </c>
      <c r="G68" t="s">
        <v>131</v>
      </c>
      <c r="H68">
        <v>2</v>
      </c>
      <c r="I68">
        <v>0.73899999999999999</v>
      </c>
      <c r="J68">
        <v>0.83899999999999997</v>
      </c>
      <c r="K68" s="4">
        <v>27.523507730697929</v>
      </c>
      <c r="L68" s="4">
        <v>27.518487457076503</v>
      </c>
      <c r="M68" s="2">
        <v>5.0202736214259858E-3</v>
      </c>
      <c r="N68" s="4">
        <v>0.34533028826266687</v>
      </c>
      <c r="O68" s="4">
        <v>0.34620521720953878</v>
      </c>
      <c r="P68" s="2">
        <v>8.7492894687191125E-4</v>
      </c>
      <c r="Q68" s="8" t="b">
        <v>1</v>
      </c>
      <c r="R68" s="8" t="b">
        <v>1</v>
      </c>
      <c r="S68" s="8" t="b">
        <v>1</v>
      </c>
      <c r="T68" t="b">
        <v>1</v>
      </c>
      <c r="U68" t="b">
        <v>1</v>
      </c>
      <c r="V68" t="b">
        <v>1</v>
      </c>
      <c r="W68" s="14" t="b">
        <f t="shared" si="6"/>
        <v>0</v>
      </c>
      <c r="X68" s="14" t="b">
        <f t="shared" si="7"/>
        <v>0</v>
      </c>
      <c r="Y68" s="14" t="b">
        <f t="shared" si="8"/>
        <v>0</v>
      </c>
      <c r="Z68" s="17">
        <f>COUNTIF(ShortList!$A$3:$A$11,A68)</f>
        <v>0</v>
      </c>
    </row>
    <row xmlns:x14ac="http://schemas.microsoft.com/office/spreadsheetml/2009/9/ac" r="69" x14ac:dyDescent="0.25">
      <c r="A69" t="s">
        <v>34</v>
      </c>
      <c r="B69">
        <v>0.40100000000000002</v>
      </c>
      <c r="C69" s="3">
        <v>0.1407952983847153</v>
      </c>
      <c r="D69">
        <v>0.501</v>
      </c>
      <c r="E69" s="3">
        <v>0.14063415110709843</v>
      </c>
      <c r="F69" s="2">
        <v>1.6114727761687431E-4</v>
      </c>
      <c r="G69" t="s">
        <v>115</v>
      </c>
      <c r="H69">
        <v>2</v>
      </c>
      <c r="I69">
        <v>0.40100000000000002</v>
      </c>
      <c r="J69">
        <v>0.501</v>
      </c>
      <c r="K69" s="4">
        <v>27.520168662637104</v>
      </c>
      <c r="L69" s="4">
        <v>27.520434758198633</v>
      </c>
      <c r="M69" s="2">
        <v>2.6609556152834557E-4</v>
      </c>
      <c r="N69" s="4">
        <v>0.34764490412165805</v>
      </c>
      <c r="O69" s="4">
        <v>0.34368466859576002</v>
      </c>
      <c r="P69" s="2">
        <v>3.960235525898026E-3</v>
      </c>
      <c r="Q69" s="8" t="b">
        <v>1</v>
      </c>
      <c r="R69" s="8" t="b">
        <v>1</v>
      </c>
      <c r="S69" s="8" t="b">
        <v>1</v>
      </c>
      <c r="T69" t="b">
        <v>1</v>
      </c>
      <c r="U69" t="b">
        <v>1</v>
      </c>
      <c r="V69" t="b">
        <v>1</v>
      </c>
      <c r="W69" s="14" t="b">
        <f t="shared" si="6"/>
        <v>0</v>
      </c>
      <c r="X69" s="14" t="b">
        <f t="shared" si="7"/>
        <v>0</v>
      </c>
      <c r="Y69" s="14" t="b">
        <f t="shared" si="8"/>
        <v>0</v>
      </c>
      <c r="Z69" s="17">
        <f>COUNTIF(ShortList!$A$3:$A$11,A69)</f>
        <v>0</v>
      </c>
    </row>
    <row xmlns:x14ac="http://schemas.microsoft.com/office/spreadsheetml/2009/9/ac" r="70" x14ac:dyDescent="0.25">
      <c r="A70" t="s">
        <v>91</v>
      </c>
      <c r="B70">
        <v>0.31</v>
      </c>
      <c r="C70" s="3">
        <v>0.14072032204569482</v>
      </c>
      <c r="D70">
        <v>0.35</v>
      </c>
      <c r="E70" s="3">
        <v>0.14079739885757725</v>
      </c>
      <c r="F70" s="2">
        <v>7.7076811882431651E-5</v>
      </c>
      <c r="G70" t="s">
        <v>137</v>
      </c>
      <c r="H70">
        <v>3</v>
      </c>
      <c r="I70">
        <v>0.31</v>
      </c>
      <c r="J70">
        <v>0.35</v>
      </c>
      <c r="K70" s="4">
        <v>27.519441926967602</v>
      </c>
      <c r="L70" s="4">
        <v>27.520090058287451</v>
      </c>
      <c r="M70" s="2">
        <v>6.4813131984919892E-4</v>
      </c>
      <c r="N70" s="4">
        <v>0.34592657664625498</v>
      </c>
      <c r="O70" s="4">
        <v>0.34582345486619548</v>
      </c>
      <c r="P70" s="2">
        <v>1.0312178005950079E-4</v>
      </c>
      <c r="Q70" s="8" t="b">
        <v>1</v>
      </c>
      <c r="R70" s="8" t="b">
        <v>1</v>
      </c>
      <c r="S70" s="8" t="b">
        <v>1</v>
      </c>
      <c r="T70" t="b">
        <v>1</v>
      </c>
      <c r="U70" t="b">
        <v>1</v>
      </c>
      <c r="V70" t="b">
        <v>1</v>
      </c>
      <c r="W70" s="14" t="b">
        <f t="shared" si="6"/>
        <v>0</v>
      </c>
      <c r="X70" s="14" t="b">
        <f t="shared" si="7"/>
        <v>0</v>
      </c>
      <c r="Y70" s="14" t="b">
        <f t="shared" si="8"/>
        <v>0</v>
      </c>
      <c r="Z70" s="17">
        <f>COUNTIF(ShortList!$A$3:$A$11,A70)</f>
        <v>0</v>
      </c>
    </row>
    <row xmlns:x14ac="http://schemas.microsoft.com/office/spreadsheetml/2009/9/ac" r="71" x14ac:dyDescent="0.25">
      <c r="A71" t="s">
        <v>37</v>
      </c>
      <c r="B71">
        <v>0.40100000000000002</v>
      </c>
      <c r="C71" s="3">
        <v>0.14074807782888799</v>
      </c>
      <c r="D71">
        <v>0.501</v>
      </c>
      <c r="E71" s="3">
        <v>0.14067291884429256</v>
      </c>
      <c r="F71" s="2">
        <v>7.5158984595424805E-5</v>
      </c>
      <c r="G71" t="s">
        <v>116</v>
      </c>
      <c r="H71">
        <v>2</v>
      </c>
      <c r="I71">
        <v>0.40100000000000002</v>
      </c>
      <c r="J71">
        <v>0.501</v>
      </c>
      <c r="K71" s="4">
        <v>27.520112883856541</v>
      </c>
      <c r="L71" s="4">
        <v>27.519251012020561</v>
      </c>
      <c r="M71" s="2">
        <v>8.6187183597985495E-4</v>
      </c>
      <c r="N71" s="4">
        <v>0.34744158478466808</v>
      </c>
      <c r="O71" s="4">
        <v>0.34408931410343602</v>
      </c>
      <c r="P71" s="2">
        <v>3.3522706812320613E-3</v>
      </c>
      <c r="Q71" s="8" t="b">
        <v>1</v>
      </c>
      <c r="R71" s="8" t="b">
        <v>1</v>
      </c>
      <c r="S71" s="8" t="b">
        <v>1</v>
      </c>
      <c r="T71" t="b">
        <v>1</v>
      </c>
      <c r="U71" t="b">
        <v>1</v>
      </c>
      <c r="V71" t="b">
        <v>1</v>
      </c>
      <c r="W71" s="14" t="b">
        <f t="shared" si="6"/>
        <v>0</v>
      </c>
      <c r="X71" s="14" t="b">
        <f t="shared" si="7"/>
        <v>0</v>
      </c>
      <c r="Y71" s="14" t="b">
        <f t="shared" si="8"/>
        <v>0</v>
      </c>
      <c r="Z71" s="17">
        <f>COUNTIF(ShortList!$A$3:$A$11,A71)</f>
        <v>0</v>
      </c>
    </row>
    <row xmlns:x14ac="http://schemas.microsoft.com/office/spreadsheetml/2009/9/ac" r="72" x14ac:dyDescent="0.25">
      <c r="A72" t="s">
        <v>19</v>
      </c>
      <c r="B72">
        <v>8.7080000000000005E-2</v>
      </c>
      <c r="C72" s="3">
        <v>0.14077294412445224</v>
      </c>
      <c r="D72">
        <v>0.18708</v>
      </c>
      <c r="E72" s="3">
        <v>0.14069951152597132</v>
      </c>
      <c r="F72" s="2">
        <v>7.3432598480915878E-5</v>
      </c>
      <c r="G72" t="s">
        <v>107</v>
      </c>
      <c r="H72">
        <v>1</v>
      </c>
      <c r="I72">
        <v>8.7080000000000005E-2</v>
      </c>
      <c r="J72">
        <v>0.18708</v>
      </c>
      <c r="K72" s="4">
        <v>27.511573524102573</v>
      </c>
      <c r="L72" s="4">
        <v>27.527184485310727</v>
      </c>
      <c r="M72" s="2">
        <v>1.561096120815364E-2</v>
      </c>
      <c r="N72" s="4">
        <v>0.34613413151979283</v>
      </c>
      <c r="O72" s="4">
        <v>0.34516691447137771</v>
      </c>
      <c r="P72" s="2">
        <v>9.6721704841512546E-4</v>
      </c>
      <c r="Q72" s="8" t="b">
        <v>1</v>
      </c>
      <c r="R72" s="8" t="b">
        <v>1</v>
      </c>
      <c r="S72" s="8" t="b">
        <v>1</v>
      </c>
      <c r="T72" t="b">
        <v>1</v>
      </c>
      <c r="U72" t="b">
        <v>1</v>
      </c>
      <c r="V72" t="b">
        <v>1</v>
      </c>
      <c r="W72" s="14" t="b">
        <f t="shared" si="6"/>
        <v>0</v>
      </c>
      <c r="X72" s="14" t="b">
        <f t="shared" si="7"/>
        <v>0</v>
      </c>
      <c r="Y72" s="14" t="b">
        <f t="shared" si="8"/>
        <v>0</v>
      </c>
      <c r="Z72" s="17">
        <f>COUNTIF(ShortList!$A$3:$A$11,A72)</f>
        <v>0</v>
      </c>
    </row>
    <row xmlns:x14ac="http://schemas.microsoft.com/office/spreadsheetml/2009/9/ac" r="73" x14ac:dyDescent="0.25">
      <c r="A73" t="s">
        <v>74</v>
      </c>
      <c r="B73">
        <v>-0.02</v>
      </c>
      <c r="C73" s="3">
        <v>0.14071649787407395</v>
      </c>
      <c r="D73">
        <v>0.02</v>
      </c>
      <c r="E73" s="3">
        <v>0.14077309674200764</v>
      </c>
      <c r="F73" s="2">
        <v>5.6598867933688179E-5</v>
      </c>
      <c r="G73" t="s">
        <v>132</v>
      </c>
      <c r="H73">
        <v>1</v>
      </c>
      <c r="I73">
        <v>-0.02</v>
      </c>
      <c r="J73">
        <v>0.02</v>
      </c>
      <c r="K73" s="4">
        <v>27.520369495853686</v>
      </c>
      <c r="L73" s="4">
        <v>27.519774441236223</v>
      </c>
      <c r="M73" s="2">
        <v>5.9505461746311994E-4</v>
      </c>
      <c r="N73" s="4">
        <v>0.34588436971694364</v>
      </c>
      <c r="O73" s="4">
        <v>0.34591383764828171</v>
      </c>
      <c r="P73" s="2">
        <v>2.9467931338067466E-5</v>
      </c>
      <c r="Q73" s="8" t="b">
        <v>1</v>
      </c>
      <c r="R73" s="8" t="b">
        <v>1</v>
      </c>
      <c r="S73" s="8" t="b">
        <v>1</v>
      </c>
      <c r="T73" t="b">
        <v>1</v>
      </c>
      <c r="U73" t="b">
        <v>1</v>
      </c>
      <c r="V73" t="b">
        <v>1</v>
      </c>
      <c r="W73" s="14" t="b">
        <f t="shared" si="6"/>
        <v>0</v>
      </c>
      <c r="X73" s="14" t="b">
        <f t="shared" si="7"/>
        <v>0</v>
      </c>
      <c r="Y73" s="14" t="b">
        <f t="shared" si="8"/>
        <v>0</v>
      </c>
      <c r="Z73" s="17">
        <f>COUNTIF(ShortList!$A$3:$A$11,A73)</f>
        <v>0</v>
      </c>
    </row>
    <row xmlns:x14ac="http://schemas.microsoft.com/office/spreadsheetml/2009/9/ac" r="74" x14ac:dyDescent="0.25">
      <c r="A74" t="s">
        <v>76</v>
      </c>
      <c r="B74">
        <v>0.31</v>
      </c>
      <c r="C74" s="3">
        <v>0.14072011287522979</v>
      </c>
      <c r="D74">
        <v>0.35</v>
      </c>
      <c r="E74" s="3">
        <v>0.14077505697811507</v>
      </c>
      <c r="F74" s="2">
        <v>5.494410288528484E-5</v>
      </c>
      <c r="G74" t="s">
        <v>132</v>
      </c>
      <c r="H74">
        <v>3</v>
      </c>
      <c r="I74">
        <v>0.31</v>
      </c>
      <c r="J74">
        <v>0.35</v>
      </c>
      <c r="K74" s="4">
        <v>27.519578020068366</v>
      </c>
      <c r="L74" s="4">
        <v>27.519647232631485</v>
      </c>
      <c r="M74" s="2">
        <v>6.9212563118981052E-5</v>
      </c>
      <c r="N74" s="4">
        <v>0.34564053840893738</v>
      </c>
      <c r="O74" s="4">
        <v>0.34561377924474057</v>
      </c>
      <c r="P74" s="2">
        <v>2.6759164196810126E-5</v>
      </c>
      <c r="Q74" s="8" t="b">
        <v>1</v>
      </c>
      <c r="R74" s="8" t="b">
        <v>1</v>
      </c>
      <c r="S74" s="8" t="b">
        <v>1</v>
      </c>
      <c r="T74" t="b">
        <v>1</v>
      </c>
      <c r="U74" t="b">
        <v>1</v>
      </c>
      <c r="V74" t="b">
        <v>1</v>
      </c>
      <c r="W74" s="14" t="b">
        <f t="shared" si="6"/>
        <v>0</v>
      </c>
      <c r="X74" s="14" t="b">
        <f t="shared" si="7"/>
        <v>0</v>
      </c>
      <c r="Y74" s="14" t="b">
        <f t="shared" si="8"/>
        <v>0</v>
      </c>
      <c r="Z74" s="17">
        <f>COUNTIF(ShortList!$A$3:$A$11,A74)</f>
        <v>0</v>
      </c>
    </row>
    <row xmlns:x14ac="http://schemas.microsoft.com/office/spreadsheetml/2009/9/ac" r="75" x14ac:dyDescent="0.25">
      <c r="A75" t="s">
        <v>89</v>
      </c>
      <c r="B75">
        <v>-0.02</v>
      </c>
      <c r="C75" s="3">
        <v>0.14072207033588002</v>
      </c>
      <c r="D75">
        <v>0.02</v>
      </c>
      <c r="E75" s="3">
        <v>0.14076894426732522</v>
      </c>
      <c r="F75" s="2">
        <v>4.6873931445201578E-5</v>
      </c>
      <c r="G75" t="s">
        <v>137</v>
      </c>
      <c r="H75">
        <v>1</v>
      </c>
      <c r="I75">
        <v>-0.02</v>
      </c>
      <c r="J75">
        <v>0.02</v>
      </c>
      <c r="K75" s="4">
        <v>27.519992916185913</v>
      </c>
      <c r="L75" s="4">
        <v>27.519350356245582</v>
      </c>
      <c r="M75" s="2">
        <v>6.4255994033146635E-4</v>
      </c>
      <c r="N75" s="4">
        <v>0.34572595883653301</v>
      </c>
      <c r="O75" s="4">
        <v>0.34584529134301029</v>
      </c>
      <c r="P75" s="2">
        <v>1.1933250647727656E-4</v>
      </c>
      <c r="Q75" s="8" t="b">
        <v>1</v>
      </c>
      <c r="R75" s="8" t="b">
        <v>1</v>
      </c>
      <c r="S75" s="8" t="b">
        <v>1</v>
      </c>
      <c r="T75" t="b">
        <v>1</v>
      </c>
      <c r="U75" t="b">
        <v>1</v>
      </c>
      <c r="V75" t="b">
        <v>1</v>
      </c>
      <c r="W75" s="14" t="b">
        <f t="shared" si="6"/>
        <v>0</v>
      </c>
      <c r="X75" s="14" t="b">
        <f t="shared" si="7"/>
        <v>0</v>
      </c>
      <c r="Y75" s="14" t="b">
        <f t="shared" si="8"/>
        <v>0</v>
      </c>
      <c r="Z75" s="17">
        <f>COUNTIF(ShortList!$A$3:$A$11,A75)</f>
        <v>0</v>
      </c>
    </row>
    <row xmlns:x14ac="http://schemas.microsoft.com/office/spreadsheetml/2009/9/ac" r="76" x14ac:dyDescent="0.25">
      <c r="A76" t="s">
        <v>51</v>
      </c>
      <c r="B76">
        <v>-0.18</v>
      </c>
      <c r="C76" s="3">
        <v>0.14072026776168117</v>
      </c>
      <c r="D76">
        <v>-0.08</v>
      </c>
      <c r="E76" s="3">
        <v>0.1407521453043811</v>
      </c>
      <c r="F76" s="2">
        <v>3.1877542699926265E-5</v>
      </c>
      <c r="G76" t="s">
        <v>121</v>
      </c>
      <c r="H76">
        <v>1</v>
      </c>
      <c r="I76">
        <v>-0.18</v>
      </c>
      <c r="J76">
        <v>-0.08</v>
      </c>
      <c r="K76" s="4">
        <v>27.519402449887991</v>
      </c>
      <c r="L76" s="4">
        <v>27.519532294902547</v>
      </c>
      <c r="M76" s="2">
        <v>1.2984501455548525E-4</v>
      </c>
      <c r="N76" s="4">
        <v>0.34577725046844798</v>
      </c>
      <c r="O76" s="4">
        <v>0.34560414175608001</v>
      </c>
      <c r="P76" s="2">
        <v>1.7310871236797531E-4</v>
      </c>
      <c r="Q76" s="8" t="b">
        <v>1</v>
      </c>
      <c r="R76" s="8" t="b">
        <v>1</v>
      </c>
      <c r="S76" s="8" t="b">
        <v>1</v>
      </c>
      <c r="T76" t="b">
        <v>1</v>
      </c>
      <c r="U76" t="b">
        <v>1</v>
      </c>
      <c r="V76" t="b">
        <v>1</v>
      </c>
      <c r="W76" s="14" t="b">
        <f t="shared" si="6"/>
        <v>0</v>
      </c>
      <c r="X76" s="14" t="b">
        <f t="shared" si="7"/>
        <v>0</v>
      </c>
      <c r="Y76" s="14" t="b">
        <f t="shared" si="8"/>
        <v>0</v>
      </c>
      <c r="Z76" s="17">
        <f>COUNTIF(ShortList!$A$3:$A$11,A76)</f>
        <v>0</v>
      </c>
    </row>
    <row xmlns:x14ac="http://schemas.microsoft.com/office/spreadsheetml/2009/9/ac" r="77" x14ac:dyDescent="0.25">
      <c r="A77" t="s">
        <v>87</v>
      </c>
      <c r="B77">
        <v>0.73899999999999999</v>
      </c>
      <c r="C77" s="3">
        <v>0.1407521453043811</v>
      </c>
      <c r="D77">
        <v>0.77900000000000003</v>
      </c>
      <c r="E77" s="3">
        <v>0.14072026776168117</v>
      </c>
      <c r="F77" s="2">
        <v>3.1877542699926265E-5</v>
      </c>
      <c r="G77" t="s">
        <v>136</v>
      </c>
      <c r="H77">
        <v>2</v>
      </c>
      <c r="I77">
        <v>0.73899999999999999</v>
      </c>
      <c r="J77">
        <v>0.77900000000000003</v>
      </c>
      <c r="K77" s="4">
        <v>27.519532294902547</v>
      </c>
      <c r="L77" s="4">
        <v>27.519402449887991</v>
      </c>
      <c r="M77" s="2">
        <v>1.2984501455548525E-4</v>
      </c>
      <c r="N77" s="4">
        <v>0.34560414175608001</v>
      </c>
      <c r="O77" s="4">
        <v>0.34577725046844798</v>
      </c>
      <c r="P77" s="2">
        <v>1.7310871236797531E-4</v>
      </c>
      <c r="Q77" s="8" t="b">
        <v>1</v>
      </c>
      <c r="R77" s="8" t="b">
        <v>1</v>
      </c>
      <c r="S77" s="8" t="b">
        <v>1</v>
      </c>
      <c r="T77" t="b">
        <v>1</v>
      </c>
      <c r="U77" t="b">
        <v>1</v>
      </c>
      <c r="V77" t="b">
        <v>1</v>
      </c>
      <c r="W77" s="14" t="b">
        <f t="shared" si="6"/>
        <v>0</v>
      </c>
      <c r="X77" s="14" t="b">
        <f t="shared" si="7"/>
        <v>0</v>
      </c>
      <c r="Y77" s="14" t="b">
        <f t="shared" si="8"/>
        <v>0</v>
      </c>
      <c r="Z77" s="17">
        <f>COUNTIF(ShortList!$A$3:$A$11,A77)</f>
        <v>0</v>
      </c>
    </row>
    <row xmlns:x14ac="http://schemas.microsoft.com/office/spreadsheetml/2009/9/ac" r="78" x14ac:dyDescent="0.25">
      <c r="A78" t="s">
        <v>10</v>
      </c>
      <c r="B78">
        <v>1.9782999999999999E-2</v>
      </c>
      <c r="C78" s="3">
        <v>0.14086556039876624</v>
      </c>
      <c r="D78">
        <v>7.9783000000000007E-2</v>
      </c>
      <c r="E78" s="3">
        <v>0.1408395841582033</v>
      </c>
      <c r="F78" s="2">
        <v>2.5976240562941566E-5</v>
      </c>
      <c r="G78" t="s">
        <v>104</v>
      </c>
      <c r="H78">
        <v>1</v>
      </c>
      <c r="I78">
        <v>1.9782999999999999E-2</v>
      </c>
      <c r="J78">
        <v>7.9783000000000007E-2</v>
      </c>
      <c r="K78" s="4">
        <v>27.519613260050789</v>
      </c>
      <c r="L78" s="4">
        <v>27.518791189104377</v>
      </c>
      <c r="M78" s="2">
        <v>8.2207094641262302E-4</v>
      </c>
      <c r="N78" s="4">
        <v>0.3461675613271778</v>
      </c>
      <c r="O78" s="4">
        <v>0.34599141103047565</v>
      </c>
      <c r="P78" s="2">
        <v>1.7615029670214888E-4</v>
      </c>
      <c r="Q78" s="8" t="b">
        <v>1</v>
      </c>
      <c r="R78" s="8" t="b">
        <v>1</v>
      </c>
      <c r="S78" s="8" t="b">
        <v>1</v>
      </c>
      <c r="T78" t="b">
        <v>1</v>
      </c>
      <c r="U78" t="b">
        <v>1</v>
      </c>
      <c r="V78" t="b">
        <v>1</v>
      </c>
      <c r="W78" s="14" t="b">
        <f t="shared" si="6"/>
        <v>0</v>
      </c>
      <c r="X78" s="14" t="b">
        <f t="shared" si="7"/>
        <v>0</v>
      </c>
      <c r="Y78" s="14" t="b">
        <f t="shared" si="8"/>
        <v>0</v>
      </c>
      <c r="Z78" s="17">
        <f>COUNTIF(ShortList!$A$3:$A$11,A78)</f>
        <v>0</v>
      </c>
    </row>
    <row xmlns:x14ac="http://schemas.microsoft.com/office/spreadsheetml/2009/9/ac" r="79" x14ac:dyDescent="0.25">
      <c r="A79" t="s">
        <v>75</v>
      </c>
      <c r="B79">
        <v>0.71</v>
      </c>
      <c r="C79" s="3">
        <v>0.14075461666550654</v>
      </c>
      <c r="D79">
        <v>0.75</v>
      </c>
      <c r="E79" s="3">
        <v>0.14073149561368223</v>
      </c>
      <c r="F79" s="2">
        <v>2.312105182430968E-5</v>
      </c>
      <c r="G79" t="s">
        <v>132</v>
      </c>
      <c r="H79">
        <v>2</v>
      </c>
      <c r="I79">
        <v>0.71</v>
      </c>
      <c r="J79">
        <v>0.75</v>
      </c>
      <c r="K79" s="4">
        <v>27.519621561594079</v>
      </c>
      <c r="L79" s="4">
        <v>27.520381200227746</v>
      </c>
      <c r="M79" s="2">
        <v>7.5963863366723672E-4</v>
      </c>
      <c r="N79" s="4">
        <v>0.34560562793213756</v>
      </c>
      <c r="O79" s="4">
        <v>0.34591135849172883</v>
      </c>
      <c r="P79" s="2">
        <v>3.0573055959126627E-4</v>
      </c>
      <c r="Q79" s="8" t="b">
        <v>1</v>
      </c>
      <c r="R79" s="8" t="b">
        <v>1</v>
      </c>
      <c r="S79" s="8" t="b">
        <v>1</v>
      </c>
      <c r="T79" t="b">
        <v>1</v>
      </c>
      <c r="U79" t="b">
        <v>1</v>
      </c>
      <c r="V79" t="b">
        <v>1</v>
      </c>
      <c r="W79" s="14" t="b">
        <f t="shared" si="6"/>
        <v>0</v>
      </c>
      <c r="X79" s="14" t="b">
        <f t="shared" si="7"/>
        <v>0</v>
      </c>
      <c r="Y79" s="14" t="b">
        <f t="shared" si="8"/>
        <v>0</v>
      </c>
      <c r="Z79" s="17">
        <f>COUNTIF(ShortList!$A$3:$A$11,A79)</f>
        <v>0</v>
      </c>
    </row>
    <row xmlns:x14ac="http://schemas.microsoft.com/office/spreadsheetml/2009/9/ac" r="80" x14ac:dyDescent="0.25">
      <c r="A80" t="s">
        <v>55</v>
      </c>
      <c r="B80">
        <v>0.53</v>
      </c>
      <c r="C80" s="3">
        <v>0.14072827210157079</v>
      </c>
      <c r="D80">
        <v>0.63</v>
      </c>
      <c r="E80" s="3">
        <v>0.14074408716742309</v>
      </c>
      <c r="F80" s="2">
        <v>1.5815065852298194E-5</v>
      </c>
      <c r="G80" t="s">
        <v>122</v>
      </c>
      <c r="H80">
        <v>2</v>
      </c>
      <c r="I80">
        <v>0.53</v>
      </c>
      <c r="J80">
        <v>0.63</v>
      </c>
      <c r="K80" s="4">
        <v>27.518778386433098</v>
      </c>
      <c r="L80" s="4">
        <v>27.519397193882355</v>
      </c>
      <c r="M80" s="2">
        <v>6.1880744925701947E-4</v>
      </c>
      <c r="N80" s="4">
        <v>0.34558457719812274</v>
      </c>
      <c r="O80" s="4">
        <v>0.34557895680308193</v>
      </c>
      <c r="P80" s="2">
        <v>5.6203950408173498E-6</v>
      </c>
      <c r="Q80" s="8" t="b">
        <v>1</v>
      </c>
      <c r="R80" s="8" t="b">
        <v>1</v>
      </c>
      <c r="S80" s="8" t="b">
        <v>1</v>
      </c>
      <c r="T80" t="b">
        <v>1</v>
      </c>
      <c r="U80" t="b">
        <v>1</v>
      </c>
      <c r="V80" t="b">
        <v>1</v>
      </c>
      <c r="W80" s="14" t="b">
        <f t="shared" si="6"/>
        <v>0</v>
      </c>
      <c r="X80" s="14" t="b">
        <f t="shared" si="7"/>
        <v>0</v>
      </c>
      <c r="Y80" s="14" t="b">
        <f t="shared" si="8"/>
        <v>0</v>
      </c>
      <c r="Z80" s="17">
        <f>COUNTIF(ShortList!$A$3:$A$11,A80)</f>
        <v>0</v>
      </c>
    </row>
    <row xmlns:x14ac="http://schemas.microsoft.com/office/spreadsheetml/2009/9/ac" r="81" x14ac:dyDescent="0.25">
      <c r="A81" t="s">
        <v>13</v>
      </c>
      <c r="B81">
        <v>0.17499999999999999</v>
      </c>
      <c r="C81" s="3">
        <v>0.14073639957166648</v>
      </c>
      <c r="D81">
        <v>0.27500000000000002</v>
      </c>
      <c r="E81" s="3">
        <v>0.14072149638635945</v>
      </c>
      <c r="F81" s="2">
        <v>1.4903185307030276E-5</v>
      </c>
      <c r="G81" t="s">
        <v>105</v>
      </c>
      <c r="H81">
        <v>1</v>
      </c>
      <c r="I81">
        <v>0.17499999999999999</v>
      </c>
      <c r="J81">
        <v>0.27500000000000002</v>
      </c>
      <c r="K81" s="4">
        <v>27.519648541760887</v>
      </c>
      <c r="L81" s="4">
        <v>27.520390573792724</v>
      </c>
      <c r="M81" s="2">
        <v>7.4203203183742517E-4</v>
      </c>
      <c r="N81" s="4">
        <v>0.34577062192641989</v>
      </c>
      <c r="O81" s="4">
        <v>0.34578834351239973</v>
      </c>
      <c r="P81" s="2">
        <v>1.7721585979846299E-5</v>
      </c>
      <c r="Q81" s="8" t="b">
        <v>1</v>
      </c>
      <c r="R81" s="8" t="b">
        <v>1</v>
      </c>
      <c r="S81" s="8" t="b">
        <v>1</v>
      </c>
      <c r="T81" t="b">
        <v>1</v>
      </c>
      <c r="U81" t="b">
        <v>1</v>
      </c>
      <c r="V81" t="b">
        <v>1</v>
      </c>
      <c r="W81" s="14" t="b">
        <f t="shared" si="6"/>
        <v>0</v>
      </c>
      <c r="X81" s="14" t="b">
        <f t="shared" si="7"/>
        <v>0</v>
      </c>
      <c r="Y81" s="14" t="b">
        <f t="shared" si="8"/>
        <v>0</v>
      </c>
      <c r="Z81" s="17">
        <f>COUNTIF(ShortList!$A$3:$A$11,A81)</f>
        <v>0</v>
      </c>
    </row>
    <row xmlns:x14ac="http://schemas.microsoft.com/office/spreadsheetml/2009/9/ac" r="82" x14ac:dyDescent="0.25">
      <c r="A82" t="s">
        <v>90</v>
      </c>
      <c r="B82">
        <v>0.72</v>
      </c>
      <c r="C82" s="3">
        <v>0.14075229577496215</v>
      </c>
      <c r="D82">
        <v>0.76</v>
      </c>
      <c r="E82" s="3">
        <v>0.14073813284437856</v>
      </c>
      <c r="F82" s="2">
        <v>1.4162930583594413E-5</v>
      </c>
      <c r="G82" t="s">
        <v>137</v>
      </c>
      <c r="H82">
        <v>2</v>
      </c>
      <c r="I82">
        <v>0.72</v>
      </c>
      <c r="J82">
        <v>0.76</v>
      </c>
      <c r="K82" s="4">
        <v>27.520330509329881</v>
      </c>
      <c r="L82" s="4">
        <v>27.519767800314924</v>
      </c>
      <c r="M82" s="2">
        <v>5.6270901495736325E-4</v>
      </c>
      <c r="N82" s="4">
        <v>0.34568993459412312</v>
      </c>
      <c r="O82" s="4">
        <v>0.34588035956152652</v>
      </c>
      <c r="P82" s="2">
        <v>1.9042496740340198E-4</v>
      </c>
      <c r="Q82" s="8" t="b">
        <v>1</v>
      </c>
      <c r="R82" s="8" t="b">
        <v>1</v>
      </c>
      <c r="S82" s="8" t="b">
        <v>1</v>
      </c>
      <c r="T82" t="b">
        <v>1</v>
      </c>
      <c r="U82" t="b">
        <v>1</v>
      </c>
      <c r="V82" t="b">
        <v>1</v>
      </c>
      <c r="W82" s="14" t="b">
        <f t="shared" si="6"/>
        <v>0</v>
      </c>
      <c r="X82" s="14" t="b">
        <f t="shared" si="7"/>
        <v>0</v>
      </c>
      <c r="Y82" s="14" t="b">
        <f t="shared" si="8"/>
        <v>0</v>
      </c>
      <c r="Z82" s="17">
        <f>COUNTIF(ShortList!$A$3:$A$11,A82)</f>
        <v>0</v>
      </c>
    </row>
    <row xmlns:x14ac="http://schemas.microsoft.com/office/spreadsheetml/2009/9/ac" r="83" x14ac:dyDescent="0.25">
      <c r="A83" t="s">
        <v>33</v>
      </c>
      <c r="B83">
        <v>0.05</v>
      </c>
      <c r="C83" s="3">
        <v>0.14073727280169135</v>
      </c>
      <c r="D83">
        <v>0.15</v>
      </c>
      <c r="E83" s="3">
        <v>0.14072451751335829</v>
      </c>
      <c r="F83" s="2">
        <v>1.2755288333055059E-5</v>
      </c>
      <c r="G83" t="s">
        <v>115</v>
      </c>
      <c r="H83">
        <v>1</v>
      </c>
      <c r="I83">
        <v>0.05</v>
      </c>
      <c r="J83">
        <v>0.15</v>
      </c>
      <c r="K83" s="4">
        <v>27.519983538122062</v>
      </c>
      <c r="L83" s="4">
        <v>27.519630247903024</v>
      </c>
      <c r="M83" s="2">
        <v>3.5329021903862667E-4</v>
      </c>
      <c r="N83" s="4">
        <v>0.34585374396416185</v>
      </c>
      <c r="O83" s="4">
        <v>0.34573128281448395</v>
      </c>
      <c r="P83" s="2">
        <v>1.2246114967789934E-4</v>
      </c>
      <c r="Q83" s="8" t="b">
        <v>1</v>
      </c>
      <c r="R83" s="8" t="b">
        <v>1</v>
      </c>
      <c r="S83" s="8" t="b">
        <v>1</v>
      </c>
      <c r="T83" t="b">
        <v>1</v>
      </c>
      <c r="U83" t="b">
        <v>1</v>
      </c>
      <c r="V83" t="b">
        <v>1</v>
      </c>
      <c r="W83" s="14" t="b">
        <f t="shared" si="6"/>
        <v>0</v>
      </c>
      <c r="X83" s="14" t="b">
        <f t="shared" si="7"/>
        <v>0</v>
      </c>
      <c r="Y83" s="14" t="b">
        <f t="shared" si="8"/>
        <v>0</v>
      </c>
      <c r="Z83" s="17">
        <f>COUNTIF(ShortList!$A$3:$A$11,A83)</f>
        <v>0</v>
      </c>
    </row>
    <row xmlns:x14ac="http://schemas.microsoft.com/office/spreadsheetml/2009/9/ac" r="84" x14ac:dyDescent="0.25">
      <c r="A84" t="s">
        <v>36</v>
      </c>
      <c r="B84">
        <v>-0.155</v>
      </c>
      <c r="C84" s="3">
        <v>0.14073674864893151</v>
      </c>
      <c r="D84">
        <v>-5.5E-2</v>
      </c>
      <c r="E84" s="3">
        <v>0.14072466679042275</v>
      </c>
      <c r="F84" s="2">
        <v>1.2081858508761201E-5</v>
      </c>
      <c r="G84" t="s">
        <v>116</v>
      </c>
      <c r="H84">
        <v>1</v>
      </c>
      <c r="I84">
        <v>-0.155</v>
      </c>
      <c r="J84">
        <v>-5.5E-2</v>
      </c>
      <c r="K84" s="4">
        <v>27.51987762081751</v>
      </c>
      <c r="L84" s="4">
        <v>27.519560260307173</v>
      </c>
      <c r="M84" s="2">
        <v>3.1736051033703916E-4</v>
      </c>
      <c r="N84" s="4">
        <v>0.34578553561436015</v>
      </c>
      <c r="O84" s="4">
        <v>0.34562948130356397</v>
      </c>
      <c r="P84" s="2">
        <v>1.5605431079618315E-4</v>
      </c>
      <c r="Q84" s="8" t="b">
        <v>1</v>
      </c>
      <c r="R84" s="8" t="b">
        <v>1</v>
      </c>
      <c r="S84" s="8" t="b">
        <v>1</v>
      </c>
      <c r="T84" t="b">
        <v>1</v>
      </c>
      <c r="U84" t="b">
        <v>1</v>
      </c>
      <c r="V84" t="b">
        <v>1</v>
      </c>
      <c r="W84" s="14" t="b">
        <f t="shared" si="6"/>
        <v>0</v>
      </c>
      <c r="X84" s="14" t="b">
        <f t="shared" si="7"/>
        <v>0</v>
      </c>
      <c r="Y84" s="14" t="b">
        <f t="shared" si="8"/>
        <v>0</v>
      </c>
      <c r="Z84" s="17">
        <f>COUNTIF(ShortList!$A$3:$A$11,A84)</f>
        <v>0</v>
      </c>
    </row>
    <row xmlns:x14ac="http://schemas.microsoft.com/office/spreadsheetml/2009/9/ac" r="85" x14ac:dyDescent="0.25">
      <c r="A85" t="s">
        <v>52</v>
      </c>
      <c r="B85">
        <v>0.35899999999999999</v>
      </c>
      <c r="C85" s="3">
        <v>0.14072026776168117</v>
      </c>
      <c r="D85">
        <v>0.45900000000000002</v>
      </c>
      <c r="E85" s="3">
        <v>0.14073144205271285</v>
      </c>
      <c r="F85" s="2">
        <v>1.1174291031673667E-5</v>
      </c>
      <c r="G85" t="s">
        <v>121</v>
      </c>
      <c r="H85">
        <v>2</v>
      </c>
      <c r="I85">
        <v>0.35899999999999999</v>
      </c>
      <c r="J85">
        <v>0.45900000000000002</v>
      </c>
      <c r="K85" s="4">
        <v>27.519402449887991</v>
      </c>
      <c r="L85" s="4">
        <v>27.519817773206967</v>
      </c>
      <c r="M85" s="2">
        <v>4.1532331897542463E-4</v>
      </c>
      <c r="N85" s="4">
        <v>0.34577725046844798</v>
      </c>
      <c r="O85" s="4">
        <v>0.34558843830377967</v>
      </c>
      <c r="P85" s="2">
        <v>1.8881216466831718E-4</v>
      </c>
      <c r="Q85" s="8" t="b">
        <v>1</v>
      </c>
      <c r="R85" s="8" t="b">
        <v>1</v>
      </c>
      <c r="S85" s="8" t="b">
        <v>1</v>
      </c>
      <c r="T85" t="b">
        <v>1</v>
      </c>
      <c r="U85" t="b">
        <v>1</v>
      </c>
      <c r="V85" t="b">
        <v>1</v>
      </c>
      <c r="W85" s="14" t="b">
        <f t="shared" si="6"/>
        <v>0</v>
      </c>
      <c r="X85" s="14" t="b">
        <f t="shared" si="7"/>
        <v>0</v>
      </c>
      <c r="Y85" s="14" t="b">
        <f t="shared" si="8"/>
        <v>0</v>
      </c>
      <c r="Z85" s="17">
        <f>COUNTIF(ShortList!$A$3:$A$11,A85)</f>
        <v>0</v>
      </c>
    </row>
    <row xmlns:x14ac="http://schemas.microsoft.com/office/spreadsheetml/2009/9/ac" r="86" x14ac:dyDescent="0.25">
      <c r="A86" t="s">
        <v>88</v>
      </c>
      <c r="B86">
        <v>0.155</v>
      </c>
      <c r="C86" s="3">
        <v>0.14073144205271285</v>
      </c>
      <c r="D86">
        <v>0.20499999999999999</v>
      </c>
      <c r="E86" s="3">
        <v>0.14072026776168117</v>
      </c>
      <c r="F86" s="2">
        <v>1.1174291031673667E-5</v>
      </c>
      <c r="G86" t="s">
        <v>136</v>
      </c>
      <c r="H86">
        <v>3</v>
      </c>
      <c r="I86">
        <v>0.155</v>
      </c>
      <c r="J86">
        <v>0.20499999999999999</v>
      </c>
      <c r="K86" s="4">
        <v>27.519817773206967</v>
      </c>
      <c r="L86" s="4">
        <v>27.519402449887991</v>
      </c>
      <c r="M86" s="2">
        <v>4.1532331897542463E-4</v>
      </c>
      <c r="N86" s="4">
        <v>0.34558843830377967</v>
      </c>
      <c r="O86" s="4">
        <v>0.34577725046844798</v>
      </c>
      <c r="P86" s="2">
        <v>1.8881216466831718E-4</v>
      </c>
      <c r="Q86" s="8" t="b">
        <v>1</v>
      </c>
      <c r="R86" s="8" t="b">
        <v>1</v>
      </c>
      <c r="S86" s="8" t="b">
        <v>1</v>
      </c>
      <c r="T86" t="b">
        <v>1</v>
      </c>
      <c r="U86" t="b">
        <v>1</v>
      </c>
      <c r="V86" t="b">
        <v>1</v>
      </c>
      <c r="W86" s="14" t="b">
        <f t="shared" si="6"/>
        <v>0</v>
      </c>
      <c r="X86" s="14" t="b">
        <f t="shared" si="7"/>
        <v>0</v>
      </c>
      <c r="Y86" s="14" t="b">
        <f t="shared" si="8"/>
        <v>0</v>
      </c>
      <c r="Z86" s="17">
        <f>COUNTIF(ShortList!$A$3:$A$11,A86)</f>
        <v>0</v>
      </c>
    </row>
    <row xmlns:x14ac="http://schemas.microsoft.com/office/spreadsheetml/2009/9/ac" r="87" x14ac:dyDescent="0.25">
      <c r="A87" t="s">
        <v>16</v>
      </c>
      <c r="B87">
        <v>-0.17499999999999999</v>
      </c>
      <c r="C87" s="3">
        <v>0.14072885727142184</v>
      </c>
      <c r="D87">
        <v>-7.4999999999999997E-2</v>
      </c>
      <c r="E87" s="3">
        <v>0.14071945217938495</v>
      </c>
      <c r="F87" s="2">
        <v>9.40509203689599E-6</v>
      </c>
      <c r="G87" t="s">
        <v>106</v>
      </c>
      <c r="H87">
        <v>1</v>
      </c>
      <c r="I87">
        <v>-0.17499999999999999</v>
      </c>
      <c r="J87">
        <v>-7.4999999999999997E-2</v>
      </c>
      <c r="K87" s="4">
        <v>27.51987320038063</v>
      </c>
      <c r="L87" s="4">
        <v>27.520373146943143</v>
      </c>
      <c r="M87" s="2">
        <v>4.9994656251328706E-4</v>
      </c>
      <c r="N87" s="4">
        <v>0.34579100509156613</v>
      </c>
      <c r="O87" s="4">
        <v>0.34572527665827468</v>
      </c>
      <c r="P87" s="2">
        <v>6.5728433291445398E-5</v>
      </c>
      <c r="Q87" s="8" t="b">
        <v>1</v>
      </c>
      <c r="R87" s="8" t="b">
        <v>1</v>
      </c>
      <c r="S87" s="8" t="b">
        <v>1</v>
      </c>
      <c r="T87" t="b">
        <v>1</v>
      </c>
      <c r="U87" t="b">
        <v>1</v>
      </c>
      <c r="V87" t="b">
        <v>1</v>
      </c>
      <c r="W87" s="14" t="b">
        <f t="shared" si="6"/>
        <v>0</v>
      </c>
      <c r="X87" s="14" t="b">
        <f t="shared" si="7"/>
        <v>0</v>
      </c>
      <c r="Y87" s="14" t="b">
        <f t="shared" si="8"/>
        <v>0</v>
      </c>
      <c r="Z87" s="17">
        <f>COUNTIF(ShortList!$A$3:$A$11,A87)</f>
        <v>0</v>
      </c>
    </row>
    <row xmlns:x14ac="http://schemas.microsoft.com/office/spreadsheetml/2009/9/ac" r="88" x14ac:dyDescent="0.25">
      <c r="A88" t="s">
        <v>23</v>
      </c>
      <c r="B88">
        <v>0.53</v>
      </c>
      <c r="C88" s="3">
        <v>0.14072569348154343</v>
      </c>
      <c r="D88">
        <v>0.63</v>
      </c>
      <c r="E88" s="3">
        <v>0.14073251807024512</v>
      </c>
      <c r="F88" s="2">
        <v>6.8245887016871176E-6</v>
      </c>
      <c r="G88" t="s">
        <v>108</v>
      </c>
      <c r="H88">
        <v>2</v>
      </c>
      <c r="I88">
        <v>0.53</v>
      </c>
      <c r="J88">
        <v>0.63</v>
      </c>
      <c r="K88" s="4">
        <v>27.519669664081391</v>
      </c>
      <c r="L88" s="4">
        <v>27.519450968959745</v>
      </c>
      <c r="M88" s="2">
        <v>2.1869512164585103E-4</v>
      </c>
      <c r="N88" s="4">
        <v>0.34563485337828515</v>
      </c>
      <c r="O88" s="4">
        <v>0.34558221918910492</v>
      </c>
      <c r="P88" s="2">
        <v>5.263418918022289E-5</v>
      </c>
      <c r="Q88" s="8" t="b">
        <v>1</v>
      </c>
      <c r="R88" s="8" t="b">
        <v>1</v>
      </c>
      <c r="S88" s="8" t="b">
        <v>1</v>
      </c>
      <c r="T88" t="b">
        <v>1</v>
      </c>
      <c r="U88" t="b">
        <v>1</v>
      </c>
      <c r="V88" t="b">
        <v>1</v>
      </c>
      <c r="W88" s="14" t="b">
        <f t="shared" si="6"/>
        <v>0</v>
      </c>
      <c r="X88" s="14" t="b">
        <f t="shared" si="7"/>
        <v>0</v>
      </c>
      <c r="Y88" s="14" t="b">
        <f t="shared" si="8"/>
        <v>0</v>
      </c>
      <c r="Z88" s="17">
        <f>COUNTIF(ShortList!$A$3:$A$11,A88)</f>
        <v>0</v>
      </c>
    </row>
    <row xmlns:x14ac="http://schemas.microsoft.com/office/spreadsheetml/2009/9/ac" r="89" x14ac:dyDescent="0.25">
      <c r="A89" t="s">
        <v>7</v>
      </c>
      <c r="B89">
        <v>-2.1699999999999999E-4</v>
      </c>
      <c r="C89" s="3">
        <v>0.14105633280179891</v>
      </c>
      <c r="D89">
        <v>9.9782999999999997E-2</v>
      </c>
      <c r="E89" s="3">
        <v>0.14105257950378541</v>
      </c>
      <c r="F89" s="2">
        <v>3.7532980134979965E-6</v>
      </c>
      <c r="G89" t="s">
        <v>103</v>
      </c>
      <c r="H89">
        <v>1</v>
      </c>
      <c r="I89">
        <v>-2.1699999999999999E-4</v>
      </c>
      <c r="J89">
        <v>9.9782999999999997E-2</v>
      </c>
      <c r="K89" s="4">
        <v>27.518244444494599</v>
      </c>
      <c r="L89" s="4">
        <v>27.517695552343866</v>
      </c>
      <c r="M89" s="2">
        <v>5.4889215073217201E-4</v>
      </c>
      <c r="N89" s="4">
        <v>0.34662877769849298</v>
      </c>
      <c r="O89" s="4">
        <v>0.34679790437172858</v>
      </c>
      <c r="P89" s="2">
        <v>1.6912667323559782E-4</v>
      </c>
      <c r="Q89" s="8" t="b">
        <v>1</v>
      </c>
      <c r="R89" s="8" t="b">
        <v>1</v>
      </c>
      <c r="S89" s="8" t="b">
        <v>1</v>
      </c>
      <c r="T89" t="b">
        <v>1</v>
      </c>
      <c r="U89" t="b">
        <v>1</v>
      </c>
      <c r="V89" t="b">
        <v>1</v>
      </c>
      <c r="W89" s="14" t="b">
        <f t="shared" si="6"/>
        <v>0</v>
      </c>
      <c r="X89" s="14" t="b">
        <f t="shared" si="7"/>
        <v>0</v>
      </c>
      <c r="Y89" s="14" t="b">
        <f t="shared" si="8"/>
        <v>0</v>
      </c>
      <c r="Z89" s="17">
        <f>COUNTIF(ShortList!$A$3:$A$11,A89)</f>
        <v>0</v>
      </c>
    </row>
    <row xmlns:x14ac="http://schemas.microsoft.com/office/spreadsheetml/2009/9/ac" r="90" x14ac:dyDescent="0.25">
      <c r="A90" t="s">
        <v>29</v>
      </c>
      <c r="B90">
        <v>-0.11</v>
      </c>
      <c r="C90" s="3">
        <v>0.14073405685204796</v>
      </c>
      <c r="D90">
        <v>-0.09</v>
      </c>
      <c r="E90" s="3">
        <v>0.14073144205271285</v>
      </c>
      <c r="F90" s="2">
        <v>2.6147993351099963E-6</v>
      </c>
      <c r="G90" t="s">
        <v>111</v>
      </c>
      <c r="H90">
        <v>1</v>
      </c>
      <c r="I90">
        <v>-0.11</v>
      </c>
      <c r="J90">
        <v>-0.09</v>
      </c>
      <c r="K90" s="4">
        <v>27.519913033336081</v>
      </c>
      <c r="L90" s="4">
        <v>27.519817773206967</v>
      </c>
      <c r="M90" s="2">
        <v>9.5260129114649317E-5</v>
      </c>
      <c r="N90" s="4">
        <v>0.34557434212192933</v>
      </c>
      <c r="O90" s="4">
        <v>0.34558843830377967</v>
      </c>
      <c r="P90" s="2">
        <v>1.4096181850331568E-5</v>
      </c>
      <c r="Q90" s="8" t="b">
        <v>1</v>
      </c>
      <c r="R90" s="8" t="b">
        <v>1</v>
      </c>
      <c r="S90" s="8" t="b">
        <v>1</v>
      </c>
      <c r="T90" t="b">
        <v>1</v>
      </c>
      <c r="U90" t="b">
        <v>1</v>
      </c>
      <c r="V90" t="b">
        <v>1</v>
      </c>
      <c r="W90" s="14" t="b">
        <f t="shared" si="6"/>
        <v>0</v>
      </c>
      <c r="X90" s="14" t="b">
        <f t="shared" si="7"/>
        <v>0</v>
      </c>
      <c r="Y90" s="14" t="b">
        <f t="shared" si="8"/>
        <v>0</v>
      </c>
      <c r="Z90" s="17">
        <f>COUNTIF(ShortList!$A$3:$A$11,A90)</f>
        <v>0</v>
      </c>
    </row>
    <row xmlns:x14ac="http://schemas.microsoft.com/office/spreadsheetml/2009/9/ac" r="91" x14ac:dyDescent="0.25">
      <c r="A91" t="s">
        <v>53</v>
      </c>
      <c r="B91">
        <v>0.155</v>
      </c>
      <c r="C91" s="3">
        <v>0.14073405685204796</v>
      </c>
      <c r="D91">
        <v>0.215</v>
      </c>
      <c r="E91" s="3">
        <v>0.14073144205271285</v>
      </c>
      <c r="F91" s="2">
        <v>2.6147993351099963E-6</v>
      </c>
      <c r="G91" t="s">
        <v>121</v>
      </c>
      <c r="H91">
        <v>3</v>
      </c>
      <c r="I91">
        <v>0.155</v>
      </c>
      <c r="J91">
        <v>0.215</v>
      </c>
      <c r="K91" s="4">
        <v>27.519913033336081</v>
      </c>
      <c r="L91" s="4">
        <v>27.519817773206967</v>
      </c>
      <c r="M91" s="2">
        <v>9.5260129114649317E-5</v>
      </c>
      <c r="N91" s="4">
        <v>0.34557434212192933</v>
      </c>
      <c r="O91" s="4">
        <v>0.34558843830377967</v>
      </c>
      <c r="P91" s="2">
        <v>1.4096181850331568E-5</v>
      </c>
      <c r="Q91" s="8" t="b">
        <v>1</v>
      </c>
      <c r="R91" s="8" t="b">
        <v>1</v>
      </c>
      <c r="S91" s="8" t="b">
        <v>1</v>
      </c>
      <c r="T91" t="b">
        <v>1</v>
      </c>
      <c r="U91" t="b">
        <v>1</v>
      </c>
      <c r="V91" t="b">
        <v>1</v>
      </c>
      <c r="W91" s="14" t="b">
        <f t="shared" si="6"/>
        <v>0</v>
      </c>
      <c r="X91" s="14" t="b">
        <f t="shared" si="7"/>
        <v>0</v>
      </c>
      <c r="Y91" s="14" t="b">
        <f t="shared" si="8"/>
        <v>0</v>
      </c>
      <c r="Z91" s="17">
        <f>COUNTIF(ShortList!$A$3:$A$11,A91)</f>
        <v>0</v>
      </c>
    </row>
    <row xmlns:x14ac="http://schemas.microsoft.com/office/spreadsheetml/2009/9/ac" r="92" x14ac:dyDescent="0.25">
      <c r="A92" t="s">
        <v>61</v>
      </c>
      <c r="B92">
        <v>-0.11</v>
      </c>
      <c r="C92" s="3">
        <v>0.14073405685204796</v>
      </c>
      <c r="D92">
        <v>-0.09</v>
      </c>
      <c r="E92" s="3">
        <v>0.14073144205271285</v>
      </c>
      <c r="F92" s="2">
        <v>2.6147993351099963E-6</v>
      </c>
      <c r="G92" t="s">
        <v>125</v>
      </c>
      <c r="H92">
        <v>1</v>
      </c>
      <c r="I92">
        <v>-0.11</v>
      </c>
      <c r="J92">
        <v>-0.09</v>
      </c>
      <c r="K92" s="4">
        <v>27.519913033336081</v>
      </c>
      <c r="L92" s="4">
        <v>27.519817773206967</v>
      </c>
      <c r="M92" s="2">
        <v>9.5260129114649317E-5</v>
      </c>
      <c r="N92" s="4">
        <v>0.34557434212192933</v>
      </c>
      <c r="O92" s="4">
        <v>0.34558843830377967</v>
      </c>
      <c r="P92" s="2">
        <v>1.4096181850331568E-5</v>
      </c>
      <c r="Q92" s="8" t="b">
        <v>1</v>
      </c>
      <c r="R92" s="8" t="b">
        <v>1</v>
      </c>
      <c r="S92" s="8" t="b">
        <v>1</v>
      </c>
      <c r="T92" t="b">
        <v>1</v>
      </c>
      <c r="U92" t="b">
        <v>1</v>
      </c>
      <c r="V92" t="b">
        <v>1</v>
      </c>
      <c r="W92" s="14" t="b">
        <f t="shared" si="6"/>
        <v>0</v>
      </c>
      <c r="X92" s="14" t="b">
        <f t="shared" si="7"/>
        <v>0</v>
      </c>
      <c r="Y92" s="14" t="b">
        <f t="shared" si="8"/>
        <v>0</v>
      </c>
      <c r="Z92" s="17">
        <f>COUNTIF(ShortList!$A$3:$A$11,A92)</f>
        <v>0</v>
      </c>
    </row>
    <row xmlns:x14ac="http://schemas.microsoft.com/office/spreadsheetml/2009/9/ac" r="93" x14ac:dyDescent="0.25">
      <c r="A93" t="s">
        <v>30</v>
      </c>
      <c r="B93">
        <v>0.09</v>
      </c>
      <c r="C93" s="3">
        <v>0.14073144205271285</v>
      </c>
      <c r="D93">
        <v>0.11</v>
      </c>
      <c r="E93" s="3">
        <v>0.14073214668168069</v>
      </c>
      <c r="F93" s="2">
        <v>7.0462896784029283E-7</v>
      </c>
      <c r="G93" t="s">
        <v>112</v>
      </c>
      <c r="H93">
        <v>1</v>
      </c>
      <c r="I93">
        <v>0.09</v>
      </c>
      <c r="J93">
        <v>0.11</v>
      </c>
      <c r="K93" s="4">
        <v>27.519817773206967</v>
      </c>
      <c r="L93" s="4">
        <v>27.520427336449131</v>
      </c>
      <c r="M93" s="2">
        <v>6.0956324216476787E-4</v>
      </c>
      <c r="N93" s="4">
        <v>0.34558843830377967</v>
      </c>
      <c r="O93" s="4">
        <v>0.34572510633086501</v>
      </c>
      <c r="P93" s="2">
        <v>1.3666802708534043E-4</v>
      </c>
      <c r="Q93" s="8" t="b">
        <v>1</v>
      </c>
      <c r="R93" s="8" t="b">
        <v>1</v>
      </c>
      <c r="S93" s="8" t="b">
        <v>1</v>
      </c>
      <c r="T93" t="b">
        <v>1</v>
      </c>
      <c r="U93" t="b">
        <v>1</v>
      </c>
      <c r="V93" t="b">
        <v>1</v>
      </c>
      <c r="W93" s="14" t="b">
        <f t="shared" si="6"/>
        <v>0</v>
      </c>
      <c r="X93" s="14" t="b">
        <f t="shared" si="7"/>
        <v>0</v>
      </c>
      <c r="Y93" s="14" t="b">
        <f t="shared" si="8"/>
        <v>0</v>
      </c>
      <c r="Z93" s="17">
        <f>COUNTIF(ShortList!$A$3:$A$11,A93)</f>
        <v>0</v>
      </c>
    </row>
    <row xmlns:x14ac="http://schemas.microsoft.com/office/spreadsheetml/2009/9/ac" r="94" x14ac:dyDescent="0.25">
      <c r="A94" t="s">
        <v>62</v>
      </c>
      <c r="B94">
        <v>0.09</v>
      </c>
      <c r="C94" s="3">
        <v>0.14073214668168069</v>
      </c>
      <c r="D94">
        <v>0.11</v>
      </c>
      <c r="E94" s="3">
        <v>0.14073144205271285</v>
      </c>
      <c r="F94" s="2">
        <v>7.0462896784029283E-7</v>
      </c>
      <c r="G94" t="s">
        <v>126</v>
      </c>
      <c r="H94">
        <v>1</v>
      </c>
      <c r="I94">
        <v>0.09</v>
      </c>
      <c r="J94">
        <v>0.11</v>
      </c>
      <c r="K94" s="4">
        <v>27.520427336449131</v>
      </c>
      <c r="L94" s="4">
        <v>27.519817773206967</v>
      </c>
      <c r="M94" s="2">
        <v>6.0956324216476787E-4</v>
      </c>
      <c r="N94" s="4">
        <v>0.34572510633086501</v>
      </c>
      <c r="O94" s="4">
        <v>0.34558843830377967</v>
      </c>
      <c r="P94" s="2">
        <v>1.3666802708534043E-4</v>
      </c>
      <c r="Q94" s="8" t="b">
        <v>1</v>
      </c>
      <c r="R94" s="8" t="b">
        <v>1</v>
      </c>
      <c r="S94" s="8" t="b">
        <v>1</v>
      </c>
      <c r="T94" t="b">
        <v>1</v>
      </c>
      <c r="U94" t="b">
        <v>1</v>
      </c>
      <c r="V94" t="b">
        <v>1</v>
      </c>
      <c r="W94" s="14" t="b">
        <f t="shared" si="6"/>
        <v>0</v>
      </c>
      <c r="X94" s="14" t="b">
        <f t="shared" si="7"/>
        <v>0</v>
      </c>
      <c r="Y94" s="14" t="b">
        <f t="shared" si="8"/>
        <v>0</v>
      </c>
      <c r="Z94" s="17">
        <f>COUNTIF(ShortList!$A$3:$A$11,A94)</f>
        <v>0</v>
      </c>
    </row>
    <row xmlns:x14ac="http://schemas.microsoft.com/office/spreadsheetml/2009/9/ac" r="95" x14ac:dyDescent="0.25">
      <c r="A95" t="s">
        <v>86</v>
      </c>
      <c r="B95">
        <v>-0.15</v>
      </c>
      <c r="C95" s="3">
        <v>0.14073214668168069</v>
      </c>
      <c r="D95">
        <v>-0.11</v>
      </c>
      <c r="E95" s="3">
        <v>0.14073144205271285</v>
      </c>
      <c r="F95" s="2">
        <v>7.0462896784029283E-7</v>
      </c>
      <c r="G95" t="s">
        <v>136</v>
      </c>
      <c r="H95">
        <v>1</v>
      </c>
      <c r="I95">
        <v>-0.15</v>
      </c>
      <c r="J95">
        <v>-0.11</v>
      </c>
      <c r="K95" s="4">
        <v>27.520427336449131</v>
      </c>
      <c r="L95" s="4">
        <v>27.519817773206967</v>
      </c>
      <c r="M95" s="2">
        <v>6.0956324216476787E-4</v>
      </c>
      <c r="N95" s="4">
        <v>0.34572510633086501</v>
      </c>
      <c r="O95" s="4">
        <v>0.34558843830377967</v>
      </c>
      <c r="P95" s="2">
        <v>1.3666802708534043E-4</v>
      </c>
      <c r="Q95" s="8" t="b">
        <v>1</v>
      </c>
      <c r="R95" s="8" t="b">
        <v>1</v>
      </c>
      <c r="S95" s="8" t="b">
        <v>1</v>
      </c>
      <c r="T95" t="b">
        <v>1</v>
      </c>
      <c r="U95" t="b">
        <v>1</v>
      </c>
      <c r="V95" t="b">
        <v>1</v>
      </c>
      <c r="W95" s="14" t="b">
        <f t="shared" si="6"/>
        <v>0</v>
      </c>
      <c r="X95" s="14" t="b">
        <f t="shared" si="7"/>
        <v>0</v>
      </c>
      <c r="Y95" s="14" t="b">
        <f t="shared" si="8"/>
        <v>0</v>
      </c>
      <c r="Z95" s="17">
        <f>COUNTIF(ShortList!$A$3:$A$11,A95)</f>
        <v>0</v>
      </c>
    </row>
  </sheetData>
  <autoFilter ref="A1:Z95"/>
  <conditionalFormatting sqref="F2:F9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{F10DD20B-4E06-41D4-9F27-0E33E03C2EB5}</x14:id>
        </ext>
      </extLst>
    </cfRule>
  </conditionalFormatting>
  <conditionalFormatting sqref="G1:J1 G92:J1048576">
    <cfRule type="expression" dxfId="5" priority="5">
      <formula>$S2=TRUE</formula>
    </cfRule>
  </conditionalFormatting>
  <conditionalFormatting sqref="G2:J95">
    <cfRule type="expression" dxfId="4" priority="4">
      <formula>$S2</formula>
    </cfRule>
  </conditionalFormatting>
  <conditionalFormatting sqref="M2:M9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{FC290C42-6CAB-4002-BBBF-BE91949E72EE}</x14:id>
        </ext>
      </extLst>
    </cfRule>
  </conditionalFormatting>
  <conditionalFormatting sqref="P2:P95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{818B3DA8-542F-41E1-9ED7-62BB999027F1}</x14:id>
        </ext>
      </extLst>
    </cfRule>
  </conditionalFormatting>
  <conditionalFormatting sqref="Q2:V95">
    <cfRule type="cellIs" dxfId="3" priority="1" operator="equal">
      <formula>FALSE</formula>
    </cfRule>
  </conditionalFormatting>
  <conditionalFormatting sqref="S1">
    <cfRule type="cellIs" dxfId="2" priority="6" operator="equal">
      <formula>TRUE</formula>
    </cfRule>
  </conditionalFormatting>
  <conditionalFormatting sqref="W2:X95">
    <cfRule type="cellIs" dxfId="1" priority="2" operator="equal">
      <formula>TRUE</formula>
    </cfRule>
  </conditionalFormatting>
  <conditionalFormatting sqref="Y1:Z95">
    <cfRule type="cellIs" dxfId="0" priority="3" operator="equal">
      <formula>TRUE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0DD20B-4E06-41D4-9F27-0E33E03C2E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F2:F95</xm:sqref>
        </x14:conditionalFormatting>
        <x14:conditionalFormatting xmlns:xm="http://schemas.microsoft.com/office/excel/2006/main">
          <x14:cfRule type="dataBar" id="{FC290C42-6CAB-4002-BBBF-BE91949E72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M2:M95</xm:sqref>
        </x14:conditionalFormatting>
        <x14:conditionalFormatting xmlns:xm="http://schemas.microsoft.com/office/excel/2006/main">
          <x14:cfRule type="dataBar" id="{818B3DA8-542F-41E1-9ED7-62BB999027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P2:P95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60A4-941C-4BF6-90D4-D2DCFCD5D451}">
  <dimension ref="A1:B11"/>
  <sheetViews>
    <sheetView workbookViewId="0">
      <selection activeCell="J8" sqref="J8"/>
    </sheetView>
  </sheetViews>
  <sheetFormatPr xmlns:x14ac="http://schemas.microsoft.com/office/spreadsheetml/2009/9/ac" defaultRowHeight="15" x14ac:dyDescent="0.25"/>
  <cols>
    <col min="1" max="1" width="16" bestFit="true" customWidth="true"/>
    <col min="2" max="2" width="14" customWidth="true"/>
  </cols>
  <sheetData>
    <row xmlns:x14ac="http://schemas.microsoft.com/office/spreadsheetml/2009/9/ac" r="1" x14ac:dyDescent="0.25">
      <c r="A1" s="29" t="s">
        <v>175</v>
      </c>
      <c r="B1" s="32" t="s">
        <v>159</v>
      </c>
    </row>
    <row xmlns:x14ac="http://schemas.microsoft.com/office/spreadsheetml/2009/9/ac" r="2" x14ac:dyDescent="0.25">
      <c r="A2" s="30" t="s">
        <v>21</v>
      </c>
    </row>
    <row xmlns:x14ac="http://schemas.microsoft.com/office/spreadsheetml/2009/9/ac" r="3" x14ac:dyDescent="0.25">
      <c r="A3" s="30" t="s">
        <v>73</v>
      </c>
    </row>
    <row xmlns:x14ac="http://schemas.microsoft.com/office/spreadsheetml/2009/9/ac" r="4" x14ac:dyDescent="0.25">
      <c r="A4" s="30" t="s">
        <v>188</v>
      </c>
    </row>
    <row xmlns:x14ac="http://schemas.microsoft.com/office/spreadsheetml/2009/9/ac" r="5" x14ac:dyDescent="0.25">
      <c r="A5" s="30" t="s">
        <v>191</v>
      </c>
    </row>
    <row xmlns:x14ac="http://schemas.microsoft.com/office/spreadsheetml/2009/9/ac" r="6" x14ac:dyDescent="0.25">
      <c r="A6" s="30" t="s">
        <v>192</v>
      </c>
    </row>
    <row xmlns:x14ac="http://schemas.microsoft.com/office/spreadsheetml/2009/9/ac" r="7" x14ac:dyDescent="0.25">
      <c r="A7" s="30" t="s">
        <v>84</v>
      </c>
    </row>
    <row xmlns:x14ac="http://schemas.microsoft.com/office/spreadsheetml/2009/9/ac" r="8" x14ac:dyDescent="0.25">
      <c r="A8" s="30" t="s">
        <v>85</v>
      </c>
    </row>
    <row xmlns:x14ac="http://schemas.microsoft.com/office/spreadsheetml/2009/9/ac" r="9" x14ac:dyDescent="0.25">
      <c r="A9" s="30" t="s">
        <v>50</v>
      </c>
      <c r="B9" s="35"/>
    </row>
    <row xmlns:x14ac="http://schemas.microsoft.com/office/spreadsheetml/2009/9/ac" r="10" x14ac:dyDescent="0.25">
      <c r="A10" s="31" t="s">
        <v>82</v>
      </c>
      <c r="B10" s="35"/>
    </row>
    <row xmlns:x14ac="http://schemas.microsoft.com/office/spreadsheetml/2009/9/ac" r="11" x14ac:dyDescent="0.25">
      <c r="A11" s="34"/>
      <c r="B11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SheetLAST</vt:lpstr>
      <vt:lpstr>SelectedParams</vt:lpstr>
      <vt:lpstr>ShortList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cp:lastPrinted>2024-10-08T13:11:15Z</cp:lastPrinted>
  <dcterms:created xsi:type="dcterms:W3CDTF">2024-06-25T10:09:00Z</dcterms:created>
  <dcterms:modified xsi:type="dcterms:W3CDTF">2024-12-09T22:09:40Z</dcterms:modified>
</cp:coreProperties>
</file>