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IFERROR(__xludf.DUMMYFUNCTION("GOOGLEFINANCE(""DJUSAI"", ""open"", DATE(2024,1,1), TODAY(), ""WEEKLY"")"),"Date")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IFERROR(__xludf.DUMMYFUNCTION("GOOGLEFINANCE(""DJUSAI"", ""high"", DATE(2024,1,1), TODAY(), ""WEEKLY"")"),"Date")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IFERROR(__xludf.DUMMYFUNCTION("GOOGLEFINANCE(""DJUSAI"", ""low"", DATE(2024,1,1), TODAY(), ""WEEKLY"")"),"Date")</f>
        <v>Date</v>
      </c>
      <c r="H1" s="1" t="str">
        <f>IFERROR(__xludf.DUMMYFUNCTION("""COMPUTED_VALUE"""),"Low")</f>
        <v>Low</v>
      </c>
      <c r="J1" s="1" t="str">
        <f>IFERROR(__xludf.DUMMYFUNCTION("GOOGLEFINANCE(""DJUSAI"", ""close"", DATE(2024,1,1), TODAY(), ""WEEKLY"")"),"Date")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IFERROR(__xludf.DUMMYFUNCTION("GOOGLEFINANCE(""DJUSAI"", ""volume"", DATE(2024,1,1), TODAY(), ""WEEKLY"")"),"Date")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IFERROR(__xludf.DUMMYFUNCTION("""COMPUTED_VALUE"""),45296.66666666667)</f>
        <v>45296.66667</v>
      </c>
      <c r="B2" s="1">
        <f>IFERROR(__xludf.DUMMYFUNCTION("""COMPUTED_VALUE"""),936.04)</f>
        <v>936.04</v>
      </c>
      <c r="D2" s="2">
        <f>IFERROR(__xludf.DUMMYFUNCTION("""COMPUTED_VALUE"""),45296.66666666667)</f>
        <v>45296.66667</v>
      </c>
      <c r="E2" s="1">
        <f>IFERROR(__xludf.DUMMYFUNCTION("""COMPUTED_VALUE"""),936.04)</f>
        <v>936.04</v>
      </c>
      <c r="G2" s="2">
        <f>IFERROR(__xludf.DUMMYFUNCTION("""COMPUTED_VALUE"""),45296.66666666667)</f>
        <v>45296.66667</v>
      </c>
      <c r="H2" s="1">
        <f>IFERROR(__xludf.DUMMYFUNCTION("""COMPUTED_VALUE"""),897.19)</f>
        <v>897.19</v>
      </c>
      <c r="J2" s="2">
        <f>IFERROR(__xludf.DUMMYFUNCTION("""COMPUTED_VALUE"""),45296.66666666667)</f>
        <v>45296.66667</v>
      </c>
      <c r="K2" s="1">
        <f>IFERROR(__xludf.DUMMYFUNCTION("""COMPUTED_VALUE"""),900.88)</f>
        <v>900.88</v>
      </c>
      <c r="M2" s="2">
        <f>IFERROR(__xludf.DUMMYFUNCTION("""COMPUTED_VALUE"""),45296.66666666667)</f>
        <v>45296.66667</v>
      </c>
      <c r="N2" s="1">
        <f>IFERROR(__xludf.DUMMYFUNCTION("""COMPUTED_VALUE"""),5.9465253E7)</f>
        <v>59465253</v>
      </c>
    </row>
    <row r="3">
      <c r="A3" s="2">
        <f>IFERROR(__xludf.DUMMYFUNCTION("""COMPUTED_VALUE"""),45303.66666666667)</f>
        <v>45303.66667</v>
      </c>
      <c r="B3" s="1">
        <f>IFERROR(__xludf.DUMMYFUNCTION("""COMPUTED_VALUE"""),903.75)</f>
        <v>903.75</v>
      </c>
      <c r="D3" s="2">
        <f>IFERROR(__xludf.DUMMYFUNCTION("""COMPUTED_VALUE"""),45303.66666666667)</f>
        <v>45303.66667</v>
      </c>
      <c r="E3" s="1">
        <f>IFERROR(__xludf.DUMMYFUNCTION("""COMPUTED_VALUE"""),920.56)</f>
        <v>920.56</v>
      </c>
      <c r="G3" s="2">
        <f>IFERROR(__xludf.DUMMYFUNCTION("""COMPUTED_VALUE"""),45303.66666666667)</f>
        <v>45303.66667</v>
      </c>
      <c r="H3" s="1">
        <f>IFERROR(__xludf.DUMMYFUNCTION("""COMPUTED_VALUE"""),903.26)</f>
        <v>903.26</v>
      </c>
      <c r="J3" s="2">
        <f>IFERROR(__xludf.DUMMYFUNCTION("""COMPUTED_VALUE"""),45303.66666666667)</f>
        <v>45303.66667</v>
      </c>
      <c r="K3" s="1">
        <f>IFERROR(__xludf.DUMMYFUNCTION("""COMPUTED_VALUE"""),910.29)</f>
        <v>910.29</v>
      </c>
      <c r="M3" s="2">
        <f>IFERROR(__xludf.DUMMYFUNCTION("""COMPUTED_VALUE"""),45303.66666666667)</f>
        <v>45303.66667</v>
      </c>
      <c r="N3" s="1">
        <f>IFERROR(__xludf.DUMMYFUNCTION("""COMPUTED_VALUE"""),6.3815356E7)</f>
        <v>63815356</v>
      </c>
    </row>
    <row r="4">
      <c r="A4" s="2">
        <f>IFERROR(__xludf.DUMMYFUNCTION("""COMPUTED_VALUE"""),45310.66666666667)</f>
        <v>45310.66667</v>
      </c>
      <c r="B4" s="1">
        <f>IFERROR(__xludf.DUMMYFUNCTION("""COMPUTED_VALUE"""),908.65)</f>
        <v>908.65</v>
      </c>
      <c r="D4" s="2">
        <f>IFERROR(__xludf.DUMMYFUNCTION("""COMPUTED_VALUE"""),45310.66666666667)</f>
        <v>45310.66667</v>
      </c>
      <c r="E4" s="1">
        <f>IFERROR(__xludf.DUMMYFUNCTION("""COMPUTED_VALUE"""),915.97)</f>
        <v>915.97</v>
      </c>
      <c r="G4" s="2">
        <f>IFERROR(__xludf.DUMMYFUNCTION("""COMPUTED_VALUE"""),45310.66666666667)</f>
        <v>45310.66667</v>
      </c>
      <c r="H4" s="1">
        <f>IFERROR(__xludf.DUMMYFUNCTION("""COMPUTED_VALUE"""),888.72)</f>
        <v>888.72</v>
      </c>
      <c r="J4" s="2">
        <f>IFERROR(__xludf.DUMMYFUNCTION("""COMPUTED_VALUE"""),45310.66666666667)</f>
        <v>45310.66667</v>
      </c>
      <c r="K4" s="1">
        <f>IFERROR(__xludf.DUMMYFUNCTION("""COMPUTED_VALUE"""),915.33)</f>
        <v>915.33</v>
      </c>
      <c r="M4" s="2">
        <f>IFERROR(__xludf.DUMMYFUNCTION("""COMPUTED_VALUE"""),45310.66666666667)</f>
        <v>45310.66667</v>
      </c>
      <c r="N4" s="1">
        <f>IFERROR(__xludf.DUMMYFUNCTION("""COMPUTED_VALUE"""),6.110503E7)</f>
        <v>61105030</v>
      </c>
    </row>
    <row r="5">
      <c r="A5" s="2">
        <f>IFERROR(__xludf.DUMMYFUNCTION("""COMPUTED_VALUE"""),45317.66666666667)</f>
        <v>45317.66667</v>
      </c>
      <c r="B5" s="1">
        <f>IFERROR(__xludf.DUMMYFUNCTION("""COMPUTED_VALUE"""),918.17)</f>
        <v>918.17</v>
      </c>
      <c r="D5" s="2">
        <f>IFERROR(__xludf.DUMMYFUNCTION("""COMPUTED_VALUE"""),45317.66666666667)</f>
        <v>45317.66667</v>
      </c>
      <c r="E5" s="1">
        <f>IFERROR(__xludf.DUMMYFUNCTION("""COMPUTED_VALUE"""),938.82)</f>
        <v>938.82</v>
      </c>
      <c r="G5" s="2">
        <f>IFERROR(__xludf.DUMMYFUNCTION("""COMPUTED_VALUE"""),45317.66666666667)</f>
        <v>45317.66667</v>
      </c>
      <c r="H5" s="1">
        <f>IFERROR(__xludf.DUMMYFUNCTION("""COMPUTED_VALUE"""),918.03)</f>
        <v>918.03</v>
      </c>
      <c r="J5" s="2">
        <f>IFERROR(__xludf.DUMMYFUNCTION("""COMPUTED_VALUE"""),45317.66666666667)</f>
        <v>45317.66667</v>
      </c>
      <c r="K5" s="1">
        <f>IFERROR(__xludf.DUMMYFUNCTION("""COMPUTED_VALUE"""),925.88)</f>
        <v>925.88</v>
      </c>
      <c r="M5" s="2">
        <f>IFERROR(__xludf.DUMMYFUNCTION("""COMPUTED_VALUE"""),45317.66666666667)</f>
        <v>45317.66667</v>
      </c>
      <c r="N5" s="1">
        <f>IFERROR(__xludf.DUMMYFUNCTION("""COMPUTED_VALUE"""),8.1670493E7)</f>
        <v>81670493</v>
      </c>
    </row>
    <row r="6">
      <c r="A6" s="2">
        <f>IFERROR(__xludf.DUMMYFUNCTION("""COMPUTED_VALUE"""),45324.66666666667)</f>
        <v>45324.66667</v>
      </c>
      <c r="B6" s="1">
        <f>IFERROR(__xludf.DUMMYFUNCTION("""COMPUTED_VALUE"""),923.19)</f>
        <v>923.19</v>
      </c>
      <c r="D6" s="2">
        <f>IFERROR(__xludf.DUMMYFUNCTION("""COMPUTED_VALUE"""),45324.66666666667)</f>
        <v>45324.66667</v>
      </c>
      <c r="E6" s="1">
        <f>IFERROR(__xludf.DUMMYFUNCTION("""COMPUTED_VALUE"""),955.41)</f>
        <v>955.41</v>
      </c>
      <c r="G6" s="2">
        <f>IFERROR(__xludf.DUMMYFUNCTION("""COMPUTED_VALUE"""),45324.66666666667)</f>
        <v>45324.66667</v>
      </c>
      <c r="H6" s="1">
        <f>IFERROR(__xludf.DUMMYFUNCTION("""COMPUTED_VALUE"""),921.9)</f>
        <v>921.9</v>
      </c>
      <c r="J6" s="2">
        <f>IFERROR(__xludf.DUMMYFUNCTION("""COMPUTED_VALUE"""),45324.66666666667)</f>
        <v>45324.66667</v>
      </c>
      <c r="K6" s="1">
        <f>IFERROR(__xludf.DUMMYFUNCTION("""COMPUTED_VALUE"""),946.04)</f>
        <v>946.04</v>
      </c>
      <c r="M6" s="2">
        <f>IFERROR(__xludf.DUMMYFUNCTION("""COMPUTED_VALUE"""),45324.66666666667)</f>
        <v>45324.66667</v>
      </c>
      <c r="N6" s="1">
        <f>IFERROR(__xludf.DUMMYFUNCTION("""COMPUTED_VALUE"""),8.9110413E7)</f>
        <v>89110413</v>
      </c>
    </row>
    <row r="7">
      <c r="A7" s="2">
        <f>IFERROR(__xludf.DUMMYFUNCTION("""COMPUTED_VALUE"""),45331.66666666667)</f>
        <v>45331.66667</v>
      </c>
      <c r="B7" s="1">
        <f>IFERROR(__xludf.DUMMYFUNCTION("""COMPUTED_VALUE"""),943.48)</f>
        <v>943.48</v>
      </c>
      <c r="D7" s="2">
        <f>IFERROR(__xludf.DUMMYFUNCTION("""COMPUTED_VALUE"""),45331.66666666667)</f>
        <v>45331.66667</v>
      </c>
      <c r="E7" s="1">
        <f>IFERROR(__xludf.DUMMYFUNCTION("""COMPUTED_VALUE"""),968.42)</f>
        <v>968.42</v>
      </c>
      <c r="G7" s="2">
        <f>IFERROR(__xludf.DUMMYFUNCTION("""COMPUTED_VALUE"""),45331.66666666667)</f>
        <v>45331.66667</v>
      </c>
      <c r="H7" s="1">
        <f>IFERROR(__xludf.DUMMYFUNCTION("""COMPUTED_VALUE"""),929.27)</f>
        <v>929.27</v>
      </c>
      <c r="J7" s="2">
        <f>IFERROR(__xludf.DUMMYFUNCTION("""COMPUTED_VALUE"""),45331.66666666667)</f>
        <v>45331.66667</v>
      </c>
      <c r="K7" s="1">
        <f>IFERROR(__xludf.DUMMYFUNCTION("""COMPUTED_VALUE"""),967.53)</f>
        <v>967.53</v>
      </c>
      <c r="M7" s="2">
        <f>IFERROR(__xludf.DUMMYFUNCTION("""COMPUTED_VALUE"""),45331.66666666667)</f>
        <v>45331.66667</v>
      </c>
      <c r="N7" s="1">
        <f>IFERROR(__xludf.DUMMYFUNCTION("""COMPUTED_VALUE"""),9.8305992E7)</f>
        <v>98305992</v>
      </c>
    </row>
    <row r="8">
      <c r="A8" s="2">
        <f>IFERROR(__xludf.DUMMYFUNCTION("""COMPUTED_VALUE"""),45338.66666666667)</f>
        <v>45338.66667</v>
      </c>
      <c r="B8" s="1">
        <f>IFERROR(__xludf.DUMMYFUNCTION("""COMPUTED_VALUE"""),963.49)</f>
        <v>963.49</v>
      </c>
      <c r="D8" s="2">
        <f>IFERROR(__xludf.DUMMYFUNCTION("""COMPUTED_VALUE"""),45338.66666666667)</f>
        <v>45338.66667</v>
      </c>
      <c r="E8" s="1">
        <f>IFERROR(__xludf.DUMMYFUNCTION("""COMPUTED_VALUE"""),984.69)</f>
        <v>984.69</v>
      </c>
      <c r="G8" s="2">
        <f>IFERROR(__xludf.DUMMYFUNCTION("""COMPUTED_VALUE"""),45338.66666666667)</f>
        <v>45338.66667</v>
      </c>
      <c r="H8" s="1">
        <f>IFERROR(__xludf.DUMMYFUNCTION("""COMPUTED_VALUE"""),935.94)</f>
        <v>935.94</v>
      </c>
      <c r="J8" s="2">
        <f>IFERROR(__xludf.DUMMYFUNCTION("""COMPUTED_VALUE"""),45338.66666666667)</f>
        <v>45338.66667</v>
      </c>
      <c r="K8" s="1">
        <f>IFERROR(__xludf.DUMMYFUNCTION("""COMPUTED_VALUE"""),977.37)</f>
        <v>977.37</v>
      </c>
      <c r="M8" s="2">
        <f>IFERROR(__xludf.DUMMYFUNCTION("""COMPUTED_VALUE"""),45338.66666666667)</f>
        <v>45338.66667</v>
      </c>
      <c r="N8" s="1">
        <f>IFERROR(__xludf.DUMMYFUNCTION("""COMPUTED_VALUE"""),1.0017465E8)</f>
        <v>100174650</v>
      </c>
    </row>
    <row r="9">
      <c r="A9" s="2">
        <f>IFERROR(__xludf.DUMMYFUNCTION("""COMPUTED_VALUE"""),45345.66666666667)</f>
        <v>45345.66667</v>
      </c>
      <c r="B9" s="1">
        <f>IFERROR(__xludf.DUMMYFUNCTION("""COMPUTED_VALUE"""),967.48)</f>
        <v>967.48</v>
      </c>
      <c r="D9" s="2">
        <f>IFERROR(__xludf.DUMMYFUNCTION("""COMPUTED_VALUE"""),45345.66666666667)</f>
        <v>45345.66667</v>
      </c>
      <c r="E9" s="1">
        <f>IFERROR(__xludf.DUMMYFUNCTION("""COMPUTED_VALUE"""),987.69)</f>
        <v>987.69</v>
      </c>
      <c r="G9" s="2">
        <f>IFERROR(__xludf.DUMMYFUNCTION("""COMPUTED_VALUE"""),45345.66666666667)</f>
        <v>45345.66667</v>
      </c>
      <c r="H9" s="1">
        <f>IFERROR(__xludf.DUMMYFUNCTION("""COMPUTED_VALUE"""),954.95)</f>
        <v>954.95</v>
      </c>
      <c r="J9" s="2">
        <f>IFERROR(__xludf.DUMMYFUNCTION("""COMPUTED_VALUE"""),45345.66666666667)</f>
        <v>45345.66667</v>
      </c>
      <c r="K9" s="1">
        <f>IFERROR(__xludf.DUMMYFUNCTION("""COMPUTED_VALUE"""),984.39)</f>
        <v>984.39</v>
      </c>
      <c r="M9" s="2">
        <f>IFERROR(__xludf.DUMMYFUNCTION("""COMPUTED_VALUE"""),45345.66666666667)</f>
        <v>45345.66667</v>
      </c>
      <c r="N9" s="1">
        <f>IFERROR(__xludf.DUMMYFUNCTION("""COMPUTED_VALUE"""),7.4549097E7)</f>
        <v>74549097</v>
      </c>
    </row>
    <row r="10">
      <c r="A10" s="2">
        <f>IFERROR(__xludf.DUMMYFUNCTION("""COMPUTED_VALUE"""),45352.66666666667)</f>
        <v>45352.66667</v>
      </c>
      <c r="B10" s="1">
        <f>IFERROR(__xludf.DUMMYFUNCTION("""COMPUTED_VALUE"""),983.95)</f>
        <v>983.95</v>
      </c>
      <c r="D10" s="2">
        <f>IFERROR(__xludf.DUMMYFUNCTION("""COMPUTED_VALUE"""),45352.66666666667)</f>
        <v>45352.66667</v>
      </c>
      <c r="E10" s="1">
        <f>IFERROR(__xludf.DUMMYFUNCTION("""COMPUTED_VALUE"""),1007.07)</f>
        <v>1007.07</v>
      </c>
      <c r="G10" s="2">
        <f>IFERROR(__xludf.DUMMYFUNCTION("""COMPUTED_VALUE"""),45352.66666666667)</f>
        <v>45352.66667</v>
      </c>
      <c r="H10" s="1">
        <f>IFERROR(__xludf.DUMMYFUNCTION("""COMPUTED_VALUE"""),977.89)</f>
        <v>977.89</v>
      </c>
      <c r="J10" s="2">
        <f>IFERROR(__xludf.DUMMYFUNCTION("""COMPUTED_VALUE"""),45352.66666666667)</f>
        <v>45352.66667</v>
      </c>
      <c r="K10" s="1">
        <f>IFERROR(__xludf.DUMMYFUNCTION("""COMPUTED_VALUE"""),1005.94)</f>
        <v>1005.94</v>
      </c>
      <c r="M10" s="2">
        <f>IFERROR(__xludf.DUMMYFUNCTION("""COMPUTED_VALUE"""),45352.66666666667)</f>
        <v>45352.66667</v>
      </c>
      <c r="N10" s="1">
        <f>IFERROR(__xludf.DUMMYFUNCTION("""COMPUTED_VALUE"""),7.6290427E7)</f>
        <v>76290427</v>
      </c>
    </row>
    <row r="11">
      <c r="A11" s="2">
        <f>IFERROR(__xludf.DUMMYFUNCTION("""COMPUTED_VALUE"""),45359.66666666667)</f>
        <v>45359.66667</v>
      </c>
      <c r="B11" s="1">
        <f>IFERROR(__xludf.DUMMYFUNCTION("""COMPUTED_VALUE"""),1006.75)</f>
        <v>1006.75</v>
      </c>
      <c r="D11" s="2">
        <f>IFERROR(__xludf.DUMMYFUNCTION("""COMPUTED_VALUE"""),45359.66666666667)</f>
        <v>45359.66667</v>
      </c>
      <c r="E11" s="1">
        <f>IFERROR(__xludf.DUMMYFUNCTION("""COMPUTED_VALUE"""),1021.51)</f>
        <v>1021.51</v>
      </c>
      <c r="G11" s="2">
        <f>IFERROR(__xludf.DUMMYFUNCTION("""COMPUTED_VALUE"""),45359.66666666667)</f>
        <v>45359.66667</v>
      </c>
      <c r="H11" s="1">
        <f>IFERROR(__xludf.DUMMYFUNCTION("""COMPUTED_VALUE"""),994.82)</f>
        <v>994.82</v>
      </c>
      <c r="J11" s="2">
        <f>IFERROR(__xludf.DUMMYFUNCTION("""COMPUTED_VALUE"""),45359.66666666667)</f>
        <v>45359.66667</v>
      </c>
      <c r="K11" s="1">
        <f>IFERROR(__xludf.DUMMYFUNCTION("""COMPUTED_VALUE"""),1004.48)</f>
        <v>1004.48</v>
      </c>
      <c r="M11" s="2">
        <f>IFERROR(__xludf.DUMMYFUNCTION("""COMPUTED_VALUE"""),45359.66666666667)</f>
        <v>45359.66667</v>
      </c>
      <c r="N11" s="1">
        <f>IFERROR(__xludf.DUMMYFUNCTION("""COMPUTED_VALUE"""),7.9959134E7)</f>
        <v>79959134</v>
      </c>
    </row>
    <row r="12">
      <c r="A12" s="2">
        <f>IFERROR(__xludf.DUMMYFUNCTION("""COMPUTED_VALUE"""),45366.66666666667)</f>
        <v>45366.66667</v>
      </c>
      <c r="B12" s="1">
        <f>IFERROR(__xludf.DUMMYFUNCTION("""COMPUTED_VALUE"""),1001.82)</f>
        <v>1001.82</v>
      </c>
      <c r="D12" s="2">
        <f>IFERROR(__xludf.DUMMYFUNCTION("""COMPUTED_VALUE"""),45366.66666666667)</f>
        <v>45366.66667</v>
      </c>
      <c r="E12" s="1">
        <f>IFERROR(__xludf.DUMMYFUNCTION("""COMPUTED_VALUE"""),1006.17)</f>
        <v>1006.17</v>
      </c>
      <c r="G12" s="2">
        <f>IFERROR(__xludf.DUMMYFUNCTION("""COMPUTED_VALUE"""),45366.66666666667)</f>
        <v>45366.66667</v>
      </c>
      <c r="H12" s="1">
        <f>IFERROR(__xludf.DUMMYFUNCTION("""COMPUTED_VALUE"""),982.15)</f>
        <v>982.15</v>
      </c>
      <c r="J12" s="2">
        <f>IFERROR(__xludf.DUMMYFUNCTION("""COMPUTED_VALUE"""),45366.66666666667)</f>
        <v>45366.66667</v>
      </c>
      <c r="K12" s="1">
        <f>IFERROR(__xludf.DUMMYFUNCTION("""COMPUTED_VALUE"""),988.79)</f>
        <v>988.79</v>
      </c>
      <c r="M12" s="2">
        <f>IFERROR(__xludf.DUMMYFUNCTION("""COMPUTED_VALUE"""),45366.66666666667)</f>
        <v>45366.66667</v>
      </c>
      <c r="N12" s="1">
        <f>IFERROR(__xludf.DUMMYFUNCTION("""COMPUTED_VALUE"""),8.3051753E7)</f>
        <v>83051753</v>
      </c>
    </row>
    <row r="13">
      <c r="A13" s="2">
        <f>IFERROR(__xludf.DUMMYFUNCTION("""COMPUTED_VALUE"""),45373.66666666667)</f>
        <v>45373.66667</v>
      </c>
      <c r="B13" s="1">
        <f>IFERROR(__xludf.DUMMYFUNCTION("""COMPUTED_VALUE"""),994.13)</f>
        <v>994.13</v>
      </c>
      <c r="D13" s="2">
        <f>IFERROR(__xludf.DUMMYFUNCTION("""COMPUTED_VALUE"""),45373.66666666667)</f>
        <v>45373.66667</v>
      </c>
      <c r="E13" s="1">
        <f>IFERROR(__xludf.DUMMYFUNCTION("""COMPUTED_VALUE"""),1026.91)</f>
        <v>1026.91</v>
      </c>
      <c r="G13" s="2">
        <f>IFERROR(__xludf.DUMMYFUNCTION("""COMPUTED_VALUE"""),45373.66666666667)</f>
        <v>45373.66667</v>
      </c>
      <c r="H13" s="1">
        <f>IFERROR(__xludf.DUMMYFUNCTION("""COMPUTED_VALUE"""),984.73)</f>
        <v>984.73</v>
      </c>
      <c r="J13" s="2">
        <f>IFERROR(__xludf.DUMMYFUNCTION("""COMPUTED_VALUE"""),45373.66666666667)</f>
        <v>45373.66667</v>
      </c>
      <c r="K13" s="1">
        <f>IFERROR(__xludf.DUMMYFUNCTION("""COMPUTED_VALUE"""),1019.89)</f>
        <v>1019.89</v>
      </c>
      <c r="M13" s="2">
        <f>IFERROR(__xludf.DUMMYFUNCTION("""COMPUTED_VALUE"""),45373.66666666667)</f>
        <v>45373.66667</v>
      </c>
      <c r="N13" s="1">
        <f>IFERROR(__xludf.DUMMYFUNCTION("""COMPUTED_VALUE"""),7.3914624E7)</f>
        <v>73914624</v>
      </c>
    </row>
    <row r="14">
      <c r="A14" s="2">
        <f>IFERROR(__xludf.DUMMYFUNCTION("""COMPUTED_VALUE"""),45379.66666666667)</f>
        <v>45379.66667</v>
      </c>
      <c r="B14" s="1">
        <f>IFERROR(__xludf.DUMMYFUNCTION("""COMPUTED_VALUE"""),1029.66)</f>
        <v>1029.66</v>
      </c>
      <c r="D14" s="2">
        <f>IFERROR(__xludf.DUMMYFUNCTION("""COMPUTED_VALUE"""),45379.66666666667)</f>
        <v>45379.66667</v>
      </c>
      <c r="E14" s="1">
        <f>IFERROR(__xludf.DUMMYFUNCTION("""COMPUTED_VALUE"""),1034.91)</f>
        <v>1034.91</v>
      </c>
      <c r="G14" s="2">
        <f>IFERROR(__xludf.DUMMYFUNCTION("""COMPUTED_VALUE"""),45379.66666666667)</f>
        <v>45379.66667</v>
      </c>
      <c r="H14" s="1">
        <f>IFERROR(__xludf.DUMMYFUNCTION("""COMPUTED_VALUE"""),1009.04)</f>
        <v>1009.04</v>
      </c>
      <c r="J14" s="2">
        <f>IFERROR(__xludf.DUMMYFUNCTION("""COMPUTED_VALUE"""),45379.66666666667)</f>
        <v>45379.66667</v>
      </c>
      <c r="K14" s="1">
        <f>IFERROR(__xludf.DUMMYFUNCTION("""COMPUTED_VALUE"""),1030.8)</f>
        <v>1030.8</v>
      </c>
      <c r="M14" s="2">
        <f>IFERROR(__xludf.DUMMYFUNCTION("""COMPUTED_VALUE"""),45379.66666666667)</f>
        <v>45379.66667</v>
      </c>
      <c r="N14" s="1">
        <f>IFERROR(__xludf.DUMMYFUNCTION("""COMPUTED_VALUE"""),6.2682126E7)</f>
        <v>62682126</v>
      </c>
    </row>
    <row r="15">
      <c r="A15" s="2">
        <f>IFERROR(__xludf.DUMMYFUNCTION("""COMPUTED_VALUE"""),45387.66666666667)</f>
        <v>45387.66667</v>
      </c>
      <c r="B15" s="1">
        <f>IFERROR(__xludf.DUMMYFUNCTION("""COMPUTED_VALUE"""),1029.52)</f>
        <v>1029.52</v>
      </c>
      <c r="D15" s="2">
        <f>IFERROR(__xludf.DUMMYFUNCTION("""COMPUTED_VALUE"""),45387.66666666667)</f>
        <v>45387.66667</v>
      </c>
      <c r="E15" s="1">
        <f>IFERROR(__xludf.DUMMYFUNCTION("""COMPUTED_VALUE"""),1036.77)</f>
        <v>1036.77</v>
      </c>
      <c r="G15" s="2">
        <f>IFERROR(__xludf.DUMMYFUNCTION("""COMPUTED_VALUE"""),45387.66666666667)</f>
        <v>45387.66667</v>
      </c>
      <c r="H15" s="1">
        <f>IFERROR(__xludf.DUMMYFUNCTION("""COMPUTED_VALUE"""),1005.75)</f>
        <v>1005.75</v>
      </c>
      <c r="J15" s="2">
        <f>IFERROR(__xludf.DUMMYFUNCTION("""COMPUTED_VALUE"""),45387.66666666667)</f>
        <v>45387.66667</v>
      </c>
      <c r="K15" s="1">
        <f>IFERROR(__xludf.DUMMYFUNCTION("""COMPUTED_VALUE"""),1018.87)</f>
        <v>1018.87</v>
      </c>
      <c r="M15" s="2">
        <f>IFERROR(__xludf.DUMMYFUNCTION("""COMPUTED_VALUE"""),45387.66666666667)</f>
        <v>45387.66667</v>
      </c>
      <c r="N15" s="1">
        <f>IFERROR(__xludf.DUMMYFUNCTION("""COMPUTED_VALUE"""),7.1084452E7)</f>
        <v>71084452</v>
      </c>
    </row>
    <row r="16">
      <c r="A16" s="2">
        <f>IFERROR(__xludf.DUMMYFUNCTION("""COMPUTED_VALUE"""),45394.66666666667)</f>
        <v>45394.66667</v>
      </c>
      <c r="B16" s="1">
        <f>IFERROR(__xludf.DUMMYFUNCTION("""COMPUTED_VALUE"""),1022.67)</f>
        <v>1022.67</v>
      </c>
      <c r="D16" s="2">
        <f>IFERROR(__xludf.DUMMYFUNCTION("""COMPUTED_VALUE"""),45394.66666666667)</f>
        <v>45394.66667</v>
      </c>
      <c r="E16" s="1">
        <f>IFERROR(__xludf.DUMMYFUNCTION("""COMPUTED_VALUE"""),1026.36)</f>
        <v>1026.36</v>
      </c>
      <c r="G16" s="2">
        <f>IFERROR(__xludf.DUMMYFUNCTION("""COMPUTED_VALUE"""),45394.66666666667)</f>
        <v>45394.66667</v>
      </c>
      <c r="H16" s="1">
        <f>IFERROR(__xludf.DUMMYFUNCTION("""COMPUTED_VALUE"""),987.87)</f>
        <v>987.87</v>
      </c>
      <c r="J16" s="2">
        <f>IFERROR(__xludf.DUMMYFUNCTION("""COMPUTED_VALUE"""),45394.66666666667)</f>
        <v>45394.66667</v>
      </c>
      <c r="K16" s="1">
        <f>IFERROR(__xludf.DUMMYFUNCTION("""COMPUTED_VALUE"""),991.39)</f>
        <v>991.39</v>
      </c>
      <c r="M16" s="2">
        <f>IFERROR(__xludf.DUMMYFUNCTION("""COMPUTED_VALUE"""),45394.66666666667)</f>
        <v>45394.66667</v>
      </c>
      <c r="N16" s="1">
        <f>IFERROR(__xludf.DUMMYFUNCTION("""COMPUTED_VALUE"""),7.6719776E7)</f>
        <v>76719776</v>
      </c>
    </row>
    <row r="17">
      <c r="A17" s="2">
        <f>IFERROR(__xludf.DUMMYFUNCTION("""COMPUTED_VALUE"""),45401.66666666667)</f>
        <v>45401.66667</v>
      </c>
      <c r="B17" s="1">
        <f>IFERROR(__xludf.DUMMYFUNCTION("""COMPUTED_VALUE"""),998.81)</f>
        <v>998.81</v>
      </c>
      <c r="D17" s="2">
        <f>IFERROR(__xludf.DUMMYFUNCTION("""COMPUTED_VALUE"""),45401.66666666667)</f>
        <v>45401.66667</v>
      </c>
      <c r="E17" s="1">
        <f>IFERROR(__xludf.DUMMYFUNCTION("""COMPUTED_VALUE"""),1004.69)</f>
        <v>1004.69</v>
      </c>
      <c r="G17" s="2">
        <f>IFERROR(__xludf.DUMMYFUNCTION("""COMPUTED_VALUE"""),45401.66666666667)</f>
        <v>45401.66667</v>
      </c>
      <c r="H17" s="1">
        <f>IFERROR(__xludf.DUMMYFUNCTION("""COMPUTED_VALUE"""),954.56)</f>
        <v>954.56</v>
      </c>
      <c r="J17" s="2">
        <f>IFERROR(__xludf.DUMMYFUNCTION("""COMPUTED_VALUE"""),45401.66666666667)</f>
        <v>45401.66667</v>
      </c>
      <c r="K17" s="1">
        <f>IFERROR(__xludf.DUMMYFUNCTION("""COMPUTED_VALUE"""),958.22)</f>
        <v>958.22</v>
      </c>
      <c r="M17" s="2">
        <f>IFERROR(__xludf.DUMMYFUNCTION("""COMPUTED_VALUE"""),45401.66666666667)</f>
        <v>45401.66667</v>
      </c>
      <c r="N17" s="1">
        <f>IFERROR(__xludf.DUMMYFUNCTION("""COMPUTED_VALUE"""),7.0515546E7)</f>
        <v>70515546</v>
      </c>
    </row>
    <row r="18">
      <c r="A18" s="2">
        <f>IFERROR(__xludf.DUMMYFUNCTION("""COMPUTED_VALUE"""),45408.66666666667)</f>
        <v>45408.66667</v>
      </c>
      <c r="B18" s="1">
        <f>IFERROR(__xludf.DUMMYFUNCTION("""COMPUTED_VALUE"""),962.91)</f>
        <v>962.91</v>
      </c>
      <c r="D18" s="2">
        <f>IFERROR(__xludf.DUMMYFUNCTION("""COMPUTED_VALUE"""),45408.66666666667)</f>
        <v>45408.66667</v>
      </c>
      <c r="E18" s="1">
        <f>IFERROR(__xludf.DUMMYFUNCTION("""COMPUTED_VALUE"""),1009.44)</f>
        <v>1009.44</v>
      </c>
      <c r="G18" s="2">
        <f>IFERROR(__xludf.DUMMYFUNCTION("""COMPUTED_VALUE"""),45408.66666666667)</f>
        <v>45408.66667</v>
      </c>
      <c r="H18" s="1">
        <f>IFERROR(__xludf.DUMMYFUNCTION("""COMPUTED_VALUE"""),959.24)</f>
        <v>959.24</v>
      </c>
      <c r="J18" s="2">
        <f>IFERROR(__xludf.DUMMYFUNCTION("""COMPUTED_VALUE"""),45408.66666666667)</f>
        <v>45408.66667</v>
      </c>
      <c r="K18" s="1">
        <f>IFERROR(__xludf.DUMMYFUNCTION("""COMPUTED_VALUE"""),1004.17)</f>
        <v>1004.17</v>
      </c>
      <c r="M18" s="2">
        <f>IFERROR(__xludf.DUMMYFUNCTION("""COMPUTED_VALUE"""),45408.66666666667)</f>
        <v>45408.66667</v>
      </c>
      <c r="N18" s="1">
        <f>IFERROR(__xludf.DUMMYFUNCTION("""COMPUTED_VALUE"""),7.5469187E7)</f>
        <v>75469187</v>
      </c>
    </row>
    <row r="19">
      <c r="A19" s="2">
        <f>IFERROR(__xludf.DUMMYFUNCTION("""COMPUTED_VALUE"""),45415.66666666667)</f>
        <v>45415.66667</v>
      </c>
      <c r="B19" s="1">
        <f>IFERROR(__xludf.DUMMYFUNCTION("""COMPUTED_VALUE"""),1005.9)</f>
        <v>1005.9</v>
      </c>
      <c r="D19" s="2">
        <f>IFERROR(__xludf.DUMMYFUNCTION("""COMPUTED_VALUE"""),45415.66666666667)</f>
        <v>45415.66667</v>
      </c>
      <c r="E19" s="1">
        <f>IFERROR(__xludf.DUMMYFUNCTION("""COMPUTED_VALUE"""),1035.11)</f>
        <v>1035.11</v>
      </c>
      <c r="G19" s="2">
        <f>IFERROR(__xludf.DUMMYFUNCTION("""COMPUTED_VALUE"""),45415.66666666667)</f>
        <v>45415.66667</v>
      </c>
      <c r="H19" s="1">
        <f>IFERROR(__xludf.DUMMYFUNCTION("""COMPUTED_VALUE"""),1000.44)</f>
        <v>1000.44</v>
      </c>
      <c r="J19" s="2">
        <f>IFERROR(__xludf.DUMMYFUNCTION("""COMPUTED_VALUE"""),45415.66666666667)</f>
        <v>45415.66667</v>
      </c>
      <c r="K19" s="1">
        <f>IFERROR(__xludf.DUMMYFUNCTION("""COMPUTED_VALUE"""),1024.42)</f>
        <v>1024.42</v>
      </c>
      <c r="M19" s="2">
        <f>IFERROR(__xludf.DUMMYFUNCTION("""COMPUTED_VALUE"""),45415.66666666667)</f>
        <v>45415.66667</v>
      </c>
      <c r="N19" s="1">
        <f>IFERROR(__xludf.DUMMYFUNCTION("""COMPUTED_VALUE"""),9.5835068E7)</f>
        <v>95835068</v>
      </c>
    </row>
    <row r="20">
      <c r="A20" s="2">
        <f>IFERROR(__xludf.DUMMYFUNCTION("""COMPUTED_VALUE"""),45422.66666666667)</f>
        <v>45422.66667</v>
      </c>
      <c r="B20" s="1">
        <f>IFERROR(__xludf.DUMMYFUNCTION("""COMPUTED_VALUE"""),1028.97)</f>
        <v>1028.97</v>
      </c>
      <c r="D20" s="2">
        <f>IFERROR(__xludf.DUMMYFUNCTION("""COMPUTED_VALUE"""),45422.66666666667)</f>
        <v>45422.66667</v>
      </c>
      <c r="E20" s="1">
        <f>IFERROR(__xludf.DUMMYFUNCTION("""COMPUTED_VALUE"""),1056.14)</f>
        <v>1056.14</v>
      </c>
      <c r="G20" s="2">
        <f>IFERROR(__xludf.DUMMYFUNCTION("""COMPUTED_VALUE"""),45422.66666666667)</f>
        <v>45422.66667</v>
      </c>
      <c r="H20" s="1">
        <f>IFERROR(__xludf.DUMMYFUNCTION("""COMPUTED_VALUE"""),1028.57)</f>
        <v>1028.57</v>
      </c>
      <c r="J20" s="2">
        <f>IFERROR(__xludf.DUMMYFUNCTION("""COMPUTED_VALUE"""),45422.66666666667)</f>
        <v>45422.66667</v>
      </c>
      <c r="K20" s="1">
        <f>IFERROR(__xludf.DUMMYFUNCTION("""COMPUTED_VALUE"""),1048.66)</f>
        <v>1048.66</v>
      </c>
      <c r="M20" s="2">
        <f>IFERROR(__xludf.DUMMYFUNCTION("""COMPUTED_VALUE"""),45422.66666666667)</f>
        <v>45422.66667</v>
      </c>
      <c r="N20" s="1">
        <f>IFERROR(__xludf.DUMMYFUNCTION("""COMPUTED_VALUE"""),8.0190521E7)</f>
        <v>80190521</v>
      </c>
    </row>
    <row r="21">
      <c r="A21" s="2">
        <f>IFERROR(__xludf.DUMMYFUNCTION("""COMPUTED_VALUE"""),45429.66666666667)</f>
        <v>45429.66667</v>
      </c>
      <c r="B21" s="1">
        <f>IFERROR(__xludf.DUMMYFUNCTION("""COMPUTED_VALUE"""),1050.83)</f>
        <v>1050.83</v>
      </c>
      <c r="D21" s="2">
        <f>IFERROR(__xludf.DUMMYFUNCTION("""COMPUTED_VALUE"""),45429.66666666667)</f>
        <v>45429.66667</v>
      </c>
      <c r="E21" s="1">
        <f>IFERROR(__xludf.DUMMYFUNCTION("""COMPUTED_VALUE"""),1083.64)</f>
        <v>1083.64</v>
      </c>
      <c r="G21" s="2">
        <f>IFERROR(__xludf.DUMMYFUNCTION("""COMPUTED_VALUE"""),45429.66666666667)</f>
        <v>45429.66667</v>
      </c>
      <c r="H21" s="1">
        <f>IFERROR(__xludf.DUMMYFUNCTION("""COMPUTED_VALUE"""),1047.26)</f>
        <v>1047.26</v>
      </c>
      <c r="J21" s="2">
        <f>IFERROR(__xludf.DUMMYFUNCTION("""COMPUTED_VALUE"""),45429.66666666667)</f>
        <v>45429.66667</v>
      </c>
      <c r="K21" s="1">
        <f>IFERROR(__xludf.DUMMYFUNCTION("""COMPUTED_VALUE"""),1080.11)</f>
        <v>1080.11</v>
      </c>
      <c r="M21" s="2">
        <f>IFERROR(__xludf.DUMMYFUNCTION("""COMPUTED_VALUE"""),45429.66666666667)</f>
        <v>45429.66667</v>
      </c>
      <c r="N21" s="1">
        <f>IFERROR(__xludf.DUMMYFUNCTION("""COMPUTED_VALUE"""),7.249414E7)</f>
        <v>72494140</v>
      </c>
    </row>
    <row r="22">
      <c r="A22" s="2">
        <f>IFERROR(__xludf.DUMMYFUNCTION("""COMPUTED_VALUE"""),45436.66666666667)</f>
        <v>45436.66667</v>
      </c>
      <c r="B22" s="1">
        <f>IFERROR(__xludf.DUMMYFUNCTION("""COMPUTED_VALUE"""),1080.7)</f>
        <v>1080.7</v>
      </c>
      <c r="D22" s="2">
        <f>IFERROR(__xludf.DUMMYFUNCTION("""COMPUTED_VALUE"""),45436.66666666667)</f>
        <v>45436.66667</v>
      </c>
      <c r="E22" s="1">
        <f>IFERROR(__xludf.DUMMYFUNCTION("""COMPUTED_VALUE"""),1097.29)</f>
        <v>1097.29</v>
      </c>
      <c r="G22" s="2">
        <f>IFERROR(__xludf.DUMMYFUNCTION("""COMPUTED_VALUE"""),45436.66666666667)</f>
        <v>45436.66667</v>
      </c>
      <c r="H22" s="1">
        <f>IFERROR(__xludf.DUMMYFUNCTION("""COMPUTED_VALUE"""),1077.34)</f>
        <v>1077.34</v>
      </c>
      <c r="J22" s="2">
        <f>IFERROR(__xludf.DUMMYFUNCTION("""COMPUTED_VALUE"""),45436.66666666667)</f>
        <v>45436.66667</v>
      </c>
      <c r="K22" s="1">
        <f>IFERROR(__xludf.DUMMYFUNCTION("""COMPUTED_VALUE"""),1087.31)</f>
        <v>1087.31</v>
      </c>
      <c r="M22" s="2">
        <f>IFERROR(__xludf.DUMMYFUNCTION("""COMPUTED_VALUE"""),45436.66666666667)</f>
        <v>45436.66667</v>
      </c>
      <c r="N22" s="1">
        <f>IFERROR(__xludf.DUMMYFUNCTION("""COMPUTED_VALUE"""),8.1845036E7)</f>
        <v>81845036</v>
      </c>
    </row>
    <row r="23">
      <c r="A23" s="2">
        <f>IFERROR(__xludf.DUMMYFUNCTION("""COMPUTED_VALUE"""),45443.66666666667)</f>
        <v>45443.66667</v>
      </c>
      <c r="B23" s="1">
        <f>IFERROR(__xludf.DUMMYFUNCTION("""COMPUTED_VALUE"""),1094.04)</f>
        <v>1094.04</v>
      </c>
      <c r="D23" s="2">
        <f>IFERROR(__xludf.DUMMYFUNCTION("""COMPUTED_VALUE"""),45443.66666666667)</f>
        <v>45443.66667</v>
      </c>
      <c r="E23" s="1">
        <f>IFERROR(__xludf.DUMMYFUNCTION("""COMPUTED_VALUE"""),1094.04)</f>
        <v>1094.04</v>
      </c>
      <c r="G23" s="2">
        <f>IFERROR(__xludf.DUMMYFUNCTION("""COMPUTED_VALUE"""),45443.66666666667)</f>
        <v>45443.66667</v>
      </c>
      <c r="H23" s="1">
        <f>IFERROR(__xludf.DUMMYFUNCTION("""COMPUTED_VALUE"""),1046.56)</f>
        <v>1046.56</v>
      </c>
      <c r="J23" s="2">
        <f>IFERROR(__xludf.DUMMYFUNCTION("""COMPUTED_VALUE"""),45443.66666666667)</f>
        <v>45443.66667</v>
      </c>
      <c r="K23" s="1">
        <f>IFERROR(__xludf.DUMMYFUNCTION("""COMPUTED_VALUE"""),1064.53)</f>
        <v>1064.53</v>
      </c>
      <c r="M23" s="2">
        <f>IFERROR(__xludf.DUMMYFUNCTION("""COMPUTED_VALUE"""),45443.66666666667)</f>
        <v>45443.66667</v>
      </c>
      <c r="N23" s="1">
        <f>IFERROR(__xludf.DUMMYFUNCTION("""COMPUTED_VALUE"""),8.0254187E7)</f>
        <v>80254187</v>
      </c>
    </row>
    <row r="24">
      <c r="A24" s="2">
        <f>IFERROR(__xludf.DUMMYFUNCTION("""COMPUTED_VALUE"""),45450.66666666667)</f>
        <v>45450.66667</v>
      </c>
      <c r="B24" s="1">
        <f>IFERROR(__xludf.DUMMYFUNCTION("""COMPUTED_VALUE"""),1067.4)</f>
        <v>1067.4</v>
      </c>
      <c r="D24" s="2">
        <f>IFERROR(__xludf.DUMMYFUNCTION("""COMPUTED_VALUE"""),45450.66666666667)</f>
        <v>45450.66667</v>
      </c>
      <c r="E24" s="1">
        <f>IFERROR(__xludf.DUMMYFUNCTION("""COMPUTED_VALUE"""),1073.46)</f>
        <v>1073.46</v>
      </c>
      <c r="G24" s="2">
        <f>IFERROR(__xludf.DUMMYFUNCTION("""COMPUTED_VALUE"""),45450.66666666667)</f>
        <v>45450.66667</v>
      </c>
      <c r="H24" s="1">
        <f>IFERROR(__xludf.DUMMYFUNCTION("""COMPUTED_VALUE"""),1046.83)</f>
        <v>1046.83</v>
      </c>
      <c r="J24" s="2">
        <f>IFERROR(__xludf.DUMMYFUNCTION("""COMPUTED_VALUE"""),45450.66666666667)</f>
        <v>45450.66667</v>
      </c>
      <c r="K24" s="1">
        <f>IFERROR(__xludf.DUMMYFUNCTION("""COMPUTED_VALUE"""),1051.71)</f>
        <v>1051.71</v>
      </c>
      <c r="M24" s="2">
        <f>IFERROR(__xludf.DUMMYFUNCTION("""COMPUTED_VALUE"""),45450.66666666667)</f>
        <v>45450.66667</v>
      </c>
      <c r="N24" s="1">
        <f>IFERROR(__xludf.DUMMYFUNCTION("""COMPUTED_VALUE"""),8.3139744E7)</f>
        <v>83139744</v>
      </c>
    </row>
    <row r="25">
      <c r="A25" s="2">
        <f>IFERROR(__xludf.DUMMYFUNCTION("""COMPUTED_VALUE"""),45457.66666666667)</f>
        <v>45457.66667</v>
      </c>
      <c r="B25" s="1">
        <f>IFERROR(__xludf.DUMMYFUNCTION("""COMPUTED_VALUE"""),1048.11)</f>
        <v>1048.11</v>
      </c>
      <c r="D25" s="2">
        <f>IFERROR(__xludf.DUMMYFUNCTION("""COMPUTED_VALUE"""),45457.66666666667)</f>
        <v>45457.66667</v>
      </c>
      <c r="E25" s="1">
        <f>IFERROR(__xludf.DUMMYFUNCTION("""COMPUTED_VALUE"""),1091.98)</f>
        <v>1091.98</v>
      </c>
      <c r="G25" s="2">
        <f>IFERROR(__xludf.DUMMYFUNCTION("""COMPUTED_VALUE"""),45457.66666666667)</f>
        <v>45457.66667</v>
      </c>
      <c r="H25" s="1">
        <f>IFERROR(__xludf.DUMMYFUNCTION("""COMPUTED_VALUE"""),1043.35)</f>
        <v>1043.35</v>
      </c>
      <c r="J25" s="2">
        <f>IFERROR(__xludf.DUMMYFUNCTION("""COMPUTED_VALUE"""),45457.66666666667)</f>
        <v>45457.66667</v>
      </c>
      <c r="K25" s="1">
        <f>IFERROR(__xludf.DUMMYFUNCTION("""COMPUTED_VALUE"""),1076.08)</f>
        <v>1076.08</v>
      </c>
      <c r="M25" s="2">
        <f>IFERROR(__xludf.DUMMYFUNCTION("""COMPUTED_VALUE"""),45457.66666666667)</f>
        <v>45457.66667</v>
      </c>
      <c r="N25" s="1">
        <f>IFERROR(__xludf.DUMMYFUNCTION("""COMPUTED_VALUE"""),9.3154326E7)</f>
        <v>93154326</v>
      </c>
    </row>
    <row r="26">
      <c r="A26" s="2">
        <f>IFERROR(__xludf.DUMMYFUNCTION("""COMPUTED_VALUE"""),45464.66666666667)</f>
        <v>45464.66667</v>
      </c>
      <c r="B26" s="1">
        <f>IFERROR(__xludf.DUMMYFUNCTION("""COMPUTED_VALUE"""),1079.83)</f>
        <v>1079.83</v>
      </c>
      <c r="D26" s="2">
        <f>IFERROR(__xludf.DUMMYFUNCTION("""COMPUTED_VALUE"""),45464.66666666667)</f>
        <v>45464.66667</v>
      </c>
      <c r="E26" s="1">
        <f>IFERROR(__xludf.DUMMYFUNCTION("""COMPUTED_VALUE"""),1105.33)</f>
        <v>1105.33</v>
      </c>
      <c r="G26" s="2">
        <f>IFERROR(__xludf.DUMMYFUNCTION("""COMPUTED_VALUE"""),45464.66666666667)</f>
        <v>45464.66667</v>
      </c>
      <c r="H26" s="1">
        <f>IFERROR(__xludf.DUMMYFUNCTION("""COMPUTED_VALUE"""),1074.17)</f>
        <v>1074.17</v>
      </c>
      <c r="J26" s="2">
        <f>IFERROR(__xludf.DUMMYFUNCTION("""COMPUTED_VALUE"""),45464.66666666667)</f>
        <v>45464.66667</v>
      </c>
      <c r="K26" s="1">
        <f>IFERROR(__xludf.DUMMYFUNCTION("""COMPUTED_VALUE"""),1096.96)</f>
        <v>1096.96</v>
      </c>
      <c r="M26" s="2">
        <f>IFERROR(__xludf.DUMMYFUNCTION("""COMPUTED_VALUE"""),45464.66666666667)</f>
        <v>45464.66667</v>
      </c>
      <c r="N26" s="1">
        <f>IFERROR(__xludf.DUMMYFUNCTION("""COMPUTED_VALUE"""),1.25860609E8)</f>
        <v>125860609</v>
      </c>
    </row>
    <row r="27">
      <c r="A27" s="2">
        <f>IFERROR(__xludf.DUMMYFUNCTION("""COMPUTED_VALUE"""),45471.66666666667)</f>
        <v>45471.66667</v>
      </c>
      <c r="B27" s="1">
        <f>IFERROR(__xludf.DUMMYFUNCTION("""COMPUTED_VALUE"""),1092.69)</f>
        <v>1092.69</v>
      </c>
      <c r="D27" s="2">
        <f>IFERROR(__xludf.DUMMYFUNCTION("""COMPUTED_VALUE"""),45471.66666666667)</f>
        <v>45471.66667</v>
      </c>
      <c r="E27" s="1">
        <f>IFERROR(__xludf.DUMMYFUNCTION("""COMPUTED_VALUE"""),1098.36)</f>
        <v>1098.36</v>
      </c>
      <c r="G27" s="2">
        <f>IFERROR(__xludf.DUMMYFUNCTION("""COMPUTED_VALUE"""),45471.66666666667)</f>
        <v>45471.66667</v>
      </c>
      <c r="H27" s="1">
        <f>IFERROR(__xludf.DUMMYFUNCTION("""COMPUTED_VALUE"""),1070.91)</f>
        <v>1070.91</v>
      </c>
      <c r="J27" s="2">
        <f>IFERROR(__xludf.DUMMYFUNCTION("""COMPUTED_VALUE"""),45471.66666666667)</f>
        <v>45471.66667</v>
      </c>
      <c r="K27" s="1">
        <f>IFERROR(__xludf.DUMMYFUNCTION("""COMPUTED_VALUE"""),1082.35)</f>
        <v>1082.35</v>
      </c>
      <c r="M27" s="2">
        <f>IFERROR(__xludf.DUMMYFUNCTION("""COMPUTED_VALUE"""),45471.66666666667)</f>
        <v>45471.66667</v>
      </c>
      <c r="N27" s="1">
        <f>IFERROR(__xludf.DUMMYFUNCTION("""COMPUTED_VALUE"""),1.41258943E8)</f>
        <v>141258943</v>
      </c>
    </row>
    <row r="28">
      <c r="A28" s="2">
        <f>IFERROR(__xludf.DUMMYFUNCTION("""COMPUTED_VALUE"""),45478.66666666667)</f>
        <v>45478.66667</v>
      </c>
      <c r="B28" s="1">
        <f>IFERROR(__xludf.DUMMYFUNCTION("""COMPUTED_VALUE"""),1084.62)</f>
        <v>1084.62</v>
      </c>
      <c r="D28" s="2">
        <f>IFERROR(__xludf.DUMMYFUNCTION("""COMPUTED_VALUE"""),45478.66666666667)</f>
        <v>45478.66667</v>
      </c>
      <c r="E28" s="1">
        <f>IFERROR(__xludf.DUMMYFUNCTION("""COMPUTED_VALUE"""),1087.77)</f>
        <v>1087.77</v>
      </c>
      <c r="G28" s="2">
        <f>IFERROR(__xludf.DUMMYFUNCTION("""COMPUTED_VALUE"""),45478.66666666667)</f>
        <v>45478.66667</v>
      </c>
      <c r="H28" s="1">
        <f>IFERROR(__xludf.DUMMYFUNCTION("""COMPUTED_VALUE"""),1071.12)</f>
        <v>1071.12</v>
      </c>
      <c r="J28" s="2">
        <f>IFERROR(__xludf.DUMMYFUNCTION("""COMPUTED_VALUE"""),45478.66666666667)</f>
        <v>45478.66667</v>
      </c>
      <c r="K28" s="1">
        <f>IFERROR(__xludf.DUMMYFUNCTION("""COMPUTED_VALUE"""),1083.83)</f>
        <v>1083.83</v>
      </c>
      <c r="M28" s="2">
        <f>IFERROR(__xludf.DUMMYFUNCTION("""COMPUTED_VALUE"""),45478.66666666667)</f>
        <v>45478.66667</v>
      </c>
      <c r="N28" s="1">
        <f>IFERROR(__xludf.DUMMYFUNCTION("""COMPUTED_VALUE"""),5.6457441E7)</f>
        <v>56457441</v>
      </c>
    </row>
    <row r="29">
      <c r="A29" s="2">
        <f>IFERROR(__xludf.DUMMYFUNCTION("""COMPUTED_VALUE"""),45485.66666666667)</f>
        <v>45485.66667</v>
      </c>
      <c r="B29" s="1">
        <f>IFERROR(__xludf.DUMMYFUNCTION("""COMPUTED_VALUE"""),1097.92)</f>
        <v>1097.92</v>
      </c>
      <c r="D29" s="2">
        <f>IFERROR(__xludf.DUMMYFUNCTION("""COMPUTED_VALUE"""),45485.66666666667)</f>
        <v>45485.66667</v>
      </c>
      <c r="E29" s="1">
        <f>IFERROR(__xludf.DUMMYFUNCTION("""COMPUTED_VALUE"""),1156.49)</f>
        <v>1156.49</v>
      </c>
      <c r="G29" s="2">
        <f>IFERROR(__xludf.DUMMYFUNCTION("""COMPUTED_VALUE"""),45485.66666666667)</f>
        <v>45485.66667</v>
      </c>
      <c r="H29" s="1">
        <f>IFERROR(__xludf.DUMMYFUNCTION("""COMPUTED_VALUE"""),1097.92)</f>
        <v>1097.92</v>
      </c>
      <c r="J29" s="2">
        <f>IFERROR(__xludf.DUMMYFUNCTION("""COMPUTED_VALUE"""),45485.66666666667)</f>
        <v>45485.66667</v>
      </c>
      <c r="K29" s="1">
        <f>IFERROR(__xludf.DUMMYFUNCTION("""COMPUTED_VALUE"""),1145.2)</f>
        <v>1145.2</v>
      </c>
      <c r="M29" s="2">
        <f>IFERROR(__xludf.DUMMYFUNCTION("""COMPUTED_VALUE"""),45485.66666666667)</f>
        <v>45485.66667</v>
      </c>
      <c r="N29" s="1">
        <f>IFERROR(__xludf.DUMMYFUNCTION("""COMPUTED_VALUE"""),1.48215223E8)</f>
        <v>148215223</v>
      </c>
    </row>
    <row r="30">
      <c r="A30" s="2">
        <f>IFERROR(__xludf.DUMMYFUNCTION("""COMPUTED_VALUE"""),45492.66666666667)</f>
        <v>45492.66667</v>
      </c>
      <c r="B30" s="1">
        <f>IFERROR(__xludf.DUMMYFUNCTION("""COMPUTED_VALUE"""),1148.7)</f>
        <v>1148.7</v>
      </c>
      <c r="D30" s="2">
        <f>IFERROR(__xludf.DUMMYFUNCTION("""COMPUTED_VALUE"""),45492.66666666667)</f>
        <v>45492.66667</v>
      </c>
      <c r="E30" s="1">
        <f>IFERROR(__xludf.DUMMYFUNCTION("""COMPUTED_VALUE"""),1171.16)</f>
        <v>1171.16</v>
      </c>
      <c r="G30" s="2">
        <f>IFERROR(__xludf.DUMMYFUNCTION("""COMPUTED_VALUE"""),45492.66666666667)</f>
        <v>45492.66667</v>
      </c>
      <c r="H30" s="1">
        <f>IFERROR(__xludf.DUMMYFUNCTION("""COMPUTED_VALUE"""),1092.97)</f>
        <v>1092.97</v>
      </c>
      <c r="J30" s="2">
        <f>IFERROR(__xludf.DUMMYFUNCTION("""COMPUTED_VALUE"""),45492.66666666667)</f>
        <v>45492.66667</v>
      </c>
      <c r="K30" s="1">
        <f>IFERROR(__xludf.DUMMYFUNCTION("""COMPUTED_VALUE"""),1094.18)</f>
        <v>1094.18</v>
      </c>
      <c r="M30" s="2">
        <f>IFERROR(__xludf.DUMMYFUNCTION("""COMPUTED_VALUE"""),45492.66666666667)</f>
        <v>45492.66667</v>
      </c>
      <c r="N30" s="1">
        <f>IFERROR(__xludf.DUMMYFUNCTION("""COMPUTED_VALUE"""),1.21974842E8)</f>
        <v>121974842</v>
      </c>
    </row>
    <row r="31">
      <c r="A31" s="2">
        <f>IFERROR(__xludf.DUMMYFUNCTION("""COMPUTED_VALUE"""),45499.66666666667)</f>
        <v>45499.66667</v>
      </c>
      <c r="B31" s="1">
        <f>IFERROR(__xludf.DUMMYFUNCTION("""COMPUTED_VALUE"""),1101.11)</f>
        <v>1101.11</v>
      </c>
      <c r="D31" s="2">
        <f>IFERROR(__xludf.DUMMYFUNCTION("""COMPUTED_VALUE"""),45499.66666666667)</f>
        <v>45499.66667</v>
      </c>
      <c r="E31" s="1">
        <f>IFERROR(__xludf.DUMMYFUNCTION("""COMPUTED_VALUE"""),1126.05)</f>
        <v>1126.05</v>
      </c>
      <c r="G31" s="2">
        <f>IFERROR(__xludf.DUMMYFUNCTION("""COMPUTED_VALUE"""),45499.66666666667)</f>
        <v>45499.66667</v>
      </c>
      <c r="H31" s="1">
        <f>IFERROR(__xludf.DUMMYFUNCTION("""COMPUTED_VALUE"""),1067.85)</f>
        <v>1067.85</v>
      </c>
      <c r="J31" s="2">
        <f>IFERROR(__xludf.DUMMYFUNCTION("""COMPUTED_VALUE"""),45499.66666666667)</f>
        <v>45499.66667</v>
      </c>
      <c r="K31" s="1">
        <f>IFERROR(__xludf.DUMMYFUNCTION("""COMPUTED_VALUE"""),1093.18)</f>
        <v>1093.18</v>
      </c>
      <c r="M31" s="2">
        <f>IFERROR(__xludf.DUMMYFUNCTION("""COMPUTED_VALUE"""),45499.66666666667)</f>
        <v>45499.66667</v>
      </c>
      <c r="N31" s="1">
        <f>IFERROR(__xludf.DUMMYFUNCTION("""COMPUTED_VALUE"""),1.26695417E8)</f>
        <v>126695417</v>
      </c>
    </row>
    <row r="32">
      <c r="A32" s="2">
        <f>IFERROR(__xludf.DUMMYFUNCTION("""COMPUTED_VALUE"""),45506.66666666667)</f>
        <v>45506.66667</v>
      </c>
      <c r="B32" s="1">
        <f>IFERROR(__xludf.DUMMYFUNCTION("""COMPUTED_VALUE"""),1097.51)</f>
        <v>1097.51</v>
      </c>
      <c r="D32" s="2">
        <f>IFERROR(__xludf.DUMMYFUNCTION("""COMPUTED_VALUE"""),45506.66666666667)</f>
        <v>45506.66667</v>
      </c>
      <c r="E32" s="1">
        <f>IFERROR(__xludf.DUMMYFUNCTION("""COMPUTED_VALUE"""),1108.71)</f>
        <v>1108.71</v>
      </c>
      <c r="G32" s="2">
        <f>IFERROR(__xludf.DUMMYFUNCTION("""COMPUTED_VALUE"""),45506.66666666667)</f>
        <v>45506.66667</v>
      </c>
      <c r="H32" s="1">
        <f>IFERROR(__xludf.DUMMYFUNCTION("""COMPUTED_VALUE"""),994.28)</f>
        <v>994.28</v>
      </c>
      <c r="J32" s="2">
        <f>IFERROR(__xludf.DUMMYFUNCTION("""COMPUTED_VALUE"""),45506.66666666667)</f>
        <v>45506.66667</v>
      </c>
      <c r="K32" s="1">
        <f>IFERROR(__xludf.DUMMYFUNCTION("""COMPUTED_VALUE"""),1003.65)</f>
        <v>1003.65</v>
      </c>
      <c r="M32" s="2">
        <f>IFERROR(__xludf.DUMMYFUNCTION("""COMPUTED_VALUE"""),45506.66666666667)</f>
        <v>45506.66667</v>
      </c>
      <c r="N32" s="1">
        <f>IFERROR(__xludf.DUMMYFUNCTION("""COMPUTED_VALUE"""),1.63895451E8)</f>
        <v>163895451</v>
      </c>
    </row>
    <row r="33">
      <c r="A33" s="2">
        <f>IFERROR(__xludf.DUMMYFUNCTION("""COMPUTED_VALUE"""),45513.66666666667)</f>
        <v>45513.66667</v>
      </c>
      <c r="B33" s="1">
        <f>IFERROR(__xludf.DUMMYFUNCTION("""COMPUTED_VALUE"""),994.81)</f>
        <v>994.81</v>
      </c>
      <c r="D33" s="2">
        <f>IFERROR(__xludf.DUMMYFUNCTION("""COMPUTED_VALUE"""),45513.66666666667)</f>
        <v>45513.66667</v>
      </c>
      <c r="E33" s="1">
        <f>IFERROR(__xludf.DUMMYFUNCTION("""COMPUTED_VALUE"""),1024.44)</f>
        <v>1024.44</v>
      </c>
      <c r="G33" s="2">
        <f>IFERROR(__xludf.DUMMYFUNCTION("""COMPUTED_VALUE"""),45513.66666666667)</f>
        <v>45513.66667</v>
      </c>
      <c r="H33" s="1">
        <f>IFERROR(__xludf.DUMMYFUNCTION("""COMPUTED_VALUE"""),954.98)</f>
        <v>954.98</v>
      </c>
      <c r="J33" s="2">
        <f>IFERROR(__xludf.DUMMYFUNCTION("""COMPUTED_VALUE"""),45513.66666666667)</f>
        <v>45513.66667</v>
      </c>
      <c r="K33" s="1">
        <f>IFERROR(__xludf.DUMMYFUNCTION("""COMPUTED_VALUE"""),1021.32)</f>
        <v>1021.32</v>
      </c>
      <c r="M33" s="2">
        <f>IFERROR(__xludf.DUMMYFUNCTION("""COMPUTED_VALUE"""),45513.66666666667)</f>
        <v>45513.66667</v>
      </c>
      <c r="N33" s="1">
        <f>IFERROR(__xludf.DUMMYFUNCTION("""COMPUTED_VALUE"""),1.32813459E8)</f>
        <v>132813459</v>
      </c>
    </row>
    <row r="34">
      <c r="A34" s="2">
        <f>IFERROR(__xludf.DUMMYFUNCTION("""COMPUTED_VALUE"""),45520.66666666667)</f>
        <v>45520.66667</v>
      </c>
      <c r="B34" s="1">
        <f>IFERROR(__xludf.DUMMYFUNCTION("""COMPUTED_VALUE"""),1025.46)</f>
        <v>1025.46</v>
      </c>
      <c r="D34" s="2">
        <f>IFERROR(__xludf.DUMMYFUNCTION("""COMPUTED_VALUE"""),45520.66666666667)</f>
        <v>45520.66667</v>
      </c>
      <c r="E34" s="1">
        <f>IFERROR(__xludf.DUMMYFUNCTION("""COMPUTED_VALUE"""),1081.63)</f>
        <v>1081.63</v>
      </c>
      <c r="G34" s="2">
        <f>IFERROR(__xludf.DUMMYFUNCTION("""COMPUTED_VALUE"""),45520.66666666667)</f>
        <v>45520.66667</v>
      </c>
      <c r="H34" s="1">
        <f>IFERROR(__xludf.DUMMYFUNCTION("""COMPUTED_VALUE"""),1022.99)</f>
        <v>1022.99</v>
      </c>
      <c r="J34" s="2">
        <f>IFERROR(__xludf.DUMMYFUNCTION("""COMPUTED_VALUE"""),45520.66666666667)</f>
        <v>45520.66667</v>
      </c>
      <c r="K34" s="1">
        <f>IFERROR(__xludf.DUMMYFUNCTION("""COMPUTED_VALUE"""),1081.04)</f>
        <v>1081.04</v>
      </c>
      <c r="M34" s="2">
        <f>IFERROR(__xludf.DUMMYFUNCTION("""COMPUTED_VALUE"""),45520.66666666667)</f>
        <v>45520.66667</v>
      </c>
      <c r="N34" s="1">
        <f>IFERROR(__xludf.DUMMYFUNCTION("""COMPUTED_VALUE"""),1.02268153E8)</f>
        <v>102268153</v>
      </c>
    </row>
    <row r="35">
      <c r="A35" s="2">
        <f>IFERROR(__xludf.DUMMYFUNCTION("""COMPUTED_VALUE"""),45527.66666666667)</f>
        <v>45527.66667</v>
      </c>
      <c r="B35" s="1">
        <f>IFERROR(__xludf.DUMMYFUNCTION("""COMPUTED_VALUE"""),1081.99)</f>
        <v>1081.99</v>
      </c>
      <c r="D35" s="2">
        <f>IFERROR(__xludf.DUMMYFUNCTION("""COMPUTED_VALUE"""),45527.66666666667)</f>
        <v>45527.66667</v>
      </c>
      <c r="E35" s="1">
        <f>IFERROR(__xludf.DUMMYFUNCTION("""COMPUTED_VALUE"""),1128.6)</f>
        <v>1128.6</v>
      </c>
      <c r="G35" s="2">
        <f>IFERROR(__xludf.DUMMYFUNCTION("""COMPUTED_VALUE"""),45527.66666666667)</f>
        <v>45527.66667</v>
      </c>
      <c r="H35" s="1">
        <f>IFERROR(__xludf.DUMMYFUNCTION("""COMPUTED_VALUE"""),1075.84)</f>
        <v>1075.84</v>
      </c>
      <c r="J35" s="2">
        <f>IFERROR(__xludf.DUMMYFUNCTION("""COMPUTED_VALUE"""),45527.66666666667)</f>
        <v>45527.66667</v>
      </c>
      <c r="K35" s="1">
        <f>IFERROR(__xludf.DUMMYFUNCTION("""COMPUTED_VALUE"""),1125.94)</f>
        <v>1125.94</v>
      </c>
      <c r="M35" s="2">
        <f>IFERROR(__xludf.DUMMYFUNCTION("""COMPUTED_VALUE"""),45527.66666666667)</f>
        <v>45527.66667</v>
      </c>
      <c r="N35" s="1">
        <f>IFERROR(__xludf.DUMMYFUNCTION("""COMPUTED_VALUE"""),8.1598483E7)</f>
        <v>81598483</v>
      </c>
    </row>
    <row r="36">
      <c r="A36" s="2">
        <f>IFERROR(__xludf.DUMMYFUNCTION("""COMPUTED_VALUE"""),45534.66666666667)</f>
        <v>45534.66667</v>
      </c>
      <c r="B36" s="1">
        <f>IFERROR(__xludf.DUMMYFUNCTION("""COMPUTED_VALUE"""),1126.33)</f>
        <v>1126.33</v>
      </c>
      <c r="D36" s="2">
        <f>IFERROR(__xludf.DUMMYFUNCTION("""COMPUTED_VALUE"""),45534.66666666667)</f>
        <v>45534.66667</v>
      </c>
      <c r="E36" s="1">
        <f>IFERROR(__xludf.DUMMYFUNCTION("""COMPUTED_VALUE"""),1132.0)</f>
        <v>1132</v>
      </c>
      <c r="G36" s="2">
        <f>IFERROR(__xludf.DUMMYFUNCTION("""COMPUTED_VALUE"""),45534.66666666667)</f>
        <v>45534.66667</v>
      </c>
      <c r="H36" s="1">
        <f>IFERROR(__xludf.DUMMYFUNCTION("""COMPUTED_VALUE"""),1109.35)</f>
        <v>1109.35</v>
      </c>
      <c r="J36" s="2">
        <f>IFERROR(__xludf.DUMMYFUNCTION("""COMPUTED_VALUE"""),45534.66666666667)</f>
        <v>45534.66667</v>
      </c>
      <c r="K36" s="1">
        <f>IFERROR(__xludf.DUMMYFUNCTION("""COMPUTED_VALUE"""),1125.03)</f>
        <v>1125.03</v>
      </c>
      <c r="M36" s="2">
        <f>IFERROR(__xludf.DUMMYFUNCTION("""COMPUTED_VALUE"""),45534.66666666667)</f>
        <v>45534.66667</v>
      </c>
      <c r="N36" s="1">
        <f>IFERROR(__xludf.DUMMYFUNCTION("""COMPUTED_VALUE"""),8.158971E7)</f>
        <v>81589710</v>
      </c>
    </row>
    <row r="37">
      <c r="A37" s="2">
        <f>IFERROR(__xludf.DUMMYFUNCTION("""COMPUTED_VALUE"""),45541.66666666667)</f>
        <v>45541.66667</v>
      </c>
      <c r="B37" s="1">
        <f>IFERROR(__xludf.DUMMYFUNCTION("""COMPUTED_VALUE"""),1120.12)</f>
        <v>1120.12</v>
      </c>
      <c r="D37" s="2">
        <f>IFERROR(__xludf.DUMMYFUNCTION("""COMPUTED_VALUE"""),45541.66666666667)</f>
        <v>45541.66667</v>
      </c>
      <c r="E37" s="1">
        <f>IFERROR(__xludf.DUMMYFUNCTION("""COMPUTED_VALUE"""),1120.12)</f>
        <v>1120.12</v>
      </c>
      <c r="G37" s="2">
        <f>IFERROR(__xludf.DUMMYFUNCTION("""COMPUTED_VALUE"""),45541.66666666667)</f>
        <v>45541.66667</v>
      </c>
      <c r="H37" s="1">
        <f>IFERROR(__xludf.DUMMYFUNCTION("""COMPUTED_VALUE"""),1038.03)</f>
        <v>1038.03</v>
      </c>
      <c r="J37" s="2">
        <f>IFERROR(__xludf.DUMMYFUNCTION("""COMPUTED_VALUE"""),45541.66666666667)</f>
        <v>45541.66667</v>
      </c>
      <c r="K37" s="1">
        <f>IFERROR(__xludf.DUMMYFUNCTION("""COMPUTED_VALUE"""),1039.48)</f>
        <v>1039.48</v>
      </c>
      <c r="M37" s="2">
        <f>IFERROR(__xludf.DUMMYFUNCTION("""COMPUTED_VALUE"""),45541.66666666667)</f>
        <v>45541.66667</v>
      </c>
      <c r="N37" s="1">
        <f>IFERROR(__xludf.DUMMYFUNCTION("""COMPUTED_VALUE"""),8.1013294E7)</f>
        <v>81013294</v>
      </c>
    </row>
    <row r="38">
      <c r="A38" s="2">
        <f>IFERROR(__xludf.DUMMYFUNCTION("""COMPUTED_VALUE"""),45548.66666666667)</f>
        <v>45548.66667</v>
      </c>
      <c r="B38" s="1">
        <f>IFERROR(__xludf.DUMMYFUNCTION("""COMPUTED_VALUE"""),1047.88)</f>
        <v>1047.88</v>
      </c>
      <c r="D38" s="2">
        <f>IFERROR(__xludf.DUMMYFUNCTION("""COMPUTED_VALUE"""),45548.66666666667)</f>
        <v>45548.66667</v>
      </c>
      <c r="E38" s="1">
        <f>IFERROR(__xludf.DUMMYFUNCTION("""COMPUTED_VALUE"""),1098.55)</f>
        <v>1098.55</v>
      </c>
      <c r="G38" s="2">
        <f>IFERROR(__xludf.DUMMYFUNCTION("""COMPUTED_VALUE"""),45548.66666666667)</f>
        <v>45548.66667</v>
      </c>
      <c r="H38" s="1">
        <f>IFERROR(__xludf.DUMMYFUNCTION("""COMPUTED_VALUE"""),1040.98)</f>
        <v>1040.98</v>
      </c>
      <c r="J38" s="2">
        <f>IFERROR(__xludf.DUMMYFUNCTION("""COMPUTED_VALUE"""),45548.66666666667)</f>
        <v>45548.66667</v>
      </c>
      <c r="K38" s="1">
        <f>IFERROR(__xludf.DUMMYFUNCTION("""COMPUTED_VALUE"""),1091.63)</f>
        <v>1091.63</v>
      </c>
      <c r="M38" s="2">
        <f>IFERROR(__xludf.DUMMYFUNCTION("""COMPUTED_VALUE"""),45548.66666666667)</f>
        <v>45548.66667</v>
      </c>
      <c r="N38" s="1">
        <f>IFERROR(__xludf.DUMMYFUNCTION("""COMPUTED_VALUE"""),8.3696838E7)</f>
        <v>83696838</v>
      </c>
    </row>
    <row r="39">
      <c r="A39" s="2">
        <f>IFERROR(__xludf.DUMMYFUNCTION("""COMPUTED_VALUE"""),45555.66666666667)</f>
        <v>45555.66667</v>
      </c>
      <c r="B39" s="1">
        <f>IFERROR(__xludf.DUMMYFUNCTION("""COMPUTED_VALUE"""),1089.21)</f>
        <v>1089.21</v>
      </c>
      <c r="D39" s="2">
        <f>IFERROR(__xludf.DUMMYFUNCTION("""COMPUTED_VALUE"""),45555.66666666667)</f>
        <v>45555.66667</v>
      </c>
      <c r="E39" s="1">
        <f>IFERROR(__xludf.DUMMYFUNCTION("""COMPUTED_VALUE"""),1142.2)</f>
        <v>1142.2</v>
      </c>
      <c r="G39" s="2">
        <f>IFERROR(__xludf.DUMMYFUNCTION("""COMPUTED_VALUE"""),45555.66666666667)</f>
        <v>45555.66667</v>
      </c>
      <c r="H39" s="1">
        <f>IFERROR(__xludf.DUMMYFUNCTION("""COMPUTED_VALUE"""),1085.76)</f>
        <v>1085.76</v>
      </c>
      <c r="J39" s="2">
        <f>IFERROR(__xludf.DUMMYFUNCTION("""COMPUTED_VALUE"""),45555.66666666667)</f>
        <v>45555.66667</v>
      </c>
      <c r="K39" s="1">
        <f>IFERROR(__xludf.DUMMYFUNCTION("""COMPUTED_VALUE"""),1135.04)</f>
        <v>1135.04</v>
      </c>
      <c r="M39" s="2">
        <f>IFERROR(__xludf.DUMMYFUNCTION("""COMPUTED_VALUE"""),45555.66666666667)</f>
        <v>45555.66667</v>
      </c>
      <c r="N39" s="1">
        <f>IFERROR(__xludf.DUMMYFUNCTION("""COMPUTED_VALUE"""),1.12101554E8)</f>
        <v>112101554</v>
      </c>
    </row>
    <row r="40">
      <c r="A40" s="2">
        <f>IFERROR(__xludf.DUMMYFUNCTION("""COMPUTED_VALUE"""),45562.66666666667)</f>
        <v>45562.66667</v>
      </c>
      <c r="B40" s="1">
        <f>IFERROR(__xludf.DUMMYFUNCTION("""COMPUTED_VALUE"""),1137.46)</f>
        <v>1137.46</v>
      </c>
      <c r="D40" s="2">
        <f>IFERROR(__xludf.DUMMYFUNCTION("""COMPUTED_VALUE"""),45562.66666666667)</f>
        <v>45562.66667</v>
      </c>
      <c r="E40" s="1">
        <f>IFERROR(__xludf.DUMMYFUNCTION("""COMPUTED_VALUE"""),1157.93)</f>
        <v>1157.93</v>
      </c>
      <c r="G40" s="2">
        <f>IFERROR(__xludf.DUMMYFUNCTION("""COMPUTED_VALUE"""),45562.66666666667)</f>
        <v>45562.66667</v>
      </c>
      <c r="H40" s="1">
        <f>IFERROR(__xludf.DUMMYFUNCTION("""COMPUTED_VALUE"""),1130.53)</f>
        <v>1130.53</v>
      </c>
      <c r="J40" s="2">
        <f>IFERROR(__xludf.DUMMYFUNCTION("""COMPUTED_VALUE"""),45562.66666666667)</f>
        <v>45562.66667</v>
      </c>
      <c r="K40" s="1">
        <f>IFERROR(__xludf.DUMMYFUNCTION("""COMPUTED_VALUE"""),1144.95)</f>
        <v>1144.95</v>
      </c>
      <c r="M40" s="2">
        <f>IFERROR(__xludf.DUMMYFUNCTION("""COMPUTED_VALUE"""),45562.66666666667)</f>
        <v>45562.66667</v>
      </c>
      <c r="N40" s="1">
        <f>IFERROR(__xludf.DUMMYFUNCTION("""COMPUTED_VALUE"""),9.0764932E7)</f>
        <v>90764932</v>
      </c>
    </row>
    <row r="41">
      <c r="A41" s="2">
        <f>IFERROR(__xludf.DUMMYFUNCTION("""COMPUTED_VALUE"""),45569.66666666667)</f>
        <v>45569.66667</v>
      </c>
      <c r="B41" s="1">
        <f>IFERROR(__xludf.DUMMYFUNCTION("""COMPUTED_VALUE"""),1141.26)</f>
        <v>1141.26</v>
      </c>
      <c r="D41" s="2">
        <f>IFERROR(__xludf.DUMMYFUNCTION("""COMPUTED_VALUE"""),45569.66666666667)</f>
        <v>45569.66667</v>
      </c>
      <c r="E41" s="1">
        <f>IFERROR(__xludf.DUMMYFUNCTION("""COMPUTED_VALUE"""),1149.39)</f>
        <v>1149.39</v>
      </c>
      <c r="G41" s="2">
        <f>IFERROR(__xludf.DUMMYFUNCTION("""COMPUTED_VALUE"""),45569.66666666667)</f>
        <v>45569.66667</v>
      </c>
      <c r="H41" s="1">
        <f>IFERROR(__xludf.DUMMYFUNCTION("""COMPUTED_VALUE"""),1119.79)</f>
        <v>1119.79</v>
      </c>
      <c r="J41" s="2">
        <f>IFERROR(__xludf.DUMMYFUNCTION("""COMPUTED_VALUE"""),45569.66666666667)</f>
        <v>45569.66667</v>
      </c>
      <c r="K41" s="1">
        <f>IFERROR(__xludf.DUMMYFUNCTION("""COMPUTED_VALUE"""),1131.3)</f>
        <v>1131.3</v>
      </c>
      <c r="M41" s="2">
        <f>IFERROR(__xludf.DUMMYFUNCTION("""COMPUTED_VALUE"""),45569.66666666667)</f>
        <v>45569.66667</v>
      </c>
      <c r="N41" s="1">
        <f>IFERROR(__xludf.DUMMYFUNCTION("""COMPUTED_VALUE"""),8.726225E7)</f>
        <v>87262250</v>
      </c>
    </row>
    <row r="42">
      <c r="A42" s="2">
        <f>IFERROR(__xludf.DUMMYFUNCTION("""COMPUTED_VALUE"""),45576.66666666667)</f>
        <v>45576.66667</v>
      </c>
      <c r="B42" s="1">
        <f>IFERROR(__xludf.DUMMYFUNCTION("""COMPUTED_VALUE"""),1127.51)</f>
        <v>1127.51</v>
      </c>
      <c r="D42" s="2">
        <f>IFERROR(__xludf.DUMMYFUNCTION("""COMPUTED_VALUE"""),45576.66666666667)</f>
        <v>45576.66667</v>
      </c>
      <c r="E42" s="1">
        <f>IFERROR(__xludf.DUMMYFUNCTION("""COMPUTED_VALUE"""),1172.93)</f>
        <v>1172.93</v>
      </c>
      <c r="G42" s="2">
        <f>IFERROR(__xludf.DUMMYFUNCTION("""COMPUTED_VALUE"""),45576.66666666667)</f>
        <v>45576.66667</v>
      </c>
      <c r="H42" s="1">
        <f>IFERROR(__xludf.DUMMYFUNCTION("""COMPUTED_VALUE"""),1121.48)</f>
        <v>1121.48</v>
      </c>
      <c r="J42" s="2">
        <f>IFERROR(__xludf.DUMMYFUNCTION("""COMPUTED_VALUE"""),45576.66666666667)</f>
        <v>45576.66667</v>
      </c>
      <c r="K42" s="1">
        <f>IFERROR(__xludf.DUMMYFUNCTION("""COMPUTED_VALUE"""),1172.06)</f>
        <v>1172.06</v>
      </c>
      <c r="M42" s="2">
        <f>IFERROR(__xludf.DUMMYFUNCTION("""COMPUTED_VALUE"""),45576.66666666667)</f>
        <v>45576.66667</v>
      </c>
      <c r="N42" s="1">
        <f>IFERROR(__xludf.DUMMYFUNCTION("""COMPUTED_VALUE"""),8.8707121E7)</f>
        <v>88707121</v>
      </c>
    </row>
    <row r="43">
      <c r="A43" s="2">
        <f>IFERROR(__xludf.DUMMYFUNCTION("""COMPUTED_VALUE"""),45583.66666666667)</f>
        <v>45583.66667</v>
      </c>
      <c r="B43" s="1">
        <f>IFERROR(__xludf.DUMMYFUNCTION("""COMPUTED_VALUE"""),1176.81)</f>
        <v>1176.81</v>
      </c>
      <c r="D43" s="2">
        <f>IFERROR(__xludf.DUMMYFUNCTION("""COMPUTED_VALUE"""),45583.66666666667)</f>
        <v>45583.66667</v>
      </c>
      <c r="E43" s="1">
        <f>IFERROR(__xludf.DUMMYFUNCTION("""COMPUTED_VALUE"""),1191.07)</f>
        <v>1191.07</v>
      </c>
      <c r="G43" s="2">
        <f>IFERROR(__xludf.DUMMYFUNCTION("""COMPUTED_VALUE"""),45583.66666666667)</f>
        <v>45583.66667</v>
      </c>
      <c r="H43" s="1">
        <f>IFERROR(__xludf.DUMMYFUNCTION("""COMPUTED_VALUE"""),1158.72)</f>
        <v>1158.72</v>
      </c>
      <c r="J43" s="2">
        <f>IFERROR(__xludf.DUMMYFUNCTION("""COMPUTED_VALUE"""),45583.66666666667)</f>
        <v>45583.66667</v>
      </c>
      <c r="K43" s="1">
        <f>IFERROR(__xludf.DUMMYFUNCTION("""COMPUTED_VALUE"""),1180.37)</f>
        <v>1180.37</v>
      </c>
      <c r="M43" s="2">
        <f>IFERROR(__xludf.DUMMYFUNCTION("""COMPUTED_VALUE"""),45583.66666666667)</f>
        <v>45583.66667</v>
      </c>
      <c r="N43" s="1">
        <f>IFERROR(__xludf.DUMMYFUNCTION("""COMPUTED_VALUE"""),9.7461038E7)</f>
        <v>97461038</v>
      </c>
    </row>
    <row r="44">
      <c r="A44" s="2">
        <f>IFERROR(__xludf.DUMMYFUNCTION("""COMPUTED_VALUE"""),45590.66666666667)</f>
        <v>45590.66667</v>
      </c>
      <c r="B44" s="1">
        <f>IFERROR(__xludf.DUMMYFUNCTION("""COMPUTED_VALUE"""),1177.5)</f>
        <v>1177.5</v>
      </c>
      <c r="D44" s="2">
        <f>IFERROR(__xludf.DUMMYFUNCTION("""COMPUTED_VALUE"""),45590.66666666667)</f>
        <v>45590.66667</v>
      </c>
      <c r="E44" s="1">
        <f>IFERROR(__xludf.DUMMYFUNCTION("""COMPUTED_VALUE"""),1196.73)</f>
        <v>1196.73</v>
      </c>
      <c r="G44" s="2">
        <f>IFERROR(__xludf.DUMMYFUNCTION("""COMPUTED_VALUE"""),45590.66666666667)</f>
        <v>45590.66667</v>
      </c>
      <c r="H44" s="1">
        <f>IFERROR(__xludf.DUMMYFUNCTION("""COMPUTED_VALUE"""),1158.78)</f>
        <v>1158.78</v>
      </c>
      <c r="J44" s="2">
        <f>IFERROR(__xludf.DUMMYFUNCTION("""COMPUTED_VALUE"""),45590.66666666667)</f>
        <v>45590.66667</v>
      </c>
      <c r="K44" s="1">
        <f>IFERROR(__xludf.DUMMYFUNCTION("""COMPUTED_VALUE"""),1180.78)</f>
        <v>1180.78</v>
      </c>
      <c r="M44" s="2">
        <f>IFERROR(__xludf.DUMMYFUNCTION("""COMPUTED_VALUE"""),45590.66666666667)</f>
        <v>45590.66667</v>
      </c>
      <c r="N44" s="1">
        <f>IFERROR(__xludf.DUMMYFUNCTION("""COMPUTED_VALUE"""),9.8887048E7)</f>
        <v>98887048</v>
      </c>
    </row>
    <row r="45">
      <c r="A45" s="2">
        <f>IFERROR(__xludf.DUMMYFUNCTION("""COMPUTED_VALUE"""),45597.66666666667)</f>
        <v>45597.66667</v>
      </c>
      <c r="B45" s="1">
        <f>IFERROR(__xludf.DUMMYFUNCTION("""COMPUTED_VALUE"""),1190.71)</f>
        <v>1190.71</v>
      </c>
      <c r="D45" s="2">
        <f>IFERROR(__xludf.DUMMYFUNCTION("""COMPUTED_VALUE"""),45597.66666666667)</f>
        <v>45597.66667</v>
      </c>
      <c r="E45" s="1">
        <f>IFERROR(__xludf.DUMMYFUNCTION("""COMPUTED_VALUE"""),1206.67)</f>
        <v>1206.67</v>
      </c>
      <c r="G45" s="2">
        <f>IFERROR(__xludf.DUMMYFUNCTION("""COMPUTED_VALUE"""),45597.66666666667)</f>
        <v>45597.66667</v>
      </c>
      <c r="H45" s="1">
        <f>IFERROR(__xludf.DUMMYFUNCTION("""COMPUTED_VALUE"""),1166.62)</f>
        <v>1166.62</v>
      </c>
      <c r="J45" s="2">
        <f>IFERROR(__xludf.DUMMYFUNCTION("""COMPUTED_VALUE"""),45597.66666666667)</f>
        <v>45597.66667</v>
      </c>
      <c r="K45" s="1">
        <f>IFERROR(__xludf.DUMMYFUNCTION("""COMPUTED_VALUE"""),1179.99)</f>
        <v>1179.99</v>
      </c>
      <c r="M45" s="2">
        <f>IFERROR(__xludf.DUMMYFUNCTION("""COMPUTED_VALUE"""),45597.66666666667)</f>
        <v>45597.66667</v>
      </c>
      <c r="N45" s="1">
        <f>IFERROR(__xludf.DUMMYFUNCTION("""COMPUTED_VALUE"""),1.17806681E8)</f>
        <v>117806681</v>
      </c>
    </row>
    <row r="46">
      <c r="A46" s="2">
        <f>IFERROR(__xludf.DUMMYFUNCTION("""COMPUTED_VALUE"""),45604.66666666667)</f>
        <v>45604.66667</v>
      </c>
      <c r="B46" s="1">
        <f>IFERROR(__xludf.DUMMYFUNCTION("""COMPUTED_VALUE"""),1182.21)</f>
        <v>1182.21</v>
      </c>
      <c r="D46" s="2">
        <f>IFERROR(__xludf.DUMMYFUNCTION("""COMPUTED_VALUE"""),45604.66666666667)</f>
        <v>45604.66667</v>
      </c>
      <c r="E46" s="1">
        <f>IFERROR(__xludf.DUMMYFUNCTION("""COMPUTED_VALUE"""),1281.81)</f>
        <v>1281.81</v>
      </c>
      <c r="G46" s="2">
        <f>IFERROR(__xludf.DUMMYFUNCTION("""COMPUTED_VALUE"""),45604.66666666667)</f>
        <v>45604.66667</v>
      </c>
      <c r="H46" s="1">
        <f>IFERROR(__xludf.DUMMYFUNCTION("""COMPUTED_VALUE"""),1175.13)</f>
        <v>1175.13</v>
      </c>
      <c r="J46" s="2">
        <f>IFERROR(__xludf.DUMMYFUNCTION("""COMPUTED_VALUE"""),45604.66666666667)</f>
        <v>45604.66667</v>
      </c>
      <c r="K46" s="1">
        <f>IFERROR(__xludf.DUMMYFUNCTION("""COMPUTED_VALUE"""),1274.08)</f>
        <v>1274.08</v>
      </c>
      <c r="M46" s="2">
        <f>IFERROR(__xludf.DUMMYFUNCTION("""COMPUTED_VALUE"""),45604.66666666667)</f>
        <v>45604.66667</v>
      </c>
      <c r="N46" s="1">
        <f>IFERROR(__xludf.DUMMYFUNCTION("""COMPUTED_VALUE"""),1.15836098E8)</f>
        <v>115836098</v>
      </c>
    </row>
    <row r="47">
      <c r="A47" s="2">
        <f>IFERROR(__xludf.DUMMYFUNCTION("""COMPUTED_VALUE"""),45611.66666666667)</f>
        <v>45611.66667</v>
      </c>
      <c r="B47" s="1">
        <f>IFERROR(__xludf.DUMMYFUNCTION("""COMPUTED_VALUE"""),1276.23)</f>
        <v>1276.23</v>
      </c>
      <c r="D47" s="2">
        <f>IFERROR(__xludf.DUMMYFUNCTION("""COMPUTED_VALUE"""),45611.66666666667)</f>
        <v>45611.66667</v>
      </c>
      <c r="E47" s="1">
        <f>IFERROR(__xludf.DUMMYFUNCTION("""COMPUTED_VALUE"""),1281.59)</f>
        <v>1281.59</v>
      </c>
      <c r="G47" s="2">
        <f>IFERROR(__xludf.DUMMYFUNCTION("""COMPUTED_VALUE"""),45611.66666666667)</f>
        <v>45611.66667</v>
      </c>
      <c r="H47" s="1">
        <f>IFERROR(__xludf.DUMMYFUNCTION("""COMPUTED_VALUE"""),1197.63)</f>
        <v>1197.63</v>
      </c>
      <c r="J47" s="2">
        <f>IFERROR(__xludf.DUMMYFUNCTION("""COMPUTED_VALUE"""),45611.66666666667)</f>
        <v>45611.66667</v>
      </c>
      <c r="K47" s="1">
        <f>IFERROR(__xludf.DUMMYFUNCTION("""COMPUTED_VALUE"""),1202.37)</f>
        <v>1202.37</v>
      </c>
      <c r="M47" s="2">
        <f>IFERROR(__xludf.DUMMYFUNCTION("""COMPUTED_VALUE"""),45611.66666666667)</f>
        <v>45611.66667</v>
      </c>
      <c r="N47" s="1">
        <f>IFERROR(__xludf.DUMMYFUNCTION("""COMPUTED_VALUE"""),9.0604062E7)</f>
        <v>90604062</v>
      </c>
    </row>
    <row r="48">
      <c r="A48" s="2">
        <f>IFERROR(__xludf.DUMMYFUNCTION("""COMPUTED_VALUE"""),45618.66666666667)</f>
        <v>45618.66667</v>
      </c>
      <c r="B48" s="1">
        <f>IFERROR(__xludf.DUMMYFUNCTION("""COMPUTED_VALUE"""),1203.61)</f>
        <v>1203.61</v>
      </c>
      <c r="D48" s="2">
        <f>IFERROR(__xludf.DUMMYFUNCTION("""COMPUTED_VALUE"""),45618.66666666667)</f>
        <v>45618.66667</v>
      </c>
      <c r="E48" s="1">
        <f>IFERROR(__xludf.DUMMYFUNCTION("""COMPUTED_VALUE"""),1270.92)</f>
        <v>1270.92</v>
      </c>
      <c r="G48" s="2">
        <f>IFERROR(__xludf.DUMMYFUNCTION("""COMPUTED_VALUE"""),45618.66666666667)</f>
        <v>45618.66667</v>
      </c>
      <c r="H48" s="1">
        <f>IFERROR(__xludf.DUMMYFUNCTION("""COMPUTED_VALUE"""),1182.37)</f>
        <v>1182.37</v>
      </c>
      <c r="J48" s="2">
        <f>IFERROR(__xludf.DUMMYFUNCTION("""COMPUTED_VALUE"""),45618.66666666667)</f>
        <v>45618.66667</v>
      </c>
      <c r="K48" s="1">
        <f>IFERROR(__xludf.DUMMYFUNCTION("""COMPUTED_VALUE"""),1269.74)</f>
        <v>1269.74</v>
      </c>
      <c r="M48" s="2">
        <f>IFERROR(__xludf.DUMMYFUNCTION("""COMPUTED_VALUE"""),45618.66666666667)</f>
        <v>45618.66667</v>
      </c>
      <c r="N48" s="1">
        <f>IFERROR(__xludf.DUMMYFUNCTION("""COMPUTED_VALUE"""),9.1978779E7)</f>
        <v>91978779</v>
      </c>
    </row>
    <row r="49">
      <c r="A49" s="2">
        <f>IFERROR(__xludf.DUMMYFUNCTION("""COMPUTED_VALUE"""),45625.54166666667)</f>
        <v>45625.54167</v>
      </c>
      <c r="B49" s="1">
        <f>IFERROR(__xludf.DUMMYFUNCTION("""COMPUTED_VALUE"""),1274.18)</f>
        <v>1274.18</v>
      </c>
      <c r="D49" s="2">
        <f>IFERROR(__xludf.DUMMYFUNCTION("""COMPUTED_VALUE"""),45625.54166666667)</f>
        <v>45625.54167</v>
      </c>
      <c r="E49" s="1">
        <f>IFERROR(__xludf.DUMMYFUNCTION("""COMPUTED_VALUE"""),1281.06)</f>
        <v>1281.06</v>
      </c>
      <c r="G49" s="2">
        <f>IFERROR(__xludf.DUMMYFUNCTION("""COMPUTED_VALUE"""),45625.54166666667)</f>
        <v>45625.54167</v>
      </c>
      <c r="H49" s="1">
        <f>IFERROR(__xludf.DUMMYFUNCTION("""COMPUTED_VALUE"""),1248.19)</f>
        <v>1248.19</v>
      </c>
      <c r="J49" s="2">
        <f>IFERROR(__xludf.DUMMYFUNCTION("""COMPUTED_VALUE"""),45625.54166666667)</f>
        <v>45625.54167</v>
      </c>
      <c r="K49" s="1">
        <f>IFERROR(__xludf.DUMMYFUNCTION("""COMPUTED_VALUE"""),1261.51)</f>
        <v>1261.51</v>
      </c>
      <c r="M49" s="2">
        <f>IFERROR(__xludf.DUMMYFUNCTION("""COMPUTED_VALUE"""),45625.54166666667)</f>
        <v>45625.54167</v>
      </c>
      <c r="N49" s="1">
        <f>IFERROR(__xludf.DUMMYFUNCTION("""COMPUTED_VALUE"""),7.6493884E7)</f>
        <v>76493884</v>
      </c>
    </row>
    <row r="50">
      <c r="A50" s="2">
        <f>IFERROR(__xludf.DUMMYFUNCTION("""COMPUTED_VALUE"""),45632.66666666667)</f>
        <v>45632.66667</v>
      </c>
      <c r="B50" s="1">
        <f>IFERROR(__xludf.DUMMYFUNCTION("""COMPUTED_VALUE"""),1262.57)</f>
        <v>1262.57</v>
      </c>
      <c r="D50" s="2">
        <f>IFERROR(__xludf.DUMMYFUNCTION("""COMPUTED_VALUE"""),45632.66666666667)</f>
        <v>45632.66667</v>
      </c>
      <c r="E50" s="1">
        <f>IFERROR(__xludf.DUMMYFUNCTION("""COMPUTED_VALUE"""),1288.18)</f>
        <v>1288.18</v>
      </c>
      <c r="G50" s="2">
        <f>IFERROR(__xludf.DUMMYFUNCTION("""COMPUTED_VALUE"""),45632.66666666667)</f>
        <v>45632.66667</v>
      </c>
      <c r="H50" s="1">
        <f>IFERROR(__xludf.DUMMYFUNCTION("""COMPUTED_VALUE"""),1261.21)</f>
        <v>1261.21</v>
      </c>
      <c r="J50" s="2">
        <f>IFERROR(__xludf.DUMMYFUNCTION("""COMPUTED_VALUE"""),45632.66666666667)</f>
        <v>45632.66667</v>
      </c>
      <c r="K50" s="1">
        <f>IFERROR(__xludf.DUMMYFUNCTION("""COMPUTED_VALUE"""),1280.39)</f>
        <v>1280.39</v>
      </c>
      <c r="M50" s="2">
        <f>IFERROR(__xludf.DUMMYFUNCTION("""COMPUTED_VALUE"""),45632.66666666667)</f>
        <v>45632.66667</v>
      </c>
      <c r="N50" s="1">
        <f>IFERROR(__xludf.DUMMYFUNCTION("""COMPUTED_VALUE"""),7.8833937E7)</f>
        <v>78833937</v>
      </c>
    </row>
    <row r="51">
      <c r="A51" s="2">
        <f>IFERROR(__xludf.DUMMYFUNCTION("""COMPUTED_VALUE"""),45639.66666666667)</f>
        <v>45639.66667</v>
      </c>
      <c r="B51" s="1">
        <f>IFERROR(__xludf.DUMMYFUNCTION("""COMPUTED_VALUE"""),1280.52)</f>
        <v>1280.52</v>
      </c>
      <c r="D51" s="2">
        <f>IFERROR(__xludf.DUMMYFUNCTION("""COMPUTED_VALUE"""),45639.66666666667)</f>
        <v>45639.66667</v>
      </c>
      <c r="E51" s="1">
        <f>IFERROR(__xludf.DUMMYFUNCTION("""COMPUTED_VALUE"""),1284.78)</f>
        <v>1284.78</v>
      </c>
      <c r="G51" s="2">
        <f>IFERROR(__xludf.DUMMYFUNCTION("""COMPUTED_VALUE"""),45639.66666666667)</f>
        <v>45639.66667</v>
      </c>
      <c r="H51" s="1">
        <f>IFERROR(__xludf.DUMMYFUNCTION("""COMPUTED_VALUE"""),1252.65)</f>
        <v>1252.65</v>
      </c>
      <c r="J51" s="2">
        <f>IFERROR(__xludf.DUMMYFUNCTION("""COMPUTED_VALUE"""),45639.66666666667)</f>
        <v>45639.66667</v>
      </c>
      <c r="K51" s="1">
        <f>IFERROR(__xludf.DUMMYFUNCTION("""COMPUTED_VALUE"""),1261.06)</f>
        <v>1261.06</v>
      </c>
      <c r="M51" s="2">
        <f>IFERROR(__xludf.DUMMYFUNCTION("""COMPUTED_VALUE"""),45639.66666666667)</f>
        <v>45639.66667</v>
      </c>
      <c r="N51" s="1">
        <f>IFERROR(__xludf.DUMMYFUNCTION("""COMPUTED_VALUE"""),8.8834799E7)</f>
        <v>88834799</v>
      </c>
    </row>
    <row r="52">
      <c r="A52" s="2">
        <f>IFERROR(__xludf.DUMMYFUNCTION("""COMPUTED_VALUE"""),45646.66666666667)</f>
        <v>45646.66667</v>
      </c>
      <c r="B52" s="1">
        <f>IFERROR(__xludf.DUMMYFUNCTION("""COMPUTED_VALUE"""),1265.03)</f>
        <v>1265.03</v>
      </c>
      <c r="D52" s="2">
        <f>IFERROR(__xludf.DUMMYFUNCTION("""COMPUTED_VALUE"""),45646.66666666667)</f>
        <v>45646.66667</v>
      </c>
      <c r="E52" s="1">
        <f>IFERROR(__xludf.DUMMYFUNCTION("""COMPUTED_VALUE"""),1286.27)</f>
        <v>1286.27</v>
      </c>
      <c r="G52" s="2">
        <f>IFERROR(__xludf.DUMMYFUNCTION("""COMPUTED_VALUE"""),45646.66666666667)</f>
        <v>45646.66667</v>
      </c>
      <c r="H52" s="1">
        <f>IFERROR(__xludf.DUMMYFUNCTION("""COMPUTED_VALUE"""),1193.89)</f>
        <v>1193.89</v>
      </c>
      <c r="J52" s="2">
        <f>IFERROR(__xludf.DUMMYFUNCTION("""COMPUTED_VALUE"""),45646.66666666667)</f>
        <v>45646.66667</v>
      </c>
      <c r="K52" s="1">
        <f>IFERROR(__xludf.DUMMYFUNCTION("""COMPUTED_VALUE"""),1217.12)</f>
        <v>1217.12</v>
      </c>
      <c r="M52" s="2">
        <f>IFERROR(__xludf.DUMMYFUNCTION("""COMPUTED_VALUE"""),45646.66666666667)</f>
        <v>45646.66667</v>
      </c>
      <c r="N52" s="1">
        <f>IFERROR(__xludf.DUMMYFUNCTION("""COMPUTED_VALUE"""),1.38542603E8)</f>
        <v>138542603</v>
      </c>
    </row>
    <row r="53">
      <c r="A53" s="2">
        <f>IFERROR(__xludf.DUMMYFUNCTION("""COMPUTED_VALUE"""),45653.66666666667)</f>
        <v>45653.66667</v>
      </c>
      <c r="B53" s="1">
        <f>IFERROR(__xludf.DUMMYFUNCTION("""COMPUTED_VALUE"""),1218.95)</f>
        <v>1218.95</v>
      </c>
      <c r="D53" s="2">
        <f>IFERROR(__xludf.DUMMYFUNCTION("""COMPUTED_VALUE"""),45653.66666666667)</f>
        <v>45653.66667</v>
      </c>
      <c r="E53" s="1">
        <f>IFERROR(__xludf.DUMMYFUNCTION("""COMPUTED_VALUE"""),1237.5)</f>
        <v>1237.5</v>
      </c>
      <c r="G53" s="2">
        <f>IFERROR(__xludf.DUMMYFUNCTION("""COMPUTED_VALUE"""),45653.66666666667)</f>
        <v>45653.66667</v>
      </c>
      <c r="H53" s="1">
        <f>IFERROR(__xludf.DUMMYFUNCTION("""COMPUTED_VALUE"""),1211.47)</f>
        <v>1211.47</v>
      </c>
      <c r="J53" s="2">
        <f>IFERROR(__xludf.DUMMYFUNCTION("""COMPUTED_VALUE"""),45653.66666666667)</f>
        <v>45653.66667</v>
      </c>
      <c r="K53" s="1">
        <f>IFERROR(__xludf.DUMMYFUNCTION("""COMPUTED_VALUE"""),1219.42)</f>
        <v>1219.42</v>
      </c>
      <c r="M53" s="2">
        <f>IFERROR(__xludf.DUMMYFUNCTION("""COMPUTED_VALUE"""),45653.66666666667)</f>
        <v>45653.66667</v>
      </c>
      <c r="N53" s="1">
        <f>IFERROR(__xludf.DUMMYFUNCTION("""COMPUTED_VALUE"""),3.6262009E7)</f>
        <v>36262009</v>
      </c>
    </row>
    <row r="54">
      <c r="A54" s="2">
        <f>IFERROR(__xludf.DUMMYFUNCTION("""COMPUTED_VALUE"""),45660.66666666667)</f>
        <v>45660.66667</v>
      </c>
      <c r="B54" s="1">
        <f>IFERROR(__xludf.DUMMYFUNCTION("""COMPUTED_VALUE"""),1208.22)</f>
        <v>1208.22</v>
      </c>
      <c r="D54" s="2">
        <f>IFERROR(__xludf.DUMMYFUNCTION("""COMPUTED_VALUE"""),45660.66666666667)</f>
        <v>45660.66667</v>
      </c>
      <c r="E54" s="1">
        <f>IFERROR(__xludf.DUMMYFUNCTION("""COMPUTED_VALUE"""),1221.5)</f>
        <v>1221.5</v>
      </c>
      <c r="G54" s="2">
        <f>IFERROR(__xludf.DUMMYFUNCTION("""COMPUTED_VALUE"""),45660.66666666667)</f>
        <v>45660.66667</v>
      </c>
      <c r="H54" s="1">
        <f>IFERROR(__xludf.DUMMYFUNCTION("""COMPUTED_VALUE"""),1191.05)</f>
        <v>1191.05</v>
      </c>
      <c r="J54" s="2">
        <f>IFERROR(__xludf.DUMMYFUNCTION("""COMPUTED_VALUE"""),45660.66666666667)</f>
        <v>45660.66667</v>
      </c>
      <c r="K54" s="1">
        <f>IFERROR(__xludf.DUMMYFUNCTION("""COMPUTED_VALUE"""),1220.41)</f>
        <v>1220.41</v>
      </c>
      <c r="M54" s="2">
        <f>IFERROR(__xludf.DUMMYFUNCTION("""COMPUTED_VALUE"""),45660.66666666667)</f>
        <v>45660.66667</v>
      </c>
      <c r="N54" s="1">
        <f>IFERROR(__xludf.DUMMYFUNCTION("""COMPUTED_VALUE"""),5.6070046E7)</f>
        <v>56070046</v>
      </c>
    </row>
    <row r="55">
      <c r="A55" s="2">
        <f>IFERROR(__xludf.DUMMYFUNCTION("""COMPUTED_VALUE"""),45667.66666666667)</f>
        <v>45667.66667</v>
      </c>
      <c r="B55" s="1">
        <f>IFERROR(__xludf.DUMMYFUNCTION("""COMPUTED_VALUE"""),1230.09)</f>
        <v>1230.09</v>
      </c>
      <c r="D55" s="2">
        <f>IFERROR(__xludf.DUMMYFUNCTION("""COMPUTED_VALUE"""),45667.66666666667)</f>
        <v>45667.66667</v>
      </c>
      <c r="E55" s="1">
        <f>IFERROR(__xludf.DUMMYFUNCTION("""COMPUTED_VALUE"""),1244.66)</f>
        <v>1244.66</v>
      </c>
      <c r="G55" s="2">
        <f>IFERROR(__xludf.DUMMYFUNCTION("""COMPUTED_VALUE"""),45667.66666666667)</f>
        <v>45667.66667</v>
      </c>
      <c r="H55" s="1">
        <f>IFERROR(__xludf.DUMMYFUNCTION("""COMPUTED_VALUE"""),1197.93)</f>
        <v>1197.93</v>
      </c>
      <c r="J55" s="2">
        <f>IFERROR(__xludf.DUMMYFUNCTION("""COMPUTED_VALUE"""),45667.66666666667)</f>
        <v>45667.66667</v>
      </c>
      <c r="K55" s="1">
        <f>IFERROR(__xludf.DUMMYFUNCTION("""COMPUTED_VALUE"""),1202.24)</f>
        <v>1202.24</v>
      </c>
      <c r="M55" s="2">
        <f>IFERROR(__xludf.DUMMYFUNCTION("""COMPUTED_VALUE"""),45667.66666666667)</f>
        <v>45667.66667</v>
      </c>
      <c r="N55" s="1">
        <f>IFERROR(__xludf.DUMMYFUNCTION("""COMPUTED_VALUE"""),7.3418083E7)</f>
        <v>73418083</v>
      </c>
    </row>
    <row r="56">
      <c r="A56" s="2">
        <f>IFERROR(__xludf.DUMMYFUNCTION("""COMPUTED_VALUE"""),45674.66666666667)</f>
        <v>45674.66667</v>
      </c>
      <c r="B56" s="1">
        <f>IFERROR(__xludf.DUMMYFUNCTION("""COMPUTED_VALUE"""),1193.58)</f>
        <v>1193.58</v>
      </c>
      <c r="D56" s="2">
        <f>IFERROR(__xludf.DUMMYFUNCTION("""COMPUTED_VALUE"""),45674.66666666667)</f>
        <v>45674.66667</v>
      </c>
      <c r="E56" s="1">
        <f>IFERROR(__xludf.DUMMYFUNCTION("""COMPUTED_VALUE"""),1242.81)</f>
        <v>1242.81</v>
      </c>
      <c r="G56" s="2">
        <f>IFERROR(__xludf.DUMMYFUNCTION("""COMPUTED_VALUE"""),45674.66666666667)</f>
        <v>45674.66667</v>
      </c>
      <c r="H56" s="1">
        <f>IFERROR(__xludf.DUMMYFUNCTION("""COMPUTED_VALUE"""),1174.13)</f>
        <v>1174.13</v>
      </c>
      <c r="J56" s="2">
        <f>IFERROR(__xludf.DUMMYFUNCTION("""COMPUTED_VALUE"""),45674.66666666667)</f>
        <v>45674.66667</v>
      </c>
      <c r="K56" s="1">
        <f>IFERROR(__xludf.DUMMYFUNCTION("""COMPUTED_VALUE"""),1236.85)</f>
        <v>1236.85</v>
      </c>
      <c r="M56" s="2">
        <f>IFERROR(__xludf.DUMMYFUNCTION("""COMPUTED_VALUE"""),45674.66666666667)</f>
        <v>45674.66667</v>
      </c>
      <c r="N56" s="1">
        <f>IFERROR(__xludf.DUMMYFUNCTION("""COMPUTED_VALUE"""),9.2228351E7)</f>
        <v>92228351</v>
      </c>
    </row>
    <row r="57">
      <c r="A57" s="2">
        <f>IFERROR(__xludf.DUMMYFUNCTION("""COMPUTED_VALUE"""),45681.66666666667)</f>
        <v>45681.66667</v>
      </c>
      <c r="B57" s="1">
        <f>IFERROR(__xludf.DUMMYFUNCTION("""COMPUTED_VALUE"""),1249.22)</f>
        <v>1249.22</v>
      </c>
      <c r="D57" s="2">
        <f>IFERROR(__xludf.DUMMYFUNCTION("""COMPUTED_VALUE"""),45681.66666666667)</f>
        <v>45681.66667</v>
      </c>
      <c r="E57" s="1">
        <f>IFERROR(__xludf.DUMMYFUNCTION("""COMPUTED_VALUE"""),1341.95)</f>
        <v>1341.95</v>
      </c>
      <c r="G57" s="2">
        <f>IFERROR(__xludf.DUMMYFUNCTION("""COMPUTED_VALUE"""),45681.66666666667)</f>
        <v>45681.66667</v>
      </c>
      <c r="H57" s="1">
        <f>IFERROR(__xludf.DUMMYFUNCTION("""COMPUTED_VALUE"""),1246.85)</f>
        <v>1246.85</v>
      </c>
      <c r="J57" s="2">
        <f>IFERROR(__xludf.DUMMYFUNCTION("""COMPUTED_VALUE"""),45681.66666666667)</f>
        <v>45681.66667</v>
      </c>
      <c r="K57" s="1">
        <f>IFERROR(__xludf.DUMMYFUNCTION("""COMPUTED_VALUE"""),1323.86)</f>
        <v>1323.86</v>
      </c>
      <c r="M57" s="2">
        <f>IFERROR(__xludf.DUMMYFUNCTION("""COMPUTED_VALUE"""),45681.66666666667)</f>
        <v>45681.66667</v>
      </c>
      <c r="N57" s="1">
        <f>IFERROR(__xludf.DUMMYFUNCTION("""COMPUTED_VALUE"""),1.01308608E8)</f>
        <v>101308608</v>
      </c>
    </row>
    <row r="58">
      <c r="A58" s="2">
        <f>IFERROR(__xludf.DUMMYFUNCTION("""COMPUTED_VALUE"""),45688.66666666667)</f>
        <v>45688.66667</v>
      </c>
      <c r="B58" s="1">
        <f>IFERROR(__xludf.DUMMYFUNCTION("""COMPUTED_VALUE"""),1306.16)</f>
        <v>1306.16</v>
      </c>
      <c r="D58" s="2">
        <f>IFERROR(__xludf.DUMMYFUNCTION("""COMPUTED_VALUE"""),45688.66666666667)</f>
        <v>45688.66667</v>
      </c>
      <c r="E58" s="1">
        <f>IFERROR(__xludf.DUMMYFUNCTION("""COMPUTED_VALUE"""),1306.16)</f>
        <v>1306.16</v>
      </c>
      <c r="G58" s="2">
        <f>IFERROR(__xludf.DUMMYFUNCTION("""COMPUTED_VALUE"""),45688.66666666667)</f>
        <v>45688.66667</v>
      </c>
      <c r="H58" s="1">
        <f>IFERROR(__xludf.DUMMYFUNCTION("""COMPUTED_VALUE"""),1200.52)</f>
        <v>1200.52</v>
      </c>
      <c r="J58" s="2">
        <f>IFERROR(__xludf.DUMMYFUNCTION("""COMPUTED_VALUE"""),45688.66666666667)</f>
        <v>45688.66667</v>
      </c>
      <c r="K58" s="1">
        <f>IFERROR(__xludf.DUMMYFUNCTION("""COMPUTED_VALUE"""),1265.0)</f>
        <v>1265</v>
      </c>
      <c r="M58" s="2">
        <f>IFERROR(__xludf.DUMMYFUNCTION("""COMPUTED_VALUE"""),45688.66666666667)</f>
        <v>45688.66667</v>
      </c>
      <c r="N58" s="1">
        <f>IFERROR(__xludf.DUMMYFUNCTION("""COMPUTED_VALUE"""),1.71867081E8)</f>
        <v>171867081</v>
      </c>
    </row>
    <row r="59">
      <c r="A59" s="2">
        <f>IFERROR(__xludf.DUMMYFUNCTION("""COMPUTED_VALUE"""),45695.66666666667)</f>
        <v>45695.66667</v>
      </c>
      <c r="B59" s="1">
        <f>IFERROR(__xludf.DUMMYFUNCTION("""COMPUTED_VALUE"""),1250.78)</f>
        <v>1250.78</v>
      </c>
      <c r="D59" s="2">
        <f>IFERROR(__xludf.DUMMYFUNCTION("""COMPUTED_VALUE"""),45695.66666666667)</f>
        <v>45695.66667</v>
      </c>
      <c r="E59" s="1">
        <f>IFERROR(__xludf.DUMMYFUNCTION("""COMPUTED_VALUE"""),1279.07)</f>
        <v>1279.07</v>
      </c>
      <c r="G59" s="2">
        <f>IFERROR(__xludf.DUMMYFUNCTION("""COMPUTED_VALUE"""),45695.66666666667)</f>
        <v>45695.66667</v>
      </c>
      <c r="H59" s="1">
        <f>IFERROR(__xludf.DUMMYFUNCTION("""COMPUTED_VALUE"""),1225.45)</f>
        <v>1225.45</v>
      </c>
      <c r="J59" s="2">
        <f>IFERROR(__xludf.DUMMYFUNCTION("""COMPUTED_VALUE"""),45695.66666666667)</f>
        <v>45695.66667</v>
      </c>
      <c r="K59" s="1">
        <f>IFERROR(__xludf.DUMMYFUNCTION("""COMPUTED_VALUE"""),1251.98)</f>
        <v>1251.98</v>
      </c>
      <c r="M59" s="2">
        <f>IFERROR(__xludf.DUMMYFUNCTION("""COMPUTED_VALUE"""),45695.66666666667)</f>
        <v>45695.66667</v>
      </c>
      <c r="N59" s="1">
        <f>IFERROR(__xludf.DUMMYFUNCTION("""COMPUTED_VALUE"""),1.15022451E8)</f>
        <v>115022451</v>
      </c>
    </row>
    <row r="60">
      <c r="A60" s="2">
        <f>IFERROR(__xludf.DUMMYFUNCTION("""COMPUTED_VALUE"""),45702.66666666667)</f>
        <v>45702.66667</v>
      </c>
      <c r="B60" s="1">
        <f>IFERROR(__xludf.DUMMYFUNCTION("""COMPUTED_VALUE"""),1258.46)</f>
        <v>1258.46</v>
      </c>
      <c r="D60" s="2">
        <f>IFERROR(__xludf.DUMMYFUNCTION("""COMPUTED_VALUE"""),45702.66666666667)</f>
        <v>45702.66667</v>
      </c>
      <c r="E60" s="1">
        <f>IFERROR(__xludf.DUMMYFUNCTION("""COMPUTED_VALUE"""),1266.76)</f>
        <v>1266.76</v>
      </c>
      <c r="G60" s="2">
        <f>IFERROR(__xludf.DUMMYFUNCTION("""COMPUTED_VALUE"""),45702.66666666667)</f>
        <v>45702.66667</v>
      </c>
      <c r="H60" s="1">
        <f>IFERROR(__xludf.DUMMYFUNCTION("""COMPUTED_VALUE"""),1216.79)</f>
        <v>1216.79</v>
      </c>
      <c r="J60" s="2">
        <f>IFERROR(__xludf.DUMMYFUNCTION("""COMPUTED_VALUE"""),45702.66666666667)</f>
        <v>45702.66667</v>
      </c>
      <c r="K60" s="1">
        <f>IFERROR(__xludf.DUMMYFUNCTION("""COMPUTED_VALUE"""),1226.11)</f>
        <v>1226.11</v>
      </c>
      <c r="M60" s="2">
        <f>IFERROR(__xludf.DUMMYFUNCTION("""COMPUTED_VALUE"""),45702.66666666667)</f>
        <v>45702.66667</v>
      </c>
      <c r="N60" s="1">
        <f>IFERROR(__xludf.DUMMYFUNCTION("""COMPUTED_VALUE"""),1.12765769E8)</f>
        <v>112765769</v>
      </c>
    </row>
    <row r="61">
      <c r="A61" s="2">
        <f>IFERROR(__xludf.DUMMYFUNCTION("""COMPUTED_VALUE"""),45709.66666666667)</f>
        <v>45709.66667</v>
      </c>
      <c r="B61" s="1">
        <f>IFERROR(__xludf.DUMMYFUNCTION("""COMPUTED_VALUE"""),1229.09)</f>
        <v>1229.09</v>
      </c>
      <c r="D61" s="2">
        <f>IFERROR(__xludf.DUMMYFUNCTION("""COMPUTED_VALUE"""),45709.66666666667)</f>
        <v>45709.66667</v>
      </c>
      <c r="E61" s="1">
        <f>IFERROR(__xludf.DUMMYFUNCTION("""COMPUTED_VALUE"""),1245.21)</f>
        <v>1245.21</v>
      </c>
      <c r="G61" s="2">
        <f>IFERROR(__xludf.DUMMYFUNCTION("""COMPUTED_VALUE"""),45709.66666666667)</f>
        <v>45709.66667</v>
      </c>
      <c r="H61" s="1">
        <f>IFERROR(__xludf.DUMMYFUNCTION("""COMPUTED_VALUE"""),1189.17)</f>
        <v>1189.17</v>
      </c>
      <c r="J61" s="2">
        <f>IFERROR(__xludf.DUMMYFUNCTION("""COMPUTED_VALUE"""),45709.66666666667)</f>
        <v>45709.66667</v>
      </c>
      <c r="K61" s="1">
        <f>IFERROR(__xludf.DUMMYFUNCTION("""COMPUTED_VALUE"""),1198.03)</f>
        <v>1198.03</v>
      </c>
      <c r="M61" s="2">
        <f>IFERROR(__xludf.DUMMYFUNCTION("""COMPUTED_VALUE"""),45709.66666666667)</f>
        <v>45709.66667</v>
      </c>
      <c r="N61" s="1">
        <f>IFERROR(__xludf.DUMMYFUNCTION("""COMPUTED_VALUE"""),8.779381E7)</f>
        <v>87793810</v>
      </c>
    </row>
    <row r="62">
      <c r="A62" s="2">
        <f>IFERROR(__xludf.DUMMYFUNCTION("""COMPUTED_VALUE"""),45716.66666666667)</f>
        <v>45716.66667</v>
      </c>
      <c r="B62" s="1">
        <f>IFERROR(__xludf.DUMMYFUNCTION("""COMPUTED_VALUE"""),1198.18)</f>
        <v>1198.18</v>
      </c>
      <c r="D62" s="2">
        <f>IFERROR(__xludf.DUMMYFUNCTION("""COMPUTED_VALUE"""),45716.66666666667)</f>
        <v>45716.66667</v>
      </c>
      <c r="E62" s="1">
        <f>IFERROR(__xludf.DUMMYFUNCTION("""COMPUTED_VALUE"""),1204.66)</f>
        <v>1204.66</v>
      </c>
      <c r="G62" s="2">
        <f>IFERROR(__xludf.DUMMYFUNCTION("""COMPUTED_VALUE"""),45716.66666666667)</f>
        <v>45716.66667</v>
      </c>
      <c r="H62" s="1">
        <f>IFERROR(__xludf.DUMMYFUNCTION("""COMPUTED_VALUE"""),1141.53)</f>
        <v>1141.53</v>
      </c>
      <c r="J62" s="2">
        <f>IFERROR(__xludf.DUMMYFUNCTION("""COMPUTED_VALUE"""),45716.66666666667)</f>
        <v>45716.66667</v>
      </c>
      <c r="K62" s="1">
        <f>IFERROR(__xludf.DUMMYFUNCTION("""COMPUTED_VALUE"""),1171.07)</f>
        <v>1171.07</v>
      </c>
      <c r="M62" s="2">
        <f>IFERROR(__xludf.DUMMYFUNCTION("""COMPUTED_VALUE"""),45716.66666666667)</f>
        <v>45716.66667</v>
      </c>
      <c r="N62" s="1">
        <f>IFERROR(__xludf.DUMMYFUNCTION("""COMPUTED_VALUE"""),1.38172768E8)</f>
        <v>138172768</v>
      </c>
    </row>
    <row r="63">
      <c r="A63" s="2">
        <f>IFERROR(__xludf.DUMMYFUNCTION("""COMPUTED_VALUE"""),45723.66666666667)</f>
        <v>45723.66667</v>
      </c>
      <c r="B63" s="1">
        <f>IFERROR(__xludf.DUMMYFUNCTION("""COMPUTED_VALUE"""),1175.44)</f>
        <v>1175.44</v>
      </c>
      <c r="D63" s="2">
        <f>IFERROR(__xludf.DUMMYFUNCTION("""COMPUTED_VALUE"""),45723.66666666667)</f>
        <v>45723.66667</v>
      </c>
      <c r="E63" s="1">
        <f>IFERROR(__xludf.DUMMYFUNCTION("""COMPUTED_VALUE"""),1178.53)</f>
        <v>1178.53</v>
      </c>
      <c r="G63" s="2">
        <f>IFERROR(__xludf.DUMMYFUNCTION("""COMPUTED_VALUE"""),45723.66666666667)</f>
        <v>45723.66667</v>
      </c>
      <c r="H63" s="1">
        <f>IFERROR(__xludf.DUMMYFUNCTION("""COMPUTED_VALUE"""),1064.58)</f>
        <v>1064.58</v>
      </c>
      <c r="J63" s="2">
        <f>IFERROR(__xludf.DUMMYFUNCTION("""COMPUTED_VALUE"""),45723.66666666667)</f>
        <v>45723.66667</v>
      </c>
      <c r="K63" s="1">
        <f>IFERROR(__xludf.DUMMYFUNCTION("""COMPUTED_VALUE"""),1103.89)</f>
        <v>1103.89</v>
      </c>
      <c r="M63" s="2">
        <f>IFERROR(__xludf.DUMMYFUNCTION("""COMPUTED_VALUE"""),45723.66666666667)</f>
        <v>45723.66667</v>
      </c>
      <c r="N63" s="1">
        <f>IFERROR(__xludf.DUMMYFUNCTION("""COMPUTED_VALUE"""),1.48848984E8)</f>
        <v>148848984</v>
      </c>
    </row>
    <row r="64">
      <c r="A64" s="2">
        <f>IFERROR(__xludf.DUMMYFUNCTION("""COMPUTED_VALUE"""),45730.66666666667)</f>
        <v>45730.66667</v>
      </c>
      <c r="B64" s="1">
        <f>IFERROR(__xludf.DUMMYFUNCTION("""COMPUTED_VALUE"""),1080.18)</f>
        <v>1080.18</v>
      </c>
      <c r="D64" s="2">
        <f>IFERROR(__xludf.DUMMYFUNCTION("""COMPUTED_VALUE"""),45730.66666666667)</f>
        <v>45730.66667</v>
      </c>
      <c r="E64" s="1">
        <f>IFERROR(__xludf.DUMMYFUNCTION("""COMPUTED_VALUE"""),1102.83)</f>
        <v>1102.83</v>
      </c>
      <c r="G64" s="2">
        <f>IFERROR(__xludf.DUMMYFUNCTION("""COMPUTED_VALUE"""),45730.66666666667)</f>
        <v>45730.66667</v>
      </c>
      <c r="H64" s="1">
        <f>IFERROR(__xludf.DUMMYFUNCTION("""COMPUTED_VALUE"""),1061.78)</f>
        <v>1061.78</v>
      </c>
      <c r="J64" s="2">
        <f>IFERROR(__xludf.DUMMYFUNCTION("""COMPUTED_VALUE"""),45730.66666666667)</f>
        <v>45730.66667</v>
      </c>
      <c r="K64" s="1">
        <f>IFERROR(__xludf.DUMMYFUNCTION("""COMPUTED_VALUE"""),1097.67)</f>
        <v>1097.67</v>
      </c>
      <c r="M64" s="2">
        <f>IFERROR(__xludf.DUMMYFUNCTION("""COMPUTED_VALUE"""),45730.66666666667)</f>
        <v>45730.66667</v>
      </c>
      <c r="N64" s="1">
        <f>IFERROR(__xludf.DUMMYFUNCTION("""COMPUTED_VALUE"""),1.38623712E8)</f>
        <v>138623712</v>
      </c>
    </row>
    <row r="65">
      <c r="A65" s="2">
        <f>IFERROR(__xludf.DUMMYFUNCTION("""COMPUTED_VALUE"""),45737.66666666667)</f>
        <v>45737.66667</v>
      </c>
      <c r="B65" s="1">
        <f>IFERROR(__xludf.DUMMYFUNCTION("""COMPUTED_VALUE"""),1096.63)</f>
        <v>1096.63</v>
      </c>
      <c r="D65" s="2">
        <f>IFERROR(__xludf.DUMMYFUNCTION("""COMPUTED_VALUE"""),45737.66666666667)</f>
        <v>45737.66667</v>
      </c>
      <c r="E65" s="1">
        <f>IFERROR(__xludf.DUMMYFUNCTION("""COMPUTED_VALUE"""),1159.34)</f>
        <v>1159.34</v>
      </c>
      <c r="G65" s="2">
        <f>IFERROR(__xludf.DUMMYFUNCTION("""COMPUTED_VALUE"""),45737.66666666667)</f>
        <v>45737.66667</v>
      </c>
      <c r="H65" s="1">
        <f>IFERROR(__xludf.DUMMYFUNCTION("""COMPUTED_VALUE"""),1094.0)</f>
        <v>1094</v>
      </c>
      <c r="J65" s="2">
        <f>IFERROR(__xludf.DUMMYFUNCTION("""COMPUTED_VALUE"""),45737.66666666667)</f>
        <v>45737.66667</v>
      </c>
      <c r="K65" s="1">
        <f>IFERROR(__xludf.DUMMYFUNCTION("""COMPUTED_VALUE"""),1137.27)</f>
        <v>1137.27</v>
      </c>
      <c r="M65" s="2">
        <f>IFERROR(__xludf.DUMMYFUNCTION("""COMPUTED_VALUE"""),45737.66666666667)</f>
        <v>45737.66667</v>
      </c>
      <c r="N65" s="1">
        <f>IFERROR(__xludf.DUMMYFUNCTION("""COMPUTED_VALUE"""),1.62511464E8)</f>
        <v>162511464</v>
      </c>
    </row>
    <row r="66">
      <c r="A66" s="2">
        <f>IFERROR(__xludf.DUMMYFUNCTION("""COMPUTED_VALUE"""),45744.66666666667)</f>
        <v>45744.66667</v>
      </c>
      <c r="B66" s="1">
        <f>IFERROR(__xludf.DUMMYFUNCTION("""COMPUTED_VALUE"""),1152.74)</f>
        <v>1152.74</v>
      </c>
      <c r="D66" s="2">
        <f>IFERROR(__xludf.DUMMYFUNCTION("""COMPUTED_VALUE"""),45744.66666666667)</f>
        <v>45744.66667</v>
      </c>
      <c r="E66" s="1">
        <f>IFERROR(__xludf.DUMMYFUNCTION("""COMPUTED_VALUE"""),1178.98)</f>
        <v>1178.98</v>
      </c>
      <c r="G66" s="2">
        <f>IFERROR(__xludf.DUMMYFUNCTION("""COMPUTED_VALUE"""),45744.66666666667)</f>
        <v>45744.66667</v>
      </c>
      <c r="H66" s="1">
        <f>IFERROR(__xludf.DUMMYFUNCTION("""COMPUTED_VALUE"""),1102.79)</f>
        <v>1102.79</v>
      </c>
      <c r="J66" s="2">
        <f>IFERROR(__xludf.DUMMYFUNCTION("""COMPUTED_VALUE"""),45744.66666666667)</f>
        <v>45744.66667</v>
      </c>
      <c r="K66" s="1">
        <f>IFERROR(__xludf.DUMMYFUNCTION("""COMPUTED_VALUE"""),1108.92)</f>
        <v>1108.92</v>
      </c>
      <c r="M66" s="2">
        <f>IFERROR(__xludf.DUMMYFUNCTION("""COMPUTED_VALUE"""),45744.66666666667)</f>
        <v>45744.66667</v>
      </c>
      <c r="N66" s="1">
        <f>IFERROR(__xludf.DUMMYFUNCTION("""COMPUTED_VALUE"""),1.07424573E8)</f>
        <v>107424573</v>
      </c>
    </row>
    <row r="67">
      <c r="A67" s="2">
        <f>IFERROR(__xludf.DUMMYFUNCTION("""COMPUTED_VALUE"""),45751.66666666667)</f>
        <v>45751.66667</v>
      </c>
      <c r="B67" s="1">
        <f>IFERROR(__xludf.DUMMYFUNCTION("""COMPUTED_VALUE"""),1099.35)</f>
        <v>1099.35</v>
      </c>
      <c r="D67" s="2">
        <f>IFERROR(__xludf.DUMMYFUNCTION("""COMPUTED_VALUE"""),45751.66666666667)</f>
        <v>45751.66667</v>
      </c>
      <c r="E67" s="1">
        <f>IFERROR(__xludf.DUMMYFUNCTION("""COMPUTED_VALUE"""),1132.94)</f>
        <v>1132.94</v>
      </c>
      <c r="G67" s="2">
        <f>IFERROR(__xludf.DUMMYFUNCTION("""COMPUTED_VALUE"""),45751.66666666667)</f>
        <v>45751.66667</v>
      </c>
      <c r="H67" s="1">
        <f>IFERROR(__xludf.DUMMYFUNCTION("""COMPUTED_VALUE"""),924.53)</f>
        <v>924.53</v>
      </c>
      <c r="J67" s="2">
        <f>IFERROR(__xludf.DUMMYFUNCTION("""COMPUTED_VALUE"""),45751.66666666667)</f>
        <v>45751.66667</v>
      </c>
      <c r="K67" s="1">
        <f>IFERROR(__xludf.DUMMYFUNCTION("""COMPUTED_VALUE"""),951.73)</f>
        <v>951.73</v>
      </c>
      <c r="M67" s="2">
        <f>IFERROR(__xludf.DUMMYFUNCTION("""COMPUTED_VALUE"""),45751.66666666667)</f>
        <v>45751.66667</v>
      </c>
      <c r="N67" s="1">
        <f>IFERROR(__xludf.DUMMYFUNCTION("""COMPUTED_VALUE"""),1.68279037E8)</f>
        <v>168279037</v>
      </c>
    </row>
    <row r="68">
      <c r="A68" s="2">
        <f>IFERROR(__xludf.DUMMYFUNCTION("""COMPUTED_VALUE"""),45758.66666666667)</f>
        <v>45758.66667</v>
      </c>
      <c r="B68" s="1">
        <f>IFERROR(__xludf.DUMMYFUNCTION("""COMPUTED_VALUE"""),944.54)</f>
        <v>944.54</v>
      </c>
      <c r="D68" s="2">
        <f>IFERROR(__xludf.DUMMYFUNCTION("""COMPUTED_VALUE"""),45758.66666666667)</f>
        <v>45758.66667</v>
      </c>
      <c r="E68" s="1">
        <f>IFERROR(__xludf.DUMMYFUNCTION("""COMPUTED_VALUE"""),1067.47)</f>
        <v>1067.47</v>
      </c>
      <c r="G68" s="2">
        <f>IFERROR(__xludf.DUMMYFUNCTION("""COMPUTED_VALUE"""),45758.66666666667)</f>
        <v>45758.66667</v>
      </c>
      <c r="H68" s="1">
        <f>IFERROR(__xludf.DUMMYFUNCTION("""COMPUTED_VALUE"""),913.78)</f>
        <v>913.78</v>
      </c>
      <c r="J68" s="2">
        <f>IFERROR(__xludf.DUMMYFUNCTION("""COMPUTED_VALUE"""),45758.66666666667)</f>
        <v>45758.66667</v>
      </c>
      <c r="K68" s="1">
        <f>IFERROR(__xludf.DUMMYFUNCTION("""COMPUTED_VALUE"""),1016.45)</f>
        <v>1016.45</v>
      </c>
      <c r="M68" s="2">
        <f>IFERROR(__xludf.DUMMYFUNCTION("""COMPUTED_VALUE"""),45758.66666666667)</f>
        <v>45758.66667</v>
      </c>
      <c r="N68" s="1">
        <f>IFERROR(__xludf.DUMMYFUNCTION("""COMPUTED_VALUE"""),2.01003703E8)</f>
        <v>201003703</v>
      </c>
    </row>
    <row r="69">
      <c r="A69" s="2">
        <f>IFERROR(__xludf.DUMMYFUNCTION("""COMPUTED_VALUE"""),45764.66666666667)</f>
        <v>45764.66667</v>
      </c>
      <c r="B69" s="1">
        <f>IFERROR(__xludf.DUMMYFUNCTION("""COMPUTED_VALUE"""),1039.26)</f>
        <v>1039.26</v>
      </c>
      <c r="D69" s="2">
        <f>IFERROR(__xludf.DUMMYFUNCTION("""COMPUTED_VALUE"""),45764.66666666667)</f>
        <v>45764.66667</v>
      </c>
      <c r="E69" s="1">
        <f>IFERROR(__xludf.DUMMYFUNCTION("""COMPUTED_VALUE"""),1044.53)</f>
        <v>1044.53</v>
      </c>
      <c r="G69" s="2">
        <f>IFERROR(__xludf.DUMMYFUNCTION("""COMPUTED_VALUE"""),45764.66666666667)</f>
        <v>45764.66667</v>
      </c>
      <c r="H69" s="1">
        <f>IFERROR(__xludf.DUMMYFUNCTION("""COMPUTED_VALUE"""),996.3)</f>
        <v>996.3</v>
      </c>
      <c r="J69" s="2">
        <f>IFERROR(__xludf.DUMMYFUNCTION("""COMPUTED_VALUE"""),45764.66666666667)</f>
        <v>45764.66667</v>
      </c>
      <c r="K69" s="1">
        <f>IFERROR(__xludf.DUMMYFUNCTION("""COMPUTED_VALUE"""),1016.32)</f>
        <v>1016.32</v>
      </c>
      <c r="M69" s="2">
        <f>IFERROR(__xludf.DUMMYFUNCTION("""COMPUTED_VALUE"""),45764.66666666667)</f>
        <v>45764.66667</v>
      </c>
      <c r="N69" s="1">
        <f>IFERROR(__xludf.DUMMYFUNCTION("""COMPUTED_VALUE"""),9.3375578E7)</f>
        <v>93375578</v>
      </c>
    </row>
    <row r="70">
      <c r="A70" s="2">
        <f>IFERROR(__xludf.DUMMYFUNCTION("""COMPUTED_VALUE"""),45772.66666666667)</f>
        <v>45772.66667</v>
      </c>
      <c r="B70" s="1">
        <f>IFERROR(__xludf.DUMMYFUNCTION("""COMPUTED_VALUE"""),1003.1)</f>
        <v>1003.1</v>
      </c>
      <c r="D70" s="2">
        <f>IFERROR(__xludf.DUMMYFUNCTION("""COMPUTED_VALUE"""),45772.66666666667)</f>
        <v>45772.66667</v>
      </c>
      <c r="E70" s="1">
        <f>IFERROR(__xludf.DUMMYFUNCTION("""COMPUTED_VALUE"""),1125.22)</f>
        <v>1125.22</v>
      </c>
      <c r="G70" s="2">
        <f>IFERROR(__xludf.DUMMYFUNCTION("""COMPUTED_VALUE"""),45772.66666666667)</f>
        <v>45772.66667</v>
      </c>
      <c r="H70" s="1">
        <f>IFERROR(__xludf.DUMMYFUNCTION("""COMPUTED_VALUE"""),977.89)</f>
        <v>977.89</v>
      </c>
      <c r="J70" s="2">
        <f>IFERROR(__xludf.DUMMYFUNCTION("""COMPUTED_VALUE"""),45772.66666666667)</f>
        <v>45772.66667</v>
      </c>
      <c r="K70" s="1">
        <f>IFERROR(__xludf.DUMMYFUNCTION("""COMPUTED_VALUE"""),1120.21)</f>
        <v>1120.21</v>
      </c>
      <c r="M70" s="2">
        <f>IFERROR(__xludf.DUMMYFUNCTION("""COMPUTED_VALUE"""),45772.66666666667)</f>
        <v>45772.66667</v>
      </c>
      <c r="N70" s="1">
        <f>IFERROR(__xludf.DUMMYFUNCTION("""COMPUTED_VALUE"""),1.4366755E8)</f>
        <v>143667550</v>
      </c>
    </row>
    <row r="71">
      <c r="A71" s="2">
        <f>IFERROR(__xludf.DUMMYFUNCTION("""COMPUTED_VALUE"""),45779.66666666667)</f>
        <v>45779.66667</v>
      </c>
      <c r="B71" s="1">
        <f>IFERROR(__xludf.DUMMYFUNCTION("""COMPUTED_VALUE"""),1120.65)</f>
        <v>1120.65</v>
      </c>
      <c r="D71" s="2">
        <f>IFERROR(__xludf.DUMMYFUNCTION("""COMPUTED_VALUE"""),45779.66666666667)</f>
        <v>45779.66667</v>
      </c>
      <c r="E71" s="1">
        <f>IFERROR(__xludf.DUMMYFUNCTION("""COMPUTED_VALUE"""),1184.11)</f>
        <v>1184.11</v>
      </c>
      <c r="G71" s="2">
        <f>IFERROR(__xludf.DUMMYFUNCTION("""COMPUTED_VALUE"""),45779.66666666667)</f>
        <v>45779.66667</v>
      </c>
      <c r="H71" s="1">
        <f>IFERROR(__xludf.DUMMYFUNCTION("""COMPUTED_VALUE"""),1105.66)</f>
        <v>1105.66</v>
      </c>
      <c r="J71" s="2">
        <f>IFERROR(__xludf.DUMMYFUNCTION("""COMPUTED_VALUE"""),45779.66666666667)</f>
        <v>45779.66667</v>
      </c>
      <c r="K71" s="1">
        <f>IFERROR(__xludf.DUMMYFUNCTION("""COMPUTED_VALUE"""),1180.83)</f>
        <v>1180.83</v>
      </c>
      <c r="M71" s="2">
        <f>IFERROR(__xludf.DUMMYFUNCTION("""COMPUTED_VALUE"""),45779.66666666667)</f>
        <v>45779.66667</v>
      </c>
      <c r="N71" s="1">
        <f>IFERROR(__xludf.DUMMYFUNCTION("""COMPUTED_VALUE"""),1.26738107E8)</f>
        <v>126738107</v>
      </c>
    </row>
    <row r="72">
      <c r="A72" s="2">
        <f>IFERROR(__xludf.DUMMYFUNCTION("""COMPUTED_VALUE"""),45786.66666666667)</f>
        <v>45786.66667</v>
      </c>
      <c r="B72" s="1">
        <f>IFERROR(__xludf.DUMMYFUNCTION("""COMPUTED_VALUE"""),1172.97)</f>
        <v>1172.97</v>
      </c>
      <c r="D72" s="2">
        <f>IFERROR(__xludf.DUMMYFUNCTION("""COMPUTED_VALUE"""),45786.66666666667)</f>
        <v>45786.66667</v>
      </c>
      <c r="E72" s="1">
        <f>IFERROR(__xludf.DUMMYFUNCTION("""COMPUTED_VALUE"""),1202.48)</f>
        <v>1202.48</v>
      </c>
      <c r="G72" s="2">
        <f>IFERROR(__xludf.DUMMYFUNCTION("""COMPUTED_VALUE"""),45786.66666666667)</f>
        <v>45786.66667</v>
      </c>
      <c r="H72" s="1">
        <f>IFERROR(__xludf.DUMMYFUNCTION("""COMPUTED_VALUE"""),1153.85)</f>
        <v>1153.85</v>
      </c>
      <c r="J72" s="2">
        <f>IFERROR(__xludf.DUMMYFUNCTION("""COMPUTED_VALUE"""),45786.66666666667)</f>
        <v>45786.66667</v>
      </c>
      <c r="K72" s="1">
        <f>IFERROR(__xludf.DUMMYFUNCTION("""COMPUTED_VALUE"""),1195.68)</f>
        <v>1195.68</v>
      </c>
      <c r="M72" s="2">
        <f>IFERROR(__xludf.DUMMYFUNCTION("""COMPUTED_VALUE"""),45786.66666666667)</f>
        <v>45786.66667</v>
      </c>
      <c r="N72" s="1">
        <f>IFERROR(__xludf.DUMMYFUNCTION("""COMPUTED_VALUE"""),1.10476934E8)</f>
        <v>110476934</v>
      </c>
    </row>
    <row r="73">
      <c r="A73" s="2">
        <f>IFERROR(__xludf.DUMMYFUNCTION("""COMPUTED_VALUE"""),45793.66666666667)</f>
        <v>45793.66667</v>
      </c>
      <c r="B73" s="1">
        <f>IFERROR(__xludf.DUMMYFUNCTION("""COMPUTED_VALUE"""),1234.2)</f>
        <v>1234.2</v>
      </c>
      <c r="D73" s="2">
        <f>IFERROR(__xludf.DUMMYFUNCTION("""COMPUTED_VALUE"""),45793.66666666667)</f>
        <v>45793.66667</v>
      </c>
      <c r="E73" s="1">
        <f>IFERROR(__xludf.DUMMYFUNCTION("""COMPUTED_VALUE"""),1284.01)</f>
        <v>1284.01</v>
      </c>
      <c r="G73" s="2">
        <f>IFERROR(__xludf.DUMMYFUNCTION("""COMPUTED_VALUE"""),45793.66666666667)</f>
        <v>45793.66667</v>
      </c>
      <c r="H73" s="1">
        <f>IFERROR(__xludf.DUMMYFUNCTION("""COMPUTED_VALUE"""),1234.2)</f>
        <v>1234.2</v>
      </c>
      <c r="J73" s="2">
        <f>IFERROR(__xludf.DUMMYFUNCTION("""COMPUTED_VALUE"""),45793.66666666667)</f>
        <v>45793.66667</v>
      </c>
      <c r="K73" s="1">
        <f>IFERROR(__xludf.DUMMYFUNCTION("""COMPUTED_VALUE"""),1282.99)</f>
        <v>1282.99</v>
      </c>
      <c r="M73" s="2">
        <f>IFERROR(__xludf.DUMMYFUNCTION("""COMPUTED_VALUE"""),45793.66666666667)</f>
        <v>45793.66667</v>
      </c>
      <c r="N73" s="1">
        <f>IFERROR(__xludf.DUMMYFUNCTION("""COMPUTED_VALUE"""),1.16388458E8)</f>
        <v>116388458</v>
      </c>
    </row>
    <row r="74">
      <c r="A74" s="2">
        <f>IFERROR(__xludf.DUMMYFUNCTION("""COMPUTED_VALUE"""),45800.66666666667)</f>
        <v>45800.66667</v>
      </c>
      <c r="B74" s="1">
        <f>IFERROR(__xludf.DUMMYFUNCTION("""COMPUTED_VALUE"""),1261.63)</f>
        <v>1261.63</v>
      </c>
      <c r="D74" s="2">
        <f>IFERROR(__xludf.DUMMYFUNCTION("""COMPUTED_VALUE"""),45800.66666666667)</f>
        <v>45800.66667</v>
      </c>
      <c r="E74" s="1">
        <f>IFERROR(__xludf.DUMMYFUNCTION("""COMPUTED_VALUE"""),1289.56)</f>
        <v>1289.56</v>
      </c>
      <c r="G74" s="2">
        <f>IFERROR(__xludf.DUMMYFUNCTION("""COMPUTED_VALUE"""),45800.66666666667)</f>
        <v>45800.66667</v>
      </c>
      <c r="H74" s="1">
        <f>IFERROR(__xludf.DUMMYFUNCTION("""COMPUTED_VALUE"""),1236.61)</f>
        <v>1236.61</v>
      </c>
      <c r="J74" s="2">
        <f>IFERROR(__xludf.DUMMYFUNCTION("""COMPUTED_VALUE"""),45800.66666666667)</f>
        <v>45800.66667</v>
      </c>
      <c r="K74" s="1">
        <f>IFERROR(__xludf.DUMMYFUNCTION("""COMPUTED_VALUE"""),1256.59)</f>
        <v>1256.59</v>
      </c>
      <c r="M74" s="2">
        <f>IFERROR(__xludf.DUMMYFUNCTION("""COMPUTED_VALUE"""),45800.66666666667)</f>
        <v>45800.66667</v>
      </c>
      <c r="N74" s="1">
        <f>IFERROR(__xludf.DUMMYFUNCTION("""COMPUTED_VALUE"""),1.06809738E8)</f>
        <v>106809738</v>
      </c>
    </row>
    <row r="75">
      <c r="A75" s="2">
        <f>IFERROR(__xludf.DUMMYFUNCTION("""COMPUTED_VALUE"""),45807.66666666667)</f>
        <v>45807.66667</v>
      </c>
      <c r="B75" s="1">
        <f>IFERROR(__xludf.DUMMYFUNCTION("""COMPUTED_VALUE"""),1263.4)</f>
        <v>1263.4</v>
      </c>
      <c r="D75" s="2">
        <f>IFERROR(__xludf.DUMMYFUNCTION("""COMPUTED_VALUE"""),45807.66666666667)</f>
        <v>45807.66667</v>
      </c>
      <c r="E75" s="1">
        <f>IFERROR(__xludf.DUMMYFUNCTION("""COMPUTED_VALUE"""),1298.06)</f>
        <v>1298.06</v>
      </c>
      <c r="G75" s="2">
        <f>IFERROR(__xludf.DUMMYFUNCTION("""COMPUTED_VALUE"""),45807.66666666667)</f>
        <v>45807.66667</v>
      </c>
      <c r="H75" s="1">
        <f>IFERROR(__xludf.DUMMYFUNCTION("""COMPUTED_VALUE"""),1263.4)</f>
        <v>1263.4</v>
      </c>
      <c r="J75" s="2">
        <f>IFERROR(__xludf.DUMMYFUNCTION("""COMPUTED_VALUE"""),45807.66666666667)</f>
        <v>45807.66667</v>
      </c>
      <c r="K75" s="1">
        <f>IFERROR(__xludf.DUMMYFUNCTION("""COMPUTED_VALUE"""),1289.01)</f>
        <v>1289.01</v>
      </c>
      <c r="M75" s="2">
        <f>IFERROR(__xludf.DUMMYFUNCTION("""COMPUTED_VALUE"""),45807.66666666667)</f>
        <v>45807.66667</v>
      </c>
      <c r="N75" s="1">
        <f>IFERROR(__xludf.DUMMYFUNCTION("""COMPUTED_VALUE"""),1.1558123E8)</f>
        <v>115581230</v>
      </c>
    </row>
    <row r="76">
      <c r="A76" s="2">
        <f>IFERROR(__xludf.DUMMYFUNCTION("""COMPUTED_VALUE"""),45814.66666666667)</f>
        <v>45814.66667</v>
      </c>
      <c r="B76" s="1">
        <f>IFERROR(__xludf.DUMMYFUNCTION("""COMPUTED_VALUE"""),1282.78)</f>
        <v>1282.78</v>
      </c>
      <c r="D76" s="2">
        <f>IFERROR(__xludf.DUMMYFUNCTION("""COMPUTED_VALUE"""),45814.66666666667)</f>
        <v>45814.66667</v>
      </c>
      <c r="E76" s="1">
        <f>IFERROR(__xludf.DUMMYFUNCTION("""COMPUTED_VALUE"""),1332.74)</f>
        <v>1332.74</v>
      </c>
      <c r="G76" s="2">
        <f>IFERROR(__xludf.DUMMYFUNCTION("""COMPUTED_VALUE"""),45814.66666666667)</f>
        <v>45814.66667</v>
      </c>
      <c r="H76" s="1">
        <f>IFERROR(__xludf.DUMMYFUNCTION("""COMPUTED_VALUE"""),1273.56)</f>
        <v>1273.56</v>
      </c>
      <c r="J76" s="2">
        <f>IFERROR(__xludf.DUMMYFUNCTION("""COMPUTED_VALUE"""),45814.66666666667)</f>
        <v>45814.66667</v>
      </c>
      <c r="K76" s="1">
        <f>IFERROR(__xludf.DUMMYFUNCTION("""COMPUTED_VALUE"""),1326.56)</f>
        <v>1326.56</v>
      </c>
      <c r="M76" s="2">
        <f>IFERROR(__xludf.DUMMYFUNCTION("""COMPUTED_VALUE"""),45814.66666666667)</f>
        <v>45814.66667</v>
      </c>
      <c r="N76" s="1">
        <f>IFERROR(__xludf.DUMMYFUNCTION("""COMPUTED_VALUE"""),9.634306E7)</f>
        <v>96343060</v>
      </c>
    </row>
    <row r="77">
      <c r="A77" s="2">
        <f>IFERROR(__xludf.DUMMYFUNCTION("""COMPUTED_VALUE"""),45821.66666666667)</f>
        <v>45821.66667</v>
      </c>
      <c r="B77" s="1">
        <f>IFERROR(__xludf.DUMMYFUNCTION("""COMPUTED_VALUE"""),1330.75)</f>
        <v>1330.75</v>
      </c>
      <c r="D77" s="2">
        <f>IFERROR(__xludf.DUMMYFUNCTION("""COMPUTED_VALUE"""),45821.66666666667)</f>
        <v>45821.66667</v>
      </c>
      <c r="E77" s="1">
        <f>IFERROR(__xludf.DUMMYFUNCTION("""COMPUTED_VALUE"""),1339.25)</f>
        <v>1339.25</v>
      </c>
      <c r="G77" s="2">
        <f>IFERROR(__xludf.DUMMYFUNCTION("""COMPUTED_VALUE"""),45821.66666666667)</f>
        <v>45821.66667</v>
      </c>
      <c r="H77" s="1">
        <f>IFERROR(__xludf.DUMMYFUNCTION("""COMPUTED_VALUE"""),1300.19)</f>
        <v>1300.19</v>
      </c>
      <c r="J77" s="2">
        <f>IFERROR(__xludf.DUMMYFUNCTION("""COMPUTED_VALUE"""),45821.66666666667)</f>
        <v>45821.66667</v>
      </c>
      <c r="K77" s="1">
        <f>IFERROR(__xludf.DUMMYFUNCTION("""COMPUTED_VALUE"""),1303.72)</f>
        <v>1303.72</v>
      </c>
      <c r="M77" s="2">
        <f>IFERROR(__xludf.DUMMYFUNCTION("""COMPUTED_VALUE"""),45821.66666666667)</f>
        <v>45821.66667</v>
      </c>
      <c r="N77" s="1">
        <f>IFERROR(__xludf.DUMMYFUNCTION("""COMPUTED_VALUE"""),9.1986801E7)</f>
        <v>91986801</v>
      </c>
    </row>
    <row r="78">
      <c r="A78" s="2">
        <f>IFERROR(__xludf.DUMMYFUNCTION("""COMPUTED_VALUE"""),45828.66666666667)</f>
        <v>45828.66667</v>
      </c>
      <c r="B78" s="1">
        <f>IFERROR(__xludf.DUMMYFUNCTION("""COMPUTED_VALUE"""),1311.9)</f>
        <v>1311.9</v>
      </c>
      <c r="D78" s="2">
        <f>IFERROR(__xludf.DUMMYFUNCTION("""COMPUTED_VALUE"""),45828.66666666667)</f>
        <v>45828.66667</v>
      </c>
      <c r="E78" s="1">
        <f>IFERROR(__xludf.DUMMYFUNCTION("""COMPUTED_VALUE"""),1335.14)</f>
        <v>1335.14</v>
      </c>
      <c r="G78" s="2">
        <f>IFERROR(__xludf.DUMMYFUNCTION("""COMPUTED_VALUE"""),45828.66666666667)</f>
        <v>45828.66667</v>
      </c>
      <c r="H78" s="1">
        <f>IFERROR(__xludf.DUMMYFUNCTION("""COMPUTED_VALUE"""),1311.9)</f>
        <v>1311.9</v>
      </c>
      <c r="J78" s="2">
        <f>IFERROR(__xludf.DUMMYFUNCTION("""COMPUTED_VALUE"""),45828.66666666667)</f>
        <v>45828.66667</v>
      </c>
      <c r="K78" s="1">
        <f>IFERROR(__xludf.DUMMYFUNCTION("""COMPUTED_VALUE"""),1322.14)</f>
        <v>1322.14</v>
      </c>
      <c r="M78" s="2">
        <f>IFERROR(__xludf.DUMMYFUNCTION("""COMPUTED_VALUE"""),45828.66666666667)</f>
        <v>45828.66667</v>
      </c>
      <c r="N78" s="1">
        <f>IFERROR(__xludf.DUMMYFUNCTION("""COMPUTED_VALUE"""),1.0193105E8)</f>
        <v>101931050</v>
      </c>
    </row>
    <row r="79">
      <c r="A79" s="2">
        <f>IFERROR(__xludf.DUMMYFUNCTION("""COMPUTED_VALUE"""),45835.66666666667)</f>
        <v>45835.66667</v>
      </c>
      <c r="B79" s="1">
        <f>IFERROR(__xludf.DUMMYFUNCTION("""COMPUTED_VALUE"""),1317.46)</f>
        <v>1317.46</v>
      </c>
      <c r="D79" s="2">
        <f>IFERROR(__xludf.DUMMYFUNCTION("""COMPUTED_VALUE"""),45835.66666666667)</f>
        <v>45835.66667</v>
      </c>
      <c r="E79" s="1">
        <f>IFERROR(__xludf.DUMMYFUNCTION("""COMPUTED_VALUE"""),1382.4)</f>
        <v>1382.4</v>
      </c>
      <c r="G79" s="2">
        <f>IFERROR(__xludf.DUMMYFUNCTION("""COMPUTED_VALUE"""),45835.66666666667)</f>
        <v>45835.66667</v>
      </c>
      <c r="H79" s="1">
        <f>IFERROR(__xludf.DUMMYFUNCTION("""COMPUTED_VALUE"""),1312.32)</f>
        <v>1312.32</v>
      </c>
      <c r="J79" s="2">
        <f>IFERROR(__xludf.DUMMYFUNCTION("""COMPUTED_VALUE"""),45835.66666666667)</f>
        <v>45835.66667</v>
      </c>
      <c r="K79" s="1">
        <f>IFERROR(__xludf.DUMMYFUNCTION("""COMPUTED_VALUE"""),1376.46)</f>
        <v>1376.46</v>
      </c>
      <c r="M79" s="2">
        <f>IFERROR(__xludf.DUMMYFUNCTION("""COMPUTED_VALUE"""),45835.66666666667)</f>
        <v>45835.66667</v>
      </c>
      <c r="N79" s="1">
        <f>IFERROR(__xludf.DUMMYFUNCTION("""COMPUTED_VALUE"""),1.37528297E8)</f>
        <v>137528297</v>
      </c>
    </row>
    <row r="80">
      <c r="A80" s="2">
        <f>IFERROR(__xludf.DUMMYFUNCTION("""COMPUTED_VALUE"""),45841.54166666667)</f>
        <v>45841.54167</v>
      </c>
      <c r="B80" s="1">
        <f>IFERROR(__xludf.DUMMYFUNCTION("""COMPUTED_VALUE"""),1379.08)</f>
        <v>1379.08</v>
      </c>
      <c r="D80" s="2">
        <f>IFERROR(__xludf.DUMMYFUNCTION("""COMPUTED_VALUE"""),45841.54166666667)</f>
        <v>45841.54167</v>
      </c>
      <c r="E80" s="1">
        <f>IFERROR(__xludf.DUMMYFUNCTION("""COMPUTED_VALUE"""),1411.86)</f>
        <v>1411.86</v>
      </c>
      <c r="G80" s="2">
        <f>IFERROR(__xludf.DUMMYFUNCTION("""COMPUTED_VALUE"""),45841.54166666667)</f>
        <v>45841.54167</v>
      </c>
      <c r="H80" s="1">
        <f>IFERROR(__xludf.DUMMYFUNCTION("""COMPUTED_VALUE"""),1370.78)</f>
        <v>1370.78</v>
      </c>
      <c r="J80" s="2">
        <f>IFERROR(__xludf.DUMMYFUNCTION("""COMPUTED_VALUE"""),45841.54166666667)</f>
        <v>45841.54167</v>
      </c>
      <c r="K80" s="1">
        <f>IFERROR(__xludf.DUMMYFUNCTION("""COMPUTED_VALUE"""),1408.65)</f>
        <v>1408.65</v>
      </c>
      <c r="M80" s="2">
        <f>IFERROR(__xludf.DUMMYFUNCTION("""COMPUTED_VALUE"""),45841.54166666667)</f>
        <v>45841.54167</v>
      </c>
      <c r="N80" s="1">
        <f>IFERROR(__xludf.DUMMYFUNCTION("""COMPUTED_VALUE"""),9.2493438E7)</f>
        <v>92493438</v>
      </c>
    </row>
    <row r="81">
      <c r="A81" s="2">
        <f>IFERROR(__xludf.DUMMYFUNCTION("""COMPUTED_VALUE"""),45849.66666666667)</f>
        <v>45849.66667</v>
      </c>
      <c r="B81" s="1">
        <f>IFERROR(__xludf.DUMMYFUNCTION("""COMPUTED_VALUE"""),1406.09)</f>
        <v>1406.09</v>
      </c>
      <c r="D81" s="2">
        <f>IFERROR(__xludf.DUMMYFUNCTION("""COMPUTED_VALUE"""),45849.66666666667)</f>
        <v>45849.66667</v>
      </c>
      <c r="E81" s="1">
        <f>IFERROR(__xludf.DUMMYFUNCTION("""COMPUTED_VALUE"""),1415.52)</f>
        <v>1415.52</v>
      </c>
      <c r="G81" s="2">
        <f>IFERROR(__xludf.DUMMYFUNCTION("""COMPUTED_VALUE"""),45849.66666666667)</f>
        <v>45849.66667</v>
      </c>
      <c r="H81" s="1">
        <f>IFERROR(__xludf.DUMMYFUNCTION("""COMPUTED_VALUE"""),1386.68)</f>
        <v>1386.68</v>
      </c>
      <c r="J81" s="2">
        <f>IFERROR(__xludf.DUMMYFUNCTION("""COMPUTED_VALUE"""),45849.66666666667)</f>
        <v>45849.66667</v>
      </c>
      <c r="K81" s="1">
        <f>IFERROR(__xludf.DUMMYFUNCTION("""COMPUTED_VALUE"""),1406.01)</f>
        <v>1406.01</v>
      </c>
      <c r="M81" s="2">
        <f>IFERROR(__xludf.DUMMYFUNCTION("""COMPUTED_VALUE"""),45849.66666666667)</f>
        <v>45849.66667</v>
      </c>
      <c r="N81" s="1">
        <f>IFERROR(__xludf.DUMMYFUNCTION("""COMPUTED_VALUE"""),1.1822603E8)</f>
        <v>118226030</v>
      </c>
    </row>
    <row r="82">
      <c r="A82" s="2">
        <f>IFERROR(__xludf.DUMMYFUNCTION("""COMPUTED_VALUE"""),45856.66666666667)</f>
        <v>45856.66667</v>
      </c>
      <c r="B82" s="1">
        <f>IFERROR(__xludf.DUMMYFUNCTION("""COMPUTED_VALUE"""),1405.86)</f>
        <v>1405.86</v>
      </c>
      <c r="D82" s="2">
        <f>IFERROR(__xludf.DUMMYFUNCTION("""COMPUTED_VALUE"""),45856.66666666667)</f>
        <v>45856.66667</v>
      </c>
      <c r="E82" s="1">
        <f>IFERROR(__xludf.DUMMYFUNCTION("""COMPUTED_VALUE"""),1460.5)</f>
        <v>1460.5</v>
      </c>
      <c r="G82" s="2">
        <f>IFERROR(__xludf.DUMMYFUNCTION("""COMPUTED_VALUE"""),45856.66666666667)</f>
        <v>45856.66667</v>
      </c>
      <c r="H82" s="1">
        <f>IFERROR(__xludf.DUMMYFUNCTION("""COMPUTED_VALUE"""),1395.4)</f>
        <v>1395.4</v>
      </c>
      <c r="J82" s="2">
        <f>IFERROR(__xludf.DUMMYFUNCTION("""COMPUTED_VALUE"""),45856.66666666667)</f>
        <v>45856.66667</v>
      </c>
      <c r="K82" s="1">
        <f>IFERROR(__xludf.DUMMYFUNCTION("""COMPUTED_VALUE"""),1455.87)</f>
        <v>1455.87</v>
      </c>
      <c r="M82" s="2">
        <f>IFERROR(__xludf.DUMMYFUNCTION("""COMPUTED_VALUE"""),45856.66666666667)</f>
        <v>45856.66667</v>
      </c>
      <c r="N82" s="1">
        <f>IFERROR(__xludf.DUMMYFUNCTION("""COMPUTED_VALUE"""),1.04067768E8)</f>
        <v>104067768</v>
      </c>
    </row>
    <row r="83">
      <c r="A83" s="2">
        <f>IFERROR(__xludf.DUMMYFUNCTION("""COMPUTED_VALUE"""),45863.66666666667)</f>
        <v>45863.66667</v>
      </c>
      <c r="B83" s="1">
        <f>IFERROR(__xludf.DUMMYFUNCTION("""COMPUTED_VALUE"""),1456.25)</f>
        <v>1456.25</v>
      </c>
      <c r="D83" s="2">
        <f>IFERROR(__xludf.DUMMYFUNCTION("""COMPUTED_VALUE"""),45863.66666666667)</f>
        <v>45863.66667</v>
      </c>
      <c r="E83" s="1">
        <f>IFERROR(__xludf.DUMMYFUNCTION("""COMPUTED_VALUE"""),1495.57)</f>
        <v>1495.57</v>
      </c>
      <c r="G83" s="2">
        <f>IFERROR(__xludf.DUMMYFUNCTION("""COMPUTED_VALUE"""),45863.66666666667)</f>
        <v>45863.66667</v>
      </c>
      <c r="H83" s="1">
        <f>IFERROR(__xludf.DUMMYFUNCTION("""COMPUTED_VALUE"""),1415.61)</f>
        <v>1415.61</v>
      </c>
      <c r="J83" s="2">
        <f>IFERROR(__xludf.DUMMYFUNCTION("""COMPUTED_VALUE"""),45863.66666666667)</f>
        <v>45863.66667</v>
      </c>
      <c r="K83" s="1">
        <f>IFERROR(__xludf.DUMMYFUNCTION("""COMPUTED_VALUE"""),1479.33)</f>
        <v>1479.33</v>
      </c>
      <c r="M83" s="2">
        <f>IFERROR(__xludf.DUMMYFUNCTION("""COMPUTED_VALUE"""),45863.66666666667)</f>
        <v>45863.66667</v>
      </c>
      <c r="N83" s="1">
        <f>IFERROR(__xludf.DUMMYFUNCTION("""COMPUTED_VALUE"""),1.45882716E8)</f>
        <v>145882716</v>
      </c>
    </row>
    <row r="84">
      <c r="A84" s="2">
        <f>IFERROR(__xludf.DUMMYFUNCTION("""COMPUTED_VALUE"""),45870.66666666667)</f>
        <v>45870.66667</v>
      </c>
      <c r="B84" s="1">
        <f>IFERROR(__xludf.DUMMYFUNCTION("""COMPUTED_VALUE"""),1481.01)</f>
        <v>1481.01</v>
      </c>
      <c r="D84" s="2">
        <f>IFERROR(__xludf.DUMMYFUNCTION("""COMPUTED_VALUE"""),45870.66666666667)</f>
        <v>45870.66667</v>
      </c>
      <c r="E84" s="1">
        <f>IFERROR(__xludf.DUMMYFUNCTION("""COMPUTED_VALUE"""),1549.48)</f>
        <v>1549.48</v>
      </c>
      <c r="G84" s="2">
        <f>IFERROR(__xludf.DUMMYFUNCTION("""COMPUTED_VALUE"""),45870.66666666667)</f>
        <v>45870.66667</v>
      </c>
      <c r="H84" s="1">
        <f>IFERROR(__xludf.DUMMYFUNCTION("""COMPUTED_VALUE"""),1469.95)</f>
        <v>1469.95</v>
      </c>
      <c r="J84" s="2">
        <f>IFERROR(__xludf.DUMMYFUNCTION("""COMPUTED_VALUE"""),45870.66666666667)</f>
        <v>45870.66667</v>
      </c>
      <c r="K84" s="1">
        <f>IFERROR(__xludf.DUMMYFUNCTION("""COMPUTED_VALUE"""),1495.46)</f>
        <v>1495.46</v>
      </c>
      <c r="M84" s="2">
        <f>IFERROR(__xludf.DUMMYFUNCTION("""COMPUTED_VALUE"""),45870.66666666667)</f>
        <v>45870.66667</v>
      </c>
      <c r="N84" s="1">
        <f>IFERROR(__xludf.DUMMYFUNCTION("""COMPUTED_VALUE"""),1.64099426E8)</f>
        <v>164099426</v>
      </c>
    </row>
    <row r="85">
      <c r="A85" s="2">
        <f>IFERROR(__xludf.DUMMYFUNCTION("""COMPUTED_VALUE"""),45877.66666666667)</f>
        <v>45877.66667</v>
      </c>
      <c r="B85" s="1">
        <f>IFERROR(__xludf.DUMMYFUNCTION("""COMPUTED_VALUE"""),1525.72)</f>
        <v>1525.72</v>
      </c>
      <c r="D85" s="2">
        <f>IFERROR(__xludf.DUMMYFUNCTION("""COMPUTED_VALUE"""),45877.66666666667)</f>
        <v>45877.66667</v>
      </c>
      <c r="E85" s="1">
        <f>IFERROR(__xludf.DUMMYFUNCTION("""COMPUTED_VALUE"""),1562.23)</f>
        <v>1562.23</v>
      </c>
      <c r="G85" s="2">
        <f>IFERROR(__xludf.DUMMYFUNCTION("""COMPUTED_VALUE"""),45877.66666666667)</f>
        <v>45877.66667</v>
      </c>
      <c r="H85" s="1">
        <f>IFERROR(__xludf.DUMMYFUNCTION("""COMPUTED_VALUE"""),1509.59)</f>
        <v>1509.59</v>
      </c>
      <c r="J85" s="2">
        <f>IFERROR(__xludf.DUMMYFUNCTION("""COMPUTED_VALUE"""),45877.66666666667)</f>
        <v>45877.66667</v>
      </c>
      <c r="K85" s="1">
        <f>IFERROR(__xludf.DUMMYFUNCTION("""COMPUTED_VALUE"""),1556.12)</f>
        <v>1556.12</v>
      </c>
      <c r="M85" s="2">
        <f>IFERROR(__xludf.DUMMYFUNCTION("""COMPUTED_VALUE"""),45877.66666666667)</f>
        <v>45877.66667</v>
      </c>
      <c r="N85" s="1">
        <f>IFERROR(__xludf.DUMMYFUNCTION("""COMPUTED_VALUE"""),1.3336004E8)</f>
        <v>133360040</v>
      </c>
    </row>
    <row r="86">
      <c r="A86" s="2">
        <f>IFERROR(__xludf.DUMMYFUNCTION("""COMPUTED_VALUE"""),45884.66666666667)</f>
        <v>45884.66667</v>
      </c>
      <c r="B86" s="1">
        <f>IFERROR(__xludf.DUMMYFUNCTION("""COMPUTED_VALUE"""),1557.99)</f>
        <v>1557.99</v>
      </c>
      <c r="D86" s="2">
        <f>IFERROR(__xludf.DUMMYFUNCTION("""COMPUTED_VALUE"""),45884.66666666667)</f>
        <v>45884.66667</v>
      </c>
      <c r="E86" s="1">
        <f>IFERROR(__xludf.DUMMYFUNCTION("""COMPUTED_VALUE"""),1587.95)</f>
        <v>1587.95</v>
      </c>
      <c r="G86" s="2">
        <f>IFERROR(__xludf.DUMMYFUNCTION("""COMPUTED_VALUE"""),45884.66666666667)</f>
        <v>45884.66667</v>
      </c>
      <c r="H86" s="1">
        <f>IFERROR(__xludf.DUMMYFUNCTION("""COMPUTED_VALUE"""),1522.63)</f>
        <v>1522.63</v>
      </c>
      <c r="J86" s="2">
        <f>IFERROR(__xludf.DUMMYFUNCTION("""COMPUTED_VALUE"""),45884.66666666667)</f>
        <v>45884.66667</v>
      </c>
      <c r="K86" s="1">
        <f>IFERROR(__xludf.DUMMYFUNCTION("""COMPUTED_VALUE"""),1531.18)</f>
        <v>1531.18</v>
      </c>
      <c r="M86" s="2">
        <f>IFERROR(__xludf.DUMMYFUNCTION("""COMPUTED_VALUE"""),45884.66666666667)</f>
        <v>45884.66667</v>
      </c>
      <c r="N86" s="1">
        <f>IFERROR(__xludf.DUMMYFUNCTION("""COMPUTED_VALUE"""),1.57082934E8)</f>
        <v>157082934</v>
      </c>
    </row>
    <row r="87">
      <c r="A87" s="2">
        <f>IFERROR(__xludf.DUMMYFUNCTION("""COMPUTED_VALUE"""),45891.66666666667)</f>
        <v>45891.66667</v>
      </c>
      <c r="B87" s="1">
        <f>IFERROR(__xludf.DUMMYFUNCTION("""COMPUTED_VALUE"""),1533.07)</f>
        <v>1533.07</v>
      </c>
      <c r="D87" s="2">
        <f>IFERROR(__xludf.DUMMYFUNCTION("""COMPUTED_VALUE"""),45891.66666666667)</f>
        <v>45891.66667</v>
      </c>
      <c r="E87" s="1">
        <f>IFERROR(__xludf.DUMMYFUNCTION("""COMPUTED_VALUE"""),1555.39)</f>
        <v>1555.39</v>
      </c>
      <c r="G87" s="2">
        <f>IFERROR(__xludf.DUMMYFUNCTION("""COMPUTED_VALUE"""),45891.66666666667)</f>
        <v>45891.66667</v>
      </c>
      <c r="H87" s="1">
        <f>IFERROR(__xludf.DUMMYFUNCTION("""COMPUTED_VALUE"""),1474.69)</f>
        <v>1474.69</v>
      </c>
      <c r="J87" s="2">
        <f>IFERROR(__xludf.DUMMYFUNCTION("""COMPUTED_VALUE"""),45891.66666666667)</f>
        <v>45891.66667</v>
      </c>
      <c r="K87" s="1">
        <f>IFERROR(__xludf.DUMMYFUNCTION("""COMPUTED_VALUE"""),1543.78)</f>
        <v>1543.78</v>
      </c>
      <c r="M87" s="2">
        <f>IFERROR(__xludf.DUMMYFUNCTION("""COMPUTED_VALUE"""),45891.66666666667)</f>
        <v>45891.66667</v>
      </c>
      <c r="N87" s="1">
        <f>IFERROR(__xludf.DUMMYFUNCTION("""COMPUTED_VALUE"""),1.18959726E8)</f>
        <v>118959726</v>
      </c>
    </row>
    <row r="88">
      <c r="A88" s="2">
        <f>IFERROR(__xludf.DUMMYFUNCTION("""COMPUTED_VALUE"""),45898.66666666667)</f>
        <v>45898.66667</v>
      </c>
      <c r="B88" s="1">
        <f>IFERROR(__xludf.DUMMYFUNCTION("""COMPUTED_VALUE"""),1543.12)</f>
        <v>1543.12</v>
      </c>
      <c r="D88" s="2">
        <f>IFERROR(__xludf.DUMMYFUNCTION("""COMPUTED_VALUE"""),45898.66666666667)</f>
        <v>45898.66667</v>
      </c>
      <c r="E88" s="1">
        <f>IFERROR(__xludf.DUMMYFUNCTION("""COMPUTED_VALUE"""),1572.14)</f>
        <v>1572.14</v>
      </c>
      <c r="G88" s="2">
        <f>IFERROR(__xludf.DUMMYFUNCTION("""COMPUTED_VALUE"""),45898.66666666667)</f>
        <v>45898.66667</v>
      </c>
      <c r="H88" s="1">
        <f>IFERROR(__xludf.DUMMYFUNCTION("""COMPUTED_VALUE"""),1529.17)</f>
        <v>1529.17</v>
      </c>
      <c r="J88" s="2">
        <f>IFERROR(__xludf.DUMMYFUNCTION("""COMPUTED_VALUE"""),45898.66666666667)</f>
        <v>45898.66667</v>
      </c>
      <c r="K88" s="1">
        <f>IFERROR(__xludf.DUMMYFUNCTION("""COMPUTED_VALUE"""),1533.15)</f>
        <v>1533.15</v>
      </c>
      <c r="M88" s="2">
        <f>IFERROR(__xludf.DUMMYFUNCTION("""COMPUTED_VALUE"""),45898.66666666667)</f>
        <v>45898.66667</v>
      </c>
      <c r="N88" s="1">
        <f>IFERROR(__xludf.DUMMYFUNCTION("""COMPUTED_VALUE"""),1.17941059E8)</f>
        <v>117941059</v>
      </c>
    </row>
    <row r="89">
      <c r="A89" s="2">
        <f>IFERROR(__xludf.DUMMYFUNCTION("""COMPUTED_VALUE"""),45905.66666666667)</f>
        <v>45905.66667</v>
      </c>
      <c r="B89" s="1">
        <f>IFERROR(__xludf.DUMMYFUNCTION("""COMPUTED_VALUE"""),1510.78)</f>
        <v>1510.78</v>
      </c>
      <c r="D89" s="2">
        <f>IFERROR(__xludf.DUMMYFUNCTION("""COMPUTED_VALUE"""),45905.66666666667)</f>
        <v>45905.66667</v>
      </c>
      <c r="E89" s="1">
        <f>IFERROR(__xludf.DUMMYFUNCTION("""COMPUTED_VALUE"""),1587.54)</f>
        <v>1587.54</v>
      </c>
      <c r="G89" s="2">
        <f>IFERROR(__xludf.DUMMYFUNCTION("""COMPUTED_VALUE"""),45905.66666666667)</f>
        <v>45905.66667</v>
      </c>
      <c r="H89" s="1">
        <f>IFERROR(__xludf.DUMMYFUNCTION("""COMPUTED_VALUE"""),1499.52)</f>
        <v>1499.52</v>
      </c>
      <c r="J89" s="2">
        <f>IFERROR(__xludf.DUMMYFUNCTION("""COMPUTED_VALUE"""),45905.66666666667)</f>
        <v>45905.66667</v>
      </c>
      <c r="K89" s="1">
        <f>IFERROR(__xludf.DUMMYFUNCTION("""COMPUTED_VALUE"""),1571.86)</f>
        <v>1571.86</v>
      </c>
      <c r="M89" s="2">
        <f>IFERROR(__xludf.DUMMYFUNCTION("""COMPUTED_VALUE"""),45905.66666666667)</f>
        <v>45905.66667</v>
      </c>
      <c r="N89" s="1">
        <f>IFERROR(__xludf.DUMMYFUNCTION("""COMPUTED_VALUE"""),1.21451546E8)</f>
        <v>121451546</v>
      </c>
    </row>
    <row r="90">
      <c r="A90" s="2">
        <f>IFERROR(__xludf.DUMMYFUNCTION("""COMPUTED_VALUE"""),45912.66666666667)</f>
        <v>45912.66667</v>
      </c>
      <c r="B90" s="1">
        <f>IFERROR(__xludf.DUMMYFUNCTION("""COMPUTED_VALUE"""),1577.65)</f>
        <v>1577.65</v>
      </c>
      <c r="D90" s="2">
        <f>IFERROR(__xludf.DUMMYFUNCTION("""COMPUTED_VALUE"""),45912.66666666667)</f>
        <v>45912.66667</v>
      </c>
      <c r="E90" s="1">
        <f>IFERROR(__xludf.DUMMYFUNCTION("""COMPUTED_VALUE"""),1664.7)</f>
        <v>1664.7</v>
      </c>
      <c r="G90" s="2">
        <f>IFERROR(__xludf.DUMMYFUNCTION("""COMPUTED_VALUE"""),45912.66666666667)</f>
        <v>45912.66667</v>
      </c>
      <c r="H90" s="1">
        <f>IFERROR(__xludf.DUMMYFUNCTION("""COMPUTED_VALUE"""),1570.43)</f>
        <v>1570.43</v>
      </c>
      <c r="J90" s="2">
        <f>IFERROR(__xludf.DUMMYFUNCTION("""COMPUTED_VALUE"""),45912.66666666667)</f>
        <v>45912.66667</v>
      </c>
      <c r="K90" s="1">
        <f>IFERROR(__xludf.DUMMYFUNCTION("""COMPUTED_VALUE"""),1647.06)</f>
        <v>1647.06</v>
      </c>
      <c r="M90" s="2">
        <f>IFERROR(__xludf.DUMMYFUNCTION("""COMPUTED_VALUE"""),45912.66666666667)</f>
        <v>45912.66667</v>
      </c>
      <c r="N90" s="1">
        <f>IFERROR(__xludf.DUMMYFUNCTION("""COMPUTED_VALUE"""),1.82133878E8)</f>
        <v>182133878</v>
      </c>
    </row>
    <row r="91">
      <c r="A91" s="2">
        <f>IFERROR(__xludf.DUMMYFUNCTION("""COMPUTED_VALUE"""),45919.66666666667)</f>
        <v>45919.66667</v>
      </c>
      <c r="B91" s="1">
        <f>IFERROR(__xludf.DUMMYFUNCTION("""COMPUTED_VALUE"""),1648.64)</f>
        <v>1648.64</v>
      </c>
      <c r="D91" s="2">
        <f>IFERROR(__xludf.DUMMYFUNCTION("""COMPUTED_VALUE"""),45919.66666666667)</f>
        <v>45919.66667</v>
      </c>
      <c r="E91" s="1">
        <f>IFERROR(__xludf.DUMMYFUNCTION("""COMPUTED_VALUE"""),1710.74)</f>
        <v>1710.74</v>
      </c>
      <c r="G91" s="2">
        <f>IFERROR(__xludf.DUMMYFUNCTION("""COMPUTED_VALUE"""),45919.66666666667)</f>
        <v>45919.66667</v>
      </c>
      <c r="H91" s="1">
        <f>IFERROR(__xludf.DUMMYFUNCTION("""COMPUTED_VALUE"""),1629.53)</f>
        <v>1629.53</v>
      </c>
      <c r="J91" s="2">
        <f>IFERROR(__xludf.DUMMYFUNCTION("""COMPUTED_VALUE"""),45919.66666666667)</f>
        <v>45919.66667</v>
      </c>
      <c r="K91" s="1">
        <f>IFERROR(__xludf.DUMMYFUNCTION("""COMPUTED_VALUE"""),1706.31)</f>
        <v>1706.31</v>
      </c>
      <c r="M91" s="2">
        <f>IFERROR(__xludf.DUMMYFUNCTION("""COMPUTED_VALUE"""),45919.66666666667)</f>
        <v>45919.66667</v>
      </c>
      <c r="N91" s="1">
        <f>IFERROR(__xludf.DUMMYFUNCTION("""COMPUTED_VALUE"""),1.72542045E8)</f>
        <v>172542045</v>
      </c>
    </row>
  </sheetData>
  <drawing r:id="rId1"/>
</worksheet>
</file>