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IFERROR(__xludf.DUMMYFUNCTION("GOOGLEFINANCE(""DJUSAV"", ""open"", DATE(2024,1,1), TODAY(), ""WEEKLY"")"),"Date")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IFERROR(__xludf.DUMMYFUNCTION("GOOGLEFINANCE(""DJUSAV"", ""high"", DATE(2024,1,1), TODAY(), ""WEEKLY"")"),"Date")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IFERROR(__xludf.DUMMYFUNCTION("GOOGLEFINANCE(""DJUSAV"", ""low"", DATE(2024,1,1), TODAY(), ""WEEKLY"")"),"Date")</f>
        <v>Date</v>
      </c>
      <c r="H1" s="1" t="str">
        <f>IFERROR(__xludf.DUMMYFUNCTION("""COMPUTED_VALUE"""),"Low")</f>
        <v>Low</v>
      </c>
      <c r="J1" s="1" t="str">
        <f>IFERROR(__xludf.DUMMYFUNCTION("GOOGLEFINANCE(""DJUSAV"", ""close"", DATE(2024,1,1), TODAY(), ""WEEKLY"")"),"Date")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IFERROR(__xludf.DUMMYFUNCTION("GOOGLEFINANCE(""DJUSAV"", ""volume"", DATE(2024,1,1), TODAY(), ""WEEKLY"")"),"Date")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IFERROR(__xludf.DUMMYFUNCTION("""COMPUTED_VALUE"""),45296.66666666667)</f>
        <v>45296.66667</v>
      </c>
      <c r="B2" s="1">
        <f>IFERROR(__xludf.DUMMYFUNCTION("""COMPUTED_VALUE"""),532.55)</f>
        <v>532.55</v>
      </c>
      <c r="D2" s="2">
        <f>IFERROR(__xludf.DUMMYFUNCTION("""COMPUTED_VALUE"""),45296.66666666667)</f>
        <v>45296.66667</v>
      </c>
      <c r="E2" s="1">
        <f>IFERROR(__xludf.DUMMYFUNCTION("""COMPUTED_VALUE"""),532.55)</f>
        <v>532.55</v>
      </c>
      <c r="G2" s="2">
        <f>IFERROR(__xludf.DUMMYFUNCTION("""COMPUTED_VALUE"""),45296.66666666667)</f>
        <v>45296.66667</v>
      </c>
      <c r="H2" s="1">
        <f>IFERROR(__xludf.DUMMYFUNCTION("""COMPUTED_VALUE"""),513.13)</f>
        <v>513.13</v>
      </c>
      <c r="J2" s="2">
        <f>IFERROR(__xludf.DUMMYFUNCTION("""COMPUTED_VALUE"""),45296.66666666667)</f>
        <v>45296.66667</v>
      </c>
      <c r="K2" s="1">
        <f>IFERROR(__xludf.DUMMYFUNCTION("""COMPUTED_VALUE"""),515.08)</f>
        <v>515.08</v>
      </c>
      <c r="M2" s="2">
        <f>IFERROR(__xludf.DUMMYFUNCTION("""COMPUTED_VALUE"""),45296.66666666667)</f>
        <v>45296.66667</v>
      </c>
      <c r="N2" s="1">
        <f>IFERROR(__xludf.DUMMYFUNCTION("""COMPUTED_VALUE"""),7.7876737E7)</f>
        <v>77876737</v>
      </c>
    </row>
    <row r="3">
      <c r="A3" s="2">
        <f>IFERROR(__xludf.DUMMYFUNCTION("""COMPUTED_VALUE"""),45303.66666666667)</f>
        <v>45303.66667</v>
      </c>
      <c r="B3" s="1">
        <f>IFERROR(__xludf.DUMMYFUNCTION("""COMPUTED_VALUE"""),514.99)</f>
        <v>514.99</v>
      </c>
      <c r="D3" s="2">
        <f>IFERROR(__xludf.DUMMYFUNCTION("""COMPUTED_VALUE"""),45303.66666666667)</f>
        <v>45303.66667</v>
      </c>
      <c r="E3" s="1">
        <f>IFERROR(__xludf.DUMMYFUNCTION("""COMPUTED_VALUE"""),530.43)</f>
        <v>530.43</v>
      </c>
      <c r="G3" s="2">
        <f>IFERROR(__xludf.DUMMYFUNCTION("""COMPUTED_VALUE"""),45303.66666666667)</f>
        <v>45303.66667</v>
      </c>
      <c r="H3" s="1">
        <f>IFERROR(__xludf.DUMMYFUNCTION("""COMPUTED_VALUE"""),513.18)</f>
        <v>513.18</v>
      </c>
      <c r="J3" s="2">
        <f>IFERROR(__xludf.DUMMYFUNCTION("""COMPUTED_VALUE"""),45303.66666666667)</f>
        <v>45303.66667</v>
      </c>
      <c r="K3" s="1">
        <f>IFERROR(__xludf.DUMMYFUNCTION("""COMPUTED_VALUE"""),517.48)</f>
        <v>517.48</v>
      </c>
      <c r="M3" s="2">
        <f>IFERROR(__xludf.DUMMYFUNCTION("""COMPUTED_VALUE"""),45303.66666666667)</f>
        <v>45303.66667</v>
      </c>
      <c r="N3" s="1">
        <f>IFERROR(__xludf.DUMMYFUNCTION("""COMPUTED_VALUE"""),1.30140708E8)</f>
        <v>130140708</v>
      </c>
    </row>
    <row r="4">
      <c r="A4" s="2">
        <f>IFERROR(__xludf.DUMMYFUNCTION("""COMPUTED_VALUE"""),45310.66666666667)</f>
        <v>45310.66667</v>
      </c>
      <c r="B4" s="1">
        <f>IFERROR(__xludf.DUMMYFUNCTION("""COMPUTED_VALUE"""),514.16)</f>
        <v>514.16</v>
      </c>
      <c r="D4" s="2">
        <f>IFERROR(__xludf.DUMMYFUNCTION("""COMPUTED_VALUE"""),45310.66666666667)</f>
        <v>45310.66667</v>
      </c>
      <c r="E4" s="1">
        <f>IFERROR(__xludf.DUMMYFUNCTION("""COMPUTED_VALUE"""),516.12)</f>
        <v>516.12</v>
      </c>
      <c r="G4" s="2">
        <f>IFERROR(__xludf.DUMMYFUNCTION("""COMPUTED_VALUE"""),45310.66666666667)</f>
        <v>45310.66667</v>
      </c>
      <c r="H4" s="1">
        <f>IFERROR(__xludf.DUMMYFUNCTION("""COMPUTED_VALUE"""),494.41)</f>
        <v>494.41</v>
      </c>
      <c r="J4" s="2">
        <f>IFERROR(__xludf.DUMMYFUNCTION("""COMPUTED_VALUE"""),45310.66666666667)</f>
        <v>45310.66667</v>
      </c>
      <c r="K4" s="1">
        <f>IFERROR(__xludf.DUMMYFUNCTION("""COMPUTED_VALUE"""),515.47)</f>
        <v>515.47</v>
      </c>
      <c r="M4" s="2">
        <f>IFERROR(__xludf.DUMMYFUNCTION("""COMPUTED_VALUE"""),45310.66666666667)</f>
        <v>45310.66667</v>
      </c>
      <c r="N4" s="1">
        <f>IFERROR(__xludf.DUMMYFUNCTION("""COMPUTED_VALUE"""),1.00076283E8)</f>
        <v>100076283</v>
      </c>
    </row>
    <row r="5">
      <c r="A5" s="2">
        <f>IFERROR(__xludf.DUMMYFUNCTION("""COMPUTED_VALUE"""),45317.66666666667)</f>
        <v>45317.66667</v>
      </c>
      <c r="B5" s="1">
        <f>IFERROR(__xludf.DUMMYFUNCTION("""COMPUTED_VALUE"""),521.04)</f>
        <v>521.04</v>
      </c>
      <c r="D5" s="2">
        <f>IFERROR(__xludf.DUMMYFUNCTION("""COMPUTED_VALUE"""),45317.66666666667)</f>
        <v>45317.66667</v>
      </c>
      <c r="E5" s="1">
        <f>IFERROR(__xludf.DUMMYFUNCTION("""COMPUTED_VALUE"""),535.23)</f>
        <v>535.23</v>
      </c>
      <c r="G5" s="2">
        <f>IFERROR(__xludf.DUMMYFUNCTION("""COMPUTED_VALUE"""),45317.66666666667)</f>
        <v>45317.66667</v>
      </c>
      <c r="H5" s="1">
        <f>IFERROR(__xludf.DUMMYFUNCTION("""COMPUTED_VALUE"""),520.73)</f>
        <v>520.73</v>
      </c>
      <c r="J5" s="2">
        <f>IFERROR(__xludf.DUMMYFUNCTION("""COMPUTED_VALUE"""),45317.66666666667)</f>
        <v>45317.66667</v>
      </c>
      <c r="K5" s="1">
        <f>IFERROR(__xludf.DUMMYFUNCTION("""COMPUTED_VALUE"""),527.44)</f>
        <v>527.44</v>
      </c>
      <c r="M5" s="2">
        <f>IFERROR(__xludf.DUMMYFUNCTION("""COMPUTED_VALUE"""),45317.66666666667)</f>
        <v>45317.66667</v>
      </c>
      <c r="N5" s="1">
        <f>IFERROR(__xludf.DUMMYFUNCTION("""COMPUTED_VALUE"""),1.17307144E8)</f>
        <v>117307144</v>
      </c>
    </row>
    <row r="6">
      <c r="A6" s="2">
        <f>IFERROR(__xludf.DUMMYFUNCTION("""COMPUTED_VALUE"""),45324.66666666667)</f>
        <v>45324.66667</v>
      </c>
      <c r="B6" s="1">
        <f>IFERROR(__xludf.DUMMYFUNCTION("""COMPUTED_VALUE"""),530.14)</f>
        <v>530.14</v>
      </c>
      <c r="D6" s="2">
        <f>IFERROR(__xludf.DUMMYFUNCTION("""COMPUTED_VALUE"""),45324.66666666667)</f>
        <v>45324.66667</v>
      </c>
      <c r="E6" s="1">
        <f>IFERROR(__xludf.DUMMYFUNCTION("""COMPUTED_VALUE"""),546.24)</f>
        <v>546.24</v>
      </c>
      <c r="G6" s="2">
        <f>IFERROR(__xludf.DUMMYFUNCTION("""COMPUTED_VALUE"""),45324.66666666667)</f>
        <v>45324.66667</v>
      </c>
      <c r="H6" s="1">
        <f>IFERROR(__xludf.DUMMYFUNCTION("""COMPUTED_VALUE"""),520.59)</f>
        <v>520.59</v>
      </c>
      <c r="J6" s="2">
        <f>IFERROR(__xludf.DUMMYFUNCTION("""COMPUTED_VALUE"""),45324.66666666667)</f>
        <v>45324.66667</v>
      </c>
      <c r="K6" s="1">
        <f>IFERROR(__xludf.DUMMYFUNCTION("""COMPUTED_VALUE"""),538.11)</f>
        <v>538.11</v>
      </c>
      <c r="M6" s="2">
        <f>IFERROR(__xludf.DUMMYFUNCTION("""COMPUTED_VALUE"""),45324.66666666667)</f>
        <v>45324.66667</v>
      </c>
      <c r="N6" s="1">
        <f>IFERROR(__xludf.DUMMYFUNCTION("""COMPUTED_VALUE"""),1.50404077E8)</f>
        <v>150404077</v>
      </c>
    </row>
    <row r="7">
      <c r="A7" s="2">
        <f>IFERROR(__xludf.DUMMYFUNCTION("""COMPUTED_VALUE"""),45331.66666666667)</f>
        <v>45331.66667</v>
      </c>
      <c r="B7" s="1">
        <f>IFERROR(__xludf.DUMMYFUNCTION("""COMPUTED_VALUE"""),534.6)</f>
        <v>534.6</v>
      </c>
      <c r="D7" s="2">
        <f>IFERROR(__xludf.DUMMYFUNCTION("""COMPUTED_VALUE"""),45331.66666666667)</f>
        <v>45331.66667</v>
      </c>
      <c r="E7" s="1">
        <f>IFERROR(__xludf.DUMMYFUNCTION("""COMPUTED_VALUE"""),540.63)</f>
        <v>540.63</v>
      </c>
      <c r="G7" s="2">
        <f>IFERROR(__xludf.DUMMYFUNCTION("""COMPUTED_VALUE"""),45331.66666666667)</f>
        <v>45331.66667</v>
      </c>
      <c r="H7" s="1">
        <f>IFERROR(__xludf.DUMMYFUNCTION("""COMPUTED_VALUE"""),517.86)</f>
        <v>517.86</v>
      </c>
      <c r="J7" s="2">
        <f>IFERROR(__xludf.DUMMYFUNCTION("""COMPUTED_VALUE"""),45331.66666666667)</f>
        <v>45331.66667</v>
      </c>
      <c r="K7" s="1">
        <f>IFERROR(__xludf.DUMMYFUNCTION("""COMPUTED_VALUE"""),519.94)</f>
        <v>519.94</v>
      </c>
      <c r="M7" s="2">
        <f>IFERROR(__xludf.DUMMYFUNCTION("""COMPUTED_VALUE"""),45331.66666666667)</f>
        <v>45331.66667</v>
      </c>
      <c r="N7" s="1">
        <f>IFERROR(__xludf.DUMMYFUNCTION("""COMPUTED_VALUE"""),2.36725523E8)</f>
        <v>236725523</v>
      </c>
    </row>
    <row r="8">
      <c r="A8" s="2">
        <f>IFERROR(__xludf.DUMMYFUNCTION("""COMPUTED_VALUE"""),45338.66666666667)</f>
        <v>45338.66667</v>
      </c>
      <c r="B8" s="1">
        <f>IFERROR(__xludf.DUMMYFUNCTION("""COMPUTED_VALUE"""),518.79)</f>
        <v>518.79</v>
      </c>
      <c r="D8" s="2">
        <f>IFERROR(__xludf.DUMMYFUNCTION("""COMPUTED_VALUE"""),45338.66666666667)</f>
        <v>45338.66667</v>
      </c>
      <c r="E8" s="1">
        <f>IFERROR(__xludf.DUMMYFUNCTION("""COMPUTED_VALUE"""),587.59)</f>
        <v>587.59</v>
      </c>
      <c r="G8" s="2">
        <f>IFERROR(__xludf.DUMMYFUNCTION("""COMPUTED_VALUE"""),45338.66666666667)</f>
        <v>45338.66667</v>
      </c>
      <c r="H8" s="1">
        <f>IFERROR(__xludf.DUMMYFUNCTION("""COMPUTED_VALUE"""),518.31)</f>
        <v>518.31</v>
      </c>
      <c r="J8" s="2">
        <f>IFERROR(__xludf.DUMMYFUNCTION("""COMPUTED_VALUE"""),45338.66666666667)</f>
        <v>45338.66667</v>
      </c>
      <c r="K8" s="1">
        <f>IFERROR(__xludf.DUMMYFUNCTION("""COMPUTED_VALUE"""),572.64)</f>
        <v>572.64</v>
      </c>
      <c r="M8" s="2">
        <f>IFERROR(__xludf.DUMMYFUNCTION("""COMPUTED_VALUE"""),45338.66666666667)</f>
        <v>45338.66667</v>
      </c>
      <c r="N8" s="1">
        <f>IFERROR(__xludf.DUMMYFUNCTION("""COMPUTED_VALUE"""),2.20427564E8)</f>
        <v>220427564</v>
      </c>
    </row>
    <row r="9">
      <c r="A9" s="2">
        <f>IFERROR(__xludf.DUMMYFUNCTION("""COMPUTED_VALUE"""),45345.66666666667)</f>
        <v>45345.66667</v>
      </c>
      <c r="B9" s="1">
        <f>IFERROR(__xludf.DUMMYFUNCTION("""COMPUTED_VALUE"""),562.93)</f>
        <v>562.93</v>
      </c>
      <c r="D9" s="2">
        <f>IFERROR(__xludf.DUMMYFUNCTION("""COMPUTED_VALUE"""),45345.66666666667)</f>
        <v>45345.66667</v>
      </c>
      <c r="E9" s="1">
        <f>IFERROR(__xludf.DUMMYFUNCTION("""COMPUTED_VALUE"""),564.03)</f>
        <v>564.03</v>
      </c>
      <c r="G9" s="2">
        <f>IFERROR(__xludf.DUMMYFUNCTION("""COMPUTED_VALUE"""),45345.66666666667)</f>
        <v>45345.66667</v>
      </c>
      <c r="H9" s="1">
        <f>IFERROR(__xludf.DUMMYFUNCTION("""COMPUTED_VALUE"""),547.77)</f>
        <v>547.77</v>
      </c>
      <c r="J9" s="2">
        <f>IFERROR(__xludf.DUMMYFUNCTION("""COMPUTED_VALUE"""),45345.66666666667)</f>
        <v>45345.66667</v>
      </c>
      <c r="K9" s="1">
        <f>IFERROR(__xludf.DUMMYFUNCTION("""COMPUTED_VALUE"""),555.11)</f>
        <v>555.11</v>
      </c>
      <c r="M9" s="2">
        <f>IFERROR(__xludf.DUMMYFUNCTION("""COMPUTED_VALUE"""),45345.66666666667)</f>
        <v>45345.66667</v>
      </c>
      <c r="N9" s="1">
        <f>IFERROR(__xludf.DUMMYFUNCTION("""COMPUTED_VALUE"""),9.9817701E7)</f>
        <v>99817701</v>
      </c>
    </row>
    <row r="10">
      <c r="A10" s="2">
        <f>IFERROR(__xludf.DUMMYFUNCTION("""COMPUTED_VALUE"""),45352.66666666667)</f>
        <v>45352.66667</v>
      </c>
      <c r="B10" s="1">
        <f>IFERROR(__xludf.DUMMYFUNCTION("""COMPUTED_VALUE"""),554.5)</f>
        <v>554.5</v>
      </c>
      <c r="D10" s="2">
        <f>IFERROR(__xludf.DUMMYFUNCTION("""COMPUTED_VALUE"""),45352.66666666667)</f>
        <v>45352.66667</v>
      </c>
      <c r="E10" s="1">
        <f>IFERROR(__xludf.DUMMYFUNCTION("""COMPUTED_VALUE"""),568.27)</f>
        <v>568.27</v>
      </c>
      <c r="G10" s="2">
        <f>IFERROR(__xludf.DUMMYFUNCTION("""COMPUTED_VALUE"""),45352.66666666667)</f>
        <v>45352.66667</v>
      </c>
      <c r="H10" s="1">
        <f>IFERROR(__xludf.DUMMYFUNCTION("""COMPUTED_VALUE"""),551.24)</f>
        <v>551.24</v>
      </c>
      <c r="J10" s="2">
        <f>IFERROR(__xludf.DUMMYFUNCTION("""COMPUTED_VALUE"""),45352.66666666667)</f>
        <v>45352.66667</v>
      </c>
      <c r="K10" s="1">
        <f>IFERROR(__xludf.DUMMYFUNCTION("""COMPUTED_VALUE"""),560.2)</f>
        <v>560.2</v>
      </c>
      <c r="M10" s="2">
        <f>IFERROR(__xludf.DUMMYFUNCTION("""COMPUTED_VALUE"""),45352.66666666667)</f>
        <v>45352.66667</v>
      </c>
      <c r="N10" s="1">
        <f>IFERROR(__xludf.DUMMYFUNCTION("""COMPUTED_VALUE"""),1.0003509E8)</f>
        <v>100035090</v>
      </c>
    </row>
    <row r="11">
      <c r="A11" s="2">
        <f>IFERROR(__xludf.DUMMYFUNCTION("""COMPUTED_VALUE"""),45359.66666666667)</f>
        <v>45359.66667</v>
      </c>
      <c r="B11" s="1">
        <f>IFERROR(__xludf.DUMMYFUNCTION("""COMPUTED_VALUE"""),559.49)</f>
        <v>559.49</v>
      </c>
      <c r="D11" s="2">
        <f>IFERROR(__xludf.DUMMYFUNCTION("""COMPUTED_VALUE"""),45359.66666666667)</f>
        <v>45359.66667</v>
      </c>
      <c r="E11" s="1">
        <f>IFERROR(__xludf.DUMMYFUNCTION("""COMPUTED_VALUE"""),567.31)</f>
        <v>567.31</v>
      </c>
      <c r="G11" s="2">
        <f>IFERROR(__xludf.DUMMYFUNCTION("""COMPUTED_VALUE"""),45359.66666666667)</f>
        <v>45359.66667</v>
      </c>
      <c r="H11" s="1">
        <f>IFERROR(__xludf.DUMMYFUNCTION("""COMPUTED_VALUE"""),548.44)</f>
        <v>548.44</v>
      </c>
      <c r="J11" s="2">
        <f>IFERROR(__xludf.DUMMYFUNCTION("""COMPUTED_VALUE"""),45359.66666666667)</f>
        <v>45359.66667</v>
      </c>
      <c r="K11" s="1">
        <f>IFERROR(__xludf.DUMMYFUNCTION("""COMPUTED_VALUE"""),554.41)</f>
        <v>554.41</v>
      </c>
      <c r="M11" s="2">
        <f>IFERROR(__xludf.DUMMYFUNCTION("""COMPUTED_VALUE"""),45359.66666666667)</f>
        <v>45359.66667</v>
      </c>
      <c r="N11" s="1">
        <f>IFERROR(__xludf.DUMMYFUNCTION("""COMPUTED_VALUE"""),1.22657223E8)</f>
        <v>122657223</v>
      </c>
    </row>
    <row r="12">
      <c r="A12" s="2">
        <f>IFERROR(__xludf.DUMMYFUNCTION("""COMPUTED_VALUE"""),45366.66666666667)</f>
        <v>45366.66667</v>
      </c>
      <c r="B12" s="1">
        <f>IFERROR(__xludf.DUMMYFUNCTION("""COMPUTED_VALUE"""),552.81)</f>
        <v>552.81</v>
      </c>
      <c r="D12" s="2">
        <f>IFERROR(__xludf.DUMMYFUNCTION("""COMPUTED_VALUE"""),45366.66666666667)</f>
        <v>45366.66667</v>
      </c>
      <c r="E12" s="1">
        <f>IFERROR(__xludf.DUMMYFUNCTION("""COMPUTED_VALUE"""),561.09)</f>
        <v>561.09</v>
      </c>
      <c r="G12" s="2">
        <f>IFERROR(__xludf.DUMMYFUNCTION("""COMPUTED_VALUE"""),45366.66666666667)</f>
        <v>45366.66667</v>
      </c>
      <c r="H12" s="1">
        <f>IFERROR(__xludf.DUMMYFUNCTION("""COMPUTED_VALUE"""),537.18)</f>
        <v>537.18</v>
      </c>
      <c r="J12" s="2">
        <f>IFERROR(__xludf.DUMMYFUNCTION("""COMPUTED_VALUE"""),45366.66666666667)</f>
        <v>45366.66667</v>
      </c>
      <c r="K12" s="1">
        <f>IFERROR(__xludf.DUMMYFUNCTION("""COMPUTED_VALUE"""),538.9)</f>
        <v>538.9</v>
      </c>
      <c r="M12" s="2">
        <f>IFERROR(__xludf.DUMMYFUNCTION("""COMPUTED_VALUE"""),45366.66666666667)</f>
        <v>45366.66667</v>
      </c>
      <c r="N12" s="1">
        <f>IFERROR(__xludf.DUMMYFUNCTION("""COMPUTED_VALUE"""),1.57981649E8)</f>
        <v>157981649</v>
      </c>
    </row>
    <row r="13">
      <c r="A13" s="2">
        <f>IFERROR(__xludf.DUMMYFUNCTION("""COMPUTED_VALUE"""),45373.66666666667)</f>
        <v>45373.66667</v>
      </c>
      <c r="B13" s="1">
        <f>IFERROR(__xludf.DUMMYFUNCTION("""COMPUTED_VALUE"""),543.08)</f>
        <v>543.08</v>
      </c>
      <c r="D13" s="2">
        <f>IFERROR(__xludf.DUMMYFUNCTION("""COMPUTED_VALUE"""),45373.66666666667)</f>
        <v>45373.66667</v>
      </c>
      <c r="E13" s="1">
        <f>IFERROR(__xludf.DUMMYFUNCTION("""COMPUTED_VALUE"""),569.58)</f>
        <v>569.58</v>
      </c>
      <c r="G13" s="2">
        <f>IFERROR(__xludf.DUMMYFUNCTION("""COMPUTED_VALUE"""),45373.66666666667)</f>
        <v>45373.66667</v>
      </c>
      <c r="H13" s="1">
        <f>IFERROR(__xludf.DUMMYFUNCTION("""COMPUTED_VALUE"""),538.03)</f>
        <v>538.03</v>
      </c>
      <c r="J13" s="2">
        <f>IFERROR(__xludf.DUMMYFUNCTION("""COMPUTED_VALUE"""),45373.66666666667)</f>
        <v>45373.66667</v>
      </c>
      <c r="K13" s="1">
        <f>IFERROR(__xludf.DUMMYFUNCTION("""COMPUTED_VALUE"""),562.19)</f>
        <v>562.19</v>
      </c>
      <c r="M13" s="2">
        <f>IFERROR(__xludf.DUMMYFUNCTION("""COMPUTED_VALUE"""),45373.66666666667)</f>
        <v>45373.66667</v>
      </c>
      <c r="N13" s="1">
        <f>IFERROR(__xludf.DUMMYFUNCTION("""COMPUTED_VALUE"""),1.03673411E8)</f>
        <v>103673411</v>
      </c>
    </row>
    <row r="14">
      <c r="A14" s="2">
        <f>IFERROR(__xludf.DUMMYFUNCTION("""COMPUTED_VALUE"""),45379.66666666667)</f>
        <v>45379.66667</v>
      </c>
      <c r="B14" s="1">
        <f>IFERROR(__xludf.DUMMYFUNCTION("""COMPUTED_VALUE"""),561.65)</f>
        <v>561.65</v>
      </c>
      <c r="D14" s="2">
        <f>IFERROR(__xludf.DUMMYFUNCTION("""COMPUTED_VALUE"""),45379.66666666667)</f>
        <v>45379.66667</v>
      </c>
      <c r="E14" s="1">
        <f>IFERROR(__xludf.DUMMYFUNCTION("""COMPUTED_VALUE"""),585.62)</f>
        <v>585.62</v>
      </c>
      <c r="G14" s="2">
        <f>IFERROR(__xludf.DUMMYFUNCTION("""COMPUTED_VALUE"""),45379.66666666667)</f>
        <v>45379.66667</v>
      </c>
      <c r="H14" s="1">
        <f>IFERROR(__xludf.DUMMYFUNCTION("""COMPUTED_VALUE"""),560.75)</f>
        <v>560.75</v>
      </c>
      <c r="J14" s="2">
        <f>IFERROR(__xludf.DUMMYFUNCTION("""COMPUTED_VALUE"""),45379.66666666667)</f>
        <v>45379.66667</v>
      </c>
      <c r="K14" s="1">
        <f>IFERROR(__xludf.DUMMYFUNCTION("""COMPUTED_VALUE"""),575.16)</f>
        <v>575.16</v>
      </c>
      <c r="M14" s="2">
        <f>IFERROR(__xludf.DUMMYFUNCTION("""COMPUTED_VALUE"""),45379.66666666667)</f>
        <v>45379.66667</v>
      </c>
      <c r="N14" s="1">
        <f>IFERROR(__xludf.DUMMYFUNCTION("""COMPUTED_VALUE"""),9.0297756E7)</f>
        <v>90297756</v>
      </c>
    </row>
    <row r="15">
      <c r="A15" s="2">
        <f>IFERROR(__xludf.DUMMYFUNCTION("""COMPUTED_VALUE"""),45387.66666666667)</f>
        <v>45387.66667</v>
      </c>
      <c r="B15" s="1">
        <f>IFERROR(__xludf.DUMMYFUNCTION("""COMPUTED_VALUE"""),575.56)</f>
        <v>575.56</v>
      </c>
      <c r="D15" s="2">
        <f>IFERROR(__xludf.DUMMYFUNCTION("""COMPUTED_VALUE"""),45387.66666666667)</f>
        <v>45387.66667</v>
      </c>
      <c r="E15" s="1">
        <f>IFERROR(__xludf.DUMMYFUNCTION("""COMPUTED_VALUE"""),580.1)</f>
        <v>580.1</v>
      </c>
      <c r="G15" s="2">
        <f>IFERROR(__xludf.DUMMYFUNCTION("""COMPUTED_VALUE"""),45387.66666666667)</f>
        <v>45387.66667</v>
      </c>
      <c r="H15" s="1">
        <f>IFERROR(__xludf.DUMMYFUNCTION("""COMPUTED_VALUE"""),557.28)</f>
        <v>557.28</v>
      </c>
      <c r="J15" s="2">
        <f>IFERROR(__xludf.DUMMYFUNCTION("""COMPUTED_VALUE"""),45387.66666666667)</f>
        <v>45387.66667</v>
      </c>
      <c r="K15" s="1">
        <f>IFERROR(__xludf.DUMMYFUNCTION("""COMPUTED_VALUE"""),560.67)</f>
        <v>560.67</v>
      </c>
      <c r="M15" s="2">
        <f>IFERROR(__xludf.DUMMYFUNCTION("""COMPUTED_VALUE"""),45387.66666666667)</f>
        <v>45387.66667</v>
      </c>
      <c r="N15" s="1">
        <f>IFERROR(__xludf.DUMMYFUNCTION("""COMPUTED_VALUE"""),1.01038755E8)</f>
        <v>101038755</v>
      </c>
    </row>
    <row r="16">
      <c r="A16" s="2">
        <f>IFERROR(__xludf.DUMMYFUNCTION("""COMPUTED_VALUE"""),45394.66666666667)</f>
        <v>45394.66667</v>
      </c>
      <c r="B16" s="1">
        <f>IFERROR(__xludf.DUMMYFUNCTION("""COMPUTED_VALUE"""),562.87)</f>
        <v>562.87</v>
      </c>
      <c r="D16" s="2">
        <f>IFERROR(__xludf.DUMMYFUNCTION("""COMPUTED_VALUE"""),45394.66666666667)</f>
        <v>45394.66667</v>
      </c>
      <c r="E16" s="1">
        <f>IFERROR(__xludf.DUMMYFUNCTION("""COMPUTED_VALUE"""),569.45)</f>
        <v>569.45</v>
      </c>
      <c r="G16" s="2">
        <f>IFERROR(__xludf.DUMMYFUNCTION("""COMPUTED_VALUE"""),45394.66666666667)</f>
        <v>45394.66667</v>
      </c>
      <c r="H16" s="1">
        <f>IFERROR(__xludf.DUMMYFUNCTION("""COMPUTED_VALUE"""),552.48)</f>
        <v>552.48</v>
      </c>
      <c r="J16" s="2">
        <f>IFERROR(__xludf.DUMMYFUNCTION("""COMPUTED_VALUE"""),45394.66666666667)</f>
        <v>45394.66667</v>
      </c>
      <c r="K16" s="1">
        <f>IFERROR(__xludf.DUMMYFUNCTION("""COMPUTED_VALUE"""),555.66)</f>
        <v>555.66</v>
      </c>
      <c r="M16" s="2">
        <f>IFERROR(__xludf.DUMMYFUNCTION("""COMPUTED_VALUE"""),45394.66666666667)</f>
        <v>45394.66667</v>
      </c>
      <c r="N16" s="1">
        <f>IFERROR(__xludf.DUMMYFUNCTION("""COMPUTED_VALUE"""),8.7669026E7)</f>
        <v>87669026</v>
      </c>
    </row>
    <row r="17">
      <c r="A17" s="2">
        <f>IFERROR(__xludf.DUMMYFUNCTION("""COMPUTED_VALUE"""),45401.66666666667)</f>
        <v>45401.66667</v>
      </c>
      <c r="B17" s="1">
        <f>IFERROR(__xludf.DUMMYFUNCTION("""COMPUTED_VALUE"""),556.48)</f>
        <v>556.48</v>
      </c>
      <c r="D17" s="2">
        <f>IFERROR(__xludf.DUMMYFUNCTION("""COMPUTED_VALUE"""),45401.66666666667)</f>
        <v>45401.66667</v>
      </c>
      <c r="E17" s="1">
        <f>IFERROR(__xludf.DUMMYFUNCTION("""COMPUTED_VALUE"""),559.53)</f>
        <v>559.53</v>
      </c>
      <c r="G17" s="2">
        <f>IFERROR(__xludf.DUMMYFUNCTION("""COMPUTED_VALUE"""),45401.66666666667)</f>
        <v>45401.66667</v>
      </c>
      <c r="H17" s="1">
        <f>IFERROR(__xludf.DUMMYFUNCTION("""COMPUTED_VALUE"""),527.76)</f>
        <v>527.76</v>
      </c>
      <c r="J17" s="2">
        <f>IFERROR(__xludf.DUMMYFUNCTION("""COMPUTED_VALUE"""),45401.66666666667)</f>
        <v>45401.66667</v>
      </c>
      <c r="K17" s="1">
        <f>IFERROR(__xludf.DUMMYFUNCTION("""COMPUTED_VALUE"""),529.85)</f>
        <v>529.85</v>
      </c>
      <c r="M17" s="2">
        <f>IFERROR(__xludf.DUMMYFUNCTION("""COMPUTED_VALUE"""),45401.66666666667)</f>
        <v>45401.66667</v>
      </c>
      <c r="N17" s="1">
        <f>IFERROR(__xludf.DUMMYFUNCTION("""COMPUTED_VALUE"""),9.6699589E7)</f>
        <v>96699589</v>
      </c>
    </row>
    <row r="18">
      <c r="A18" s="2">
        <f>IFERROR(__xludf.DUMMYFUNCTION("""COMPUTED_VALUE"""),45408.66666666667)</f>
        <v>45408.66667</v>
      </c>
      <c r="B18" s="1">
        <f>IFERROR(__xludf.DUMMYFUNCTION("""COMPUTED_VALUE"""),533.45)</f>
        <v>533.45</v>
      </c>
      <c r="D18" s="2">
        <f>IFERROR(__xludf.DUMMYFUNCTION("""COMPUTED_VALUE"""),45408.66666666667)</f>
        <v>45408.66667</v>
      </c>
      <c r="E18" s="1">
        <f>IFERROR(__xludf.DUMMYFUNCTION("""COMPUTED_VALUE"""),565.51)</f>
        <v>565.51</v>
      </c>
      <c r="G18" s="2">
        <f>IFERROR(__xludf.DUMMYFUNCTION("""COMPUTED_VALUE"""),45408.66666666667)</f>
        <v>45408.66667</v>
      </c>
      <c r="H18" s="1">
        <f>IFERROR(__xludf.DUMMYFUNCTION("""COMPUTED_VALUE"""),526.24)</f>
        <v>526.24</v>
      </c>
      <c r="J18" s="2">
        <f>IFERROR(__xludf.DUMMYFUNCTION("""COMPUTED_VALUE"""),45408.66666666667)</f>
        <v>45408.66667</v>
      </c>
      <c r="K18" s="1">
        <f>IFERROR(__xludf.DUMMYFUNCTION("""COMPUTED_VALUE"""),562.35)</f>
        <v>562.35</v>
      </c>
      <c r="M18" s="2">
        <f>IFERROR(__xludf.DUMMYFUNCTION("""COMPUTED_VALUE"""),45408.66666666667)</f>
        <v>45408.66667</v>
      </c>
      <c r="N18" s="1">
        <f>IFERROR(__xludf.DUMMYFUNCTION("""COMPUTED_VALUE"""),1.12161967E8)</f>
        <v>112161967</v>
      </c>
    </row>
    <row r="19">
      <c r="A19" s="2">
        <f>IFERROR(__xludf.DUMMYFUNCTION("""COMPUTED_VALUE"""),45415.66666666667)</f>
        <v>45415.66667</v>
      </c>
      <c r="B19" s="1">
        <f>IFERROR(__xludf.DUMMYFUNCTION("""COMPUTED_VALUE"""),562.75)</f>
        <v>562.75</v>
      </c>
      <c r="D19" s="2">
        <f>IFERROR(__xludf.DUMMYFUNCTION("""COMPUTED_VALUE"""),45415.66666666667)</f>
        <v>45415.66667</v>
      </c>
      <c r="E19" s="1">
        <f>IFERROR(__xludf.DUMMYFUNCTION("""COMPUTED_VALUE"""),599.34)</f>
        <v>599.34</v>
      </c>
      <c r="G19" s="2">
        <f>IFERROR(__xludf.DUMMYFUNCTION("""COMPUTED_VALUE"""),45415.66666666667)</f>
        <v>45415.66667</v>
      </c>
      <c r="H19" s="1">
        <f>IFERROR(__xludf.DUMMYFUNCTION("""COMPUTED_VALUE"""),548.28)</f>
        <v>548.28</v>
      </c>
      <c r="J19" s="2">
        <f>IFERROR(__xludf.DUMMYFUNCTION("""COMPUTED_VALUE"""),45415.66666666667)</f>
        <v>45415.66667</v>
      </c>
      <c r="K19" s="1">
        <f>IFERROR(__xludf.DUMMYFUNCTION("""COMPUTED_VALUE"""),589.77)</f>
        <v>589.77</v>
      </c>
      <c r="M19" s="2">
        <f>IFERROR(__xludf.DUMMYFUNCTION("""COMPUTED_VALUE"""),45415.66666666667)</f>
        <v>45415.66667</v>
      </c>
      <c r="N19" s="1">
        <f>IFERROR(__xludf.DUMMYFUNCTION("""COMPUTED_VALUE"""),1.63245852E8)</f>
        <v>163245852</v>
      </c>
    </row>
    <row r="20">
      <c r="A20" s="2">
        <f>IFERROR(__xludf.DUMMYFUNCTION("""COMPUTED_VALUE"""),45422.66666666667)</f>
        <v>45422.66667</v>
      </c>
      <c r="B20" s="1">
        <f>IFERROR(__xludf.DUMMYFUNCTION("""COMPUTED_VALUE"""),593.07)</f>
        <v>593.07</v>
      </c>
      <c r="D20" s="2">
        <f>IFERROR(__xludf.DUMMYFUNCTION("""COMPUTED_VALUE"""),45422.66666666667)</f>
        <v>45422.66667</v>
      </c>
      <c r="E20" s="1">
        <f>IFERROR(__xludf.DUMMYFUNCTION("""COMPUTED_VALUE"""),607.94)</f>
        <v>607.94</v>
      </c>
      <c r="G20" s="2">
        <f>IFERROR(__xludf.DUMMYFUNCTION("""COMPUTED_VALUE"""),45422.66666666667)</f>
        <v>45422.66667</v>
      </c>
      <c r="H20" s="1">
        <f>IFERROR(__xludf.DUMMYFUNCTION("""COMPUTED_VALUE"""),584.98)</f>
        <v>584.98</v>
      </c>
      <c r="J20" s="2">
        <f>IFERROR(__xludf.DUMMYFUNCTION("""COMPUTED_VALUE"""),45422.66666666667)</f>
        <v>45422.66667</v>
      </c>
      <c r="K20" s="1">
        <f>IFERROR(__xludf.DUMMYFUNCTION("""COMPUTED_VALUE"""),590.55)</f>
        <v>590.55</v>
      </c>
      <c r="M20" s="2">
        <f>IFERROR(__xludf.DUMMYFUNCTION("""COMPUTED_VALUE"""),45422.66666666667)</f>
        <v>45422.66667</v>
      </c>
      <c r="N20" s="1">
        <f>IFERROR(__xludf.DUMMYFUNCTION("""COMPUTED_VALUE"""),1.7321212E8)</f>
        <v>173212120</v>
      </c>
    </row>
    <row r="21">
      <c r="A21" s="2">
        <f>IFERROR(__xludf.DUMMYFUNCTION("""COMPUTED_VALUE"""),45429.66666666667)</f>
        <v>45429.66667</v>
      </c>
      <c r="B21" s="1">
        <f>IFERROR(__xludf.DUMMYFUNCTION("""COMPUTED_VALUE"""),592.94)</f>
        <v>592.94</v>
      </c>
      <c r="D21" s="2">
        <f>IFERROR(__xludf.DUMMYFUNCTION("""COMPUTED_VALUE"""),45429.66666666667)</f>
        <v>45429.66667</v>
      </c>
      <c r="E21" s="1">
        <f>IFERROR(__xludf.DUMMYFUNCTION("""COMPUTED_VALUE"""),619.81)</f>
        <v>619.81</v>
      </c>
      <c r="G21" s="2">
        <f>IFERROR(__xludf.DUMMYFUNCTION("""COMPUTED_VALUE"""),45429.66666666667)</f>
        <v>45429.66667</v>
      </c>
      <c r="H21" s="1">
        <f>IFERROR(__xludf.DUMMYFUNCTION("""COMPUTED_VALUE"""),586.11)</f>
        <v>586.11</v>
      </c>
      <c r="J21" s="2">
        <f>IFERROR(__xludf.DUMMYFUNCTION("""COMPUTED_VALUE"""),45429.66666666667)</f>
        <v>45429.66667</v>
      </c>
      <c r="K21" s="1">
        <f>IFERROR(__xludf.DUMMYFUNCTION("""COMPUTED_VALUE"""),615.82)</f>
        <v>615.82</v>
      </c>
      <c r="M21" s="2">
        <f>IFERROR(__xludf.DUMMYFUNCTION("""COMPUTED_VALUE"""),45429.66666666667)</f>
        <v>45429.66667</v>
      </c>
      <c r="N21" s="1">
        <f>IFERROR(__xludf.DUMMYFUNCTION("""COMPUTED_VALUE"""),1.29992947E8)</f>
        <v>129992947</v>
      </c>
    </row>
    <row r="22">
      <c r="A22" s="2">
        <f>IFERROR(__xludf.DUMMYFUNCTION("""COMPUTED_VALUE"""),45436.66666666667)</f>
        <v>45436.66667</v>
      </c>
      <c r="B22" s="1">
        <f>IFERROR(__xludf.DUMMYFUNCTION("""COMPUTED_VALUE"""),614.81)</f>
        <v>614.81</v>
      </c>
      <c r="D22" s="2">
        <f>IFERROR(__xludf.DUMMYFUNCTION("""COMPUTED_VALUE"""),45436.66666666667)</f>
        <v>45436.66667</v>
      </c>
      <c r="E22" s="1">
        <f>IFERROR(__xludf.DUMMYFUNCTION("""COMPUTED_VALUE"""),623.81)</f>
        <v>623.81</v>
      </c>
      <c r="G22" s="2">
        <f>IFERROR(__xludf.DUMMYFUNCTION("""COMPUTED_VALUE"""),45436.66666666667)</f>
        <v>45436.66667</v>
      </c>
      <c r="H22" s="1">
        <f>IFERROR(__xludf.DUMMYFUNCTION("""COMPUTED_VALUE"""),600.2)</f>
        <v>600.2</v>
      </c>
      <c r="J22" s="2">
        <f>IFERROR(__xludf.DUMMYFUNCTION("""COMPUTED_VALUE"""),45436.66666666667)</f>
        <v>45436.66667</v>
      </c>
      <c r="K22" s="1">
        <f>IFERROR(__xludf.DUMMYFUNCTION("""COMPUTED_VALUE"""),609.33)</f>
        <v>609.33</v>
      </c>
      <c r="M22" s="2">
        <f>IFERROR(__xludf.DUMMYFUNCTION("""COMPUTED_VALUE"""),45436.66666666667)</f>
        <v>45436.66667</v>
      </c>
      <c r="N22" s="1">
        <f>IFERROR(__xludf.DUMMYFUNCTION("""COMPUTED_VALUE"""),7.8720314E7)</f>
        <v>78720314</v>
      </c>
    </row>
    <row r="23">
      <c r="A23" s="2">
        <f>IFERROR(__xludf.DUMMYFUNCTION("""COMPUTED_VALUE"""),45443.66666666667)</f>
        <v>45443.66667</v>
      </c>
      <c r="B23" s="1">
        <f>IFERROR(__xludf.DUMMYFUNCTION("""COMPUTED_VALUE"""),607.53)</f>
        <v>607.53</v>
      </c>
      <c r="D23" s="2">
        <f>IFERROR(__xludf.DUMMYFUNCTION("""COMPUTED_VALUE"""),45443.66666666667)</f>
        <v>45443.66667</v>
      </c>
      <c r="E23" s="1">
        <f>IFERROR(__xludf.DUMMYFUNCTION("""COMPUTED_VALUE"""),612.16)</f>
        <v>612.16</v>
      </c>
      <c r="G23" s="2">
        <f>IFERROR(__xludf.DUMMYFUNCTION("""COMPUTED_VALUE"""),45443.66666666667)</f>
        <v>45443.66667</v>
      </c>
      <c r="H23" s="1">
        <f>IFERROR(__xludf.DUMMYFUNCTION("""COMPUTED_VALUE"""),590.51)</f>
        <v>590.51</v>
      </c>
      <c r="J23" s="2">
        <f>IFERROR(__xludf.DUMMYFUNCTION("""COMPUTED_VALUE"""),45443.66666666667)</f>
        <v>45443.66667</v>
      </c>
      <c r="K23" s="1">
        <f>IFERROR(__xludf.DUMMYFUNCTION("""COMPUTED_VALUE"""),599.74)</f>
        <v>599.74</v>
      </c>
      <c r="M23" s="2">
        <f>IFERROR(__xludf.DUMMYFUNCTION("""COMPUTED_VALUE"""),45443.66666666667)</f>
        <v>45443.66667</v>
      </c>
      <c r="N23" s="1">
        <f>IFERROR(__xludf.DUMMYFUNCTION("""COMPUTED_VALUE"""),7.4519744E7)</f>
        <v>74519744</v>
      </c>
    </row>
    <row r="24">
      <c r="A24" s="2">
        <f>IFERROR(__xludf.DUMMYFUNCTION("""COMPUTED_VALUE"""),45450.66666666667)</f>
        <v>45450.66667</v>
      </c>
      <c r="B24" s="1">
        <f>IFERROR(__xludf.DUMMYFUNCTION("""COMPUTED_VALUE"""),602.73)</f>
        <v>602.73</v>
      </c>
      <c r="D24" s="2">
        <f>IFERROR(__xludf.DUMMYFUNCTION("""COMPUTED_VALUE"""),45450.66666666667)</f>
        <v>45450.66667</v>
      </c>
      <c r="E24" s="1">
        <f>IFERROR(__xludf.DUMMYFUNCTION("""COMPUTED_VALUE"""),616.34)</f>
        <v>616.34</v>
      </c>
      <c r="G24" s="2">
        <f>IFERROR(__xludf.DUMMYFUNCTION("""COMPUTED_VALUE"""),45450.66666666667)</f>
        <v>45450.66667</v>
      </c>
      <c r="H24" s="1">
        <f>IFERROR(__xludf.DUMMYFUNCTION("""COMPUTED_VALUE"""),589.78)</f>
        <v>589.78</v>
      </c>
      <c r="J24" s="2">
        <f>IFERROR(__xludf.DUMMYFUNCTION("""COMPUTED_VALUE"""),45450.66666666667)</f>
        <v>45450.66667</v>
      </c>
      <c r="K24" s="1">
        <f>IFERROR(__xludf.DUMMYFUNCTION("""COMPUTED_VALUE"""),609.2)</f>
        <v>609.2</v>
      </c>
      <c r="M24" s="2">
        <f>IFERROR(__xludf.DUMMYFUNCTION("""COMPUTED_VALUE"""),45450.66666666667)</f>
        <v>45450.66667</v>
      </c>
      <c r="N24" s="1">
        <f>IFERROR(__xludf.DUMMYFUNCTION("""COMPUTED_VALUE"""),9.9881698E7)</f>
        <v>99881698</v>
      </c>
    </row>
    <row r="25">
      <c r="A25" s="2">
        <f>IFERROR(__xludf.DUMMYFUNCTION("""COMPUTED_VALUE"""),45457.66666666667)</f>
        <v>45457.66667</v>
      </c>
      <c r="B25" s="1">
        <f>IFERROR(__xludf.DUMMYFUNCTION("""COMPUTED_VALUE"""),605.72)</f>
        <v>605.72</v>
      </c>
      <c r="D25" s="2">
        <f>IFERROR(__xludf.DUMMYFUNCTION("""COMPUTED_VALUE"""),45457.66666666667)</f>
        <v>45457.66667</v>
      </c>
      <c r="E25" s="1">
        <f>IFERROR(__xludf.DUMMYFUNCTION("""COMPUTED_VALUE"""),619.33)</f>
        <v>619.33</v>
      </c>
      <c r="G25" s="2">
        <f>IFERROR(__xludf.DUMMYFUNCTION("""COMPUTED_VALUE"""),45457.66666666667)</f>
        <v>45457.66667</v>
      </c>
      <c r="H25" s="1">
        <f>IFERROR(__xludf.DUMMYFUNCTION("""COMPUTED_VALUE"""),595.45)</f>
        <v>595.45</v>
      </c>
      <c r="J25" s="2">
        <f>IFERROR(__xludf.DUMMYFUNCTION("""COMPUTED_VALUE"""),45457.66666666667)</f>
        <v>45457.66667</v>
      </c>
      <c r="K25" s="1">
        <f>IFERROR(__xludf.DUMMYFUNCTION("""COMPUTED_VALUE"""),604.95)</f>
        <v>604.95</v>
      </c>
      <c r="M25" s="2">
        <f>IFERROR(__xludf.DUMMYFUNCTION("""COMPUTED_VALUE"""),45457.66666666667)</f>
        <v>45457.66667</v>
      </c>
      <c r="N25" s="1">
        <f>IFERROR(__xludf.DUMMYFUNCTION("""COMPUTED_VALUE"""),9.5535813E7)</f>
        <v>95535813</v>
      </c>
    </row>
    <row r="26">
      <c r="A26" s="2">
        <f>IFERROR(__xludf.DUMMYFUNCTION("""COMPUTED_VALUE"""),45464.66666666667)</f>
        <v>45464.66667</v>
      </c>
      <c r="B26" s="1">
        <f>IFERROR(__xludf.DUMMYFUNCTION("""COMPUTED_VALUE"""),603.39)</f>
        <v>603.39</v>
      </c>
      <c r="D26" s="2">
        <f>IFERROR(__xludf.DUMMYFUNCTION("""COMPUTED_VALUE"""),45464.66666666667)</f>
        <v>45464.66667</v>
      </c>
      <c r="E26" s="1">
        <f>IFERROR(__xludf.DUMMYFUNCTION("""COMPUTED_VALUE"""),621.67)</f>
        <v>621.67</v>
      </c>
      <c r="G26" s="2">
        <f>IFERROR(__xludf.DUMMYFUNCTION("""COMPUTED_VALUE"""),45464.66666666667)</f>
        <v>45464.66667</v>
      </c>
      <c r="H26" s="1">
        <f>IFERROR(__xludf.DUMMYFUNCTION("""COMPUTED_VALUE"""),603.16)</f>
        <v>603.16</v>
      </c>
      <c r="J26" s="2">
        <f>IFERROR(__xludf.DUMMYFUNCTION("""COMPUTED_VALUE"""),45464.66666666667)</f>
        <v>45464.66667</v>
      </c>
      <c r="K26" s="1">
        <f>IFERROR(__xludf.DUMMYFUNCTION("""COMPUTED_VALUE"""),613.2)</f>
        <v>613.2</v>
      </c>
      <c r="M26" s="2">
        <f>IFERROR(__xludf.DUMMYFUNCTION("""COMPUTED_VALUE"""),45464.66666666667)</f>
        <v>45464.66667</v>
      </c>
      <c r="N26" s="1">
        <f>IFERROR(__xludf.DUMMYFUNCTION("""COMPUTED_VALUE"""),1.15641104E8)</f>
        <v>115641104</v>
      </c>
    </row>
    <row r="27">
      <c r="A27" s="2">
        <f>IFERROR(__xludf.DUMMYFUNCTION("""COMPUTED_VALUE"""),45471.66666666667)</f>
        <v>45471.66667</v>
      </c>
      <c r="B27" s="1">
        <f>IFERROR(__xludf.DUMMYFUNCTION("""COMPUTED_VALUE"""),612.06)</f>
        <v>612.06</v>
      </c>
      <c r="D27" s="2">
        <f>IFERROR(__xludf.DUMMYFUNCTION("""COMPUTED_VALUE"""),45471.66666666667)</f>
        <v>45471.66667</v>
      </c>
      <c r="E27" s="1">
        <f>IFERROR(__xludf.DUMMYFUNCTION("""COMPUTED_VALUE"""),618.44)</f>
        <v>618.44</v>
      </c>
      <c r="G27" s="2">
        <f>IFERROR(__xludf.DUMMYFUNCTION("""COMPUTED_VALUE"""),45471.66666666667)</f>
        <v>45471.66667</v>
      </c>
      <c r="H27" s="1">
        <f>IFERROR(__xludf.DUMMYFUNCTION("""COMPUTED_VALUE"""),604.94)</f>
        <v>604.94</v>
      </c>
      <c r="J27" s="2">
        <f>IFERROR(__xludf.DUMMYFUNCTION("""COMPUTED_VALUE"""),45471.66666666667)</f>
        <v>45471.66667</v>
      </c>
      <c r="K27" s="1">
        <f>IFERROR(__xludf.DUMMYFUNCTION("""COMPUTED_VALUE"""),613.78)</f>
        <v>613.78</v>
      </c>
      <c r="M27" s="2">
        <f>IFERROR(__xludf.DUMMYFUNCTION("""COMPUTED_VALUE"""),45471.66666666667)</f>
        <v>45471.66667</v>
      </c>
      <c r="N27" s="1">
        <f>IFERROR(__xludf.DUMMYFUNCTION("""COMPUTED_VALUE"""),1.32559834E8)</f>
        <v>132559834</v>
      </c>
    </row>
    <row r="28">
      <c r="A28" s="2">
        <f>IFERROR(__xludf.DUMMYFUNCTION("""COMPUTED_VALUE"""),45478.66666666667)</f>
        <v>45478.66667</v>
      </c>
      <c r="B28" s="1">
        <f>IFERROR(__xludf.DUMMYFUNCTION("""COMPUTED_VALUE"""),612.29)</f>
        <v>612.29</v>
      </c>
      <c r="D28" s="2">
        <f>IFERROR(__xludf.DUMMYFUNCTION("""COMPUTED_VALUE"""),45478.66666666667)</f>
        <v>45478.66667</v>
      </c>
      <c r="E28" s="1">
        <f>IFERROR(__xludf.DUMMYFUNCTION("""COMPUTED_VALUE"""),616.11)</f>
        <v>616.11</v>
      </c>
      <c r="G28" s="2">
        <f>IFERROR(__xludf.DUMMYFUNCTION("""COMPUTED_VALUE"""),45478.66666666667)</f>
        <v>45478.66667</v>
      </c>
      <c r="H28" s="1">
        <f>IFERROR(__xludf.DUMMYFUNCTION("""COMPUTED_VALUE"""),602.35)</f>
        <v>602.35</v>
      </c>
      <c r="J28" s="2">
        <f>IFERROR(__xludf.DUMMYFUNCTION("""COMPUTED_VALUE"""),45478.66666666667)</f>
        <v>45478.66667</v>
      </c>
      <c r="K28" s="1">
        <f>IFERROR(__xludf.DUMMYFUNCTION("""COMPUTED_VALUE"""),614.24)</f>
        <v>614.24</v>
      </c>
      <c r="M28" s="2">
        <f>IFERROR(__xludf.DUMMYFUNCTION("""COMPUTED_VALUE"""),45478.66666666667)</f>
        <v>45478.66667</v>
      </c>
      <c r="N28" s="1">
        <f>IFERROR(__xludf.DUMMYFUNCTION("""COMPUTED_VALUE"""),7.1591393E7)</f>
        <v>71591393</v>
      </c>
    </row>
    <row r="29">
      <c r="A29" s="2">
        <f>IFERROR(__xludf.DUMMYFUNCTION("""COMPUTED_VALUE"""),45485.66666666667)</f>
        <v>45485.66667</v>
      </c>
      <c r="B29" s="1">
        <f>IFERROR(__xludf.DUMMYFUNCTION("""COMPUTED_VALUE"""),614.86)</f>
        <v>614.86</v>
      </c>
      <c r="D29" s="2">
        <f>IFERROR(__xludf.DUMMYFUNCTION("""COMPUTED_VALUE"""),45485.66666666667)</f>
        <v>45485.66667</v>
      </c>
      <c r="E29" s="1">
        <f>IFERROR(__xludf.DUMMYFUNCTION("""COMPUTED_VALUE"""),625.79)</f>
        <v>625.79</v>
      </c>
      <c r="G29" s="2">
        <f>IFERROR(__xludf.DUMMYFUNCTION("""COMPUTED_VALUE"""),45485.66666666667)</f>
        <v>45485.66667</v>
      </c>
      <c r="H29" s="1">
        <f>IFERROR(__xludf.DUMMYFUNCTION("""COMPUTED_VALUE"""),601.43)</f>
        <v>601.43</v>
      </c>
      <c r="J29" s="2">
        <f>IFERROR(__xludf.DUMMYFUNCTION("""COMPUTED_VALUE"""),45485.66666666667)</f>
        <v>45485.66667</v>
      </c>
      <c r="K29" s="1">
        <f>IFERROR(__xludf.DUMMYFUNCTION("""COMPUTED_VALUE"""),611.8)</f>
        <v>611.8</v>
      </c>
      <c r="M29" s="2">
        <f>IFERROR(__xludf.DUMMYFUNCTION("""COMPUTED_VALUE"""),45485.66666666667)</f>
        <v>45485.66667</v>
      </c>
      <c r="N29" s="1">
        <f>IFERROR(__xludf.DUMMYFUNCTION("""COMPUTED_VALUE"""),1.12313972E8)</f>
        <v>112313972</v>
      </c>
    </row>
    <row r="30">
      <c r="A30" s="2">
        <f>IFERROR(__xludf.DUMMYFUNCTION("""COMPUTED_VALUE"""),45492.66666666667)</f>
        <v>45492.66667</v>
      </c>
      <c r="B30" s="1">
        <f>IFERROR(__xludf.DUMMYFUNCTION("""COMPUTED_VALUE"""),613.14)</f>
        <v>613.14</v>
      </c>
      <c r="D30" s="2">
        <f>IFERROR(__xludf.DUMMYFUNCTION("""COMPUTED_VALUE"""),45492.66666666667)</f>
        <v>45492.66667</v>
      </c>
      <c r="E30" s="1">
        <f>IFERROR(__xludf.DUMMYFUNCTION("""COMPUTED_VALUE"""),621.65)</f>
        <v>621.65</v>
      </c>
      <c r="G30" s="2">
        <f>IFERROR(__xludf.DUMMYFUNCTION("""COMPUTED_VALUE"""),45492.66666666667)</f>
        <v>45492.66667</v>
      </c>
      <c r="H30" s="1">
        <f>IFERROR(__xludf.DUMMYFUNCTION("""COMPUTED_VALUE"""),594.6)</f>
        <v>594.6</v>
      </c>
      <c r="J30" s="2">
        <f>IFERROR(__xludf.DUMMYFUNCTION("""COMPUTED_VALUE"""),45492.66666666667)</f>
        <v>45492.66667</v>
      </c>
      <c r="K30" s="1">
        <f>IFERROR(__xludf.DUMMYFUNCTION("""COMPUTED_VALUE"""),598.03)</f>
        <v>598.03</v>
      </c>
      <c r="M30" s="2">
        <f>IFERROR(__xludf.DUMMYFUNCTION("""COMPUTED_VALUE"""),45492.66666666667)</f>
        <v>45492.66667</v>
      </c>
      <c r="N30" s="1">
        <f>IFERROR(__xludf.DUMMYFUNCTION("""COMPUTED_VALUE"""),1.1794603E8)</f>
        <v>117946030</v>
      </c>
    </row>
    <row r="31">
      <c r="A31" s="2">
        <f>IFERROR(__xludf.DUMMYFUNCTION("""COMPUTED_VALUE"""),45499.66666666667)</f>
        <v>45499.66667</v>
      </c>
      <c r="B31" s="1">
        <f>IFERROR(__xludf.DUMMYFUNCTION("""COMPUTED_VALUE"""),604.14)</f>
        <v>604.14</v>
      </c>
      <c r="D31" s="2">
        <f>IFERROR(__xludf.DUMMYFUNCTION("""COMPUTED_VALUE"""),45499.66666666667)</f>
        <v>45499.66667</v>
      </c>
      <c r="E31" s="1">
        <f>IFERROR(__xludf.DUMMYFUNCTION("""COMPUTED_VALUE"""),619.78)</f>
        <v>619.78</v>
      </c>
      <c r="G31" s="2">
        <f>IFERROR(__xludf.DUMMYFUNCTION("""COMPUTED_VALUE"""),45499.66666666667)</f>
        <v>45499.66667</v>
      </c>
      <c r="H31" s="1">
        <f>IFERROR(__xludf.DUMMYFUNCTION("""COMPUTED_VALUE"""),571.59)</f>
        <v>571.59</v>
      </c>
      <c r="J31" s="2">
        <f>IFERROR(__xludf.DUMMYFUNCTION("""COMPUTED_VALUE"""),45499.66666666667)</f>
        <v>45499.66667</v>
      </c>
      <c r="K31" s="1">
        <f>IFERROR(__xludf.DUMMYFUNCTION("""COMPUTED_VALUE"""),585.28)</f>
        <v>585.28</v>
      </c>
      <c r="M31" s="2">
        <f>IFERROR(__xludf.DUMMYFUNCTION("""COMPUTED_VALUE"""),45499.66666666667)</f>
        <v>45499.66667</v>
      </c>
      <c r="N31" s="1">
        <f>IFERROR(__xludf.DUMMYFUNCTION("""COMPUTED_VALUE"""),1.21372572E8)</f>
        <v>121372572</v>
      </c>
    </row>
    <row r="32">
      <c r="A32" s="2">
        <f>IFERROR(__xludf.DUMMYFUNCTION("""COMPUTED_VALUE"""),45506.66666666667)</f>
        <v>45506.66667</v>
      </c>
      <c r="B32" s="1">
        <f>IFERROR(__xludf.DUMMYFUNCTION("""COMPUTED_VALUE"""),588.08)</f>
        <v>588.08</v>
      </c>
      <c r="D32" s="2">
        <f>IFERROR(__xludf.DUMMYFUNCTION("""COMPUTED_VALUE"""),45506.66666666667)</f>
        <v>45506.66667</v>
      </c>
      <c r="E32" s="1">
        <f>IFERROR(__xludf.DUMMYFUNCTION("""COMPUTED_VALUE"""),593.13)</f>
        <v>593.13</v>
      </c>
      <c r="G32" s="2">
        <f>IFERROR(__xludf.DUMMYFUNCTION("""COMPUTED_VALUE"""),45506.66666666667)</f>
        <v>45506.66667</v>
      </c>
      <c r="H32" s="1">
        <f>IFERROR(__xludf.DUMMYFUNCTION("""COMPUTED_VALUE"""),519.07)</f>
        <v>519.07</v>
      </c>
      <c r="J32" s="2">
        <f>IFERROR(__xludf.DUMMYFUNCTION("""COMPUTED_VALUE"""),45506.66666666667)</f>
        <v>45506.66667</v>
      </c>
      <c r="K32" s="1">
        <f>IFERROR(__xludf.DUMMYFUNCTION("""COMPUTED_VALUE"""),522.06)</f>
        <v>522.06</v>
      </c>
      <c r="M32" s="2">
        <f>IFERROR(__xludf.DUMMYFUNCTION("""COMPUTED_VALUE"""),45506.66666666667)</f>
        <v>45506.66667</v>
      </c>
      <c r="N32" s="1">
        <f>IFERROR(__xludf.DUMMYFUNCTION("""COMPUTED_VALUE"""),2.09151714E8)</f>
        <v>209151714</v>
      </c>
    </row>
    <row r="33">
      <c r="A33" s="2">
        <f>IFERROR(__xludf.DUMMYFUNCTION("""COMPUTED_VALUE"""),45513.66666666667)</f>
        <v>45513.66667</v>
      </c>
      <c r="B33" s="1">
        <f>IFERROR(__xludf.DUMMYFUNCTION("""COMPUTED_VALUE"""),503.7)</f>
        <v>503.7</v>
      </c>
      <c r="D33" s="2">
        <f>IFERROR(__xludf.DUMMYFUNCTION("""COMPUTED_VALUE"""),45513.66666666667)</f>
        <v>45513.66667</v>
      </c>
      <c r="E33" s="1">
        <f>IFERROR(__xludf.DUMMYFUNCTION("""COMPUTED_VALUE"""),565.36)</f>
        <v>565.36</v>
      </c>
      <c r="G33" s="2">
        <f>IFERROR(__xludf.DUMMYFUNCTION("""COMPUTED_VALUE"""),45513.66666666667)</f>
        <v>45513.66667</v>
      </c>
      <c r="H33" s="1">
        <f>IFERROR(__xludf.DUMMYFUNCTION("""COMPUTED_VALUE"""),495.35)</f>
        <v>495.35</v>
      </c>
      <c r="J33" s="2">
        <f>IFERROR(__xludf.DUMMYFUNCTION("""COMPUTED_VALUE"""),45513.66666666667)</f>
        <v>45513.66667</v>
      </c>
      <c r="K33" s="1">
        <f>IFERROR(__xludf.DUMMYFUNCTION("""COMPUTED_VALUE"""),564.62)</f>
        <v>564.62</v>
      </c>
      <c r="M33" s="2">
        <f>IFERROR(__xludf.DUMMYFUNCTION("""COMPUTED_VALUE"""),45513.66666666667)</f>
        <v>45513.66667</v>
      </c>
      <c r="N33" s="1">
        <f>IFERROR(__xludf.DUMMYFUNCTION("""COMPUTED_VALUE"""),2.40575256E8)</f>
        <v>240575256</v>
      </c>
    </row>
    <row r="34">
      <c r="A34" s="2">
        <f>IFERROR(__xludf.DUMMYFUNCTION("""COMPUTED_VALUE"""),45520.66666666667)</f>
        <v>45520.66667</v>
      </c>
      <c r="B34" s="1">
        <f>IFERROR(__xludf.DUMMYFUNCTION("""COMPUTED_VALUE"""),565.21)</f>
        <v>565.21</v>
      </c>
      <c r="D34" s="2">
        <f>IFERROR(__xludf.DUMMYFUNCTION("""COMPUTED_VALUE"""),45520.66666666667)</f>
        <v>45520.66667</v>
      </c>
      <c r="E34" s="1">
        <f>IFERROR(__xludf.DUMMYFUNCTION("""COMPUTED_VALUE"""),586.56)</f>
        <v>586.56</v>
      </c>
      <c r="G34" s="2">
        <f>IFERROR(__xludf.DUMMYFUNCTION("""COMPUTED_VALUE"""),45520.66666666667)</f>
        <v>45520.66667</v>
      </c>
      <c r="H34" s="1">
        <f>IFERROR(__xludf.DUMMYFUNCTION("""COMPUTED_VALUE"""),558.56)</f>
        <v>558.56</v>
      </c>
      <c r="J34" s="2">
        <f>IFERROR(__xludf.DUMMYFUNCTION("""COMPUTED_VALUE"""),45520.66666666667)</f>
        <v>45520.66667</v>
      </c>
      <c r="K34" s="1">
        <f>IFERROR(__xludf.DUMMYFUNCTION("""COMPUTED_VALUE"""),583.51)</f>
        <v>583.51</v>
      </c>
      <c r="M34" s="2">
        <f>IFERROR(__xludf.DUMMYFUNCTION("""COMPUTED_VALUE"""),45520.66666666667)</f>
        <v>45520.66667</v>
      </c>
      <c r="N34" s="1">
        <f>IFERROR(__xludf.DUMMYFUNCTION("""COMPUTED_VALUE"""),1.32697108E8)</f>
        <v>132697108</v>
      </c>
    </row>
    <row r="35">
      <c r="A35" s="2">
        <f>IFERROR(__xludf.DUMMYFUNCTION("""COMPUTED_VALUE"""),45527.66666666667)</f>
        <v>45527.66667</v>
      </c>
      <c r="B35" s="1">
        <f>IFERROR(__xludf.DUMMYFUNCTION("""COMPUTED_VALUE"""),583.9)</f>
        <v>583.9</v>
      </c>
      <c r="D35" s="2">
        <f>IFERROR(__xludf.DUMMYFUNCTION("""COMPUTED_VALUE"""),45527.66666666667)</f>
        <v>45527.66667</v>
      </c>
      <c r="E35" s="1">
        <f>IFERROR(__xludf.DUMMYFUNCTION("""COMPUTED_VALUE"""),604.69)</f>
        <v>604.69</v>
      </c>
      <c r="G35" s="2">
        <f>IFERROR(__xludf.DUMMYFUNCTION("""COMPUTED_VALUE"""),45527.66666666667)</f>
        <v>45527.66667</v>
      </c>
      <c r="H35" s="1">
        <f>IFERROR(__xludf.DUMMYFUNCTION("""COMPUTED_VALUE"""),582.96)</f>
        <v>582.96</v>
      </c>
      <c r="J35" s="2">
        <f>IFERROR(__xludf.DUMMYFUNCTION("""COMPUTED_VALUE"""),45527.66666666667)</f>
        <v>45527.66667</v>
      </c>
      <c r="K35" s="1">
        <f>IFERROR(__xludf.DUMMYFUNCTION("""COMPUTED_VALUE"""),603.29)</f>
        <v>603.29</v>
      </c>
      <c r="M35" s="2">
        <f>IFERROR(__xludf.DUMMYFUNCTION("""COMPUTED_VALUE"""),45527.66666666667)</f>
        <v>45527.66667</v>
      </c>
      <c r="N35" s="1">
        <f>IFERROR(__xludf.DUMMYFUNCTION("""COMPUTED_VALUE"""),1.03056483E8)</f>
        <v>103056483</v>
      </c>
    </row>
    <row r="36">
      <c r="A36" s="2">
        <f>IFERROR(__xludf.DUMMYFUNCTION("""COMPUTED_VALUE"""),45534.66666666667)</f>
        <v>45534.66667</v>
      </c>
      <c r="B36" s="1">
        <f>IFERROR(__xludf.DUMMYFUNCTION("""COMPUTED_VALUE"""),603.15)</f>
        <v>603.15</v>
      </c>
      <c r="D36" s="2">
        <f>IFERROR(__xludf.DUMMYFUNCTION("""COMPUTED_VALUE"""),45534.66666666667)</f>
        <v>45534.66667</v>
      </c>
      <c r="E36" s="1">
        <f>IFERROR(__xludf.DUMMYFUNCTION("""COMPUTED_VALUE"""),605.19)</f>
        <v>605.19</v>
      </c>
      <c r="G36" s="2">
        <f>IFERROR(__xludf.DUMMYFUNCTION("""COMPUTED_VALUE"""),45534.66666666667)</f>
        <v>45534.66667</v>
      </c>
      <c r="H36" s="1">
        <f>IFERROR(__xludf.DUMMYFUNCTION("""COMPUTED_VALUE"""),589.39)</f>
        <v>589.39</v>
      </c>
      <c r="J36" s="2">
        <f>IFERROR(__xludf.DUMMYFUNCTION("""COMPUTED_VALUE"""),45534.66666666667)</f>
        <v>45534.66667</v>
      </c>
      <c r="K36" s="1">
        <f>IFERROR(__xludf.DUMMYFUNCTION("""COMPUTED_VALUE"""),604.5)</f>
        <v>604.5</v>
      </c>
      <c r="M36" s="2">
        <f>IFERROR(__xludf.DUMMYFUNCTION("""COMPUTED_VALUE"""),45534.66666666667)</f>
        <v>45534.66667</v>
      </c>
      <c r="N36" s="1">
        <f>IFERROR(__xludf.DUMMYFUNCTION("""COMPUTED_VALUE"""),7.8112882E7)</f>
        <v>78112882</v>
      </c>
    </row>
    <row r="37">
      <c r="A37" s="2">
        <f>IFERROR(__xludf.DUMMYFUNCTION("""COMPUTED_VALUE"""),45541.66666666667)</f>
        <v>45541.66667</v>
      </c>
      <c r="B37" s="1">
        <f>IFERROR(__xludf.DUMMYFUNCTION("""COMPUTED_VALUE"""),599.92)</f>
        <v>599.92</v>
      </c>
      <c r="D37" s="2">
        <f>IFERROR(__xludf.DUMMYFUNCTION("""COMPUTED_VALUE"""),45541.66666666667)</f>
        <v>45541.66667</v>
      </c>
      <c r="E37" s="1">
        <f>IFERROR(__xludf.DUMMYFUNCTION("""COMPUTED_VALUE"""),600.44)</f>
        <v>600.44</v>
      </c>
      <c r="G37" s="2">
        <f>IFERROR(__xludf.DUMMYFUNCTION("""COMPUTED_VALUE"""),45541.66666666667)</f>
        <v>45541.66667</v>
      </c>
      <c r="H37" s="1">
        <f>IFERROR(__xludf.DUMMYFUNCTION("""COMPUTED_VALUE"""),575.58)</f>
        <v>575.58</v>
      </c>
      <c r="J37" s="2">
        <f>IFERROR(__xludf.DUMMYFUNCTION("""COMPUTED_VALUE"""),45541.66666666667)</f>
        <v>45541.66667</v>
      </c>
      <c r="K37" s="1">
        <f>IFERROR(__xludf.DUMMYFUNCTION("""COMPUTED_VALUE"""),577.12)</f>
        <v>577.12</v>
      </c>
      <c r="M37" s="2">
        <f>IFERROR(__xludf.DUMMYFUNCTION("""COMPUTED_VALUE"""),45541.66666666667)</f>
        <v>45541.66667</v>
      </c>
      <c r="N37" s="1">
        <f>IFERROR(__xludf.DUMMYFUNCTION("""COMPUTED_VALUE"""),8.3559569E7)</f>
        <v>83559569</v>
      </c>
    </row>
    <row r="38">
      <c r="A38" s="2">
        <f>IFERROR(__xludf.DUMMYFUNCTION("""COMPUTED_VALUE"""),45548.66666666667)</f>
        <v>45548.66667</v>
      </c>
      <c r="B38" s="1">
        <f>IFERROR(__xludf.DUMMYFUNCTION("""COMPUTED_VALUE"""),576.92)</f>
        <v>576.92</v>
      </c>
      <c r="D38" s="2">
        <f>IFERROR(__xludf.DUMMYFUNCTION("""COMPUTED_VALUE"""),45548.66666666667)</f>
        <v>45548.66667</v>
      </c>
      <c r="E38" s="1">
        <f>IFERROR(__xludf.DUMMYFUNCTION("""COMPUTED_VALUE"""),599.17)</f>
        <v>599.17</v>
      </c>
      <c r="G38" s="2">
        <f>IFERROR(__xludf.DUMMYFUNCTION("""COMPUTED_VALUE"""),45548.66666666667)</f>
        <v>45548.66667</v>
      </c>
      <c r="H38" s="1">
        <f>IFERROR(__xludf.DUMMYFUNCTION("""COMPUTED_VALUE"""),569.13)</f>
        <v>569.13</v>
      </c>
      <c r="J38" s="2">
        <f>IFERROR(__xludf.DUMMYFUNCTION("""COMPUTED_VALUE"""),45548.66666666667)</f>
        <v>45548.66667</v>
      </c>
      <c r="K38" s="1">
        <f>IFERROR(__xludf.DUMMYFUNCTION("""COMPUTED_VALUE"""),593.84)</f>
        <v>593.84</v>
      </c>
      <c r="M38" s="2">
        <f>IFERROR(__xludf.DUMMYFUNCTION("""COMPUTED_VALUE"""),45548.66666666667)</f>
        <v>45548.66667</v>
      </c>
      <c r="N38" s="1">
        <f>IFERROR(__xludf.DUMMYFUNCTION("""COMPUTED_VALUE"""),1.1206862E8)</f>
        <v>112068620</v>
      </c>
    </row>
    <row r="39">
      <c r="A39" s="2">
        <f>IFERROR(__xludf.DUMMYFUNCTION("""COMPUTED_VALUE"""),45555.66666666667)</f>
        <v>45555.66667</v>
      </c>
      <c r="B39" s="1">
        <f>IFERROR(__xludf.DUMMYFUNCTION("""COMPUTED_VALUE"""),595.08)</f>
        <v>595.08</v>
      </c>
      <c r="D39" s="2">
        <f>IFERROR(__xludf.DUMMYFUNCTION("""COMPUTED_VALUE"""),45555.66666666667)</f>
        <v>45555.66667</v>
      </c>
      <c r="E39" s="1">
        <f>IFERROR(__xludf.DUMMYFUNCTION("""COMPUTED_VALUE"""),622.48)</f>
        <v>622.48</v>
      </c>
      <c r="G39" s="2">
        <f>IFERROR(__xludf.DUMMYFUNCTION("""COMPUTED_VALUE"""),45555.66666666667)</f>
        <v>45555.66667</v>
      </c>
      <c r="H39" s="1">
        <f>IFERROR(__xludf.DUMMYFUNCTION("""COMPUTED_VALUE"""),593.33)</f>
        <v>593.33</v>
      </c>
      <c r="J39" s="2">
        <f>IFERROR(__xludf.DUMMYFUNCTION("""COMPUTED_VALUE"""),45555.66666666667)</f>
        <v>45555.66667</v>
      </c>
      <c r="K39" s="1">
        <f>IFERROR(__xludf.DUMMYFUNCTION("""COMPUTED_VALUE"""),611.33)</f>
        <v>611.33</v>
      </c>
      <c r="M39" s="2">
        <f>IFERROR(__xludf.DUMMYFUNCTION("""COMPUTED_VALUE"""),45555.66666666667)</f>
        <v>45555.66667</v>
      </c>
      <c r="N39" s="1">
        <f>IFERROR(__xludf.DUMMYFUNCTION("""COMPUTED_VALUE"""),1.318084E8)</f>
        <v>131808400</v>
      </c>
    </row>
    <row r="40">
      <c r="A40" s="2">
        <f>IFERROR(__xludf.DUMMYFUNCTION("""COMPUTED_VALUE"""),45562.66666666667)</f>
        <v>45562.66667</v>
      </c>
      <c r="B40" s="1">
        <f>IFERROR(__xludf.DUMMYFUNCTION("""COMPUTED_VALUE"""),615.73)</f>
        <v>615.73</v>
      </c>
      <c r="D40" s="2">
        <f>IFERROR(__xludf.DUMMYFUNCTION("""COMPUTED_VALUE"""),45562.66666666667)</f>
        <v>45562.66667</v>
      </c>
      <c r="E40" s="1">
        <f>IFERROR(__xludf.DUMMYFUNCTION("""COMPUTED_VALUE"""),625.46)</f>
        <v>625.46</v>
      </c>
      <c r="G40" s="2">
        <f>IFERROR(__xludf.DUMMYFUNCTION("""COMPUTED_VALUE"""),45562.66666666667)</f>
        <v>45562.66667</v>
      </c>
      <c r="H40" s="1">
        <f>IFERROR(__xludf.DUMMYFUNCTION("""COMPUTED_VALUE"""),607.57)</f>
        <v>607.57</v>
      </c>
      <c r="J40" s="2">
        <f>IFERROR(__xludf.DUMMYFUNCTION("""COMPUTED_VALUE"""),45562.66666666667)</f>
        <v>45562.66667</v>
      </c>
      <c r="K40" s="1">
        <f>IFERROR(__xludf.DUMMYFUNCTION("""COMPUTED_VALUE"""),620.7)</f>
        <v>620.7</v>
      </c>
      <c r="M40" s="2">
        <f>IFERROR(__xludf.DUMMYFUNCTION("""COMPUTED_VALUE"""),45562.66666666667)</f>
        <v>45562.66667</v>
      </c>
      <c r="N40" s="1">
        <f>IFERROR(__xludf.DUMMYFUNCTION("""COMPUTED_VALUE"""),9.9197891E7)</f>
        <v>99197891</v>
      </c>
    </row>
    <row r="41">
      <c r="A41" s="2">
        <f>IFERROR(__xludf.DUMMYFUNCTION("""COMPUTED_VALUE"""),45569.66666666667)</f>
        <v>45569.66667</v>
      </c>
      <c r="B41" s="1">
        <f>IFERROR(__xludf.DUMMYFUNCTION("""COMPUTED_VALUE"""),616.67)</f>
        <v>616.67</v>
      </c>
      <c r="D41" s="2">
        <f>IFERROR(__xludf.DUMMYFUNCTION("""COMPUTED_VALUE"""),45569.66666666667)</f>
        <v>45569.66667</v>
      </c>
      <c r="E41" s="1">
        <f>IFERROR(__xludf.DUMMYFUNCTION("""COMPUTED_VALUE"""),633.0)</f>
        <v>633</v>
      </c>
      <c r="G41" s="2">
        <f>IFERROR(__xludf.DUMMYFUNCTION("""COMPUTED_VALUE"""),45569.66666666667)</f>
        <v>45569.66667</v>
      </c>
      <c r="H41" s="1">
        <f>IFERROR(__xludf.DUMMYFUNCTION("""COMPUTED_VALUE"""),609.4)</f>
        <v>609.4</v>
      </c>
      <c r="J41" s="2">
        <f>IFERROR(__xludf.DUMMYFUNCTION("""COMPUTED_VALUE"""),45569.66666666667)</f>
        <v>45569.66667</v>
      </c>
      <c r="K41" s="1">
        <f>IFERROR(__xludf.DUMMYFUNCTION("""COMPUTED_VALUE"""),628.79)</f>
        <v>628.79</v>
      </c>
      <c r="M41" s="2">
        <f>IFERROR(__xludf.DUMMYFUNCTION("""COMPUTED_VALUE"""),45569.66666666667)</f>
        <v>45569.66667</v>
      </c>
      <c r="N41" s="1">
        <f>IFERROR(__xludf.DUMMYFUNCTION("""COMPUTED_VALUE"""),8.8888054E7)</f>
        <v>88888054</v>
      </c>
    </row>
    <row r="42">
      <c r="A42" s="2">
        <f>IFERROR(__xludf.DUMMYFUNCTION("""COMPUTED_VALUE"""),45576.66666666667)</f>
        <v>45576.66667</v>
      </c>
      <c r="B42" s="1">
        <f>IFERROR(__xludf.DUMMYFUNCTION("""COMPUTED_VALUE"""),627.19)</f>
        <v>627.19</v>
      </c>
      <c r="D42" s="2">
        <f>IFERROR(__xludf.DUMMYFUNCTION("""COMPUTED_VALUE"""),45576.66666666667)</f>
        <v>45576.66667</v>
      </c>
      <c r="E42" s="1">
        <f>IFERROR(__xludf.DUMMYFUNCTION("""COMPUTED_VALUE"""),649.86)</f>
        <v>649.86</v>
      </c>
      <c r="G42" s="2">
        <f>IFERROR(__xludf.DUMMYFUNCTION("""COMPUTED_VALUE"""),45576.66666666667)</f>
        <v>45576.66667</v>
      </c>
      <c r="H42" s="1">
        <f>IFERROR(__xludf.DUMMYFUNCTION("""COMPUTED_VALUE"""),618.78)</f>
        <v>618.78</v>
      </c>
      <c r="J42" s="2">
        <f>IFERROR(__xludf.DUMMYFUNCTION("""COMPUTED_VALUE"""),45576.66666666667)</f>
        <v>45576.66667</v>
      </c>
      <c r="K42" s="1">
        <f>IFERROR(__xludf.DUMMYFUNCTION("""COMPUTED_VALUE"""),648.49)</f>
        <v>648.49</v>
      </c>
      <c r="M42" s="2">
        <f>IFERROR(__xludf.DUMMYFUNCTION("""COMPUTED_VALUE"""),45576.66666666667)</f>
        <v>45576.66667</v>
      </c>
      <c r="N42" s="1">
        <f>IFERROR(__xludf.DUMMYFUNCTION("""COMPUTED_VALUE"""),1.28990157E8)</f>
        <v>128990157</v>
      </c>
    </row>
    <row r="43">
      <c r="A43" s="2">
        <f>IFERROR(__xludf.DUMMYFUNCTION("""COMPUTED_VALUE"""),45583.66666666667)</f>
        <v>45583.66667</v>
      </c>
      <c r="B43" s="1">
        <f>IFERROR(__xludf.DUMMYFUNCTION("""COMPUTED_VALUE"""),651.76)</f>
        <v>651.76</v>
      </c>
      <c r="D43" s="2">
        <f>IFERROR(__xludf.DUMMYFUNCTION("""COMPUTED_VALUE"""),45583.66666666667)</f>
        <v>45583.66667</v>
      </c>
      <c r="E43" s="1">
        <f>IFERROR(__xludf.DUMMYFUNCTION("""COMPUTED_VALUE"""),653.78)</f>
        <v>653.78</v>
      </c>
      <c r="G43" s="2">
        <f>IFERROR(__xludf.DUMMYFUNCTION("""COMPUTED_VALUE"""),45583.66666666667)</f>
        <v>45583.66667</v>
      </c>
      <c r="H43" s="1">
        <f>IFERROR(__xludf.DUMMYFUNCTION("""COMPUTED_VALUE"""),642.5)</f>
        <v>642.5</v>
      </c>
      <c r="J43" s="2">
        <f>IFERROR(__xludf.DUMMYFUNCTION("""COMPUTED_VALUE"""),45583.66666666667)</f>
        <v>45583.66667</v>
      </c>
      <c r="K43" s="1">
        <f>IFERROR(__xludf.DUMMYFUNCTION("""COMPUTED_VALUE"""),651.44)</f>
        <v>651.44</v>
      </c>
      <c r="M43" s="2">
        <f>IFERROR(__xludf.DUMMYFUNCTION("""COMPUTED_VALUE"""),45583.66666666667)</f>
        <v>45583.66667</v>
      </c>
      <c r="N43" s="1">
        <f>IFERROR(__xludf.DUMMYFUNCTION("""COMPUTED_VALUE"""),1.04353364E8)</f>
        <v>104353364</v>
      </c>
    </row>
    <row r="44">
      <c r="A44" s="2">
        <f>IFERROR(__xludf.DUMMYFUNCTION("""COMPUTED_VALUE"""),45590.66666666667)</f>
        <v>45590.66667</v>
      </c>
      <c r="B44" s="1">
        <f>IFERROR(__xludf.DUMMYFUNCTION("""COMPUTED_VALUE"""),648.05)</f>
        <v>648.05</v>
      </c>
      <c r="D44" s="2">
        <f>IFERROR(__xludf.DUMMYFUNCTION("""COMPUTED_VALUE"""),45590.66666666667)</f>
        <v>45590.66667</v>
      </c>
      <c r="E44" s="1">
        <f>IFERROR(__xludf.DUMMYFUNCTION("""COMPUTED_VALUE"""),652.97)</f>
        <v>652.97</v>
      </c>
      <c r="G44" s="2">
        <f>IFERROR(__xludf.DUMMYFUNCTION("""COMPUTED_VALUE"""),45590.66666666667)</f>
        <v>45590.66667</v>
      </c>
      <c r="H44" s="1">
        <f>IFERROR(__xludf.DUMMYFUNCTION("""COMPUTED_VALUE"""),628.75)</f>
        <v>628.75</v>
      </c>
      <c r="J44" s="2">
        <f>IFERROR(__xludf.DUMMYFUNCTION("""COMPUTED_VALUE"""),45590.66666666667)</f>
        <v>45590.66667</v>
      </c>
      <c r="K44" s="1">
        <f>IFERROR(__xludf.DUMMYFUNCTION("""COMPUTED_VALUE"""),640.48)</f>
        <v>640.48</v>
      </c>
      <c r="M44" s="2">
        <f>IFERROR(__xludf.DUMMYFUNCTION("""COMPUTED_VALUE"""),45590.66666666667)</f>
        <v>45590.66667</v>
      </c>
      <c r="N44" s="1">
        <f>IFERROR(__xludf.DUMMYFUNCTION("""COMPUTED_VALUE"""),1.01344593E8)</f>
        <v>101344593</v>
      </c>
    </row>
    <row r="45">
      <c r="A45" s="2">
        <f>IFERROR(__xludf.DUMMYFUNCTION("""COMPUTED_VALUE"""),45597.66666666667)</f>
        <v>45597.66667</v>
      </c>
      <c r="B45" s="1">
        <f>IFERROR(__xludf.DUMMYFUNCTION("""COMPUTED_VALUE"""),643.27)</f>
        <v>643.27</v>
      </c>
      <c r="D45" s="2">
        <f>IFERROR(__xludf.DUMMYFUNCTION("""COMPUTED_VALUE"""),45597.66666666667)</f>
        <v>45597.66667</v>
      </c>
      <c r="E45" s="1">
        <f>IFERROR(__xludf.DUMMYFUNCTION("""COMPUTED_VALUE"""),656.99)</f>
        <v>656.99</v>
      </c>
      <c r="G45" s="2">
        <f>IFERROR(__xludf.DUMMYFUNCTION("""COMPUTED_VALUE"""),45597.66666666667)</f>
        <v>45597.66667</v>
      </c>
      <c r="H45" s="1">
        <f>IFERROR(__xludf.DUMMYFUNCTION("""COMPUTED_VALUE"""),636.66)</f>
        <v>636.66</v>
      </c>
      <c r="J45" s="2">
        <f>IFERROR(__xludf.DUMMYFUNCTION("""COMPUTED_VALUE"""),45597.66666666667)</f>
        <v>45597.66667</v>
      </c>
      <c r="K45" s="1">
        <f>IFERROR(__xludf.DUMMYFUNCTION("""COMPUTED_VALUE"""),639.92)</f>
        <v>639.92</v>
      </c>
      <c r="M45" s="2">
        <f>IFERROR(__xludf.DUMMYFUNCTION("""COMPUTED_VALUE"""),45597.66666666667)</f>
        <v>45597.66667</v>
      </c>
      <c r="N45" s="1">
        <f>IFERROR(__xludf.DUMMYFUNCTION("""COMPUTED_VALUE"""),9.6287442E7)</f>
        <v>96287442</v>
      </c>
    </row>
    <row r="46">
      <c r="A46" s="2">
        <f>IFERROR(__xludf.DUMMYFUNCTION("""COMPUTED_VALUE"""),45604.66666666667)</f>
        <v>45604.66667</v>
      </c>
      <c r="B46" s="1">
        <f>IFERROR(__xludf.DUMMYFUNCTION("""COMPUTED_VALUE"""),639.82)</f>
        <v>639.82</v>
      </c>
      <c r="D46" s="2">
        <f>IFERROR(__xludf.DUMMYFUNCTION("""COMPUTED_VALUE"""),45604.66666666667)</f>
        <v>45604.66667</v>
      </c>
      <c r="E46" s="1">
        <f>IFERROR(__xludf.DUMMYFUNCTION("""COMPUTED_VALUE"""),690.15)</f>
        <v>690.15</v>
      </c>
      <c r="G46" s="2">
        <f>IFERROR(__xludf.DUMMYFUNCTION("""COMPUTED_VALUE"""),45604.66666666667)</f>
        <v>45604.66667</v>
      </c>
      <c r="H46" s="1">
        <f>IFERROR(__xludf.DUMMYFUNCTION("""COMPUTED_VALUE"""),628.31)</f>
        <v>628.31</v>
      </c>
      <c r="J46" s="2">
        <f>IFERROR(__xludf.DUMMYFUNCTION("""COMPUTED_VALUE"""),45604.66666666667)</f>
        <v>45604.66667</v>
      </c>
      <c r="K46" s="1">
        <f>IFERROR(__xludf.DUMMYFUNCTION("""COMPUTED_VALUE"""),651.47)</f>
        <v>651.47</v>
      </c>
      <c r="M46" s="2">
        <f>IFERROR(__xludf.DUMMYFUNCTION("""COMPUTED_VALUE"""),45604.66666666667)</f>
        <v>45604.66667</v>
      </c>
      <c r="N46" s="1">
        <f>IFERROR(__xludf.DUMMYFUNCTION("""COMPUTED_VALUE"""),2.12737559E8)</f>
        <v>212737559</v>
      </c>
    </row>
    <row r="47">
      <c r="A47" s="2">
        <f>IFERROR(__xludf.DUMMYFUNCTION("""COMPUTED_VALUE"""),45611.66666666667)</f>
        <v>45611.66667</v>
      </c>
      <c r="B47" s="1">
        <f>IFERROR(__xludf.DUMMYFUNCTION("""COMPUTED_VALUE"""),655.87)</f>
        <v>655.87</v>
      </c>
      <c r="D47" s="2">
        <f>IFERROR(__xludf.DUMMYFUNCTION("""COMPUTED_VALUE"""),45611.66666666667)</f>
        <v>45611.66667</v>
      </c>
      <c r="E47" s="1">
        <f>IFERROR(__xludf.DUMMYFUNCTION("""COMPUTED_VALUE"""),675.0)</f>
        <v>675</v>
      </c>
      <c r="G47" s="2">
        <f>IFERROR(__xludf.DUMMYFUNCTION("""COMPUTED_VALUE"""),45611.66666666667)</f>
        <v>45611.66667</v>
      </c>
      <c r="H47" s="1">
        <f>IFERROR(__xludf.DUMMYFUNCTION("""COMPUTED_VALUE"""),610.06)</f>
        <v>610.06</v>
      </c>
      <c r="J47" s="2">
        <f>IFERROR(__xludf.DUMMYFUNCTION("""COMPUTED_VALUE"""),45611.66666666667)</f>
        <v>45611.66667</v>
      </c>
      <c r="K47" s="1">
        <f>IFERROR(__xludf.DUMMYFUNCTION("""COMPUTED_VALUE"""),611.23)</f>
        <v>611.23</v>
      </c>
      <c r="M47" s="2">
        <f>IFERROR(__xludf.DUMMYFUNCTION("""COMPUTED_VALUE"""),45611.66666666667)</f>
        <v>45611.66667</v>
      </c>
      <c r="N47" s="1">
        <f>IFERROR(__xludf.DUMMYFUNCTION("""COMPUTED_VALUE"""),2.247026E8)</f>
        <v>224702600</v>
      </c>
    </row>
    <row r="48">
      <c r="A48" s="2">
        <f>IFERROR(__xludf.DUMMYFUNCTION("""COMPUTED_VALUE"""),45618.66666666667)</f>
        <v>45618.66667</v>
      </c>
      <c r="B48" s="1">
        <f>IFERROR(__xludf.DUMMYFUNCTION("""COMPUTED_VALUE"""),611.5)</f>
        <v>611.5</v>
      </c>
      <c r="D48" s="2">
        <f>IFERROR(__xludf.DUMMYFUNCTION("""COMPUTED_VALUE"""),45618.66666666667)</f>
        <v>45618.66667</v>
      </c>
      <c r="E48" s="1">
        <f>IFERROR(__xludf.DUMMYFUNCTION("""COMPUTED_VALUE"""),661.84)</f>
        <v>661.84</v>
      </c>
      <c r="G48" s="2">
        <f>IFERROR(__xludf.DUMMYFUNCTION("""COMPUTED_VALUE"""),45618.66666666667)</f>
        <v>45618.66667</v>
      </c>
      <c r="H48" s="1">
        <f>IFERROR(__xludf.DUMMYFUNCTION("""COMPUTED_VALUE"""),606.1)</f>
        <v>606.1</v>
      </c>
      <c r="J48" s="2">
        <f>IFERROR(__xludf.DUMMYFUNCTION("""COMPUTED_VALUE"""),45618.66666666667)</f>
        <v>45618.66667</v>
      </c>
      <c r="K48" s="1">
        <f>IFERROR(__xludf.DUMMYFUNCTION("""COMPUTED_VALUE"""),661.42)</f>
        <v>661.42</v>
      </c>
      <c r="M48" s="2">
        <f>IFERROR(__xludf.DUMMYFUNCTION("""COMPUTED_VALUE"""),45618.66666666667)</f>
        <v>45618.66667</v>
      </c>
      <c r="N48" s="1">
        <f>IFERROR(__xludf.DUMMYFUNCTION("""COMPUTED_VALUE"""),1.87133973E8)</f>
        <v>187133973</v>
      </c>
    </row>
    <row r="49">
      <c r="A49" s="2">
        <f>IFERROR(__xludf.DUMMYFUNCTION("""COMPUTED_VALUE"""),45625.54166666667)</f>
        <v>45625.54167</v>
      </c>
      <c r="B49" s="1">
        <f>IFERROR(__xludf.DUMMYFUNCTION("""COMPUTED_VALUE"""),666.06)</f>
        <v>666.06</v>
      </c>
      <c r="D49" s="2">
        <f>IFERROR(__xludf.DUMMYFUNCTION("""COMPUTED_VALUE"""),45625.54166666667)</f>
        <v>45625.54167</v>
      </c>
      <c r="E49" s="1">
        <f>IFERROR(__xludf.DUMMYFUNCTION("""COMPUTED_VALUE"""),675.88)</f>
        <v>675.88</v>
      </c>
      <c r="G49" s="2">
        <f>IFERROR(__xludf.DUMMYFUNCTION("""COMPUTED_VALUE"""),45625.54166666667)</f>
        <v>45625.54167</v>
      </c>
      <c r="H49" s="1">
        <f>IFERROR(__xludf.DUMMYFUNCTION("""COMPUTED_VALUE"""),657.97)</f>
        <v>657.97</v>
      </c>
      <c r="J49" s="2">
        <f>IFERROR(__xludf.DUMMYFUNCTION("""COMPUTED_VALUE"""),45625.54166666667)</f>
        <v>45625.54167</v>
      </c>
      <c r="K49" s="1">
        <f>IFERROR(__xludf.DUMMYFUNCTION("""COMPUTED_VALUE"""),665.58)</f>
        <v>665.58</v>
      </c>
      <c r="M49" s="2">
        <f>IFERROR(__xludf.DUMMYFUNCTION("""COMPUTED_VALUE"""),45625.54166666667)</f>
        <v>45625.54167</v>
      </c>
      <c r="N49" s="1">
        <f>IFERROR(__xludf.DUMMYFUNCTION("""COMPUTED_VALUE"""),9.4778221E7)</f>
        <v>94778221</v>
      </c>
    </row>
    <row r="50">
      <c r="A50" s="2">
        <f>IFERROR(__xludf.DUMMYFUNCTION("""COMPUTED_VALUE"""),45632.66666666667)</f>
        <v>45632.66667</v>
      </c>
      <c r="B50" s="1">
        <f>IFERROR(__xludf.DUMMYFUNCTION("""COMPUTED_VALUE"""),666.3)</f>
        <v>666.3</v>
      </c>
      <c r="D50" s="2">
        <f>IFERROR(__xludf.DUMMYFUNCTION("""COMPUTED_VALUE"""),45632.66666666667)</f>
        <v>45632.66667</v>
      </c>
      <c r="E50" s="1">
        <f>IFERROR(__xludf.DUMMYFUNCTION("""COMPUTED_VALUE"""),702.93)</f>
        <v>702.93</v>
      </c>
      <c r="G50" s="2">
        <f>IFERROR(__xludf.DUMMYFUNCTION("""COMPUTED_VALUE"""),45632.66666666667)</f>
        <v>45632.66667</v>
      </c>
      <c r="H50" s="1">
        <f>IFERROR(__xludf.DUMMYFUNCTION("""COMPUTED_VALUE"""),662.65)</f>
        <v>662.65</v>
      </c>
      <c r="J50" s="2">
        <f>IFERROR(__xludf.DUMMYFUNCTION("""COMPUTED_VALUE"""),45632.66666666667)</f>
        <v>45632.66667</v>
      </c>
      <c r="K50" s="1">
        <f>IFERROR(__xludf.DUMMYFUNCTION("""COMPUTED_VALUE"""),696.04)</f>
        <v>696.04</v>
      </c>
      <c r="M50" s="2">
        <f>IFERROR(__xludf.DUMMYFUNCTION("""COMPUTED_VALUE"""),45632.66666666667)</f>
        <v>45632.66667</v>
      </c>
      <c r="N50" s="1">
        <f>IFERROR(__xludf.DUMMYFUNCTION("""COMPUTED_VALUE"""),1.35520072E8)</f>
        <v>135520072</v>
      </c>
    </row>
    <row r="51">
      <c r="A51" s="2">
        <f>IFERROR(__xludf.DUMMYFUNCTION("""COMPUTED_VALUE"""),45639.66666666667)</f>
        <v>45639.66667</v>
      </c>
      <c r="B51" s="1">
        <f>IFERROR(__xludf.DUMMYFUNCTION("""COMPUTED_VALUE"""),690.69)</f>
        <v>690.69</v>
      </c>
      <c r="D51" s="2">
        <f>IFERROR(__xludf.DUMMYFUNCTION("""COMPUTED_VALUE"""),45639.66666666667)</f>
        <v>45639.66667</v>
      </c>
      <c r="E51" s="1">
        <f>IFERROR(__xludf.DUMMYFUNCTION("""COMPUTED_VALUE"""),692.33)</f>
        <v>692.33</v>
      </c>
      <c r="G51" s="2">
        <f>IFERROR(__xludf.DUMMYFUNCTION("""COMPUTED_VALUE"""),45639.66666666667)</f>
        <v>45639.66667</v>
      </c>
      <c r="H51" s="1">
        <f>IFERROR(__xludf.DUMMYFUNCTION("""COMPUTED_VALUE"""),653.7)</f>
        <v>653.7</v>
      </c>
      <c r="J51" s="2">
        <f>IFERROR(__xludf.DUMMYFUNCTION("""COMPUTED_VALUE"""),45639.66666666667)</f>
        <v>45639.66667</v>
      </c>
      <c r="K51" s="1">
        <f>IFERROR(__xludf.DUMMYFUNCTION("""COMPUTED_VALUE"""),657.15)</f>
        <v>657.15</v>
      </c>
      <c r="M51" s="2">
        <f>IFERROR(__xludf.DUMMYFUNCTION("""COMPUTED_VALUE"""),45639.66666666667)</f>
        <v>45639.66667</v>
      </c>
      <c r="N51" s="1">
        <f>IFERROR(__xludf.DUMMYFUNCTION("""COMPUTED_VALUE"""),1.85913515E8)</f>
        <v>185913515</v>
      </c>
    </row>
    <row r="52">
      <c r="A52" s="2">
        <f>IFERROR(__xludf.DUMMYFUNCTION("""COMPUTED_VALUE"""),45646.66666666667)</f>
        <v>45646.66667</v>
      </c>
      <c r="B52" s="1">
        <f>IFERROR(__xludf.DUMMYFUNCTION("""COMPUTED_VALUE"""),657.91)</f>
        <v>657.91</v>
      </c>
      <c r="D52" s="2">
        <f>IFERROR(__xludf.DUMMYFUNCTION("""COMPUTED_VALUE"""),45646.66666666667)</f>
        <v>45646.66667</v>
      </c>
      <c r="E52" s="1">
        <f>IFERROR(__xludf.DUMMYFUNCTION("""COMPUTED_VALUE"""),667.91)</f>
        <v>667.91</v>
      </c>
      <c r="G52" s="2">
        <f>IFERROR(__xludf.DUMMYFUNCTION("""COMPUTED_VALUE"""),45646.66666666667)</f>
        <v>45646.66667</v>
      </c>
      <c r="H52" s="1">
        <f>IFERROR(__xludf.DUMMYFUNCTION("""COMPUTED_VALUE"""),618.09)</f>
        <v>618.09</v>
      </c>
      <c r="J52" s="2">
        <f>IFERROR(__xludf.DUMMYFUNCTION("""COMPUTED_VALUE"""),45646.66666666667)</f>
        <v>45646.66667</v>
      </c>
      <c r="K52" s="1">
        <f>IFERROR(__xludf.DUMMYFUNCTION("""COMPUTED_VALUE"""),630.2)</f>
        <v>630.2</v>
      </c>
      <c r="M52" s="2">
        <f>IFERROR(__xludf.DUMMYFUNCTION("""COMPUTED_VALUE"""),45646.66666666667)</f>
        <v>45646.66667</v>
      </c>
      <c r="N52" s="1">
        <f>IFERROR(__xludf.DUMMYFUNCTION("""COMPUTED_VALUE"""),1.94365464E8)</f>
        <v>194365464</v>
      </c>
    </row>
    <row r="53">
      <c r="A53" s="2">
        <f>IFERROR(__xludf.DUMMYFUNCTION("""COMPUTED_VALUE"""),45653.66666666667)</f>
        <v>45653.66667</v>
      </c>
      <c r="B53" s="1">
        <f>IFERROR(__xludf.DUMMYFUNCTION("""COMPUTED_VALUE"""),629.74)</f>
        <v>629.74</v>
      </c>
      <c r="D53" s="2">
        <f>IFERROR(__xludf.DUMMYFUNCTION("""COMPUTED_VALUE"""),45653.66666666667)</f>
        <v>45653.66667</v>
      </c>
      <c r="E53" s="1">
        <f>IFERROR(__xludf.DUMMYFUNCTION("""COMPUTED_VALUE"""),630.48)</f>
        <v>630.48</v>
      </c>
      <c r="G53" s="2">
        <f>IFERROR(__xludf.DUMMYFUNCTION("""COMPUTED_VALUE"""),45653.66666666667)</f>
        <v>45653.66667</v>
      </c>
      <c r="H53" s="1">
        <f>IFERROR(__xludf.DUMMYFUNCTION("""COMPUTED_VALUE"""),610.61)</f>
        <v>610.61</v>
      </c>
      <c r="J53" s="2">
        <f>IFERROR(__xludf.DUMMYFUNCTION("""COMPUTED_VALUE"""),45653.66666666667)</f>
        <v>45653.66667</v>
      </c>
      <c r="K53" s="1">
        <f>IFERROR(__xludf.DUMMYFUNCTION("""COMPUTED_VALUE"""),615.52)</f>
        <v>615.52</v>
      </c>
      <c r="M53" s="2">
        <f>IFERROR(__xludf.DUMMYFUNCTION("""COMPUTED_VALUE"""),45653.66666666667)</f>
        <v>45653.66667</v>
      </c>
      <c r="N53" s="1">
        <f>IFERROR(__xludf.DUMMYFUNCTION("""COMPUTED_VALUE"""),6.5708199E7)</f>
        <v>65708199</v>
      </c>
    </row>
    <row r="54">
      <c r="A54" s="2">
        <f>IFERROR(__xludf.DUMMYFUNCTION("""COMPUTED_VALUE"""),45660.66666666667)</f>
        <v>45660.66667</v>
      </c>
      <c r="B54" s="1">
        <f>IFERROR(__xludf.DUMMYFUNCTION("""COMPUTED_VALUE"""),609.65)</f>
        <v>609.65</v>
      </c>
      <c r="D54" s="2">
        <f>IFERROR(__xludf.DUMMYFUNCTION("""COMPUTED_VALUE"""),45660.66666666667)</f>
        <v>45660.66667</v>
      </c>
      <c r="E54" s="1">
        <f>IFERROR(__xludf.DUMMYFUNCTION("""COMPUTED_VALUE"""),621.22)</f>
        <v>621.22</v>
      </c>
      <c r="G54" s="2">
        <f>IFERROR(__xludf.DUMMYFUNCTION("""COMPUTED_VALUE"""),45660.66666666667)</f>
        <v>45660.66667</v>
      </c>
      <c r="H54" s="1">
        <f>IFERROR(__xludf.DUMMYFUNCTION("""COMPUTED_VALUE"""),601.12)</f>
        <v>601.12</v>
      </c>
      <c r="J54" s="2">
        <f>IFERROR(__xludf.DUMMYFUNCTION("""COMPUTED_VALUE"""),45660.66666666667)</f>
        <v>45660.66667</v>
      </c>
      <c r="K54" s="1">
        <f>IFERROR(__xludf.DUMMYFUNCTION("""COMPUTED_VALUE"""),620.96)</f>
        <v>620.96</v>
      </c>
      <c r="M54" s="2">
        <f>IFERROR(__xludf.DUMMYFUNCTION("""COMPUTED_VALUE"""),45660.66666666667)</f>
        <v>45660.66667</v>
      </c>
      <c r="N54" s="1">
        <f>IFERROR(__xludf.DUMMYFUNCTION("""COMPUTED_VALUE"""),9.2614778E7)</f>
        <v>92614778</v>
      </c>
    </row>
    <row r="55">
      <c r="A55" s="2">
        <f>IFERROR(__xludf.DUMMYFUNCTION("""COMPUTED_VALUE"""),45667.66666666667)</f>
        <v>45667.66667</v>
      </c>
      <c r="B55" s="1">
        <f>IFERROR(__xludf.DUMMYFUNCTION("""COMPUTED_VALUE"""),625.67)</f>
        <v>625.67</v>
      </c>
      <c r="D55" s="2">
        <f>IFERROR(__xludf.DUMMYFUNCTION("""COMPUTED_VALUE"""),45667.66666666667)</f>
        <v>45667.66667</v>
      </c>
      <c r="E55" s="1">
        <f>IFERROR(__xludf.DUMMYFUNCTION("""COMPUTED_VALUE"""),643.0)</f>
        <v>643</v>
      </c>
      <c r="G55" s="2">
        <f>IFERROR(__xludf.DUMMYFUNCTION("""COMPUTED_VALUE"""),45667.66666666667)</f>
        <v>45667.66667</v>
      </c>
      <c r="H55" s="1">
        <f>IFERROR(__xludf.DUMMYFUNCTION("""COMPUTED_VALUE"""),599.09)</f>
        <v>599.09</v>
      </c>
      <c r="J55" s="2">
        <f>IFERROR(__xludf.DUMMYFUNCTION("""COMPUTED_VALUE"""),45667.66666666667)</f>
        <v>45667.66667</v>
      </c>
      <c r="K55" s="1">
        <f>IFERROR(__xludf.DUMMYFUNCTION("""COMPUTED_VALUE"""),601.96)</f>
        <v>601.96</v>
      </c>
      <c r="M55" s="2">
        <f>IFERROR(__xludf.DUMMYFUNCTION("""COMPUTED_VALUE"""),45667.66666666667)</f>
        <v>45667.66667</v>
      </c>
      <c r="N55" s="1">
        <f>IFERROR(__xludf.DUMMYFUNCTION("""COMPUTED_VALUE"""),1.24157902E8)</f>
        <v>124157902</v>
      </c>
    </row>
    <row r="56">
      <c r="A56" s="2">
        <f>IFERROR(__xludf.DUMMYFUNCTION("""COMPUTED_VALUE"""),45674.66666666667)</f>
        <v>45674.66667</v>
      </c>
      <c r="B56" s="1">
        <f>IFERROR(__xludf.DUMMYFUNCTION("""COMPUTED_VALUE"""),593.63)</f>
        <v>593.63</v>
      </c>
      <c r="D56" s="2">
        <f>IFERROR(__xludf.DUMMYFUNCTION("""COMPUTED_VALUE"""),45674.66666666667)</f>
        <v>45674.66667</v>
      </c>
      <c r="E56" s="1">
        <f>IFERROR(__xludf.DUMMYFUNCTION("""COMPUTED_VALUE"""),629.51)</f>
        <v>629.51</v>
      </c>
      <c r="G56" s="2">
        <f>IFERROR(__xludf.DUMMYFUNCTION("""COMPUTED_VALUE"""),45674.66666666667)</f>
        <v>45674.66667</v>
      </c>
      <c r="H56" s="1">
        <f>IFERROR(__xludf.DUMMYFUNCTION("""COMPUTED_VALUE"""),591.05)</f>
        <v>591.05</v>
      </c>
      <c r="J56" s="2">
        <f>IFERROR(__xludf.DUMMYFUNCTION("""COMPUTED_VALUE"""),45674.66666666667)</f>
        <v>45674.66667</v>
      </c>
      <c r="K56" s="1">
        <f>IFERROR(__xludf.DUMMYFUNCTION("""COMPUTED_VALUE"""),624.33)</f>
        <v>624.33</v>
      </c>
      <c r="M56" s="2">
        <f>IFERROR(__xludf.DUMMYFUNCTION("""COMPUTED_VALUE"""),45674.66666666667)</f>
        <v>45674.66667</v>
      </c>
      <c r="N56" s="1">
        <f>IFERROR(__xludf.DUMMYFUNCTION("""COMPUTED_VALUE"""),1.39660875E8)</f>
        <v>139660875</v>
      </c>
    </row>
    <row r="57">
      <c r="A57" s="2">
        <f>IFERROR(__xludf.DUMMYFUNCTION("""COMPUTED_VALUE"""),45681.66666666667)</f>
        <v>45681.66667</v>
      </c>
      <c r="B57" s="1">
        <f>IFERROR(__xludf.DUMMYFUNCTION("""COMPUTED_VALUE"""),631.74)</f>
        <v>631.74</v>
      </c>
      <c r="D57" s="2">
        <f>IFERROR(__xludf.DUMMYFUNCTION("""COMPUTED_VALUE"""),45681.66666666667)</f>
        <v>45681.66667</v>
      </c>
      <c r="E57" s="1">
        <f>IFERROR(__xludf.DUMMYFUNCTION("""COMPUTED_VALUE"""),636.6)</f>
        <v>636.6</v>
      </c>
      <c r="G57" s="2">
        <f>IFERROR(__xludf.DUMMYFUNCTION("""COMPUTED_VALUE"""),45681.66666666667)</f>
        <v>45681.66667</v>
      </c>
      <c r="H57" s="1">
        <f>IFERROR(__xludf.DUMMYFUNCTION("""COMPUTED_VALUE"""),610.28)</f>
        <v>610.28</v>
      </c>
      <c r="J57" s="2">
        <f>IFERROR(__xludf.DUMMYFUNCTION("""COMPUTED_VALUE"""),45681.66666666667)</f>
        <v>45681.66667</v>
      </c>
      <c r="K57" s="1">
        <f>IFERROR(__xludf.DUMMYFUNCTION("""COMPUTED_VALUE"""),623.5)</f>
        <v>623.5</v>
      </c>
      <c r="M57" s="2">
        <f>IFERROR(__xludf.DUMMYFUNCTION("""COMPUTED_VALUE"""),45681.66666666667)</f>
        <v>45681.66667</v>
      </c>
      <c r="N57" s="1">
        <f>IFERROR(__xludf.DUMMYFUNCTION("""COMPUTED_VALUE"""),1.21517279E8)</f>
        <v>121517279</v>
      </c>
    </row>
    <row r="58">
      <c r="A58" s="2">
        <f>IFERROR(__xludf.DUMMYFUNCTION("""COMPUTED_VALUE"""),45688.66666666667)</f>
        <v>45688.66667</v>
      </c>
      <c r="B58" s="1">
        <f>IFERROR(__xludf.DUMMYFUNCTION("""COMPUTED_VALUE"""),613.75)</f>
        <v>613.75</v>
      </c>
      <c r="D58" s="2">
        <f>IFERROR(__xludf.DUMMYFUNCTION("""COMPUTED_VALUE"""),45688.66666666667)</f>
        <v>45688.66667</v>
      </c>
      <c r="E58" s="1">
        <f>IFERROR(__xludf.DUMMYFUNCTION("""COMPUTED_VALUE"""),640.56)</f>
        <v>640.56</v>
      </c>
      <c r="G58" s="2">
        <f>IFERROR(__xludf.DUMMYFUNCTION("""COMPUTED_VALUE"""),45688.66666666667)</f>
        <v>45688.66667</v>
      </c>
      <c r="H58" s="1">
        <f>IFERROR(__xludf.DUMMYFUNCTION("""COMPUTED_VALUE"""),613.75)</f>
        <v>613.75</v>
      </c>
      <c r="J58" s="2">
        <f>IFERROR(__xludf.DUMMYFUNCTION("""COMPUTED_VALUE"""),45688.66666666667)</f>
        <v>45688.66667</v>
      </c>
      <c r="K58" s="1">
        <f>IFERROR(__xludf.DUMMYFUNCTION("""COMPUTED_VALUE"""),621.32)</f>
        <v>621.32</v>
      </c>
      <c r="M58" s="2">
        <f>IFERROR(__xludf.DUMMYFUNCTION("""COMPUTED_VALUE"""),45688.66666666667)</f>
        <v>45688.66667</v>
      </c>
      <c r="N58" s="1">
        <f>IFERROR(__xludf.DUMMYFUNCTION("""COMPUTED_VALUE"""),1.32743885E8)</f>
        <v>132743885</v>
      </c>
    </row>
    <row r="59">
      <c r="A59" s="2">
        <f>IFERROR(__xludf.DUMMYFUNCTION("""COMPUTED_VALUE"""),45695.66666666667)</f>
        <v>45695.66667</v>
      </c>
      <c r="B59" s="1">
        <f>IFERROR(__xludf.DUMMYFUNCTION("""COMPUTED_VALUE"""),611.79)</f>
        <v>611.79</v>
      </c>
      <c r="D59" s="2">
        <f>IFERROR(__xludf.DUMMYFUNCTION("""COMPUTED_VALUE"""),45695.66666666667)</f>
        <v>45695.66667</v>
      </c>
      <c r="E59" s="1">
        <f>IFERROR(__xludf.DUMMYFUNCTION("""COMPUTED_VALUE"""),639.01)</f>
        <v>639.01</v>
      </c>
      <c r="G59" s="2">
        <f>IFERROR(__xludf.DUMMYFUNCTION("""COMPUTED_VALUE"""),45695.66666666667)</f>
        <v>45695.66667</v>
      </c>
      <c r="H59" s="1">
        <f>IFERROR(__xludf.DUMMYFUNCTION("""COMPUTED_VALUE"""),599.79)</f>
        <v>599.79</v>
      </c>
      <c r="J59" s="2">
        <f>IFERROR(__xludf.DUMMYFUNCTION("""COMPUTED_VALUE"""),45695.66666666667)</f>
        <v>45695.66667</v>
      </c>
      <c r="K59" s="1">
        <f>IFERROR(__xludf.DUMMYFUNCTION("""COMPUTED_VALUE"""),636.06)</f>
        <v>636.06</v>
      </c>
      <c r="M59" s="2">
        <f>IFERROR(__xludf.DUMMYFUNCTION("""COMPUTED_VALUE"""),45695.66666666667)</f>
        <v>45695.66667</v>
      </c>
      <c r="N59" s="1">
        <f>IFERROR(__xludf.DUMMYFUNCTION("""COMPUTED_VALUE"""),1.88774811E8)</f>
        <v>188774811</v>
      </c>
    </row>
    <row r="60">
      <c r="A60" s="2">
        <f>IFERROR(__xludf.DUMMYFUNCTION("""COMPUTED_VALUE"""),45702.66666666667)</f>
        <v>45702.66667</v>
      </c>
      <c r="B60" s="1">
        <f>IFERROR(__xludf.DUMMYFUNCTION("""COMPUTED_VALUE"""),644.66)</f>
        <v>644.66</v>
      </c>
      <c r="D60" s="2">
        <f>IFERROR(__xludf.DUMMYFUNCTION("""COMPUTED_VALUE"""),45702.66666666667)</f>
        <v>45702.66667</v>
      </c>
      <c r="E60" s="1">
        <f>IFERROR(__xludf.DUMMYFUNCTION("""COMPUTED_VALUE"""),656.63)</f>
        <v>656.63</v>
      </c>
      <c r="G60" s="2">
        <f>IFERROR(__xludf.DUMMYFUNCTION("""COMPUTED_VALUE"""),45702.66666666667)</f>
        <v>45702.66667</v>
      </c>
      <c r="H60" s="1">
        <f>IFERROR(__xludf.DUMMYFUNCTION("""COMPUTED_VALUE"""),528.06)</f>
        <v>528.06</v>
      </c>
      <c r="J60" s="2">
        <f>IFERROR(__xludf.DUMMYFUNCTION("""COMPUTED_VALUE"""),45702.66666666667)</f>
        <v>45702.66667</v>
      </c>
      <c r="K60" s="1">
        <f>IFERROR(__xludf.DUMMYFUNCTION("""COMPUTED_VALUE"""),529.12)</f>
        <v>529.12</v>
      </c>
      <c r="M60" s="2">
        <f>IFERROR(__xludf.DUMMYFUNCTION("""COMPUTED_VALUE"""),45702.66666666667)</f>
        <v>45702.66667</v>
      </c>
      <c r="N60" s="1">
        <f>IFERROR(__xludf.DUMMYFUNCTION("""COMPUTED_VALUE"""),2.29279489E8)</f>
        <v>229279489</v>
      </c>
    </row>
    <row r="61">
      <c r="A61" s="2">
        <f>IFERROR(__xludf.DUMMYFUNCTION("""COMPUTED_VALUE"""),45709.66666666667)</f>
        <v>45709.66667</v>
      </c>
      <c r="B61" s="1">
        <f>IFERROR(__xludf.DUMMYFUNCTION("""COMPUTED_VALUE"""),531.13)</f>
        <v>531.13</v>
      </c>
      <c r="D61" s="2">
        <f>IFERROR(__xludf.DUMMYFUNCTION("""COMPUTED_VALUE"""),45709.66666666667)</f>
        <v>45709.66667</v>
      </c>
      <c r="E61" s="1">
        <f>IFERROR(__xludf.DUMMYFUNCTION("""COMPUTED_VALUE"""),533.7)</f>
        <v>533.7</v>
      </c>
      <c r="G61" s="2">
        <f>IFERROR(__xludf.DUMMYFUNCTION("""COMPUTED_VALUE"""),45709.66666666667)</f>
        <v>45709.66667</v>
      </c>
      <c r="H61" s="1">
        <f>IFERROR(__xludf.DUMMYFUNCTION("""COMPUTED_VALUE"""),500.33)</f>
        <v>500.33</v>
      </c>
      <c r="J61" s="2">
        <f>IFERROR(__xludf.DUMMYFUNCTION("""COMPUTED_VALUE"""),45709.66666666667)</f>
        <v>45709.66667</v>
      </c>
      <c r="K61" s="1">
        <f>IFERROR(__xludf.DUMMYFUNCTION("""COMPUTED_VALUE"""),502.38)</f>
        <v>502.38</v>
      </c>
      <c r="M61" s="2">
        <f>IFERROR(__xludf.DUMMYFUNCTION("""COMPUTED_VALUE"""),45709.66666666667)</f>
        <v>45709.66667</v>
      </c>
      <c r="N61" s="1">
        <f>IFERROR(__xludf.DUMMYFUNCTION("""COMPUTED_VALUE"""),1.49956994E8)</f>
        <v>149956994</v>
      </c>
    </row>
    <row r="62">
      <c r="A62" s="2">
        <f>IFERROR(__xludf.DUMMYFUNCTION("""COMPUTED_VALUE"""),45716.66666666667)</f>
        <v>45716.66667</v>
      </c>
      <c r="B62" s="1">
        <f>IFERROR(__xludf.DUMMYFUNCTION("""COMPUTED_VALUE"""),503.99)</f>
        <v>503.99</v>
      </c>
      <c r="D62" s="2">
        <f>IFERROR(__xludf.DUMMYFUNCTION("""COMPUTED_VALUE"""),45716.66666666667)</f>
        <v>45716.66667</v>
      </c>
      <c r="E62" s="1">
        <f>IFERROR(__xludf.DUMMYFUNCTION("""COMPUTED_VALUE"""),515.66)</f>
        <v>515.66</v>
      </c>
      <c r="G62" s="2">
        <f>IFERROR(__xludf.DUMMYFUNCTION("""COMPUTED_VALUE"""),45716.66666666667)</f>
        <v>45716.66667</v>
      </c>
      <c r="H62" s="1">
        <f>IFERROR(__xludf.DUMMYFUNCTION("""COMPUTED_VALUE"""),492.51)</f>
        <v>492.51</v>
      </c>
      <c r="J62" s="2">
        <f>IFERROR(__xludf.DUMMYFUNCTION("""COMPUTED_VALUE"""),45716.66666666667)</f>
        <v>45716.66667</v>
      </c>
      <c r="K62" s="1">
        <f>IFERROR(__xludf.DUMMYFUNCTION("""COMPUTED_VALUE"""),499.56)</f>
        <v>499.56</v>
      </c>
      <c r="M62" s="2">
        <f>IFERROR(__xludf.DUMMYFUNCTION("""COMPUTED_VALUE"""),45716.66666666667)</f>
        <v>45716.66667</v>
      </c>
      <c r="N62" s="1">
        <f>IFERROR(__xludf.DUMMYFUNCTION("""COMPUTED_VALUE"""),2.37999443E8)</f>
        <v>237999443</v>
      </c>
    </row>
    <row r="63">
      <c r="A63" s="2">
        <f>IFERROR(__xludf.DUMMYFUNCTION("""COMPUTED_VALUE"""),45723.66666666667)</f>
        <v>45723.66667</v>
      </c>
      <c r="B63" s="1">
        <f>IFERROR(__xludf.DUMMYFUNCTION("""COMPUTED_VALUE"""),502.38)</f>
        <v>502.38</v>
      </c>
      <c r="D63" s="2">
        <f>IFERROR(__xludf.DUMMYFUNCTION("""COMPUTED_VALUE"""),45723.66666666667)</f>
        <v>45723.66667</v>
      </c>
      <c r="E63" s="1">
        <f>IFERROR(__xludf.DUMMYFUNCTION("""COMPUTED_VALUE"""),504.72)</f>
        <v>504.72</v>
      </c>
      <c r="G63" s="2">
        <f>IFERROR(__xludf.DUMMYFUNCTION("""COMPUTED_VALUE"""),45723.66666666667)</f>
        <v>45723.66667</v>
      </c>
      <c r="H63" s="1">
        <f>IFERROR(__xludf.DUMMYFUNCTION("""COMPUTED_VALUE"""),467.99)</f>
        <v>467.99</v>
      </c>
      <c r="J63" s="2">
        <f>IFERROR(__xludf.DUMMYFUNCTION("""COMPUTED_VALUE"""),45723.66666666667)</f>
        <v>45723.66667</v>
      </c>
      <c r="K63" s="1">
        <f>IFERROR(__xludf.DUMMYFUNCTION("""COMPUTED_VALUE"""),479.5)</f>
        <v>479.5</v>
      </c>
      <c r="M63" s="2">
        <f>IFERROR(__xludf.DUMMYFUNCTION("""COMPUTED_VALUE"""),45723.66666666667)</f>
        <v>45723.66667</v>
      </c>
      <c r="N63" s="1">
        <f>IFERROR(__xludf.DUMMYFUNCTION("""COMPUTED_VALUE"""),2.08002096E8)</f>
        <v>208002096</v>
      </c>
    </row>
    <row r="64">
      <c r="A64" s="2">
        <f>IFERROR(__xludf.DUMMYFUNCTION("""COMPUTED_VALUE"""),45730.66666666667)</f>
        <v>45730.66667</v>
      </c>
      <c r="B64" s="1">
        <f>IFERROR(__xludf.DUMMYFUNCTION("""COMPUTED_VALUE"""),473.22)</f>
        <v>473.22</v>
      </c>
      <c r="D64" s="2">
        <f>IFERROR(__xludf.DUMMYFUNCTION("""COMPUTED_VALUE"""),45730.66666666667)</f>
        <v>45730.66667</v>
      </c>
      <c r="E64" s="1">
        <f>IFERROR(__xludf.DUMMYFUNCTION("""COMPUTED_VALUE"""),477.8)</f>
        <v>477.8</v>
      </c>
      <c r="G64" s="2">
        <f>IFERROR(__xludf.DUMMYFUNCTION("""COMPUTED_VALUE"""),45730.66666666667)</f>
        <v>45730.66667</v>
      </c>
      <c r="H64" s="1">
        <f>IFERROR(__xludf.DUMMYFUNCTION("""COMPUTED_VALUE"""),424.8)</f>
        <v>424.8</v>
      </c>
      <c r="J64" s="2">
        <f>IFERROR(__xludf.DUMMYFUNCTION("""COMPUTED_VALUE"""),45730.66666666667)</f>
        <v>45730.66667</v>
      </c>
      <c r="K64" s="1">
        <f>IFERROR(__xludf.DUMMYFUNCTION("""COMPUTED_VALUE"""),430.91)</f>
        <v>430.91</v>
      </c>
      <c r="M64" s="2">
        <f>IFERROR(__xludf.DUMMYFUNCTION("""COMPUTED_VALUE"""),45730.66666666667)</f>
        <v>45730.66667</v>
      </c>
      <c r="N64" s="1">
        <f>IFERROR(__xludf.DUMMYFUNCTION("""COMPUTED_VALUE"""),2.79513907E8)</f>
        <v>279513907</v>
      </c>
    </row>
    <row r="65">
      <c r="A65" s="2">
        <f>IFERROR(__xludf.DUMMYFUNCTION("""COMPUTED_VALUE"""),45737.66666666667)</f>
        <v>45737.66667</v>
      </c>
      <c r="B65" s="1">
        <f>IFERROR(__xludf.DUMMYFUNCTION("""COMPUTED_VALUE"""),431.05)</f>
        <v>431.05</v>
      </c>
      <c r="D65" s="2">
        <f>IFERROR(__xludf.DUMMYFUNCTION("""COMPUTED_VALUE"""),45737.66666666667)</f>
        <v>45737.66667</v>
      </c>
      <c r="E65" s="1">
        <f>IFERROR(__xludf.DUMMYFUNCTION("""COMPUTED_VALUE"""),443.13)</f>
        <v>443.13</v>
      </c>
      <c r="G65" s="2">
        <f>IFERROR(__xludf.DUMMYFUNCTION("""COMPUTED_VALUE"""),45737.66666666667)</f>
        <v>45737.66667</v>
      </c>
      <c r="H65" s="1">
        <f>IFERROR(__xludf.DUMMYFUNCTION("""COMPUTED_VALUE"""),423.85)</f>
        <v>423.85</v>
      </c>
      <c r="J65" s="2">
        <f>IFERROR(__xludf.DUMMYFUNCTION("""COMPUTED_VALUE"""),45737.66666666667)</f>
        <v>45737.66667</v>
      </c>
      <c r="K65" s="1">
        <f>IFERROR(__xludf.DUMMYFUNCTION("""COMPUTED_VALUE"""),440.26)</f>
        <v>440.26</v>
      </c>
      <c r="M65" s="2">
        <f>IFERROR(__xludf.DUMMYFUNCTION("""COMPUTED_VALUE"""),45737.66666666667)</f>
        <v>45737.66667</v>
      </c>
      <c r="N65" s="1">
        <f>IFERROR(__xludf.DUMMYFUNCTION("""COMPUTED_VALUE"""),2.49861439E8)</f>
        <v>249861439</v>
      </c>
    </row>
    <row r="66">
      <c r="A66" s="2">
        <f>IFERROR(__xludf.DUMMYFUNCTION("""COMPUTED_VALUE"""),45744.66666666667)</f>
        <v>45744.66667</v>
      </c>
      <c r="B66" s="1">
        <f>IFERROR(__xludf.DUMMYFUNCTION("""COMPUTED_VALUE"""),447.31)</f>
        <v>447.31</v>
      </c>
      <c r="D66" s="2">
        <f>IFERROR(__xludf.DUMMYFUNCTION("""COMPUTED_VALUE"""),45744.66666666667)</f>
        <v>45744.66667</v>
      </c>
      <c r="E66" s="1">
        <f>IFERROR(__xludf.DUMMYFUNCTION("""COMPUTED_VALUE"""),463.61)</f>
        <v>463.61</v>
      </c>
      <c r="G66" s="2">
        <f>IFERROR(__xludf.DUMMYFUNCTION("""COMPUTED_VALUE"""),45744.66666666667)</f>
        <v>45744.66667</v>
      </c>
      <c r="H66" s="1">
        <f>IFERROR(__xludf.DUMMYFUNCTION("""COMPUTED_VALUE"""),431.14)</f>
        <v>431.14</v>
      </c>
      <c r="J66" s="2">
        <f>IFERROR(__xludf.DUMMYFUNCTION("""COMPUTED_VALUE"""),45744.66666666667)</f>
        <v>45744.66667</v>
      </c>
      <c r="K66" s="1">
        <f>IFERROR(__xludf.DUMMYFUNCTION("""COMPUTED_VALUE"""),432.71)</f>
        <v>432.71</v>
      </c>
      <c r="M66" s="2">
        <f>IFERROR(__xludf.DUMMYFUNCTION("""COMPUTED_VALUE"""),45744.66666666667)</f>
        <v>45744.66667</v>
      </c>
      <c r="N66" s="1">
        <f>IFERROR(__xludf.DUMMYFUNCTION("""COMPUTED_VALUE"""),1.66728506E8)</f>
        <v>166728506</v>
      </c>
    </row>
    <row r="67">
      <c r="A67" s="2">
        <f>IFERROR(__xludf.DUMMYFUNCTION("""COMPUTED_VALUE"""),45751.66666666667)</f>
        <v>45751.66667</v>
      </c>
      <c r="B67" s="1">
        <f>IFERROR(__xludf.DUMMYFUNCTION("""COMPUTED_VALUE"""),426.89)</f>
        <v>426.89</v>
      </c>
      <c r="D67" s="2">
        <f>IFERROR(__xludf.DUMMYFUNCTION("""COMPUTED_VALUE"""),45751.66666666667)</f>
        <v>45751.66667</v>
      </c>
      <c r="E67" s="1">
        <f>IFERROR(__xludf.DUMMYFUNCTION("""COMPUTED_VALUE"""),439.98)</f>
        <v>439.98</v>
      </c>
      <c r="G67" s="2">
        <f>IFERROR(__xludf.DUMMYFUNCTION("""COMPUTED_VALUE"""),45751.66666666667)</f>
        <v>45751.66667</v>
      </c>
      <c r="H67" s="1">
        <f>IFERROR(__xludf.DUMMYFUNCTION("""COMPUTED_VALUE"""),362.21)</f>
        <v>362.21</v>
      </c>
      <c r="J67" s="2">
        <f>IFERROR(__xludf.DUMMYFUNCTION("""COMPUTED_VALUE"""),45751.66666666667)</f>
        <v>45751.66667</v>
      </c>
      <c r="K67" s="1">
        <f>IFERROR(__xludf.DUMMYFUNCTION("""COMPUTED_VALUE"""),367.56)</f>
        <v>367.56</v>
      </c>
      <c r="M67" s="2">
        <f>IFERROR(__xludf.DUMMYFUNCTION("""COMPUTED_VALUE"""),45751.66666666667)</f>
        <v>45751.66667</v>
      </c>
      <c r="N67" s="1">
        <f>IFERROR(__xludf.DUMMYFUNCTION("""COMPUTED_VALUE"""),2.34456617E8)</f>
        <v>234456617</v>
      </c>
    </row>
    <row r="68">
      <c r="A68" s="2">
        <f>IFERROR(__xludf.DUMMYFUNCTION("""COMPUTED_VALUE"""),45758.66666666667)</f>
        <v>45758.66667</v>
      </c>
      <c r="B68" s="1">
        <f>IFERROR(__xludf.DUMMYFUNCTION("""COMPUTED_VALUE"""),351.94)</f>
        <v>351.94</v>
      </c>
      <c r="D68" s="2">
        <f>IFERROR(__xludf.DUMMYFUNCTION("""COMPUTED_VALUE"""),45758.66666666667)</f>
        <v>45758.66667</v>
      </c>
      <c r="E68" s="1">
        <f>IFERROR(__xludf.DUMMYFUNCTION("""COMPUTED_VALUE"""),412.21)</f>
        <v>412.21</v>
      </c>
      <c r="G68" s="2">
        <f>IFERROR(__xludf.DUMMYFUNCTION("""COMPUTED_VALUE"""),45758.66666666667)</f>
        <v>45758.66667</v>
      </c>
      <c r="H68" s="1">
        <f>IFERROR(__xludf.DUMMYFUNCTION("""COMPUTED_VALUE"""),346.44)</f>
        <v>346.44</v>
      </c>
      <c r="J68" s="2">
        <f>IFERROR(__xludf.DUMMYFUNCTION("""COMPUTED_VALUE"""),45758.66666666667)</f>
        <v>45758.66667</v>
      </c>
      <c r="K68" s="1">
        <f>IFERROR(__xludf.DUMMYFUNCTION("""COMPUTED_VALUE"""),385.41)</f>
        <v>385.41</v>
      </c>
      <c r="M68" s="2">
        <f>IFERROR(__xludf.DUMMYFUNCTION("""COMPUTED_VALUE"""),45758.66666666667)</f>
        <v>45758.66667</v>
      </c>
      <c r="N68" s="1">
        <f>IFERROR(__xludf.DUMMYFUNCTION("""COMPUTED_VALUE"""),2.40854703E8)</f>
        <v>240854703</v>
      </c>
    </row>
    <row r="69">
      <c r="A69" s="2">
        <f>IFERROR(__xludf.DUMMYFUNCTION("""COMPUTED_VALUE"""),45764.66666666667)</f>
        <v>45764.66667</v>
      </c>
      <c r="B69" s="1">
        <f>IFERROR(__xludf.DUMMYFUNCTION("""COMPUTED_VALUE"""),394.15)</f>
        <v>394.15</v>
      </c>
      <c r="D69" s="2">
        <f>IFERROR(__xludf.DUMMYFUNCTION("""COMPUTED_VALUE"""),45764.66666666667)</f>
        <v>45764.66667</v>
      </c>
      <c r="E69" s="1">
        <f>IFERROR(__xludf.DUMMYFUNCTION("""COMPUTED_VALUE"""),396.8)</f>
        <v>396.8</v>
      </c>
      <c r="G69" s="2">
        <f>IFERROR(__xludf.DUMMYFUNCTION("""COMPUTED_VALUE"""),45764.66666666667)</f>
        <v>45764.66667</v>
      </c>
      <c r="H69" s="1">
        <f>IFERROR(__xludf.DUMMYFUNCTION("""COMPUTED_VALUE"""),366.16)</f>
        <v>366.16</v>
      </c>
      <c r="J69" s="2">
        <f>IFERROR(__xludf.DUMMYFUNCTION("""COMPUTED_VALUE"""),45764.66666666667)</f>
        <v>45764.66667</v>
      </c>
      <c r="K69" s="1">
        <f>IFERROR(__xludf.DUMMYFUNCTION("""COMPUTED_VALUE"""),378.64)</f>
        <v>378.64</v>
      </c>
      <c r="M69" s="2">
        <f>IFERROR(__xludf.DUMMYFUNCTION("""COMPUTED_VALUE"""),45764.66666666667)</f>
        <v>45764.66667</v>
      </c>
      <c r="N69" s="1">
        <f>IFERROR(__xludf.DUMMYFUNCTION("""COMPUTED_VALUE"""),1.4073457E8)</f>
        <v>140734570</v>
      </c>
    </row>
    <row r="70">
      <c r="A70" s="2">
        <f>IFERROR(__xludf.DUMMYFUNCTION("""COMPUTED_VALUE"""),45772.66666666667)</f>
        <v>45772.66667</v>
      </c>
      <c r="B70" s="1">
        <f>IFERROR(__xludf.DUMMYFUNCTION("""COMPUTED_VALUE"""),371.3)</f>
        <v>371.3</v>
      </c>
      <c r="D70" s="2">
        <f>IFERROR(__xludf.DUMMYFUNCTION("""COMPUTED_VALUE"""),45772.66666666667)</f>
        <v>45772.66667</v>
      </c>
      <c r="E70" s="1">
        <f>IFERROR(__xludf.DUMMYFUNCTION("""COMPUTED_VALUE"""),397.71)</f>
        <v>397.71</v>
      </c>
      <c r="G70" s="2">
        <f>IFERROR(__xludf.DUMMYFUNCTION("""COMPUTED_VALUE"""),45772.66666666667)</f>
        <v>45772.66667</v>
      </c>
      <c r="H70" s="1">
        <f>IFERROR(__xludf.DUMMYFUNCTION("""COMPUTED_VALUE"""),360.13)</f>
        <v>360.13</v>
      </c>
      <c r="J70" s="2">
        <f>IFERROR(__xludf.DUMMYFUNCTION("""COMPUTED_VALUE"""),45772.66666666667)</f>
        <v>45772.66667</v>
      </c>
      <c r="K70" s="1">
        <f>IFERROR(__xludf.DUMMYFUNCTION("""COMPUTED_VALUE"""),396.13)</f>
        <v>396.13</v>
      </c>
      <c r="M70" s="2">
        <f>IFERROR(__xludf.DUMMYFUNCTION("""COMPUTED_VALUE"""),45772.66666666667)</f>
        <v>45772.66667</v>
      </c>
      <c r="N70" s="1">
        <f>IFERROR(__xludf.DUMMYFUNCTION("""COMPUTED_VALUE"""),1.67049024E8)</f>
        <v>167049024</v>
      </c>
    </row>
    <row r="71">
      <c r="A71" s="2">
        <f>IFERROR(__xludf.DUMMYFUNCTION("""COMPUTED_VALUE"""),45779.66666666667)</f>
        <v>45779.66667</v>
      </c>
      <c r="B71" s="1">
        <f>IFERROR(__xludf.DUMMYFUNCTION("""COMPUTED_VALUE"""),396.82)</f>
        <v>396.82</v>
      </c>
      <c r="D71" s="2">
        <f>IFERROR(__xludf.DUMMYFUNCTION("""COMPUTED_VALUE"""),45779.66666666667)</f>
        <v>45779.66667</v>
      </c>
      <c r="E71" s="1">
        <f>IFERROR(__xludf.DUMMYFUNCTION("""COMPUTED_VALUE"""),408.65)</f>
        <v>408.65</v>
      </c>
      <c r="G71" s="2">
        <f>IFERROR(__xludf.DUMMYFUNCTION("""COMPUTED_VALUE"""),45779.66666666667)</f>
        <v>45779.66667</v>
      </c>
      <c r="H71" s="1">
        <f>IFERROR(__xludf.DUMMYFUNCTION("""COMPUTED_VALUE"""),383.54)</f>
        <v>383.54</v>
      </c>
      <c r="J71" s="2">
        <f>IFERROR(__xludf.DUMMYFUNCTION("""COMPUTED_VALUE"""),45779.66666666667)</f>
        <v>45779.66667</v>
      </c>
      <c r="K71" s="1">
        <f>IFERROR(__xludf.DUMMYFUNCTION("""COMPUTED_VALUE"""),404.06)</f>
        <v>404.06</v>
      </c>
      <c r="M71" s="2">
        <f>IFERROR(__xludf.DUMMYFUNCTION("""COMPUTED_VALUE"""),45779.66666666667)</f>
        <v>45779.66667</v>
      </c>
      <c r="N71" s="1">
        <f>IFERROR(__xludf.DUMMYFUNCTION("""COMPUTED_VALUE"""),1.50413283E8)</f>
        <v>150413283</v>
      </c>
    </row>
    <row r="72">
      <c r="A72" s="2">
        <f>IFERROR(__xludf.DUMMYFUNCTION("""COMPUTED_VALUE"""),45786.66666666667)</f>
        <v>45786.66667</v>
      </c>
      <c r="B72" s="1">
        <f>IFERROR(__xludf.DUMMYFUNCTION("""COMPUTED_VALUE"""),399.8)</f>
        <v>399.8</v>
      </c>
      <c r="D72" s="2">
        <f>IFERROR(__xludf.DUMMYFUNCTION("""COMPUTED_VALUE"""),45786.66666666667)</f>
        <v>45786.66667</v>
      </c>
      <c r="E72" s="1">
        <f>IFERROR(__xludf.DUMMYFUNCTION("""COMPUTED_VALUE"""),476.89)</f>
        <v>476.89</v>
      </c>
      <c r="G72" s="2">
        <f>IFERROR(__xludf.DUMMYFUNCTION("""COMPUTED_VALUE"""),45786.66666666667)</f>
        <v>45786.66667</v>
      </c>
      <c r="H72" s="1">
        <f>IFERROR(__xludf.DUMMYFUNCTION("""COMPUTED_VALUE"""),399.31)</f>
        <v>399.31</v>
      </c>
      <c r="J72" s="2">
        <f>IFERROR(__xludf.DUMMYFUNCTION("""COMPUTED_VALUE"""),45786.66666666667)</f>
        <v>45786.66667</v>
      </c>
      <c r="K72" s="1">
        <f>IFERROR(__xludf.DUMMYFUNCTION("""COMPUTED_VALUE"""),456.84)</f>
        <v>456.84</v>
      </c>
      <c r="M72" s="2">
        <f>IFERROR(__xludf.DUMMYFUNCTION("""COMPUTED_VALUE"""),45786.66666666667)</f>
        <v>45786.66667</v>
      </c>
      <c r="N72" s="1">
        <f>IFERROR(__xludf.DUMMYFUNCTION("""COMPUTED_VALUE"""),2.57582019E8)</f>
        <v>257582019</v>
      </c>
    </row>
    <row r="73">
      <c r="A73" s="2">
        <f>IFERROR(__xludf.DUMMYFUNCTION("""COMPUTED_VALUE"""),45793.66666666667)</f>
        <v>45793.66667</v>
      </c>
      <c r="B73" s="1">
        <f>IFERROR(__xludf.DUMMYFUNCTION("""COMPUTED_VALUE"""),484.1)</f>
        <v>484.1</v>
      </c>
      <c r="D73" s="2">
        <f>IFERROR(__xludf.DUMMYFUNCTION("""COMPUTED_VALUE"""),45793.66666666667)</f>
        <v>45793.66667</v>
      </c>
      <c r="E73" s="1">
        <f>IFERROR(__xludf.DUMMYFUNCTION("""COMPUTED_VALUE"""),499.8)</f>
        <v>499.8</v>
      </c>
      <c r="G73" s="2">
        <f>IFERROR(__xludf.DUMMYFUNCTION("""COMPUTED_VALUE"""),45793.66666666667)</f>
        <v>45793.66667</v>
      </c>
      <c r="H73" s="1">
        <f>IFERROR(__xludf.DUMMYFUNCTION("""COMPUTED_VALUE"""),478.2)</f>
        <v>478.2</v>
      </c>
      <c r="J73" s="2">
        <f>IFERROR(__xludf.DUMMYFUNCTION("""COMPUTED_VALUE"""),45793.66666666667)</f>
        <v>45793.66667</v>
      </c>
      <c r="K73" s="1">
        <f>IFERROR(__xludf.DUMMYFUNCTION("""COMPUTED_VALUE"""),486.43)</f>
        <v>486.43</v>
      </c>
      <c r="M73" s="2">
        <f>IFERROR(__xludf.DUMMYFUNCTION("""COMPUTED_VALUE"""),45793.66666666667)</f>
        <v>45793.66667</v>
      </c>
      <c r="N73" s="1">
        <f>IFERROR(__xludf.DUMMYFUNCTION("""COMPUTED_VALUE"""),2.28687928E8)</f>
        <v>228687928</v>
      </c>
    </row>
    <row r="74">
      <c r="A74" s="2">
        <f>IFERROR(__xludf.DUMMYFUNCTION("""COMPUTED_VALUE"""),45800.66666666667)</f>
        <v>45800.66667</v>
      </c>
      <c r="B74" s="1">
        <f>IFERROR(__xludf.DUMMYFUNCTION("""COMPUTED_VALUE"""),476.97)</f>
        <v>476.97</v>
      </c>
      <c r="D74" s="2">
        <f>IFERROR(__xludf.DUMMYFUNCTION("""COMPUTED_VALUE"""),45800.66666666667)</f>
        <v>45800.66667</v>
      </c>
      <c r="E74" s="1">
        <f>IFERROR(__xludf.DUMMYFUNCTION("""COMPUTED_VALUE"""),487.47)</f>
        <v>487.47</v>
      </c>
      <c r="G74" s="2">
        <f>IFERROR(__xludf.DUMMYFUNCTION("""COMPUTED_VALUE"""),45800.66666666667)</f>
        <v>45800.66667</v>
      </c>
      <c r="H74" s="1">
        <f>IFERROR(__xludf.DUMMYFUNCTION("""COMPUTED_VALUE"""),457.26)</f>
        <v>457.26</v>
      </c>
      <c r="J74" s="2">
        <f>IFERROR(__xludf.DUMMYFUNCTION("""COMPUTED_VALUE"""),45800.66666666667)</f>
        <v>45800.66667</v>
      </c>
      <c r="K74" s="1">
        <f>IFERROR(__xludf.DUMMYFUNCTION("""COMPUTED_VALUE"""),464.91)</f>
        <v>464.91</v>
      </c>
      <c r="M74" s="2">
        <f>IFERROR(__xludf.DUMMYFUNCTION("""COMPUTED_VALUE"""),45800.66666666667)</f>
        <v>45800.66667</v>
      </c>
      <c r="N74" s="1">
        <f>IFERROR(__xludf.DUMMYFUNCTION("""COMPUTED_VALUE"""),1.32721921E8)</f>
        <v>132721921</v>
      </c>
    </row>
    <row r="75">
      <c r="A75" s="2">
        <f>IFERROR(__xludf.DUMMYFUNCTION("""COMPUTED_VALUE"""),45807.66666666667)</f>
        <v>45807.66667</v>
      </c>
      <c r="B75" s="1">
        <f>IFERROR(__xludf.DUMMYFUNCTION("""COMPUTED_VALUE"""),473.5)</f>
        <v>473.5</v>
      </c>
      <c r="D75" s="2">
        <f>IFERROR(__xludf.DUMMYFUNCTION("""COMPUTED_VALUE"""),45807.66666666667)</f>
        <v>45807.66667</v>
      </c>
      <c r="E75" s="1">
        <f>IFERROR(__xludf.DUMMYFUNCTION("""COMPUTED_VALUE"""),481.78)</f>
        <v>481.78</v>
      </c>
      <c r="G75" s="2">
        <f>IFERROR(__xludf.DUMMYFUNCTION("""COMPUTED_VALUE"""),45807.66666666667)</f>
        <v>45807.66667</v>
      </c>
      <c r="H75" s="1">
        <f>IFERROR(__xludf.DUMMYFUNCTION("""COMPUTED_VALUE"""),461.03)</f>
        <v>461.03</v>
      </c>
      <c r="J75" s="2">
        <f>IFERROR(__xludf.DUMMYFUNCTION("""COMPUTED_VALUE"""),45807.66666666667)</f>
        <v>45807.66667</v>
      </c>
      <c r="K75" s="1">
        <f>IFERROR(__xludf.DUMMYFUNCTION("""COMPUTED_VALUE"""),469.64)</f>
        <v>469.64</v>
      </c>
      <c r="M75" s="2">
        <f>IFERROR(__xludf.DUMMYFUNCTION("""COMPUTED_VALUE"""),45807.66666666667)</f>
        <v>45807.66667</v>
      </c>
      <c r="N75" s="1">
        <f>IFERROR(__xludf.DUMMYFUNCTION("""COMPUTED_VALUE"""),1.62929891E8)</f>
        <v>162929891</v>
      </c>
    </row>
    <row r="76">
      <c r="A76" s="2">
        <f>IFERROR(__xludf.DUMMYFUNCTION("""COMPUTED_VALUE"""),45814.66666666667)</f>
        <v>45814.66667</v>
      </c>
      <c r="B76" s="1">
        <f>IFERROR(__xludf.DUMMYFUNCTION("""COMPUTED_VALUE"""),463.97)</f>
        <v>463.97</v>
      </c>
      <c r="D76" s="2">
        <f>IFERROR(__xludf.DUMMYFUNCTION("""COMPUTED_VALUE"""),45814.66666666667)</f>
        <v>45814.66667</v>
      </c>
      <c r="E76" s="1">
        <f>IFERROR(__xludf.DUMMYFUNCTION("""COMPUTED_VALUE"""),482.62)</f>
        <v>482.62</v>
      </c>
      <c r="G76" s="2">
        <f>IFERROR(__xludf.DUMMYFUNCTION("""COMPUTED_VALUE"""),45814.66666666667)</f>
        <v>45814.66667</v>
      </c>
      <c r="H76" s="1">
        <f>IFERROR(__xludf.DUMMYFUNCTION("""COMPUTED_VALUE"""),459.89)</f>
        <v>459.89</v>
      </c>
      <c r="J76" s="2">
        <f>IFERROR(__xludf.DUMMYFUNCTION("""COMPUTED_VALUE"""),45814.66666666667)</f>
        <v>45814.66667</v>
      </c>
      <c r="K76" s="1">
        <f>IFERROR(__xludf.DUMMYFUNCTION("""COMPUTED_VALUE"""),467.67)</f>
        <v>467.67</v>
      </c>
      <c r="M76" s="2">
        <f>IFERROR(__xludf.DUMMYFUNCTION("""COMPUTED_VALUE"""),45814.66666666667)</f>
        <v>45814.66667</v>
      </c>
      <c r="N76" s="1">
        <f>IFERROR(__xludf.DUMMYFUNCTION("""COMPUTED_VALUE"""),1.69506918E8)</f>
        <v>169506918</v>
      </c>
    </row>
    <row r="77">
      <c r="A77" s="2">
        <f>IFERROR(__xludf.DUMMYFUNCTION("""COMPUTED_VALUE"""),45821.66666666667)</f>
        <v>45821.66667</v>
      </c>
      <c r="B77" s="1">
        <f>IFERROR(__xludf.DUMMYFUNCTION("""COMPUTED_VALUE"""),469.9)</f>
        <v>469.9</v>
      </c>
      <c r="D77" s="2">
        <f>IFERROR(__xludf.DUMMYFUNCTION("""COMPUTED_VALUE"""),45821.66666666667)</f>
        <v>45821.66667</v>
      </c>
      <c r="E77" s="1">
        <f>IFERROR(__xludf.DUMMYFUNCTION("""COMPUTED_VALUE"""),484.26)</f>
        <v>484.26</v>
      </c>
      <c r="G77" s="2">
        <f>IFERROR(__xludf.DUMMYFUNCTION("""COMPUTED_VALUE"""),45821.66666666667)</f>
        <v>45821.66667</v>
      </c>
      <c r="H77" s="1">
        <f>IFERROR(__xludf.DUMMYFUNCTION("""COMPUTED_VALUE"""),452.76)</f>
        <v>452.76</v>
      </c>
      <c r="J77" s="2">
        <f>IFERROR(__xludf.DUMMYFUNCTION("""COMPUTED_VALUE"""),45821.66666666667)</f>
        <v>45821.66667</v>
      </c>
      <c r="K77" s="1">
        <f>IFERROR(__xludf.DUMMYFUNCTION("""COMPUTED_VALUE"""),454.19)</f>
        <v>454.19</v>
      </c>
      <c r="M77" s="2">
        <f>IFERROR(__xludf.DUMMYFUNCTION("""COMPUTED_VALUE"""),45821.66666666667)</f>
        <v>45821.66667</v>
      </c>
      <c r="N77" s="1">
        <f>IFERROR(__xludf.DUMMYFUNCTION("""COMPUTED_VALUE"""),1.84844572E8)</f>
        <v>184844572</v>
      </c>
    </row>
    <row r="78">
      <c r="A78" s="2">
        <f>IFERROR(__xludf.DUMMYFUNCTION("""COMPUTED_VALUE"""),45828.66666666667)</f>
        <v>45828.66667</v>
      </c>
      <c r="B78" s="1">
        <f>IFERROR(__xludf.DUMMYFUNCTION("""COMPUTED_VALUE"""),454.57)</f>
        <v>454.57</v>
      </c>
      <c r="D78" s="2">
        <f>IFERROR(__xludf.DUMMYFUNCTION("""COMPUTED_VALUE"""),45828.66666666667)</f>
        <v>45828.66667</v>
      </c>
      <c r="E78" s="1">
        <f>IFERROR(__xludf.DUMMYFUNCTION("""COMPUTED_VALUE"""),468.45)</f>
        <v>468.45</v>
      </c>
      <c r="G78" s="2">
        <f>IFERROR(__xludf.DUMMYFUNCTION("""COMPUTED_VALUE"""),45828.66666666667)</f>
        <v>45828.66667</v>
      </c>
      <c r="H78" s="1">
        <f>IFERROR(__xludf.DUMMYFUNCTION("""COMPUTED_VALUE"""),453.81)</f>
        <v>453.81</v>
      </c>
      <c r="J78" s="2">
        <f>IFERROR(__xludf.DUMMYFUNCTION("""COMPUTED_VALUE"""),45828.66666666667)</f>
        <v>45828.66667</v>
      </c>
      <c r="K78" s="1">
        <f>IFERROR(__xludf.DUMMYFUNCTION("""COMPUTED_VALUE"""),458.16)</f>
        <v>458.16</v>
      </c>
      <c r="M78" s="2">
        <f>IFERROR(__xludf.DUMMYFUNCTION("""COMPUTED_VALUE"""),45828.66666666667)</f>
        <v>45828.66667</v>
      </c>
      <c r="N78" s="1">
        <f>IFERROR(__xludf.DUMMYFUNCTION("""COMPUTED_VALUE"""),1.62257328E8)</f>
        <v>162257328</v>
      </c>
    </row>
    <row r="79">
      <c r="A79" s="2">
        <f>IFERROR(__xludf.DUMMYFUNCTION("""COMPUTED_VALUE"""),45835.66666666667)</f>
        <v>45835.66667</v>
      </c>
      <c r="B79" s="1">
        <f>IFERROR(__xludf.DUMMYFUNCTION("""COMPUTED_VALUE"""),456.91)</f>
        <v>456.91</v>
      </c>
      <c r="D79" s="2">
        <f>IFERROR(__xludf.DUMMYFUNCTION("""COMPUTED_VALUE"""),45835.66666666667)</f>
        <v>45835.66667</v>
      </c>
      <c r="E79" s="1">
        <f>IFERROR(__xludf.DUMMYFUNCTION("""COMPUTED_VALUE"""),479.83)</f>
        <v>479.83</v>
      </c>
      <c r="G79" s="2">
        <f>IFERROR(__xludf.DUMMYFUNCTION("""COMPUTED_VALUE"""),45835.66666666667)</f>
        <v>45835.66667</v>
      </c>
      <c r="H79" s="1">
        <f>IFERROR(__xludf.DUMMYFUNCTION("""COMPUTED_VALUE"""),453.4)</f>
        <v>453.4</v>
      </c>
      <c r="J79" s="2">
        <f>IFERROR(__xludf.DUMMYFUNCTION("""COMPUTED_VALUE"""),45835.66666666667)</f>
        <v>45835.66667</v>
      </c>
      <c r="K79" s="1">
        <f>IFERROR(__xludf.DUMMYFUNCTION("""COMPUTED_VALUE"""),471.0)</f>
        <v>471</v>
      </c>
      <c r="M79" s="2">
        <f>IFERROR(__xludf.DUMMYFUNCTION("""COMPUTED_VALUE"""),45835.66666666667)</f>
        <v>45835.66667</v>
      </c>
      <c r="N79" s="1">
        <f>IFERROR(__xludf.DUMMYFUNCTION("""COMPUTED_VALUE"""),2.16682439E8)</f>
        <v>216682439</v>
      </c>
    </row>
    <row r="80">
      <c r="A80" s="2">
        <f>IFERROR(__xludf.DUMMYFUNCTION("""COMPUTED_VALUE"""),45841.54166666667)</f>
        <v>45841.54167</v>
      </c>
      <c r="B80" s="1">
        <f>IFERROR(__xludf.DUMMYFUNCTION("""COMPUTED_VALUE"""),475.05)</f>
        <v>475.05</v>
      </c>
      <c r="D80" s="2">
        <f>IFERROR(__xludf.DUMMYFUNCTION("""COMPUTED_VALUE"""),45841.54166666667)</f>
        <v>45841.54167</v>
      </c>
      <c r="E80" s="1">
        <f>IFERROR(__xludf.DUMMYFUNCTION("""COMPUTED_VALUE"""),494.79)</f>
        <v>494.79</v>
      </c>
      <c r="G80" s="2">
        <f>IFERROR(__xludf.DUMMYFUNCTION("""COMPUTED_VALUE"""),45841.54166666667)</f>
        <v>45841.54167</v>
      </c>
      <c r="H80" s="1">
        <f>IFERROR(__xludf.DUMMYFUNCTION("""COMPUTED_VALUE"""),473.46)</f>
        <v>473.46</v>
      </c>
      <c r="J80" s="2">
        <f>IFERROR(__xludf.DUMMYFUNCTION("""COMPUTED_VALUE"""),45841.54166666667)</f>
        <v>45841.54167</v>
      </c>
      <c r="K80" s="1">
        <f>IFERROR(__xludf.DUMMYFUNCTION("""COMPUTED_VALUE"""),490.49)</f>
        <v>490.49</v>
      </c>
      <c r="M80" s="2">
        <f>IFERROR(__xludf.DUMMYFUNCTION("""COMPUTED_VALUE"""),45841.54166666667)</f>
        <v>45841.54167</v>
      </c>
      <c r="N80" s="1">
        <f>IFERROR(__xludf.DUMMYFUNCTION("""COMPUTED_VALUE"""),1.26969962E8)</f>
        <v>126969962</v>
      </c>
    </row>
    <row r="81">
      <c r="A81" s="2">
        <f>IFERROR(__xludf.DUMMYFUNCTION("""COMPUTED_VALUE"""),45849.66666666667)</f>
        <v>45849.66667</v>
      </c>
      <c r="B81" s="1">
        <f>IFERROR(__xludf.DUMMYFUNCTION("""COMPUTED_VALUE"""),487.98)</f>
        <v>487.98</v>
      </c>
      <c r="D81" s="2">
        <f>IFERROR(__xludf.DUMMYFUNCTION("""COMPUTED_VALUE"""),45849.66666666667)</f>
        <v>45849.66667</v>
      </c>
      <c r="E81" s="1">
        <f>IFERROR(__xludf.DUMMYFUNCTION("""COMPUTED_VALUE"""),496.82)</f>
        <v>496.82</v>
      </c>
      <c r="G81" s="2">
        <f>IFERROR(__xludf.DUMMYFUNCTION("""COMPUTED_VALUE"""),45849.66666666667)</f>
        <v>45849.66667</v>
      </c>
      <c r="H81" s="1">
        <f>IFERROR(__xludf.DUMMYFUNCTION("""COMPUTED_VALUE"""),482.05)</f>
        <v>482.05</v>
      </c>
      <c r="J81" s="2">
        <f>IFERROR(__xludf.DUMMYFUNCTION("""COMPUTED_VALUE"""),45849.66666666667)</f>
        <v>45849.66667</v>
      </c>
      <c r="K81" s="1">
        <f>IFERROR(__xludf.DUMMYFUNCTION("""COMPUTED_VALUE"""),487.81)</f>
        <v>487.81</v>
      </c>
      <c r="M81" s="2">
        <f>IFERROR(__xludf.DUMMYFUNCTION("""COMPUTED_VALUE"""),45849.66666666667)</f>
        <v>45849.66667</v>
      </c>
      <c r="N81" s="1">
        <f>IFERROR(__xludf.DUMMYFUNCTION("""COMPUTED_VALUE"""),1.42079418E8)</f>
        <v>142079418</v>
      </c>
    </row>
    <row r="82">
      <c r="A82" s="2">
        <f>IFERROR(__xludf.DUMMYFUNCTION("""COMPUTED_VALUE"""),45856.66666666667)</f>
        <v>45856.66667</v>
      </c>
      <c r="B82" s="1">
        <f>IFERROR(__xludf.DUMMYFUNCTION("""COMPUTED_VALUE"""),489.6)</f>
        <v>489.6</v>
      </c>
      <c r="D82" s="2">
        <f>IFERROR(__xludf.DUMMYFUNCTION("""COMPUTED_VALUE"""),45856.66666666667)</f>
        <v>45856.66667</v>
      </c>
      <c r="E82" s="1">
        <f>IFERROR(__xludf.DUMMYFUNCTION("""COMPUTED_VALUE"""),523.25)</f>
        <v>523.25</v>
      </c>
      <c r="G82" s="2">
        <f>IFERROR(__xludf.DUMMYFUNCTION("""COMPUTED_VALUE"""),45856.66666666667)</f>
        <v>45856.66667</v>
      </c>
      <c r="H82" s="1">
        <f>IFERROR(__xludf.DUMMYFUNCTION("""COMPUTED_VALUE"""),489.58)</f>
        <v>489.58</v>
      </c>
      <c r="J82" s="2">
        <f>IFERROR(__xludf.DUMMYFUNCTION("""COMPUTED_VALUE"""),45856.66666666667)</f>
        <v>45856.66667</v>
      </c>
      <c r="K82" s="1">
        <f>IFERROR(__xludf.DUMMYFUNCTION("""COMPUTED_VALUE"""),504.21)</f>
        <v>504.21</v>
      </c>
      <c r="M82" s="2">
        <f>IFERROR(__xludf.DUMMYFUNCTION("""COMPUTED_VALUE"""),45856.66666666667)</f>
        <v>45856.66667</v>
      </c>
      <c r="N82" s="1">
        <f>IFERROR(__xludf.DUMMYFUNCTION("""COMPUTED_VALUE"""),3.483882E8)</f>
        <v>348388200</v>
      </c>
    </row>
    <row r="83">
      <c r="A83" s="2">
        <f>IFERROR(__xludf.DUMMYFUNCTION("""COMPUTED_VALUE"""),45863.66666666667)</f>
        <v>45863.66667</v>
      </c>
      <c r="B83" s="1">
        <f>IFERROR(__xludf.DUMMYFUNCTION("""COMPUTED_VALUE"""),504.14)</f>
        <v>504.14</v>
      </c>
      <c r="D83" s="2">
        <f>IFERROR(__xludf.DUMMYFUNCTION("""COMPUTED_VALUE"""),45863.66666666667)</f>
        <v>45863.66667</v>
      </c>
      <c r="E83" s="1">
        <f>IFERROR(__xludf.DUMMYFUNCTION("""COMPUTED_VALUE"""),535.83)</f>
        <v>535.83</v>
      </c>
      <c r="G83" s="2">
        <f>IFERROR(__xludf.DUMMYFUNCTION("""COMPUTED_VALUE"""),45863.66666666667)</f>
        <v>45863.66667</v>
      </c>
      <c r="H83" s="1">
        <f>IFERROR(__xludf.DUMMYFUNCTION("""COMPUTED_VALUE"""),502.95)</f>
        <v>502.95</v>
      </c>
      <c r="J83" s="2">
        <f>IFERROR(__xludf.DUMMYFUNCTION("""COMPUTED_VALUE"""),45863.66666666667)</f>
        <v>45863.66667</v>
      </c>
      <c r="K83" s="1">
        <f>IFERROR(__xludf.DUMMYFUNCTION("""COMPUTED_VALUE"""),534.47)</f>
        <v>534.47</v>
      </c>
      <c r="M83" s="2">
        <f>IFERROR(__xludf.DUMMYFUNCTION("""COMPUTED_VALUE"""),45863.66666666667)</f>
        <v>45863.66667</v>
      </c>
      <c r="N83" s="1">
        <f>IFERROR(__xludf.DUMMYFUNCTION("""COMPUTED_VALUE"""),1.5929616E8)</f>
        <v>159296160</v>
      </c>
    </row>
    <row r="84">
      <c r="A84" s="2">
        <f>IFERROR(__xludf.DUMMYFUNCTION("""COMPUTED_VALUE"""),45870.66666666667)</f>
        <v>45870.66667</v>
      </c>
      <c r="B84" s="1">
        <f>IFERROR(__xludf.DUMMYFUNCTION("""COMPUTED_VALUE"""),534.82)</f>
        <v>534.82</v>
      </c>
      <c r="D84" s="2">
        <f>IFERROR(__xludf.DUMMYFUNCTION("""COMPUTED_VALUE"""),45870.66666666667)</f>
        <v>45870.66667</v>
      </c>
      <c r="E84" s="1">
        <f>IFERROR(__xludf.DUMMYFUNCTION("""COMPUTED_VALUE"""),543.7)</f>
        <v>543.7</v>
      </c>
      <c r="G84" s="2">
        <f>IFERROR(__xludf.DUMMYFUNCTION("""COMPUTED_VALUE"""),45870.66666666667)</f>
        <v>45870.66667</v>
      </c>
      <c r="H84" s="1">
        <f>IFERROR(__xludf.DUMMYFUNCTION("""COMPUTED_VALUE"""),507.73)</f>
        <v>507.73</v>
      </c>
      <c r="J84" s="2">
        <f>IFERROR(__xludf.DUMMYFUNCTION("""COMPUTED_VALUE"""),45870.66666666667)</f>
        <v>45870.66667</v>
      </c>
      <c r="K84" s="1">
        <f>IFERROR(__xludf.DUMMYFUNCTION("""COMPUTED_VALUE"""),521.69)</f>
        <v>521.69</v>
      </c>
      <c r="M84" s="2">
        <f>IFERROR(__xludf.DUMMYFUNCTION("""COMPUTED_VALUE"""),45870.66666666667)</f>
        <v>45870.66667</v>
      </c>
      <c r="N84" s="1">
        <f>IFERROR(__xludf.DUMMYFUNCTION("""COMPUTED_VALUE"""),1.60824371E8)</f>
        <v>160824371</v>
      </c>
    </row>
    <row r="85">
      <c r="A85" s="2">
        <f>IFERROR(__xludf.DUMMYFUNCTION("""COMPUTED_VALUE"""),45877.66666666667)</f>
        <v>45877.66667</v>
      </c>
      <c r="B85" s="1">
        <f>IFERROR(__xludf.DUMMYFUNCTION("""COMPUTED_VALUE"""),527.25)</f>
        <v>527.25</v>
      </c>
      <c r="D85" s="2">
        <f>IFERROR(__xludf.DUMMYFUNCTION("""COMPUTED_VALUE"""),45877.66666666667)</f>
        <v>45877.66667</v>
      </c>
      <c r="E85" s="1">
        <f>IFERROR(__xludf.DUMMYFUNCTION("""COMPUTED_VALUE"""),547.04)</f>
        <v>547.04</v>
      </c>
      <c r="G85" s="2">
        <f>IFERROR(__xludf.DUMMYFUNCTION("""COMPUTED_VALUE"""),45877.66666666667)</f>
        <v>45877.66667</v>
      </c>
      <c r="H85" s="1">
        <f>IFERROR(__xludf.DUMMYFUNCTION("""COMPUTED_VALUE"""),426.21)</f>
        <v>426.21</v>
      </c>
      <c r="J85" s="2">
        <f>IFERROR(__xludf.DUMMYFUNCTION("""COMPUTED_VALUE"""),45877.66666666667)</f>
        <v>45877.66667</v>
      </c>
      <c r="K85" s="1">
        <f>IFERROR(__xludf.DUMMYFUNCTION("""COMPUTED_VALUE"""),431.14)</f>
        <v>431.14</v>
      </c>
      <c r="M85" s="2">
        <f>IFERROR(__xludf.DUMMYFUNCTION("""COMPUTED_VALUE"""),45877.66666666667)</f>
        <v>45877.66667</v>
      </c>
      <c r="N85" s="1">
        <f>IFERROR(__xludf.DUMMYFUNCTION("""COMPUTED_VALUE"""),3.541015E8)</f>
        <v>354101500</v>
      </c>
    </row>
    <row r="86">
      <c r="A86" s="2">
        <f>IFERROR(__xludf.DUMMYFUNCTION("""COMPUTED_VALUE"""),45884.66666666667)</f>
        <v>45884.66667</v>
      </c>
      <c r="B86" s="1">
        <f>IFERROR(__xludf.DUMMYFUNCTION("""COMPUTED_VALUE"""),430.94)</f>
        <v>430.94</v>
      </c>
      <c r="D86" s="2">
        <f>IFERROR(__xludf.DUMMYFUNCTION("""COMPUTED_VALUE"""),45884.66666666667)</f>
        <v>45884.66667</v>
      </c>
      <c r="E86" s="1">
        <f>IFERROR(__xludf.DUMMYFUNCTION("""COMPUTED_VALUE"""),441.85)</f>
        <v>441.85</v>
      </c>
      <c r="G86" s="2">
        <f>IFERROR(__xludf.DUMMYFUNCTION("""COMPUTED_VALUE"""),45884.66666666667)</f>
        <v>45884.66667</v>
      </c>
      <c r="H86" s="1">
        <f>IFERROR(__xludf.DUMMYFUNCTION("""COMPUTED_VALUE"""),423.28)</f>
        <v>423.28</v>
      </c>
      <c r="J86" s="2">
        <f>IFERROR(__xludf.DUMMYFUNCTION("""COMPUTED_VALUE"""),45884.66666666667)</f>
        <v>45884.66667</v>
      </c>
      <c r="K86" s="1">
        <f>IFERROR(__xludf.DUMMYFUNCTION("""COMPUTED_VALUE"""),435.98)</f>
        <v>435.98</v>
      </c>
      <c r="M86" s="2">
        <f>IFERROR(__xludf.DUMMYFUNCTION("""COMPUTED_VALUE"""),45884.66666666667)</f>
        <v>45884.66667</v>
      </c>
      <c r="N86" s="1">
        <f>IFERROR(__xludf.DUMMYFUNCTION("""COMPUTED_VALUE"""),2.78463142E8)</f>
        <v>278463142</v>
      </c>
    </row>
    <row r="87">
      <c r="A87" s="2">
        <f>IFERROR(__xludf.DUMMYFUNCTION("""COMPUTED_VALUE"""),45891.66666666667)</f>
        <v>45891.66667</v>
      </c>
      <c r="B87" s="1">
        <f>IFERROR(__xludf.DUMMYFUNCTION("""COMPUTED_VALUE"""),437.28)</f>
        <v>437.28</v>
      </c>
      <c r="D87" s="2">
        <f>IFERROR(__xludf.DUMMYFUNCTION("""COMPUTED_VALUE"""),45891.66666666667)</f>
        <v>45891.66667</v>
      </c>
      <c r="E87" s="1">
        <f>IFERROR(__xludf.DUMMYFUNCTION("""COMPUTED_VALUE"""),447.69)</f>
        <v>447.69</v>
      </c>
      <c r="G87" s="2">
        <f>IFERROR(__xludf.DUMMYFUNCTION("""COMPUTED_VALUE"""),45891.66666666667)</f>
        <v>45891.66667</v>
      </c>
      <c r="H87" s="1">
        <f>IFERROR(__xludf.DUMMYFUNCTION("""COMPUTED_VALUE"""),432.28)</f>
        <v>432.28</v>
      </c>
      <c r="J87" s="2">
        <f>IFERROR(__xludf.DUMMYFUNCTION("""COMPUTED_VALUE"""),45891.66666666667)</f>
        <v>45891.66667</v>
      </c>
      <c r="K87" s="1">
        <f>IFERROR(__xludf.DUMMYFUNCTION("""COMPUTED_VALUE"""),445.4)</f>
        <v>445.4</v>
      </c>
      <c r="M87" s="2">
        <f>IFERROR(__xludf.DUMMYFUNCTION("""COMPUTED_VALUE"""),45891.66666666667)</f>
        <v>45891.66667</v>
      </c>
      <c r="N87" s="1">
        <f>IFERROR(__xludf.DUMMYFUNCTION("""COMPUTED_VALUE"""),1.62292964E8)</f>
        <v>162292964</v>
      </c>
    </row>
    <row r="88">
      <c r="A88" s="2">
        <f>IFERROR(__xludf.DUMMYFUNCTION("""COMPUTED_VALUE"""),45898.66666666667)</f>
        <v>45898.66667</v>
      </c>
      <c r="B88" s="1">
        <f>IFERROR(__xludf.DUMMYFUNCTION("""COMPUTED_VALUE"""),444.33)</f>
        <v>444.33</v>
      </c>
      <c r="D88" s="2">
        <f>IFERROR(__xludf.DUMMYFUNCTION("""COMPUTED_VALUE"""),45898.66666666667)</f>
        <v>45898.66667</v>
      </c>
      <c r="E88" s="1">
        <f>IFERROR(__xludf.DUMMYFUNCTION("""COMPUTED_VALUE"""),454.46)</f>
        <v>454.46</v>
      </c>
      <c r="G88" s="2">
        <f>IFERROR(__xludf.DUMMYFUNCTION("""COMPUTED_VALUE"""),45898.66666666667)</f>
        <v>45898.66667</v>
      </c>
      <c r="H88" s="1">
        <f>IFERROR(__xludf.DUMMYFUNCTION("""COMPUTED_VALUE"""),437.82)</f>
        <v>437.82</v>
      </c>
      <c r="J88" s="2">
        <f>IFERROR(__xludf.DUMMYFUNCTION("""COMPUTED_VALUE"""),45898.66666666667)</f>
        <v>45898.66667</v>
      </c>
      <c r="K88" s="1">
        <f>IFERROR(__xludf.DUMMYFUNCTION("""COMPUTED_VALUE"""),450.68)</f>
        <v>450.68</v>
      </c>
      <c r="M88" s="2">
        <f>IFERROR(__xludf.DUMMYFUNCTION("""COMPUTED_VALUE"""),45898.66666666667)</f>
        <v>45898.66667</v>
      </c>
      <c r="N88" s="1">
        <f>IFERROR(__xludf.DUMMYFUNCTION("""COMPUTED_VALUE"""),1.45288658E8)</f>
        <v>145288658</v>
      </c>
    </row>
    <row r="89">
      <c r="A89" s="2">
        <f>IFERROR(__xludf.DUMMYFUNCTION("""COMPUTED_VALUE"""),45905.66666666667)</f>
        <v>45905.66667</v>
      </c>
      <c r="B89" s="1">
        <f>IFERROR(__xludf.DUMMYFUNCTION("""COMPUTED_VALUE"""),441.4)</f>
        <v>441.4</v>
      </c>
      <c r="D89" s="2">
        <f>IFERROR(__xludf.DUMMYFUNCTION("""COMPUTED_VALUE"""),45905.66666666667)</f>
        <v>45905.66667</v>
      </c>
      <c r="E89" s="1">
        <f>IFERROR(__xludf.DUMMYFUNCTION("""COMPUTED_VALUE"""),452.32)</f>
        <v>452.32</v>
      </c>
      <c r="G89" s="2">
        <f>IFERROR(__xludf.DUMMYFUNCTION("""COMPUTED_VALUE"""),45905.66666666667)</f>
        <v>45905.66667</v>
      </c>
      <c r="H89" s="1">
        <f>IFERROR(__xludf.DUMMYFUNCTION("""COMPUTED_VALUE"""),438.08)</f>
        <v>438.08</v>
      </c>
      <c r="J89" s="2">
        <f>IFERROR(__xludf.DUMMYFUNCTION("""COMPUTED_VALUE"""),45905.66666666667)</f>
        <v>45905.66667</v>
      </c>
      <c r="K89" s="1">
        <f>IFERROR(__xludf.DUMMYFUNCTION("""COMPUTED_VALUE"""),448.33)</f>
        <v>448.33</v>
      </c>
      <c r="M89" s="2">
        <f>IFERROR(__xludf.DUMMYFUNCTION("""COMPUTED_VALUE"""),45905.66666666667)</f>
        <v>45905.66667</v>
      </c>
      <c r="N89" s="1">
        <f>IFERROR(__xludf.DUMMYFUNCTION("""COMPUTED_VALUE"""),1.15148746E8)</f>
        <v>115148746</v>
      </c>
    </row>
    <row r="90">
      <c r="A90" s="2">
        <f>IFERROR(__xludf.DUMMYFUNCTION("""COMPUTED_VALUE"""),45912.66666666667)</f>
        <v>45912.66667</v>
      </c>
      <c r="B90" s="1">
        <f>IFERROR(__xludf.DUMMYFUNCTION("""COMPUTED_VALUE"""),449.41)</f>
        <v>449.41</v>
      </c>
      <c r="D90" s="2">
        <f>IFERROR(__xludf.DUMMYFUNCTION("""COMPUTED_VALUE"""),45912.66666666667)</f>
        <v>45912.66667</v>
      </c>
      <c r="E90" s="1">
        <f>IFERROR(__xludf.DUMMYFUNCTION("""COMPUTED_VALUE"""),450.47)</f>
        <v>450.47</v>
      </c>
      <c r="G90" s="2">
        <f>IFERROR(__xludf.DUMMYFUNCTION("""COMPUTED_VALUE"""),45912.66666666667)</f>
        <v>45912.66667</v>
      </c>
      <c r="H90" s="1">
        <f>IFERROR(__xludf.DUMMYFUNCTION("""COMPUTED_VALUE"""),414.19)</f>
        <v>414.19</v>
      </c>
      <c r="J90" s="2">
        <f>IFERROR(__xludf.DUMMYFUNCTION("""COMPUTED_VALUE"""),45912.66666666667)</f>
        <v>45912.66667</v>
      </c>
      <c r="K90" s="1">
        <f>IFERROR(__xludf.DUMMYFUNCTION("""COMPUTED_VALUE"""),416.27)</f>
        <v>416.27</v>
      </c>
      <c r="M90" s="2">
        <f>IFERROR(__xludf.DUMMYFUNCTION("""COMPUTED_VALUE"""),45912.66666666667)</f>
        <v>45912.66667</v>
      </c>
      <c r="N90" s="1">
        <f>IFERROR(__xludf.DUMMYFUNCTION("""COMPUTED_VALUE"""),2.70903729E8)</f>
        <v>270903729</v>
      </c>
    </row>
    <row r="91">
      <c r="A91" s="2">
        <f>IFERROR(__xludf.DUMMYFUNCTION("""COMPUTED_VALUE"""),45919.66666666667)</f>
        <v>45919.66667</v>
      </c>
      <c r="B91" s="1">
        <f>IFERROR(__xludf.DUMMYFUNCTION("""COMPUTED_VALUE"""),418.4)</f>
        <v>418.4</v>
      </c>
      <c r="D91" s="2">
        <f>IFERROR(__xludf.DUMMYFUNCTION("""COMPUTED_VALUE"""),45919.66666666667)</f>
        <v>45919.66667</v>
      </c>
      <c r="E91" s="1">
        <f>IFERROR(__xludf.DUMMYFUNCTION("""COMPUTED_VALUE"""),429.31)</f>
        <v>429.31</v>
      </c>
      <c r="G91" s="2">
        <f>IFERROR(__xludf.DUMMYFUNCTION("""COMPUTED_VALUE"""),45919.66666666667)</f>
        <v>45919.66667</v>
      </c>
      <c r="H91" s="1">
        <f>IFERROR(__xludf.DUMMYFUNCTION("""COMPUTED_VALUE"""),408.38)</f>
        <v>408.38</v>
      </c>
      <c r="J91" s="2">
        <f>IFERROR(__xludf.DUMMYFUNCTION("""COMPUTED_VALUE"""),45919.66666666667)</f>
        <v>45919.66667</v>
      </c>
      <c r="K91" s="1">
        <f>IFERROR(__xludf.DUMMYFUNCTION("""COMPUTED_VALUE"""),413.12)</f>
        <v>413.12</v>
      </c>
      <c r="M91" s="2">
        <f>IFERROR(__xludf.DUMMYFUNCTION("""COMPUTED_VALUE"""),45919.66666666667)</f>
        <v>45919.66667</v>
      </c>
      <c r="N91" s="1">
        <f>IFERROR(__xludf.DUMMYFUNCTION("""COMPUTED_VALUE"""),2.81729459E8)</f>
        <v>281729459</v>
      </c>
    </row>
  </sheetData>
  <drawing r:id="rId1"/>
</worksheet>
</file>