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IFERROR(__xludf.DUMMYFUNCTION("GOOGLEFINANCE(""DJUSCM"", ""open"", DATE(2024,1,1), TODAY(), ""WEEKLY"")"),"Date")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IFERROR(__xludf.DUMMYFUNCTION("GOOGLEFINANCE(""DJUSCM"", ""high"", DATE(2024,1,1), TODAY(), ""WEEKLY"")"),"Date")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IFERROR(__xludf.DUMMYFUNCTION("GOOGLEFINANCE(""DJUSCM"", ""low"", DATE(2024,1,1), TODAY(), ""WEEKLY"")"),"Date")</f>
        <v>Date</v>
      </c>
      <c r="H1" s="1" t="str">
        <f>IFERROR(__xludf.DUMMYFUNCTION("""COMPUTED_VALUE"""),"Low")</f>
        <v>Low</v>
      </c>
      <c r="J1" s="1" t="str">
        <f>IFERROR(__xludf.DUMMYFUNCTION("GOOGLEFINANCE(""DJUSCM"", ""close"", DATE(2024,1,1), TODAY(), ""WEEKLY"")"),"Date")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IFERROR(__xludf.DUMMYFUNCTION("GOOGLEFINANCE(""DJUSCM"", ""volume"", DATE(2024,1,1), TODAY(), ""WEEKLY"")"),"Date")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IFERROR(__xludf.DUMMYFUNCTION("""COMPUTED_VALUE"""),45296.66666666667)</f>
        <v>45296.66667</v>
      </c>
      <c r="B2" s="1">
        <f>IFERROR(__xludf.DUMMYFUNCTION("""COMPUTED_VALUE"""),534.72)</f>
        <v>534.72</v>
      </c>
      <c r="D2" s="2">
        <f>IFERROR(__xludf.DUMMYFUNCTION("""COMPUTED_VALUE"""),45296.66666666667)</f>
        <v>45296.66667</v>
      </c>
      <c r="E2" s="1">
        <f>IFERROR(__xludf.DUMMYFUNCTION("""COMPUTED_VALUE"""),539.51)</f>
        <v>539.51</v>
      </c>
      <c r="G2" s="2">
        <f>IFERROR(__xludf.DUMMYFUNCTION("""COMPUTED_VALUE"""),45296.66666666667)</f>
        <v>45296.66667</v>
      </c>
      <c r="H2" s="1">
        <f>IFERROR(__xludf.DUMMYFUNCTION("""COMPUTED_VALUE"""),513.09)</f>
        <v>513.09</v>
      </c>
      <c r="J2" s="2">
        <f>IFERROR(__xludf.DUMMYFUNCTION("""COMPUTED_VALUE"""),45296.66666666667)</f>
        <v>45296.66667</v>
      </c>
      <c r="K2" s="1">
        <f>IFERROR(__xludf.DUMMYFUNCTION("""COMPUTED_VALUE"""),519.73)</f>
        <v>519.73</v>
      </c>
      <c r="M2" s="2">
        <f>IFERROR(__xludf.DUMMYFUNCTION("""COMPUTED_VALUE"""),45296.66666666667)</f>
        <v>45296.66667</v>
      </c>
      <c r="N2" s="1">
        <f>IFERROR(__xludf.DUMMYFUNCTION("""COMPUTED_VALUE"""),1.26996519E8)</f>
        <v>126996519</v>
      </c>
    </row>
    <row r="3">
      <c r="A3" s="2">
        <f>IFERROR(__xludf.DUMMYFUNCTION("""COMPUTED_VALUE"""),45303.66666666667)</f>
        <v>45303.66667</v>
      </c>
      <c r="B3" s="1">
        <f>IFERROR(__xludf.DUMMYFUNCTION("""COMPUTED_VALUE"""),519.79)</f>
        <v>519.79</v>
      </c>
      <c r="D3" s="2">
        <f>IFERROR(__xludf.DUMMYFUNCTION("""COMPUTED_VALUE"""),45303.66666666667)</f>
        <v>45303.66667</v>
      </c>
      <c r="E3" s="1">
        <f>IFERROR(__xludf.DUMMYFUNCTION("""COMPUTED_VALUE"""),540.41)</f>
        <v>540.41</v>
      </c>
      <c r="G3" s="2">
        <f>IFERROR(__xludf.DUMMYFUNCTION("""COMPUTED_VALUE"""),45303.66666666667)</f>
        <v>45303.66667</v>
      </c>
      <c r="H3" s="1">
        <f>IFERROR(__xludf.DUMMYFUNCTION("""COMPUTED_VALUE"""),519.42)</f>
        <v>519.42</v>
      </c>
      <c r="J3" s="2">
        <f>IFERROR(__xludf.DUMMYFUNCTION("""COMPUTED_VALUE"""),45303.66666666667)</f>
        <v>45303.66667</v>
      </c>
      <c r="K3" s="1">
        <f>IFERROR(__xludf.DUMMYFUNCTION("""COMPUTED_VALUE"""),526.49)</f>
        <v>526.49</v>
      </c>
      <c r="M3" s="2">
        <f>IFERROR(__xludf.DUMMYFUNCTION("""COMPUTED_VALUE"""),45303.66666666667)</f>
        <v>45303.66667</v>
      </c>
      <c r="N3" s="1">
        <f>IFERROR(__xludf.DUMMYFUNCTION("""COMPUTED_VALUE"""),1.22195374E8)</f>
        <v>122195374</v>
      </c>
    </row>
    <row r="4">
      <c r="A4" s="2">
        <f>IFERROR(__xludf.DUMMYFUNCTION("""COMPUTED_VALUE"""),45310.66666666667)</f>
        <v>45310.66667</v>
      </c>
      <c r="B4" s="1">
        <f>IFERROR(__xludf.DUMMYFUNCTION("""COMPUTED_VALUE"""),526.23)</f>
        <v>526.23</v>
      </c>
      <c r="D4" s="2">
        <f>IFERROR(__xludf.DUMMYFUNCTION("""COMPUTED_VALUE"""),45310.66666666667)</f>
        <v>45310.66667</v>
      </c>
      <c r="E4" s="1">
        <f>IFERROR(__xludf.DUMMYFUNCTION("""COMPUTED_VALUE"""),526.23)</f>
        <v>526.23</v>
      </c>
      <c r="G4" s="2">
        <f>IFERROR(__xludf.DUMMYFUNCTION("""COMPUTED_VALUE"""),45310.66666666667)</f>
        <v>45310.66667</v>
      </c>
      <c r="H4" s="1">
        <f>IFERROR(__xludf.DUMMYFUNCTION("""COMPUTED_VALUE"""),499.65)</f>
        <v>499.65</v>
      </c>
      <c r="J4" s="2">
        <f>IFERROR(__xludf.DUMMYFUNCTION("""COMPUTED_VALUE"""),45310.66666666667)</f>
        <v>45310.66667</v>
      </c>
      <c r="K4" s="1">
        <f>IFERROR(__xludf.DUMMYFUNCTION("""COMPUTED_VALUE"""),503.88)</f>
        <v>503.88</v>
      </c>
      <c r="M4" s="2">
        <f>IFERROR(__xludf.DUMMYFUNCTION("""COMPUTED_VALUE"""),45310.66666666667)</f>
        <v>45310.66667</v>
      </c>
      <c r="N4" s="1">
        <f>IFERROR(__xludf.DUMMYFUNCTION("""COMPUTED_VALUE"""),8.6828346E7)</f>
        <v>86828346</v>
      </c>
    </row>
    <row r="5">
      <c r="A5" s="2">
        <f>IFERROR(__xludf.DUMMYFUNCTION("""COMPUTED_VALUE"""),45317.66666666667)</f>
        <v>45317.66667</v>
      </c>
      <c r="B5" s="1">
        <f>IFERROR(__xludf.DUMMYFUNCTION("""COMPUTED_VALUE"""),504.05)</f>
        <v>504.05</v>
      </c>
      <c r="D5" s="2">
        <f>IFERROR(__xludf.DUMMYFUNCTION("""COMPUTED_VALUE"""),45317.66666666667)</f>
        <v>45317.66667</v>
      </c>
      <c r="E5" s="1">
        <f>IFERROR(__xludf.DUMMYFUNCTION("""COMPUTED_VALUE"""),520.41)</f>
        <v>520.41</v>
      </c>
      <c r="G5" s="2">
        <f>IFERROR(__xludf.DUMMYFUNCTION("""COMPUTED_VALUE"""),45317.66666666667)</f>
        <v>45317.66667</v>
      </c>
      <c r="H5" s="1">
        <f>IFERROR(__xludf.DUMMYFUNCTION("""COMPUTED_VALUE"""),495.95)</f>
        <v>495.95</v>
      </c>
      <c r="J5" s="2">
        <f>IFERROR(__xludf.DUMMYFUNCTION("""COMPUTED_VALUE"""),45317.66666666667)</f>
        <v>45317.66667</v>
      </c>
      <c r="K5" s="1">
        <f>IFERROR(__xludf.DUMMYFUNCTION("""COMPUTED_VALUE"""),512.68)</f>
        <v>512.68</v>
      </c>
      <c r="M5" s="2">
        <f>IFERROR(__xludf.DUMMYFUNCTION("""COMPUTED_VALUE"""),45317.66666666667)</f>
        <v>45317.66667</v>
      </c>
      <c r="N5" s="1">
        <f>IFERROR(__xludf.DUMMYFUNCTION("""COMPUTED_VALUE"""),1.19816586E8)</f>
        <v>119816586</v>
      </c>
    </row>
    <row r="6">
      <c r="A6" s="2">
        <f>IFERROR(__xludf.DUMMYFUNCTION("""COMPUTED_VALUE"""),45324.66666666667)</f>
        <v>45324.66667</v>
      </c>
      <c r="B6" s="1">
        <f>IFERROR(__xludf.DUMMYFUNCTION("""COMPUTED_VALUE"""),512.95)</f>
        <v>512.95</v>
      </c>
      <c r="D6" s="2">
        <f>IFERROR(__xludf.DUMMYFUNCTION("""COMPUTED_VALUE"""),45324.66666666667)</f>
        <v>45324.66667</v>
      </c>
      <c r="E6" s="1">
        <f>IFERROR(__xludf.DUMMYFUNCTION("""COMPUTED_VALUE"""),524.9)</f>
        <v>524.9</v>
      </c>
      <c r="G6" s="2">
        <f>IFERROR(__xludf.DUMMYFUNCTION("""COMPUTED_VALUE"""),45324.66666666667)</f>
        <v>45324.66667</v>
      </c>
      <c r="H6" s="1">
        <f>IFERROR(__xludf.DUMMYFUNCTION("""COMPUTED_VALUE"""),511.01)</f>
        <v>511.01</v>
      </c>
      <c r="J6" s="2">
        <f>IFERROR(__xludf.DUMMYFUNCTION("""COMPUTED_VALUE"""),45324.66666666667)</f>
        <v>45324.66667</v>
      </c>
      <c r="K6" s="1">
        <f>IFERROR(__xludf.DUMMYFUNCTION("""COMPUTED_VALUE"""),521.89)</f>
        <v>521.89</v>
      </c>
      <c r="M6" s="2">
        <f>IFERROR(__xludf.DUMMYFUNCTION("""COMPUTED_VALUE"""),45324.66666666667)</f>
        <v>45324.66667</v>
      </c>
      <c r="N6" s="1">
        <f>IFERROR(__xludf.DUMMYFUNCTION("""COMPUTED_VALUE"""),9.3900878E7)</f>
        <v>93900878</v>
      </c>
    </row>
    <row r="7">
      <c r="A7" s="2">
        <f>IFERROR(__xludf.DUMMYFUNCTION("""COMPUTED_VALUE"""),45331.66666666667)</f>
        <v>45331.66667</v>
      </c>
      <c r="B7" s="1">
        <f>IFERROR(__xludf.DUMMYFUNCTION("""COMPUTED_VALUE"""),523.84)</f>
        <v>523.84</v>
      </c>
      <c r="D7" s="2">
        <f>IFERROR(__xludf.DUMMYFUNCTION("""COMPUTED_VALUE"""),45331.66666666667)</f>
        <v>45331.66667</v>
      </c>
      <c r="E7" s="1">
        <f>IFERROR(__xludf.DUMMYFUNCTION("""COMPUTED_VALUE"""),560.45)</f>
        <v>560.45</v>
      </c>
      <c r="G7" s="2">
        <f>IFERROR(__xludf.DUMMYFUNCTION("""COMPUTED_VALUE"""),45331.66666666667)</f>
        <v>45331.66667</v>
      </c>
      <c r="H7" s="1">
        <f>IFERROR(__xludf.DUMMYFUNCTION("""COMPUTED_VALUE"""),513.59)</f>
        <v>513.59</v>
      </c>
      <c r="J7" s="2">
        <f>IFERROR(__xludf.DUMMYFUNCTION("""COMPUTED_VALUE"""),45331.66666666667)</f>
        <v>45331.66667</v>
      </c>
      <c r="K7" s="1">
        <f>IFERROR(__xludf.DUMMYFUNCTION("""COMPUTED_VALUE"""),519.57)</f>
        <v>519.57</v>
      </c>
      <c r="M7" s="2">
        <f>IFERROR(__xludf.DUMMYFUNCTION("""COMPUTED_VALUE"""),45331.66666666667)</f>
        <v>45331.66667</v>
      </c>
      <c r="N7" s="1">
        <f>IFERROR(__xludf.DUMMYFUNCTION("""COMPUTED_VALUE"""),1.95531138E8)</f>
        <v>195531138</v>
      </c>
    </row>
    <row r="8">
      <c r="A8" s="2">
        <f>IFERROR(__xludf.DUMMYFUNCTION("""COMPUTED_VALUE"""),45338.66666666667)</f>
        <v>45338.66667</v>
      </c>
      <c r="B8" s="1">
        <f>IFERROR(__xludf.DUMMYFUNCTION("""COMPUTED_VALUE"""),519.17)</f>
        <v>519.17</v>
      </c>
      <c r="D8" s="2">
        <f>IFERROR(__xludf.DUMMYFUNCTION("""COMPUTED_VALUE"""),45338.66666666667)</f>
        <v>45338.66667</v>
      </c>
      <c r="E8" s="1">
        <f>IFERROR(__xludf.DUMMYFUNCTION("""COMPUTED_VALUE"""),529.66)</f>
        <v>529.66</v>
      </c>
      <c r="G8" s="2">
        <f>IFERROR(__xludf.DUMMYFUNCTION("""COMPUTED_VALUE"""),45338.66666666667)</f>
        <v>45338.66667</v>
      </c>
      <c r="H8" s="1">
        <f>IFERROR(__xludf.DUMMYFUNCTION("""COMPUTED_VALUE"""),510.2)</f>
        <v>510.2</v>
      </c>
      <c r="J8" s="2">
        <f>IFERROR(__xludf.DUMMYFUNCTION("""COMPUTED_VALUE"""),45338.66666666667)</f>
        <v>45338.66667</v>
      </c>
      <c r="K8" s="1">
        <f>IFERROR(__xludf.DUMMYFUNCTION("""COMPUTED_VALUE"""),521.48)</f>
        <v>521.48</v>
      </c>
      <c r="M8" s="2">
        <f>IFERROR(__xludf.DUMMYFUNCTION("""COMPUTED_VALUE"""),45338.66666666667)</f>
        <v>45338.66667</v>
      </c>
      <c r="N8" s="1">
        <f>IFERROR(__xludf.DUMMYFUNCTION("""COMPUTED_VALUE"""),1.25536763E8)</f>
        <v>125536763</v>
      </c>
    </row>
    <row r="9">
      <c r="A9" s="2">
        <f>IFERROR(__xludf.DUMMYFUNCTION("""COMPUTED_VALUE"""),45345.66666666667)</f>
        <v>45345.66667</v>
      </c>
      <c r="B9" s="1">
        <f>IFERROR(__xludf.DUMMYFUNCTION("""COMPUTED_VALUE"""),521.06)</f>
        <v>521.06</v>
      </c>
      <c r="D9" s="2">
        <f>IFERROR(__xludf.DUMMYFUNCTION("""COMPUTED_VALUE"""),45345.66666666667)</f>
        <v>45345.66667</v>
      </c>
      <c r="E9" s="1">
        <f>IFERROR(__xludf.DUMMYFUNCTION("""COMPUTED_VALUE"""),538.52)</f>
        <v>538.52</v>
      </c>
      <c r="G9" s="2">
        <f>IFERROR(__xludf.DUMMYFUNCTION("""COMPUTED_VALUE"""),45345.66666666667)</f>
        <v>45345.66667</v>
      </c>
      <c r="H9" s="1">
        <f>IFERROR(__xludf.DUMMYFUNCTION("""COMPUTED_VALUE"""),514.31)</f>
        <v>514.31</v>
      </c>
      <c r="J9" s="2">
        <f>IFERROR(__xludf.DUMMYFUNCTION("""COMPUTED_VALUE"""),45345.66666666667)</f>
        <v>45345.66667</v>
      </c>
      <c r="K9" s="1">
        <f>IFERROR(__xludf.DUMMYFUNCTION("""COMPUTED_VALUE"""),535.49)</f>
        <v>535.49</v>
      </c>
      <c r="M9" s="2">
        <f>IFERROR(__xludf.DUMMYFUNCTION("""COMPUTED_VALUE"""),45345.66666666667)</f>
        <v>45345.66667</v>
      </c>
      <c r="N9" s="1">
        <f>IFERROR(__xludf.DUMMYFUNCTION("""COMPUTED_VALUE"""),9.0121196E7)</f>
        <v>90121196</v>
      </c>
    </row>
    <row r="10">
      <c r="A10" s="2">
        <f>IFERROR(__xludf.DUMMYFUNCTION("""COMPUTED_VALUE"""),45352.66666666667)</f>
        <v>45352.66667</v>
      </c>
      <c r="B10" s="1">
        <f>IFERROR(__xludf.DUMMYFUNCTION("""COMPUTED_VALUE"""),533.63)</f>
        <v>533.63</v>
      </c>
      <c r="D10" s="2">
        <f>IFERROR(__xludf.DUMMYFUNCTION("""COMPUTED_VALUE"""),45352.66666666667)</f>
        <v>45352.66667</v>
      </c>
      <c r="E10" s="1">
        <f>IFERROR(__xludf.DUMMYFUNCTION("""COMPUTED_VALUE"""),543.96)</f>
        <v>543.96</v>
      </c>
      <c r="G10" s="2">
        <f>IFERROR(__xludf.DUMMYFUNCTION("""COMPUTED_VALUE"""),45352.66666666667)</f>
        <v>45352.66667</v>
      </c>
      <c r="H10" s="1">
        <f>IFERROR(__xludf.DUMMYFUNCTION("""COMPUTED_VALUE"""),528.3)</f>
        <v>528.3</v>
      </c>
      <c r="J10" s="2">
        <f>IFERROR(__xludf.DUMMYFUNCTION("""COMPUTED_VALUE"""),45352.66666666667)</f>
        <v>45352.66667</v>
      </c>
      <c r="K10" s="1">
        <f>IFERROR(__xludf.DUMMYFUNCTION("""COMPUTED_VALUE"""),539.91)</f>
        <v>539.91</v>
      </c>
      <c r="M10" s="2">
        <f>IFERROR(__xludf.DUMMYFUNCTION("""COMPUTED_VALUE"""),45352.66666666667)</f>
        <v>45352.66667</v>
      </c>
      <c r="N10" s="1">
        <f>IFERROR(__xludf.DUMMYFUNCTION("""COMPUTED_VALUE"""),1.20366402E8)</f>
        <v>120366402</v>
      </c>
    </row>
    <row r="11">
      <c r="A11" s="2">
        <f>IFERROR(__xludf.DUMMYFUNCTION("""COMPUTED_VALUE"""),45359.66666666667)</f>
        <v>45359.66667</v>
      </c>
      <c r="B11" s="1">
        <f>IFERROR(__xludf.DUMMYFUNCTION("""COMPUTED_VALUE"""),539.91)</f>
        <v>539.91</v>
      </c>
      <c r="D11" s="2">
        <f>IFERROR(__xludf.DUMMYFUNCTION("""COMPUTED_VALUE"""),45359.66666666667)</f>
        <v>45359.66667</v>
      </c>
      <c r="E11" s="1">
        <f>IFERROR(__xludf.DUMMYFUNCTION("""COMPUTED_VALUE"""),554.23)</f>
        <v>554.23</v>
      </c>
      <c r="G11" s="2">
        <f>IFERROR(__xludf.DUMMYFUNCTION("""COMPUTED_VALUE"""),45359.66666666667)</f>
        <v>45359.66667</v>
      </c>
      <c r="H11" s="1">
        <f>IFERROR(__xludf.DUMMYFUNCTION("""COMPUTED_VALUE"""),530.13)</f>
        <v>530.13</v>
      </c>
      <c r="J11" s="2">
        <f>IFERROR(__xludf.DUMMYFUNCTION("""COMPUTED_VALUE"""),45359.66666666667)</f>
        <v>45359.66667</v>
      </c>
      <c r="K11" s="1">
        <f>IFERROR(__xludf.DUMMYFUNCTION("""COMPUTED_VALUE"""),548.53)</f>
        <v>548.53</v>
      </c>
      <c r="M11" s="2">
        <f>IFERROR(__xludf.DUMMYFUNCTION("""COMPUTED_VALUE"""),45359.66666666667)</f>
        <v>45359.66667</v>
      </c>
      <c r="N11" s="1">
        <f>IFERROR(__xludf.DUMMYFUNCTION("""COMPUTED_VALUE"""),1.21928392E8)</f>
        <v>121928392</v>
      </c>
    </row>
    <row r="12">
      <c r="A12" s="2">
        <f>IFERROR(__xludf.DUMMYFUNCTION("""COMPUTED_VALUE"""),45366.66666666667)</f>
        <v>45366.66667</v>
      </c>
      <c r="B12" s="1">
        <f>IFERROR(__xludf.DUMMYFUNCTION("""COMPUTED_VALUE"""),548.53)</f>
        <v>548.53</v>
      </c>
      <c r="D12" s="2">
        <f>IFERROR(__xludf.DUMMYFUNCTION("""COMPUTED_VALUE"""),45366.66666666667)</f>
        <v>45366.66667</v>
      </c>
      <c r="E12" s="1">
        <f>IFERROR(__xludf.DUMMYFUNCTION("""COMPUTED_VALUE"""),569.41)</f>
        <v>569.41</v>
      </c>
      <c r="G12" s="2">
        <f>IFERROR(__xludf.DUMMYFUNCTION("""COMPUTED_VALUE"""),45366.66666666667)</f>
        <v>45366.66667</v>
      </c>
      <c r="H12" s="1">
        <f>IFERROR(__xludf.DUMMYFUNCTION("""COMPUTED_VALUE"""),546.73)</f>
        <v>546.73</v>
      </c>
      <c r="J12" s="2">
        <f>IFERROR(__xludf.DUMMYFUNCTION("""COMPUTED_VALUE"""),45366.66666666667)</f>
        <v>45366.66667</v>
      </c>
      <c r="K12" s="1">
        <f>IFERROR(__xludf.DUMMYFUNCTION("""COMPUTED_VALUE"""),550.97)</f>
        <v>550.97</v>
      </c>
      <c r="M12" s="2">
        <f>IFERROR(__xludf.DUMMYFUNCTION("""COMPUTED_VALUE"""),45366.66666666667)</f>
        <v>45366.66667</v>
      </c>
      <c r="N12" s="1">
        <f>IFERROR(__xludf.DUMMYFUNCTION("""COMPUTED_VALUE"""),1.69045153E8)</f>
        <v>169045153</v>
      </c>
    </row>
    <row r="13">
      <c r="A13" s="2">
        <f>IFERROR(__xludf.DUMMYFUNCTION("""COMPUTED_VALUE"""),45373.66666666667)</f>
        <v>45373.66667</v>
      </c>
      <c r="B13" s="1">
        <f>IFERROR(__xludf.DUMMYFUNCTION("""COMPUTED_VALUE"""),550.94)</f>
        <v>550.94</v>
      </c>
      <c r="D13" s="2">
        <f>IFERROR(__xludf.DUMMYFUNCTION("""COMPUTED_VALUE"""),45373.66666666667)</f>
        <v>45373.66667</v>
      </c>
      <c r="E13" s="1">
        <f>IFERROR(__xludf.DUMMYFUNCTION("""COMPUTED_VALUE"""),555.49)</f>
        <v>555.49</v>
      </c>
      <c r="G13" s="2">
        <f>IFERROR(__xludf.DUMMYFUNCTION("""COMPUTED_VALUE"""),45373.66666666667)</f>
        <v>45373.66667</v>
      </c>
      <c r="H13" s="1">
        <f>IFERROR(__xludf.DUMMYFUNCTION("""COMPUTED_VALUE"""),536.47)</f>
        <v>536.47</v>
      </c>
      <c r="J13" s="2">
        <f>IFERROR(__xludf.DUMMYFUNCTION("""COMPUTED_VALUE"""),45373.66666666667)</f>
        <v>45373.66667</v>
      </c>
      <c r="K13" s="1">
        <f>IFERROR(__xludf.DUMMYFUNCTION("""COMPUTED_VALUE"""),544.88)</f>
        <v>544.88</v>
      </c>
      <c r="M13" s="2">
        <f>IFERROR(__xludf.DUMMYFUNCTION("""COMPUTED_VALUE"""),45373.66666666667)</f>
        <v>45373.66667</v>
      </c>
      <c r="N13" s="1">
        <f>IFERROR(__xludf.DUMMYFUNCTION("""COMPUTED_VALUE"""),1.09012359E8)</f>
        <v>109012359</v>
      </c>
    </row>
    <row r="14">
      <c r="A14" s="2">
        <f>IFERROR(__xludf.DUMMYFUNCTION("""COMPUTED_VALUE"""),45379.66666666667)</f>
        <v>45379.66667</v>
      </c>
      <c r="B14" s="1">
        <f>IFERROR(__xludf.DUMMYFUNCTION("""COMPUTED_VALUE"""),544.86)</f>
        <v>544.86</v>
      </c>
      <c r="D14" s="2">
        <f>IFERROR(__xludf.DUMMYFUNCTION("""COMPUTED_VALUE"""),45379.66666666667)</f>
        <v>45379.66667</v>
      </c>
      <c r="E14" s="1">
        <f>IFERROR(__xludf.DUMMYFUNCTION("""COMPUTED_VALUE"""),569.8)</f>
        <v>569.8</v>
      </c>
      <c r="G14" s="2">
        <f>IFERROR(__xludf.DUMMYFUNCTION("""COMPUTED_VALUE"""),45379.66666666667)</f>
        <v>45379.66667</v>
      </c>
      <c r="H14" s="1">
        <f>IFERROR(__xludf.DUMMYFUNCTION("""COMPUTED_VALUE"""),535.85)</f>
        <v>535.85</v>
      </c>
      <c r="J14" s="2">
        <f>IFERROR(__xludf.DUMMYFUNCTION("""COMPUTED_VALUE"""),45379.66666666667)</f>
        <v>45379.66667</v>
      </c>
      <c r="K14" s="1">
        <f>IFERROR(__xludf.DUMMYFUNCTION("""COMPUTED_VALUE"""),567.87)</f>
        <v>567.87</v>
      </c>
      <c r="M14" s="2">
        <f>IFERROR(__xludf.DUMMYFUNCTION("""COMPUTED_VALUE"""),45379.66666666667)</f>
        <v>45379.66667</v>
      </c>
      <c r="N14" s="1">
        <f>IFERROR(__xludf.DUMMYFUNCTION("""COMPUTED_VALUE"""),8.1614918E7)</f>
        <v>81614918</v>
      </c>
    </row>
    <row r="15">
      <c r="A15" s="2">
        <f>IFERROR(__xludf.DUMMYFUNCTION("""COMPUTED_VALUE"""),45387.66666666667)</f>
        <v>45387.66667</v>
      </c>
      <c r="B15" s="1">
        <f>IFERROR(__xludf.DUMMYFUNCTION("""COMPUTED_VALUE"""),567.72)</f>
        <v>567.72</v>
      </c>
      <c r="D15" s="2">
        <f>IFERROR(__xludf.DUMMYFUNCTION("""COMPUTED_VALUE"""),45387.66666666667)</f>
        <v>45387.66667</v>
      </c>
      <c r="E15" s="1">
        <f>IFERROR(__xludf.DUMMYFUNCTION("""COMPUTED_VALUE"""),568.94)</f>
        <v>568.94</v>
      </c>
      <c r="G15" s="2">
        <f>IFERROR(__xludf.DUMMYFUNCTION("""COMPUTED_VALUE"""),45387.66666666667)</f>
        <v>45387.66667</v>
      </c>
      <c r="H15" s="1">
        <f>IFERROR(__xludf.DUMMYFUNCTION("""COMPUTED_VALUE"""),523.17)</f>
        <v>523.17</v>
      </c>
      <c r="J15" s="2">
        <f>IFERROR(__xludf.DUMMYFUNCTION("""COMPUTED_VALUE"""),45387.66666666667)</f>
        <v>45387.66667</v>
      </c>
      <c r="K15" s="1">
        <f>IFERROR(__xludf.DUMMYFUNCTION("""COMPUTED_VALUE"""),525.26)</f>
        <v>525.26</v>
      </c>
      <c r="M15" s="2">
        <f>IFERROR(__xludf.DUMMYFUNCTION("""COMPUTED_VALUE"""),45387.66666666667)</f>
        <v>45387.66667</v>
      </c>
      <c r="N15" s="1">
        <f>IFERROR(__xludf.DUMMYFUNCTION("""COMPUTED_VALUE"""),1.12363427E8)</f>
        <v>112363427</v>
      </c>
    </row>
    <row r="16">
      <c r="A16" s="2">
        <f>IFERROR(__xludf.DUMMYFUNCTION("""COMPUTED_VALUE"""),45394.66666666667)</f>
        <v>45394.66667</v>
      </c>
      <c r="B16" s="1">
        <f>IFERROR(__xludf.DUMMYFUNCTION("""COMPUTED_VALUE"""),525.26)</f>
        <v>525.26</v>
      </c>
      <c r="D16" s="2">
        <f>IFERROR(__xludf.DUMMYFUNCTION("""COMPUTED_VALUE"""),45394.66666666667)</f>
        <v>45394.66667</v>
      </c>
      <c r="E16" s="1">
        <f>IFERROR(__xludf.DUMMYFUNCTION("""COMPUTED_VALUE"""),536.64)</f>
        <v>536.64</v>
      </c>
      <c r="G16" s="2">
        <f>IFERROR(__xludf.DUMMYFUNCTION("""COMPUTED_VALUE"""),45394.66666666667)</f>
        <v>45394.66667</v>
      </c>
      <c r="H16" s="1">
        <f>IFERROR(__xludf.DUMMYFUNCTION("""COMPUTED_VALUE"""),502.41)</f>
        <v>502.41</v>
      </c>
      <c r="J16" s="2">
        <f>IFERROR(__xludf.DUMMYFUNCTION("""COMPUTED_VALUE"""),45394.66666666667)</f>
        <v>45394.66667</v>
      </c>
      <c r="K16" s="1">
        <f>IFERROR(__xludf.DUMMYFUNCTION("""COMPUTED_VALUE"""),503.7)</f>
        <v>503.7</v>
      </c>
      <c r="M16" s="2">
        <f>IFERROR(__xludf.DUMMYFUNCTION("""COMPUTED_VALUE"""),45394.66666666667)</f>
        <v>45394.66667</v>
      </c>
      <c r="N16" s="1">
        <f>IFERROR(__xludf.DUMMYFUNCTION("""COMPUTED_VALUE"""),9.9014762E7)</f>
        <v>99014762</v>
      </c>
    </row>
    <row r="17">
      <c r="A17" s="2">
        <f>IFERROR(__xludf.DUMMYFUNCTION("""COMPUTED_VALUE"""),45401.66666666667)</f>
        <v>45401.66667</v>
      </c>
      <c r="B17" s="1">
        <f>IFERROR(__xludf.DUMMYFUNCTION("""COMPUTED_VALUE"""),505.58)</f>
        <v>505.58</v>
      </c>
      <c r="D17" s="2">
        <f>IFERROR(__xludf.DUMMYFUNCTION("""COMPUTED_VALUE"""),45401.66666666667)</f>
        <v>45401.66667</v>
      </c>
      <c r="E17" s="1">
        <f>IFERROR(__xludf.DUMMYFUNCTION("""COMPUTED_VALUE"""),523.09)</f>
        <v>523.09</v>
      </c>
      <c r="G17" s="2">
        <f>IFERROR(__xludf.DUMMYFUNCTION("""COMPUTED_VALUE"""),45401.66666666667)</f>
        <v>45401.66667</v>
      </c>
      <c r="H17" s="1">
        <f>IFERROR(__xludf.DUMMYFUNCTION("""COMPUTED_VALUE"""),497.38)</f>
        <v>497.38</v>
      </c>
      <c r="J17" s="2">
        <f>IFERROR(__xludf.DUMMYFUNCTION("""COMPUTED_VALUE"""),45401.66666666667)</f>
        <v>45401.66667</v>
      </c>
      <c r="K17" s="1">
        <f>IFERROR(__xludf.DUMMYFUNCTION("""COMPUTED_VALUE"""),516.43)</f>
        <v>516.43</v>
      </c>
      <c r="M17" s="2">
        <f>IFERROR(__xludf.DUMMYFUNCTION("""COMPUTED_VALUE"""),45401.66666666667)</f>
        <v>45401.66667</v>
      </c>
      <c r="N17" s="1">
        <f>IFERROR(__xludf.DUMMYFUNCTION("""COMPUTED_VALUE"""),1.11574224E8)</f>
        <v>111574224</v>
      </c>
    </row>
    <row r="18">
      <c r="A18" s="2">
        <f>IFERROR(__xludf.DUMMYFUNCTION("""COMPUTED_VALUE"""),45408.66666666667)</f>
        <v>45408.66667</v>
      </c>
      <c r="B18" s="1">
        <f>IFERROR(__xludf.DUMMYFUNCTION("""COMPUTED_VALUE"""),517.31)</f>
        <v>517.31</v>
      </c>
      <c r="D18" s="2">
        <f>IFERROR(__xludf.DUMMYFUNCTION("""COMPUTED_VALUE"""),45408.66666666667)</f>
        <v>45408.66667</v>
      </c>
      <c r="E18" s="1">
        <f>IFERROR(__xludf.DUMMYFUNCTION("""COMPUTED_VALUE"""),532.5)</f>
        <v>532.5</v>
      </c>
      <c r="G18" s="2">
        <f>IFERROR(__xludf.DUMMYFUNCTION("""COMPUTED_VALUE"""),45408.66666666667)</f>
        <v>45408.66667</v>
      </c>
      <c r="H18" s="1">
        <f>IFERROR(__xludf.DUMMYFUNCTION("""COMPUTED_VALUE"""),511.9)</f>
        <v>511.9</v>
      </c>
      <c r="J18" s="2">
        <f>IFERROR(__xludf.DUMMYFUNCTION("""COMPUTED_VALUE"""),45408.66666666667)</f>
        <v>45408.66667</v>
      </c>
      <c r="K18" s="1">
        <f>IFERROR(__xludf.DUMMYFUNCTION("""COMPUTED_VALUE"""),521.93)</f>
        <v>521.93</v>
      </c>
      <c r="M18" s="2">
        <f>IFERROR(__xludf.DUMMYFUNCTION("""COMPUTED_VALUE"""),45408.66666666667)</f>
        <v>45408.66667</v>
      </c>
      <c r="N18" s="1">
        <f>IFERROR(__xludf.DUMMYFUNCTION("""COMPUTED_VALUE"""),1.32791791E8)</f>
        <v>132791791</v>
      </c>
    </row>
    <row r="19">
      <c r="A19" s="2">
        <f>IFERROR(__xludf.DUMMYFUNCTION("""COMPUTED_VALUE"""),45415.66666666667)</f>
        <v>45415.66667</v>
      </c>
      <c r="B19" s="1">
        <f>IFERROR(__xludf.DUMMYFUNCTION("""COMPUTED_VALUE"""),523.45)</f>
        <v>523.45</v>
      </c>
      <c r="D19" s="2">
        <f>IFERROR(__xludf.DUMMYFUNCTION("""COMPUTED_VALUE"""),45415.66666666667)</f>
        <v>45415.66667</v>
      </c>
      <c r="E19" s="1">
        <f>IFERROR(__xludf.DUMMYFUNCTION("""COMPUTED_VALUE"""),526.29)</f>
        <v>526.29</v>
      </c>
      <c r="G19" s="2">
        <f>IFERROR(__xludf.DUMMYFUNCTION("""COMPUTED_VALUE"""),45415.66666666667)</f>
        <v>45415.66667</v>
      </c>
      <c r="H19" s="1">
        <f>IFERROR(__xludf.DUMMYFUNCTION("""COMPUTED_VALUE"""),476.48)</f>
        <v>476.48</v>
      </c>
      <c r="J19" s="2">
        <f>IFERROR(__xludf.DUMMYFUNCTION("""COMPUTED_VALUE"""),45415.66666666667)</f>
        <v>45415.66667</v>
      </c>
      <c r="K19" s="1">
        <f>IFERROR(__xludf.DUMMYFUNCTION("""COMPUTED_VALUE"""),497.33)</f>
        <v>497.33</v>
      </c>
      <c r="M19" s="2">
        <f>IFERROR(__xludf.DUMMYFUNCTION("""COMPUTED_VALUE"""),45415.66666666667)</f>
        <v>45415.66667</v>
      </c>
      <c r="N19" s="1">
        <f>IFERROR(__xludf.DUMMYFUNCTION("""COMPUTED_VALUE"""),1.41076832E8)</f>
        <v>141076832</v>
      </c>
    </row>
    <row r="20">
      <c r="A20" s="2">
        <f>IFERROR(__xludf.DUMMYFUNCTION("""COMPUTED_VALUE"""),45422.66666666667)</f>
        <v>45422.66667</v>
      </c>
      <c r="B20" s="1">
        <f>IFERROR(__xludf.DUMMYFUNCTION("""COMPUTED_VALUE"""),497.6)</f>
        <v>497.6</v>
      </c>
      <c r="D20" s="2">
        <f>IFERROR(__xludf.DUMMYFUNCTION("""COMPUTED_VALUE"""),45422.66666666667)</f>
        <v>45422.66667</v>
      </c>
      <c r="E20" s="1">
        <f>IFERROR(__xludf.DUMMYFUNCTION("""COMPUTED_VALUE"""),514.19)</f>
        <v>514.19</v>
      </c>
      <c r="G20" s="2">
        <f>IFERROR(__xludf.DUMMYFUNCTION("""COMPUTED_VALUE"""),45422.66666666667)</f>
        <v>45422.66667</v>
      </c>
      <c r="H20" s="1">
        <f>IFERROR(__xludf.DUMMYFUNCTION("""COMPUTED_VALUE"""),490.51)</f>
        <v>490.51</v>
      </c>
      <c r="J20" s="2">
        <f>IFERROR(__xludf.DUMMYFUNCTION("""COMPUTED_VALUE"""),45422.66666666667)</f>
        <v>45422.66667</v>
      </c>
      <c r="K20" s="1">
        <f>IFERROR(__xludf.DUMMYFUNCTION("""COMPUTED_VALUE"""),511.16)</f>
        <v>511.16</v>
      </c>
      <c r="M20" s="2">
        <f>IFERROR(__xludf.DUMMYFUNCTION("""COMPUTED_VALUE"""),45422.66666666667)</f>
        <v>45422.66667</v>
      </c>
      <c r="N20" s="1">
        <f>IFERROR(__xludf.DUMMYFUNCTION("""COMPUTED_VALUE"""),1.55247449E8)</f>
        <v>155247449</v>
      </c>
    </row>
    <row r="21">
      <c r="A21" s="2">
        <f>IFERROR(__xludf.DUMMYFUNCTION("""COMPUTED_VALUE"""),45429.66666666667)</f>
        <v>45429.66667</v>
      </c>
      <c r="B21" s="1">
        <f>IFERROR(__xludf.DUMMYFUNCTION("""COMPUTED_VALUE"""),511.59)</f>
        <v>511.59</v>
      </c>
      <c r="D21" s="2">
        <f>IFERROR(__xludf.DUMMYFUNCTION("""COMPUTED_VALUE"""),45429.66666666667)</f>
        <v>45429.66667</v>
      </c>
      <c r="E21" s="1">
        <f>IFERROR(__xludf.DUMMYFUNCTION("""COMPUTED_VALUE"""),527.07)</f>
        <v>527.07</v>
      </c>
      <c r="G21" s="2">
        <f>IFERROR(__xludf.DUMMYFUNCTION("""COMPUTED_VALUE"""),45429.66666666667)</f>
        <v>45429.66667</v>
      </c>
      <c r="H21" s="1">
        <f>IFERROR(__xludf.DUMMYFUNCTION("""COMPUTED_VALUE"""),507.76)</f>
        <v>507.76</v>
      </c>
      <c r="J21" s="2">
        <f>IFERROR(__xludf.DUMMYFUNCTION("""COMPUTED_VALUE"""),45429.66666666667)</f>
        <v>45429.66667</v>
      </c>
      <c r="K21" s="1">
        <f>IFERROR(__xludf.DUMMYFUNCTION("""COMPUTED_VALUE"""),511.51)</f>
        <v>511.51</v>
      </c>
      <c r="M21" s="2">
        <f>IFERROR(__xludf.DUMMYFUNCTION("""COMPUTED_VALUE"""),45429.66666666667)</f>
        <v>45429.66667</v>
      </c>
      <c r="N21" s="1">
        <f>IFERROR(__xludf.DUMMYFUNCTION("""COMPUTED_VALUE"""),2.78844009E8)</f>
        <v>278844009</v>
      </c>
    </row>
    <row r="22">
      <c r="A22" s="2">
        <f>IFERROR(__xludf.DUMMYFUNCTION("""COMPUTED_VALUE"""),45436.66666666667)</f>
        <v>45436.66667</v>
      </c>
      <c r="B22" s="1">
        <f>IFERROR(__xludf.DUMMYFUNCTION("""COMPUTED_VALUE"""),511.06)</f>
        <v>511.06</v>
      </c>
      <c r="D22" s="2">
        <f>IFERROR(__xludf.DUMMYFUNCTION("""COMPUTED_VALUE"""),45436.66666666667)</f>
        <v>45436.66667</v>
      </c>
      <c r="E22" s="1">
        <f>IFERROR(__xludf.DUMMYFUNCTION("""COMPUTED_VALUE"""),511.06)</f>
        <v>511.06</v>
      </c>
      <c r="G22" s="2">
        <f>IFERROR(__xludf.DUMMYFUNCTION("""COMPUTED_VALUE"""),45436.66666666667)</f>
        <v>45436.66667</v>
      </c>
      <c r="H22" s="1">
        <f>IFERROR(__xludf.DUMMYFUNCTION("""COMPUTED_VALUE"""),494.41)</f>
        <v>494.41</v>
      </c>
      <c r="J22" s="2">
        <f>IFERROR(__xludf.DUMMYFUNCTION("""COMPUTED_VALUE"""),45436.66666666667)</f>
        <v>45436.66667</v>
      </c>
      <c r="K22" s="1">
        <f>IFERROR(__xludf.DUMMYFUNCTION("""COMPUTED_VALUE"""),496.91)</f>
        <v>496.91</v>
      </c>
      <c r="M22" s="2">
        <f>IFERROR(__xludf.DUMMYFUNCTION("""COMPUTED_VALUE"""),45436.66666666667)</f>
        <v>45436.66667</v>
      </c>
      <c r="N22" s="1">
        <f>IFERROR(__xludf.DUMMYFUNCTION("""COMPUTED_VALUE"""),1.582005E8)</f>
        <v>158200500</v>
      </c>
    </row>
    <row r="23">
      <c r="A23" s="2">
        <f>IFERROR(__xludf.DUMMYFUNCTION("""COMPUTED_VALUE"""),45443.66666666667)</f>
        <v>45443.66667</v>
      </c>
      <c r="B23" s="1">
        <f>IFERROR(__xludf.DUMMYFUNCTION("""COMPUTED_VALUE"""),495.68)</f>
        <v>495.68</v>
      </c>
      <c r="D23" s="2">
        <f>IFERROR(__xludf.DUMMYFUNCTION("""COMPUTED_VALUE"""),45443.66666666667)</f>
        <v>45443.66667</v>
      </c>
      <c r="E23" s="1">
        <f>IFERROR(__xludf.DUMMYFUNCTION("""COMPUTED_VALUE"""),496.92)</f>
        <v>496.92</v>
      </c>
      <c r="G23" s="2">
        <f>IFERROR(__xludf.DUMMYFUNCTION("""COMPUTED_VALUE"""),45443.66666666667)</f>
        <v>45443.66667</v>
      </c>
      <c r="H23" s="1">
        <f>IFERROR(__xludf.DUMMYFUNCTION("""COMPUTED_VALUE"""),480.47)</f>
        <v>480.47</v>
      </c>
      <c r="J23" s="2">
        <f>IFERROR(__xludf.DUMMYFUNCTION("""COMPUTED_VALUE"""),45443.66666666667)</f>
        <v>45443.66667</v>
      </c>
      <c r="K23" s="1">
        <f>IFERROR(__xludf.DUMMYFUNCTION("""COMPUTED_VALUE"""),490.49)</f>
        <v>490.49</v>
      </c>
      <c r="M23" s="2">
        <f>IFERROR(__xludf.DUMMYFUNCTION("""COMPUTED_VALUE"""),45443.66666666667)</f>
        <v>45443.66667</v>
      </c>
      <c r="N23" s="1">
        <f>IFERROR(__xludf.DUMMYFUNCTION("""COMPUTED_VALUE"""),1.12948014E8)</f>
        <v>112948014</v>
      </c>
    </row>
    <row r="24">
      <c r="A24" s="2">
        <f>IFERROR(__xludf.DUMMYFUNCTION("""COMPUTED_VALUE"""),45450.66666666667)</f>
        <v>45450.66667</v>
      </c>
      <c r="B24" s="1">
        <f>IFERROR(__xludf.DUMMYFUNCTION("""COMPUTED_VALUE"""),491.57)</f>
        <v>491.57</v>
      </c>
      <c r="D24" s="2">
        <f>IFERROR(__xludf.DUMMYFUNCTION("""COMPUTED_VALUE"""),45450.66666666667)</f>
        <v>45450.66667</v>
      </c>
      <c r="E24" s="1">
        <f>IFERROR(__xludf.DUMMYFUNCTION("""COMPUTED_VALUE"""),499.61)</f>
        <v>499.61</v>
      </c>
      <c r="G24" s="2">
        <f>IFERROR(__xludf.DUMMYFUNCTION("""COMPUTED_VALUE"""),45450.66666666667)</f>
        <v>45450.66667</v>
      </c>
      <c r="H24" s="1">
        <f>IFERROR(__xludf.DUMMYFUNCTION("""COMPUTED_VALUE"""),471.45)</f>
        <v>471.45</v>
      </c>
      <c r="J24" s="2">
        <f>IFERROR(__xludf.DUMMYFUNCTION("""COMPUTED_VALUE"""),45450.66666666667)</f>
        <v>45450.66667</v>
      </c>
      <c r="K24" s="1">
        <f>IFERROR(__xludf.DUMMYFUNCTION("""COMPUTED_VALUE"""),471.73)</f>
        <v>471.73</v>
      </c>
      <c r="M24" s="2">
        <f>IFERROR(__xludf.DUMMYFUNCTION("""COMPUTED_VALUE"""),45450.66666666667)</f>
        <v>45450.66667</v>
      </c>
      <c r="N24" s="1">
        <f>IFERROR(__xludf.DUMMYFUNCTION("""COMPUTED_VALUE"""),1.34083195E8)</f>
        <v>134083195</v>
      </c>
    </row>
    <row r="25">
      <c r="A25" s="2">
        <f>IFERROR(__xludf.DUMMYFUNCTION("""COMPUTED_VALUE"""),45457.66666666667)</f>
        <v>45457.66667</v>
      </c>
      <c r="B25" s="1">
        <f>IFERROR(__xludf.DUMMYFUNCTION("""COMPUTED_VALUE"""),469.85)</f>
        <v>469.85</v>
      </c>
      <c r="D25" s="2">
        <f>IFERROR(__xludf.DUMMYFUNCTION("""COMPUTED_VALUE"""),45457.66666666667)</f>
        <v>45457.66667</v>
      </c>
      <c r="E25" s="1">
        <f>IFERROR(__xludf.DUMMYFUNCTION("""COMPUTED_VALUE"""),478.06)</f>
        <v>478.06</v>
      </c>
      <c r="G25" s="2">
        <f>IFERROR(__xludf.DUMMYFUNCTION("""COMPUTED_VALUE"""),45457.66666666667)</f>
        <v>45457.66667</v>
      </c>
      <c r="H25" s="1">
        <f>IFERROR(__xludf.DUMMYFUNCTION("""COMPUTED_VALUE"""),458.84)</f>
        <v>458.84</v>
      </c>
      <c r="J25" s="2">
        <f>IFERROR(__xludf.DUMMYFUNCTION("""COMPUTED_VALUE"""),45457.66666666667)</f>
        <v>45457.66667</v>
      </c>
      <c r="K25" s="1">
        <f>IFERROR(__xludf.DUMMYFUNCTION("""COMPUTED_VALUE"""),463.3)</f>
        <v>463.3</v>
      </c>
      <c r="M25" s="2">
        <f>IFERROR(__xludf.DUMMYFUNCTION("""COMPUTED_VALUE"""),45457.66666666667)</f>
        <v>45457.66667</v>
      </c>
      <c r="N25" s="1">
        <f>IFERROR(__xludf.DUMMYFUNCTION("""COMPUTED_VALUE"""),1.27208261E8)</f>
        <v>127208261</v>
      </c>
    </row>
    <row r="26">
      <c r="A26" s="2">
        <f>IFERROR(__xludf.DUMMYFUNCTION("""COMPUTED_VALUE"""),45464.66666666667)</f>
        <v>45464.66667</v>
      </c>
      <c r="B26" s="1">
        <f>IFERROR(__xludf.DUMMYFUNCTION("""COMPUTED_VALUE"""),462.85)</f>
        <v>462.85</v>
      </c>
      <c r="D26" s="2">
        <f>IFERROR(__xludf.DUMMYFUNCTION("""COMPUTED_VALUE"""),45464.66666666667)</f>
        <v>45464.66667</v>
      </c>
      <c r="E26" s="1">
        <f>IFERROR(__xludf.DUMMYFUNCTION("""COMPUTED_VALUE"""),479.57)</f>
        <v>479.57</v>
      </c>
      <c r="G26" s="2">
        <f>IFERROR(__xludf.DUMMYFUNCTION("""COMPUTED_VALUE"""),45464.66666666667)</f>
        <v>45464.66667</v>
      </c>
      <c r="H26" s="1">
        <f>IFERROR(__xludf.DUMMYFUNCTION("""COMPUTED_VALUE"""),460.04)</f>
        <v>460.04</v>
      </c>
      <c r="J26" s="2">
        <f>IFERROR(__xludf.DUMMYFUNCTION("""COMPUTED_VALUE"""),45464.66666666667)</f>
        <v>45464.66667</v>
      </c>
      <c r="K26" s="1">
        <f>IFERROR(__xludf.DUMMYFUNCTION("""COMPUTED_VALUE"""),473.34)</f>
        <v>473.34</v>
      </c>
      <c r="M26" s="2">
        <f>IFERROR(__xludf.DUMMYFUNCTION("""COMPUTED_VALUE"""),45464.66666666667)</f>
        <v>45464.66667</v>
      </c>
      <c r="N26" s="1">
        <f>IFERROR(__xludf.DUMMYFUNCTION("""COMPUTED_VALUE"""),1.67898614E8)</f>
        <v>167898614</v>
      </c>
    </row>
    <row r="27">
      <c r="A27" s="2">
        <f>IFERROR(__xludf.DUMMYFUNCTION("""COMPUTED_VALUE"""),45471.66666666667)</f>
        <v>45471.66667</v>
      </c>
      <c r="B27" s="1">
        <f>IFERROR(__xludf.DUMMYFUNCTION("""COMPUTED_VALUE"""),473.34)</f>
        <v>473.34</v>
      </c>
      <c r="D27" s="2">
        <f>IFERROR(__xludf.DUMMYFUNCTION("""COMPUTED_VALUE"""),45471.66666666667)</f>
        <v>45471.66667</v>
      </c>
      <c r="E27" s="1">
        <f>IFERROR(__xludf.DUMMYFUNCTION("""COMPUTED_VALUE"""),483.06)</f>
        <v>483.06</v>
      </c>
      <c r="G27" s="2">
        <f>IFERROR(__xludf.DUMMYFUNCTION("""COMPUTED_VALUE"""),45471.66666666667)</f>
        <v>45471.66667</v>
      </c>
      <c r="H27" s="1">
        <f>IFERROR(__xludf.DUMMYFUNCTION("""COMPUTED_VALUE"""),457.9)</f>
        <v>457.9</v>
      </c>
      <c r="J27" s="2">
        <f>IFERROR(__xludf.DUMMYFUNCTION("""COMPUTED_VALUE"""),45471.66666666667)</f>
        <v>45471.66667</v>
      </c>
      <c r="K27" s="1">
        <f>IFERROR(__xludf.DUMMYFUNCTION("""COMPUTED_VALUE"""),460.4)</f>
        <v>460.4</v>
      </c>
      <c r="M27" s="2">
        <f>IFERROR(__xludf.DUMMYFUNCTION("""COMPUTED_VALUE"""),45471.66666666667)</f>
        <v>45471.66667</v>
      </c>
      <c r="N27" s="1">
        <f>IFERROR(__xludf.DUMMYFUNCTION("""COMPUTED_VALUE"""),1.73060015E8)</f>
        <v>173060015</v>
      </c>
    </row>
    <row r="28">
      <c r="A28" s="2">
        <f>IFERROR(__xludf.DUMMYFUNCTION("""COMPUTED_VALUE"""),45478.66666666667)</f>
        <v>45478.66667</v>
      </c>
      <c r="B28" s="1">
        <f>IFERROR(__xludf.DUMMYFUNCTION("""COMPUTED_VALUE"""),460.4)</f>
        <v>460.4</v>
      </c>
      <c r="D28" s="2">
        <f>IFERROR(__xludf.DUMMYFUNCTION("""COMPUTED_VALUE"""),45478.66666666667)</f>
        <v>45478.66667</v>
      </c>
      <c r="E28" s="1">
        <f>IFERROR(__xludf.DUMMYFUNCTION("""COMPUTED_VALUE"""),467.29)</f>
        <v>467.29</v>
      </c>
      <c r="G28" s="2">
        <f>IFERROR(__xludf.DUMMYFUNCTION("""COMPUTED_VALUE"""),45478.66666666667)</f>
        <v>45478.66667</v>
      </c>
      <c r="H28" s="1">
        <f>IFERROR(__xludf.DUMMYFUNCTION("""COMPUTED_VALUE"""),452.0)</f>
        <v>452</v>
      </c>
      <c r="J28" s="2">
        <f>IFERROR(__xludf.DUMMYFUNCTION("""COMPUTED_VALUE"""),45478.66666666667)</f>
        <v>45478.66667</v>
      </c>
      <c r="K28" s="1">
        <f>IFERROR(__xludf.DUMMYFUNCTION("""COMPUTED_VALUE"""),457.81)</f>
        <v>457.81</v>
      </c>
      <c r="M28" s="2">
        <f>IFERROR(__xludf.DUMMYFUNCTION("""COMPUTED_VALUE"""),45478.66666666667)</f>
        <v>45478.66667</v>
      </c>
      <c r="N28" s="1">
        <f>IFERROR(__xludf.DUMMYFUNCTION("""COMPUTED_VALUE"""),7.9359338E7)</f>
        <v>79359338</v>
      </c>
    </row>
    <row r="29">
      <c r="A29" s="2">
        <f>IFERROR(__xludf.DUMMYFUNCTION("""COMPUTED_VALUE"""),45485.66666666667)</f>
        <v>45485.66667</v>
      </c>
      <c r="B29" s="1">
        <f>IFERROR(__xludf.DUMMYFUNCTION("""COMPUTED_VALUE"""),458.36)</f>
        <v>458.36</v>
      </c>
      <c r="D29" s="2">
        <f>IFERROR(__xludf.DUMMYFUNCTION("""COMPUTED_VALUE"""),45485.66666666667)</f>
        <v>45485.66667</v>
      </c>
      <c r="E29" s="1">
        <f>IFERROR(__xludf.DUMMYFUNCTION("""COMPUTED_VALUE"""),460.68)</f>
        <v>460.68</v>
      </c>
      <c r="G29" s="2">
        <f>IFERROR(__xludf.DUMMYFUNCTION("""COMPUTED_VALUE"""),45485.66666666667)</f>
        <v>45485.66667</v>
      </c>
      <c r="H29" s="1">
        <f>IFERROR(__xludf.DUMMYFUNCTION("""COMPUTED_VALUE"""),444.37)</f>
        <v>444.37</v>
      </c>
      <c r="J29" s="2">
        <f>IFERROR(__xludf.DUMMYFUNCTION("""COMPUTED_VALUE"""),45485.66666666667)</f>
        <v>45485.66667</v>
      </c>
      <c r="K29" s="1">
        <f>IFERROR(__xludf.DUMMYFUNCTION("""COMPUTED_VALUE"""),458.93)</f>
        <v>458.93</v>
      </c>
      <c r="M29" s="2">
        <f>IFERROR(__xludf.DUMMYFUNCTION("""COMPUTED_VALUE"""),45485.66666666667)</f>
        <v>45485.66667</v>
      </c>
      <c r="N29" s="1">
        <f>IFERROR(__xludf.DUMMYFUNCTION("""COMPUTED_VALUE"""),1.37166333E8)</f>
        <v>137166333</v>
      </c>
    </row>
    <row r="30">
      <c r="A30" s="2">
        <f>IFERROR(__xludf.DUMMYFUNCTION("""COMPUTED_VALUE"""),45492.66666666667)</f>
        <v>45492.66667</v>
      </c>
      <c r="B30" s="1">
        <f>IFERROR(__xludf.DUMMYFUNCTION("""COMPUTED_VALUE"""),458.52)</f>
        <v>458.52</v>
      </c>
      <c r="D30" s="2">
        <f>IFERROR(__xludf.DUMMYFUNCTION("""COMPUTED_VALUE"""),45492.66666666667)</f>
        <v>45492.66667</v>
      </c>
      <c r="E30" s="1">
        <f>IFERROR(__xludf.DUMMYFUNCTION("""COMPUTED_VALUE"""),458.52)</f>
        <v>458.52</v>
      </c>
      <c r="G30" s="2">
        <f>IFERROR(__xludf.DUMMYFUNCTION("""COMPUTED_VALUE"""),45492.66666666667)</f>
        <v>45492.66667</v>
      </c>
      <c r="H30" s="1">
        <f>IFERROR(__xludf.DUMMYFUNCTION("""COMPUTED_VALUE"""),433.75)</f>
        <v>433.75</v>
      </c>
      <c r="J30" s="2">
        <f>IFERROR(__xludf.DUMMYFUNCTION("""COMPUTED_VALUE"""),45492.66666666667)</f>
        <v>45492.66667</v>
      </c>
      <c r="K30" s="1">
        <f>IFERROR(__xludf.DUMMYFUNCTION("""COMPUTED_VALUE"""),439.44)</f>
        <v>439.44</v>
      </c>
      <c r="M30" s="2">
        <f>IFERROR(__xludf.DUMMYFUNCTION("""COMPUTED_VALUE"""),45492.66666666667)</f>
        <v>45492.66667</v>
      </c>
      <c r="N30" s="1">
        <f>IFERROR(__xludf.DUMMYFUNCTION("""COMPUTED_VALUE"""),1.2077493E8)</f>
        <v>120774930</v>
      </c>
    </row>
    <row r="31">
      <c r="A31" s="2">
        <f>IFERROR(__xludf.DUMMYFUNCTION("""COMPUTED_VALUE"""),45499.66666666667)</f>
        <v>45499.66667</v>
      </c>
      <c r="B31" s="1">
        <f>IFERROR(__xludf.DUMMYFUNCTION("""COMPUTED_VALUE"""),439.15)</f>
        <v>439.15</v>
      </c>
      <c r="D31" s="2">
        <f>IFERROR(__xludf.DUMMYFUNCTION("""COMPUTED_VALUE"""),45499.66666666667)</f>
        <v>45499.66667</v>
      </c>
      <c r="E31" s="1">
        <f>IFERROR(__xludf.DUMMYFUNCTION("""COMPUTED_VALUE"""),450.2)</f>
        <v>450.2</v>
      </c>
      <c r="G31" s="2">
        <f>IFERROR(__xludf.DUMMYFUNCTION("""COMPUTED_VALUE"""),45499.66666666667)</f>
        <v>45499.66667</v>
      </c>
      <c r="H31" s="1">
        <f>IFERROR(__xludf.DUMMYFUNCTION("""COMPUTED_VALUE"""),432.31)</f>
        <v>432.31</v>
      </c>
      <c r="J31" s="2">
        <f>IFERROR(__xludf.DUMMYFUNCTION("""COMPUTED_VALUE"""),45499.66666666667)</f>
        <v>45499.66667</v>
      </c>
      <c r="K31" s="1">
        <f>IFERROR(__xludf.DUMMYFUNCTION("""COMPUTED_VALUE"""),448.51)</f>
        <v>448.51</v>
      </c>
      <c r="M31" s="2">
        <f>IFERROR(__xludf.DUMMYFUNCTION("""COMPUTED_VALUE"""),45499.66666666667)</f>
        <v>45499.66667</v>
      </c>
      <c r="N31" s="1">
        <f>IFERROR(__xludf.DUMMYFUNCTION("""COMPUTED_VALUE"""),1.00687373E8)</f>
        <v>100687373</v>
      </c>
    </row>
    <row r="32">
      <c r="A32" s="2">
        <f>IFERROR(__xludf.DUMMYFUNCTION("""COMPUTED_VALUE"""),45506.66666666667)</f>
        <v>45506.66667</v>
      </c>
      <c r="B32" s="1">
        <f>IFERROR(__xludf.DUMMYFUNCTION("""COMPUTED_VALUE"""),448.39)</f>
        <v>448.39</v>
      </c>
      <c r="D32" s="2">
        <f>IFERROR(__xludf.DUMMYFUNCTION("""COMPUTED_VALUE"""),45506.66666666667)</f>
        <v>45506.66667</v>
      </c>
      <c r="E32" s="1">
        <f>IFERROR(__xludf.DUMMYFUNCTION("""COMPUTED_VALUE"""),449.33)</f>
        <v>449.33</v>
      </c>
      <c r="G32" s="2">
        <f>IFERROR(__xludf.DUMMYFUNCTION("""COMPUTED_VALUE"""),45506.66666666667)</f>
        <v>45506.66667</v>
      </c>
      <c r="H32" s="1">
        <f>IFERROR(__xludf.DUMMYFUNCTION("""COMPUTED_VALUE"""),425.39)</f>
        <v>425.39</v>
      </c>
      <c r="J32" s="2">
        <f>IFERROR(__xludf.DUMMYFUNCTION("""COMPUTED_VALUE"""),45506.66666666667)</f>
        <v>45506.66667</v>
      </c>
      <c r="K32" s="1">
        <f>IFERROR(__xludf.DUMMYFUNCTION("""COMPUTED_VALUE"""),435.76)</f>
        <v>435.76</v>
      </c>
      <c r="M32" s="2">
        <f>IFERROR(__xludf.DUMMYFUNCTION("""COMPUTED_VALUE"""),45506.66666666667)</f>
        <v>45506.66667</v>
      </c>
      <c r="N32" s="1">
        <f>IFERROR(__xludf.DUMMYFUNCTION("""COMPUTED_VALUE"""),1.32996778E8)</f>
        <v>132996778</v>
      </c>
    </row>
    <row r="33">
      <c r="A33" s="2">
        <f>IFERROR(__xludf.DUMMYFUNCTION("""COMPUTED_VALUE"""),45513.66666666667)</f>
        <v>45513.66667</v>
      </c>
      <c r="B33" s="1">
        <f>IFERROR(__xludf.DUMMYFUNCTION("""COMPUTED_VALUE"""),423.38)</f>
        <v>423.38</v>
      </c>
      <c r="D33" s="2">
        <f>IFERROR(__xludf.DUMMYFUNCTION("""COMPUTED_VALUE"""),45513.66666666667)</f>
        <v>45513.66667</v>
      </c>
      <c r="E33" s="1">
        <f>IFERROR(__xludf.DUMMYFUNCTION("""COMPUTED_VALUE"""),467.59)</f>
        <v>467.59</v>
      </c>
      <c r="G33" s="2">
        <f>IFERROR(__xludf.DUMMYFUNCTION("""COMPUTED_VALUE"""),45513.66666666667)</f>
        <v>45513.66667</v>
      </c>
      <c r="H33" s="1">
        <f>IFERROR(__xludf.DUMMYFUNCTION("""COMPUTED_VALUE"""),421.8)</f>
        <v>421.8</v>
      </c>
      <c r="J33" s="2">
        <f>IFERROR(__xludf.DUMMYFUNCTION("""COMPUTED_VALUE"""),45513.66666666667)</f>
        <v>45513.66667</v>
      </c>
      <c r="K33" s="1">
        <f>IFERROR(__xludf.DUMMYFUNCTION("""COMPUTED_VALUE"""),450.09)</f>
        <v>450.09</v>
      </c>
      <c r="M33" s="2">
        <f>IFERROR(__xludf.DUMMYFUNCTION("""COMPUTED_VALUE"""),45513.66666666667)</f>
        <v>45513.66667</v>
      </c>
      <c r="N33" s="1">
        <f>IFERROR(__xludf.DUMMYFUNCTION("""COMPUTED_VALUE"""),1.88990791E8)</f>
        <v>188990791</v>
      </c>
    </row>
    <row r="34">
      <c r="A34" s="2">
        <f>IFERROR(__xludf.DUMMYFUNCTION("""COMPUTED_VALUE"""),45520.66666666667)</f>
        <v>45520.66667</v>
      </c>
      <c r="B34" s="1">
        <f>IFERROR(__xludf.DUMMYFUNCTION("""COMPUTED_VALUE"""),449.74)</f>
        <v>449.74</v>
      </c>
      <c r="D34" s="2">
        <f>IFERROR(__xludf.DUMMYFUNCTION("""COMPUTED_VALUE"""),45520.66666666667)</f>
        <v>45520.66667</v>
      </c>
      <c r="E34" s="1">
        <f>IFERROR(__xludf.DUMMYFUNCTION("""COMPUTED_VALUE"""),466.87)</f>
        <v>466.87</v>
      </c>
      <c r="G34" s="2">
        <f>IFERROR(__xludf.DUMMYFUNCTION("""COMPUTED_VALUE"""),45520.66666666667)</f>
        <v>45520.66667</v>
      </c>
      <c r="H34" s="1">
        <f>IFERROR(__xludf.DUMMYFUNCTION("""COMPUTED_VALUE"""),438.58)</f>
        <v>438.58</v>
      </c>
      <c r="J34" s="2">
        <f>IFERROR(__xludf.DUMMYFUNCTION("""COMPUTED_VALUE"""),45520.66666666667)</f>
        <v>45520.66667</v>
      </c>
      <c r="K34" s="1">
        <f>IFERROR(__xludf.DUMMYFUNCTION("""COMPUTED_VALUE"""),466.65)</f>
        <v>466.65</v>
      </c>
      <c r="M34" s="2">
        <f>IFERROR(__xludf.DUMMYFUNCTION("""COMPUTED_VALUE"""),45520.66666666667)</f>
        <v>45520.66667</v>
      </c>
      <c r="N34" s="1">
        <f>IFERROR(__xludf.DUMMYFUNCTION("""COMPUTED_VALUE"""),1.36143868E8)</f>
        <v>136143868</v>
      </c>
    </row>
    <row r="35">
      <c r="A35" s="2">
        <f>IFERROR(__xludf.DUMMYFUNCTION("""COMPUTED_VALUE"""),45527.66666666667)</f>
        <v>45527.66667</v>
      </c>
      <c r="B35" s="1">
        <f>IFERROR(__xludf.DUMMYFUNCTION("""COMPUTED_VALUE"""),468.07)</f>
        <v>468.07</v>
      </c>
      <c r="D35" s="2">
        <f>IFERROR(__xludf.DUMMYFUNCTION("""COMPUTED_VALUE"""),45527.66666666667)</f>
        <v>45527.66667</v>
      </c>
      <c r="E35" s="1">
        <f>IFERROR(__xludf.DUMMYFUNCTION("""COMPUTED_VALUE"""),473.58)</f>
        <v>473.58</v>
      </c>
      <c r="G35" s="2">
        <f>IFERROR(__xludf.DUMMYFUNCTION("""COMPUTED_VALUE"""),45527.66666666667)</f>
        <v>45527.66667</v>
      </c>
      <c r="H35" s="1">
        <f>IFERROR(__xludf.DUMMYFUNCTION("""COMPUTED_VALUE"""),453.54)</f>
        <v>453.54</v>
      </c>
      <c r="J35" s="2">
        <f>IFERROR(__xludf.DUMMYFUNCTION("""COMPUTED_VALUE"""),45527.66666666667)</f>
        <v>45527.66667</v>
      </c>
      <c r="K35" s="1">
        <f>IFERROR(__xludf.DUMMYFUNCTION("""COMPUTED_VALUE"""),471.34)</f>
        <v>471.34</v>
      </c>
      <c r="M35" s="2">
        <f>IFERROR(__xludf.DUMMYFUNCTION("""COMPUTED_VALUE"""),45527.66666666667)</f>
        <v>45527.66667</v>
      </c>
      <c r="N35" s="1">
        <f>IFERROR(__xludf.DUMMYFUNCTION("""COMPUTED_VALUE"""),1.28597471E8)</f>
        <v>128597471</v>
      </c>
    </row>
    <row r="36">
      <c r="A36" s="2">
        <f>IFERROR(__xludf.DUMMYFUNCTION("""COMPUTED_VALUE"""),45534.66666666667)</f>
        <v>45534.66667</v>
      </c>
      <c r="B36" s="1">
        <f>IFERROR(__xludf.DUMMYFUNCTION("""COMPUTED_VALUE"""),468.61)</f>
        <v>468.61</v>
      </c>
      <c r="D36" s="2">
        <f>IFERROR(__xludf.DUMMYFUNCTION("""COMPUTED_VALUE"""),45534.66666666667)</f>
        <v>45534.66667</v>
      </c>
      <c r="E36" s="1">
        <f>IFERROR(__xludf.DUMMYFUNCTION("""COMPUTED_VALUE"""),470.39)</f>
        <v>470.39</v>
      </c>
      <c r="G36" s="2">
        <f>IFERROR(__xludf.DUMMYFUNCTION("""COMPUTED_VALUE"""),45534.66666666667)</f>
        <v>45534.66667</v>
      </c>
      <c r="H36" s="1">
        <f>IFERROR(__xludf.DUMMYFUNCTION("""COMPUTED_VALUE"""),455.9)</f>
        <v>455.9</v>
      </c>
      <c r="J36" s="2">
        <f>IFERROR(__xludf.DUMMYFUNCTION("""COMPUTED_VALUE"""),45534.66666666667)</f>
        <v>45534.66667</v>
      </c>
      <c r="K36" s="1">
        <f>IFERROR(__xludf.DUMMYFUNCTION("""COMPUTED_VALUE"""),461.44)</f>
        <v>461.44</v>
      </c>
      <c r="M36" s="2">
        <f>IFERROR(__xludf.DUMMYFUNCTION("""COMPUTED_VALUE"""),45534.66666666667)</f>
        <v>45534.66667</v>
      </c>
      <c r="N36" s="1">
        <f>IFERROR(__xludf.DUMMYFUNCTION("""COMPUTED_VALUE"""),9.6421722E7)</f>
        <v>96421722</v>
      </c>
    </row>
    <row r="37">
      <c r="A37" s="2">
        <f>IFERROR(__xludf.DUMMYFUNCTION("""COMPUTED_VALUE"""),45541.66666666667)</f>
        <v>45541.66667</v>
      </c>
      <c r="B37" s="1">
        <f>IFERROR(__xludf.DUMMYFUNCTION("""COMPUTED_VALUE"""),458.96)</f>
        <v>458.96</v>
      </c>
      <c r="D37" s="2">
        <f>IFERROR(__xludf.DUMMYFUNCTION("""COMPUTED_VALUE"""),45541.66666666667)</f>
        <v>45541.66667</v>
      </c>
      <c r="E37" s="1">
        <f>IFERROR(__xludf.DUMMYFUNCTION("""COMPUTED_VALUE"""),466.49)</f>
        <v>466.49</v>
      </c>
      <c r="G37" s="2">
        <f>IFERROR(__xludf.DUMMYFUNCTION("""COMPUTED_VALUE"""),45541.66666666667)</f>
        <v>45541.66667</v>
      </c>
      <c r="H37" s="1">
        <f>IFERROR(__xludf.DUMMYFUNCTION("""COMPUTED_VALUE"""),454.9)</f>
        <v>454.9</v>
      </c>
      <c r="J37" s="2">
        <f>IFERROR(__xludf.DUMMYFUNCTION("""COMPUTED_VALUE"""),45541.66666666667)</f>
        <v>45541.66667</v>
      </c>
      <c r="K37" s="1">
        <f>IFERROR(__xludf.DUMMYFUNCTION("""COMPUTED_VALUE"""),456.04)</f>
        <v>456.04</v>
      </c>
      <c r="M37" s="2">
        <f>IFERROR(__xludf.DUMMYFUNCTION("""COMPUTED_VALUE"""),45541.66666666667)</f>
        <v>45541.66667</v>
      </c>
      <c r="N37" s="1">
        <f>IFERROR(__xludf.DUMMYFUNCTION("""COMPUTED_VALUE"""),1.07446894E8)</f>
        <v>107446894</v>
      </c>
    </row>
    <row r="38">
      <c r="A38" s="2">
        <f>IFERROR(__xludf.DUMMYFUNCTION("""COMPUTED_VALUE"""),45548.66666666667)</f>
        <v>45548.66667</v>
      </c>
      <c r="B38" s="1">
        <f>IFERROR(__xludf.DUMMYFUNCTION("""COMPUTED_VALUE"""),455.01)</f>
        <v>455.01</v>
      </c>
      <c r="D38" s="2">
        <f>IFERROR(__xludf.DUMMYFUNCTION("""COMPUTED_VALUE"""),45548.66666666667)</f>
        <v>45548.66667</v>
      </c>
      <c r="E38" s="1">
        <f>IFERROR(__xludf.DUMMYFUNCTION("""COMPUTED_VALUE"""),459.1)</f>
        <v>459.1</v>
      </c>
      <c r="G38" s="2">
        <f>IFERROR(__xludf.DUMMYFUNCTION("""COMPUTED_VALUE"""),45548.66666666667)</f>
        <v>45548.66667</v>
      </c>
      <c r="H38" s="1">
        <f>IFERROR(__xludf.DUMMYFUNCTION("""COMPUTED_VALUE"""),443.01)</f>
        <v>443.01</v>
      </c>
      <c r="J38" s="2">
        <f>IFERROR(__xludf.DUMMYFUNCTION("""COMPUTED_VALUE"""),45548.66666666667)</f>
        <v>45548.66667</v>
      </c>
      <c r="K38" s="1">
        <f>IFERROR(__xludf.DUMMYFUNCTION("""COMPUTED_VALUE"""),456.3)</f>
        <v>456.3</v>
      </c>
      <c r="M38" s="2">
        <f>IFERROR(__xludf.DUMMYFUNCTION("""COMPUTED_VALUE"""),45548.66666666667)</f>
        <v>45548.66667</v>
      </c>
      <c r="N38" s="1">
        <f>IFERROR(__xludf.DUMMYFUNCTION("""COMPUTED_VALUE"""),1.21482164E8)</f>
        <v>121482164</v>
      </c>
    </row>
    <row r="39">
      <c r="A39" s="2">
        <f>IFERROR(__xludf.DUMMYFUNCTION("""COMPUTED_VALUE"""),45555.66666666667)</f>
        <v>45555.66667</v>
      </c>
      <c r="B39" s="1">
        <f>IFERROR(__xludf.DUMMYFUNCTION("""COMPUTED_VALUE"""),454.99)</f>
        <v>454.99</v>
      </c>
      <c r="D39" s="2">
        <f>IFERROR(__xludf.DUMMYFUNCTION("""COMPUTED_VALUE"""),45555.66666666667)</f>
        <v>45555.66667</v>
      </c>
      <c r="E39" s="1">
        <f>IFERROR(__xludf.DUMMYFUNCTION("""COMPUTED_VALUE"""),467.08)</f>
        <v>467.08</v>
      </c>
      <c r="G39" s="2">
        <f>IFERROR(__xludf.DUMMYFUNCTION("""COMPUTED_VALUE"""),45555.66666666667)</f>
        <v>45555.66667</v>
      </c>
      <c r="H39" s="1">
        <f>IFERROR(__xludf.DUMMYFUNCTION("""COMPUTED_VALUE"""),447.49)</f>
        <v>447.49</v>
      </c>
      <c r="J39" s="2">
        <f>IFERROR(__xludf.DUMMYFUNCTION("""COMPUTED_VALUE"""),45555.66666666667)</f>
        <v>45555.66667</v>
      </c>
      <c r="K39" s="1">
        <f>IFERROR(__xludf.DUMMYFUNCTION("""COMPUTED_VALUE"""),451.5)</f>
        <v>451.5</v>
      </c>
      <c r="M39" s="2">
        <f>IFERROR(__xludf.DUMMYFUNCTION("""COMPUTED_VALUE"""),45555.66666666667)</f>
        <v>45555.66667</v>
      </c>
      <c r="N39" s="1">
        <f>IFERROR(__xludf.DUMMYFUNCTION("""COMPUTED_VALUE"""),1.78247129E8)</f>
        <v>178247129</v>
      </c>
    </row>
    <row r="40">
      <c r="A40" s="2">
        <f>IFERROR(__xludf.DUMMYFUNCTION("""COMPUTED_VALUE"""),45562.66666666667)</f>
        <v>45562.66667</v>
      </c>
      <c r="B40" s="1">
        <f>IFERROR(__xludf.DUMMYFUNCTION("""COMPUTED_VALUE"""),450.74)</f>
        <v>450.74</v>
      </c>
      <c r="D40" s="2">
        <f>IFERROR(__xludf.DUMMYFUNCTION("""COMPUTED_VALUE"""),45562.66666666667)</f>
        <v>45562.66667</v>
      </c>
      <c r="E40" s="1">
        <f>IFERROR(__xludf.DUMMYFUNCTION("""COMPUTED_VALUE"""),480.4)</f>
        <v>480.4</v>
      </c>
      <c r="G40" s="2">
        <f>IFERROR(__xludf.DUMMYFUNCTION("""COMPUTED_VALUE"""),45562.66666666667)</f>
        <v>45562.66667</v>
      </c>
      <c r="H40" s="1">
        <f>IFERROR(__xludf.DUMMYFUNCTION("""COMPUTED_VALUE"""),446.63)</f>
        <v>446.63</v>
      </c>
      <c r="J40" s="2">
        <f>IFERROR(__xludf.DUMMYFUNCTION("""COMPUTED_VALUE"""),45562.66666666667)</f>
        <v>45562.66667</v>
      </c>
      <c r="K40" s="1">
        <f>IFERROR(__xludf.DUMMYFUNCTION("""COMPUTED_VALUE"""),476.16)</f>
        <v>476.16</v>
      </c>
      <c r="M40" s="2">
        <f>IFERROR(__xludf.DUMMYFUNCTION("""COMPUTED_VALUE"""),45562.66666666667)</f>
        <v>45562.66667</v>
      </c>
      <c r="N40" s="1">
        <f>IFERROR(__xludf.DUMMYFUNCTION("""COMPUTED_VALUE"""),1.36317139E8)</f>
        <v>136317139</v>
      </c>
    </row>
    <row r="41">
      <c r="A41" s="2">
        <f>IFERROR(__xludf.DUMMYFUNCTION("""COMPUTED_VALUE"""),45569.66666666667)</f>
        <v>45569.66667</v>
      </c>
      <c r="B41" s="1">
        <f>IFERROR(__xludf.DUMMYFUNCTION("""COMPUTED_VALUE"""),481.26)</f>
        <v>481.26</v>
      </c>
      <c r="D41" s="2">
        <f>IFERROR(__xludf.DUMMYFUNCTION("""COMPUTED_VALUE"""),45569.66666666667)</f>
        <v>45569.66667</v>
      </c>
      <c r="E41" s="1">
        <f>IFERROR(__xludf.DUMMYFUNCTION("""COMPUTED_VALUE"""),483.97)</f>
        <v>483.97</v>
      </c>
      <c r="G41" s="2">
        <f>IFERROR(__xludf.DUMMYFUNCTION("""COMPUTED_VALUE"""),45569.66666666667)</f>
        <v>45569.66667</v>
      </c>
      <c r="H41" s="1">
        <f>IFERROR(__xludf.DUMMYFUNCTION("""COMPUTED_VALUE"""),453.49)</f>
        <v>453.49</v>
      </c>
      <c r="J41" s="2">
        <f>IFERROR(__xludf.DUMMYFUNCTION("""COMPUTED_VALUE"""),45569.66666666667)</f>
        <v>45569.66667</v>
      </c>
      <c r="K41" s="1">
        <f>IFERROR(__xludf.DUMMYFUNCTION("""COMPUTED_VALUE"""),454.03)</f>
        <v>454.03</v>
      </c>
      <c r="M41" s="2">
        <f>IFERROR(__xludf.DUMMYFUNCTION("""COMPUTED_VALUE"""),45569.66666666667)</f>
        <v>45569.66667</v>
      </c>
      <c r="N41" s="1">
        <f>IFERROR(__xludf.DUMMYFUNCTION("""COMPUTED_VALUE"""),1.10410855E8)</f>
        <v>110410855</v>
      </c>
    </row>
    <row r="42">
      <c r="A42" s="2">
        <f>IFERROR(__xludf.DUMMYFUNCTION("""COMPUTED_VALUE"""),45576.66666666667)</f>
        <v>45576.66667</v>
      </c>
      <c r="B42" s="1">
        <f>IFERROR(__xludf.DUMMYFUNCTION("""COMPUTED_VALUE"""),456.03)</f>
        <v>456.03</v>
      </c>
      <c r="D42" s="2">
        <f>IFERROR(__xludf.DUMMYFUNCTION("""COMPUTED_VALUE"""),45576.66666666667)</f>
        <v>45576.66667</v>
      </c>
      <c r="E42" s="1">
        <f>IFERROR(__xludf.DUMMYFUNCTION("""COMPUTED_VALUE"""),457.33)</f>
        <v>457.33</v>
      </c>
      <c r="G42" s="2">
        <f>IFERROR(__xludf.DUMMYFUNCTION("""COMPUTED_VALUE"""),45576.66666666667)</f>
        <v>45576.66667</v>
      </c>
      <c r="H42" s="1">
        <f>IFERROR(__xludf.DUMMYFUNCTION("""COMPUTED_VALUE"""),440.56)</f>
        <v>440.56</v>
      </c>
      <c r="J42" s="2">
        <f>IFERROR(__xludf.DUMMYFUNCTION("""COMPUTED_VALUE"""),45576.66666666667)</f>
        <v>45576.66667</v>
      </c>
      <c r="K42" s="1">
        <f>IFERROR(__xludf.DUMMYFUNCTION("""COMPUTED_VALUE"""),447.97)</f>
        <v>447.97</v>
      </c>
      <c r="M42" s="2">
        <f>IFERROR(__xludf.DUMMYFUNCTION("""COMPUTED_VALUE"""),45576.66666666667)</f>
        <v>45576.66667</v>
      </c>
      <c r="N42" s="1">
        <f>IFERROR(__xludf.DUMMYFUNCTION("""COMPUTED_VALUE"""),1.04742441E8)</f>
        <v>104742441</v>
      </c>
    </row>
    <row r="43">
      <c r="A43" s="2">
        <f>IFERROR(__xludf.DUMMYFUNCTION("""COMPUTED_VALUE"""),45583.66666666667)</f>
        <v>45583.66667</v>
      </c>
      <c r="B43" s="1">
        <f>IFERROR(__xludf.DUMMYFUNCTION("""COMPUTED_VALUE"""),446.14)</f>
        <v>446.14</v>
      </c>
      <c r="D43" s="2">
        <f>IFERROR(__xludf.DUMMYFUNCTION("""COMPUTED_VALUE"""),45583.66666666667)</f>
        <v>45583.66667</v>
      </c>
      <c r="E43" s="1">
        <f>IFERROR(__xludf.DUMMYFUNCTION("""COMPUTED_VALUE"""),450.1)</f>
        <v>450.1</v>
      </c>
      <c r="G43" s="2">
        <f>IFERROR(__xludf.DUMMYFUNCTION("""COMPUTED_VALUE"""),45583.66666666667)</f>
        <v>45583.66667</v>
      </c>
      <c r="H43" s="1">
        <f>IFERROR(__xludf.DUMMYFUNCTION("""COMPUTED_VALUE"""),435.13)</f>
        <v>435.13</v>
      </c>
      <c r="J43" s="2">
        <f>IFERROR(__xludf.DUMMYFUNCTION("""COMPUTED_VALUE"""),45583.66666666667)</f>
        <v>45583.66667</v>
      </c>
      <c r="K43" s="1">
        <f>IFERROR(__xludf.DUMMYFUNCTION("""COMPUTED_VALUE"""),438.46)</f>
        <v>438.46</v>
      </c>
      <c r="M43" s="2">
        <f>IFERROR(__xludf.DUMMYFUNCTION("""COMPUTED_VALUE"""),45583.66666666667)</f>
        <v>45583.66667</v>
      </c>
      <c r="N43" s="1">
        <f>IFERROR(__xludf.DUMMYFUNCTION("""COMPUTED_VALUE"""),1.42626232E8)</f>
        <v>142626232</v>
      </c>
    </row>
    <row r="44">
      <c r="A44" s="2">
        <f>IFERROR(__xludf.DUMMYFUNCTION("""COMPUTED_VALUE"""),45590.66666666667)</f>
        <v>45590.66667</v>
      </c>
      <c r="B44" s="1">
        <f>IFERROR(__xludf.DUMMYFUNCTION("""COMPUTED_VALUE"""),454.21)</f>
        <v>454.21</v>
      </c>
      <c r="D44" s="2">
        <f>IFERROR(__xludf.DUMMYFUNCTION("""COMPUTED_VALUE"""),45590.66666666667)</f>
        <v>45590.66667</v>
      </c>
      <c r="E44" s="1">
        <f>IFERROR(__xludf.DUMMYFUNCTION("""COMPUTED_VALUE"""),459.35)</f>
        <v>459.35</v>
      </c>
      <c r="G44" s="2">
        <f>IFERROR(__xludf.DUMMYFUNCTION("""COMPUTED_VALUE"""),45590.66666666667)</f>
        <v>45590.66667</v>
      </c>
      <c r="H44" s="1">
        <f>IFERROR(__xludf.DUMMYFUNCTION("""COMPUTED_VALUE"""),442.17)</f>
        <v>442.17</v>
      </c>
      <c r="J44" s="2">
        <f>IFERROR(__xludf.DUMMYFUNCTION("""COMPUTED_VALUE"""),45590.66666666667)</f>
        <v>45590.66667</v>
      </c>
      <c r="K44" s="1">
        <f>IFERROR(__xludf.DUMMYFUNCTION("""COMPUTED_VALUE"""),445.74)</f>
        <v>445.74</v>
      </c>
      <c r="M44" s="2">
        <f>IFERROR(__xludf.DUMMYFUNCTION("""COMPUTED_VALUE"""),45590.66666666667)</f>
        <v>45590.66667</v>
      </c>
      <c r="N44" s="1">
        <f>IFERROR(__xludf.DUMMYFUNCTION("""COMPUTED_VALUE"""),1.34393271E8)</f>
        <v>134393271</v>
      </c>
    </row>
    <row r="45">
      <c r="A45" s="2">
        <f>IFERROR(__xludf.DUMMYFUNCTION("""COMPUTED_VALUE"""),45597.66666666667)</f>
        <v>45597.66667</v>
      </c>
      <c r="B45" s="1">
        <f>IFERROR(__xludf.DUMMYFUNCTION("""COMPUTED_VALUE"""),447.08)</f>
        <v>447.08</v>
      </c>
      <c r="D45" s="2">
        <f>IFERROR(__xludf.DUMMYFUNCTION("""COMPUTED_VALUE"""),45597.66666666667)</f>
        <v>45597.66667</v>
      </c>
      <c r="E45" s="1">
        <f>IFERROR(__xludf.DUMMYFUNCTION("""COMPUTED_VALUE"""),453.97)</f>
        <v>453.97</v>
      </c>
      <c r="G45" s="2">
        <f>IFERROR(__xludf.DUMMYFUNCTION("""COMPUTED_VALUE"""),45597.66666666667)</f>
        <v>45597.66667</v>
      </c>
      <c r="H45" s="1">
        <f>IFERROR(__xludf.DUMMYFUNCTION("""COMPUTED_VALUE"""),410.04)</f>
        <v>410.04</v>
      </c>
      <c r="J45" s="2">
        <f>IFERROR(__xludf.DUMMYFUNCTION("""COMPUTED_VALUE"""),45597.66666666667)</f>
        <v>45597.66667</v>
      </c>
      <c r="K45" s="1">
        <f>IFERROR(__xludf.DUMMYFUNCTION("""COMPUTED_VALUE"""),414.55)</f>
        <v>414.55</v>
      </c>
      <c r="M45" s="2">
        <f>IFERROR(__xludf.DUMMYFUNCTION("""COMPUTED_VALUE"""),45597.66666666667)</f>
        <v>45597.66667</v>
      </c>
      <c r="N45" s="1">
        <f>IFERROR(__xludf.DUMMYFUNCTION("""COMPUTED_VALUE"""),1.78248687E8)</f>
        <v>178248687</v>
      </c>
    </row>
    <row r="46">
      <c r="A46" s="2">
        <f>IFERROR(__xludf.DUMMYFUNCTION("""COMPUTED_VALUE"""),45604.66666666667)</f>
        <v>45604.66667</v>
      </c>
      <c r="B46" s="1">
        <f>IFERROR(__xludf.DUMMYFUNCTION("""COMPUTED_VALUE"""),415.01)</f>
        <v>415.01</v>
      </c>
      <c r="D46" s="2">
        <f>IFERROR(__xludf.DUMMYFUNCTION("""COMPUTED_VALUE"""),45604.66666666667)</f>
        <v>45604.66667</v>
      </c>
      <c r="E46" s="1">
        <f>IFERROR(__xludf.DUMMYFUNCTION("""COMPUTED_VALUE"""),430.95)</f>
        <v>430.95</v>
      </c>
      <c r="G46" s="2">
        <f>IFERROR(__xludf.DUMMYFUNCTION("""COMPUTED_VALUE"""),45604.66666666667)</f>
        <v>45604.66667</v>
      </c>
      <c r="H46" s="1">
        <f>IFERROR(__xludf.DUMMYFUNCTION("""COMPUTED_VALUE"""),403.99)</f>
        <v>403.99</v>
      </c>
      <c r="J46" s="2">
        <f>IFERROR(__xludf.DUMMYFUNCTION("""COMPUTED_VALUE"""),45604.66666666667)</f>
        <v>45604.66667</v>
      </c>
      <c r="K46" s="1">
        <f>IFERROR(__xludf.DUMMYFUNCTION("""COMPUTED_VALUE"""),427.07)</f>
        <v>427.07</v>
      </c>
      <c r="M46" s="2">
        <f>IFERROR(__xludf.DUMMYFUNCTION("""COMPUTED_VALUE"""),45604.66666666667)</f>
        <v>45604.66667</v>
      </c>
      <c r="N46" s="1">
        <f>IFERROR(__xludf.DUMMYFUNCTION("""COMPUTED_VALUE"""),1.9242664E8)</f>
        <v>192426640</v>
      </c>
    </row>
    <row r="47">
      <c r="A47" s="2">
        <f>IFERROR(__xludf.DUMMYFUNCTION("""COMPUTED_VALUE"""),45611.66666666667)</f>
        <v>45611.66667</v>
      </c>
      <c r="B47" s="1">
        <f>IFERROR(__xludf.DUMMYFUNCTION("""COMPUTED_VALUE"""),428.85)</f>
        <v>428.85</v>
      </c>
      <c r="D47" s="2">
        <f>IFERROR(__xludf.DUMMYFUNCTION("""COMPUTED_VALUE"""),45611.66666666667)</f>
        <v>45611.66667</v>
      </c>
      <c r="E47" s="1">
        <f>IFERROR(__xludf.DUMMYFUNCTION("""COMPUTED_VALUE"""),437.46)</f>
        <v>437.46</v>
      </c>
      <c r="G47" s="2">
        <f>IFERROR(__xludf.DUMMYFUNCTION("""COMPUTED_VALUE"""),45611.66666666667)</f>
        <v>45611.66667</v>
      </c>
      <c r="H47" s="1">
        <f>IFERROR(__xludf.DUMMYFUNCTION("""COMPUTED_VALUE"""),419.37)</f>
        <v>419.37</v>
      </c>
      <c r="J47" s="2">
        <f>IFERROR(__xludf.DUMMYFUNCTION("""COMPUTED_VALUE"""),45611.66666666667)</f>
        <v>45611.66667</v>
      </c>
      <c r="K47" s="1">
        <f>IFERROR(__xludf.DUMMYFUNCTION("""COMPUTED_VALUE"""),428.98)</f>
        <v>428.98</v>
      </c>
      <c r="M47" s="2">
        <f>IFERROR(__xludf.DUMMYFUNCTION("""COMPUTED_VALUE"""),45611.66666666667)</f>
        <v>45611.66667</v>
      </c>
      <c r="N47" s="1">
        <f>IFERROR(__xludf.DUMMYFUNCTION("""COMPUTED_VALUE"""),1.41431768E8)</f>
        <v>141431768</v>
      </c>
    </row>
    <row r="48">
      <c r="A48" s="2">
        <f>IFERROR(__xludf.DUMMYFUNCTION("""COMPUTED_VALUE"""),45618.66666666667)</f>
        <v>45618.66667</v>
      </c>
      <c r="B48" s="1">
        <f>IFERROR(__xludf.DUMMYFUNCTION("""COMPUTED_VALUE"""),427.12)</f>
        <v>427.12</v>
      </c>
      <c r="D48" s="2">
        <f>IFERROR(__xludf.DUMMYFUNCTION("""COMPUTED_VALUE"""),45618.66666666667)</f>
        <v>45618.66667</v>
      </c>
      <c r="E48" s="1">
        <f>IFERROR(__xludf.DUMMYFUNCTION("""COMPUTED_VALUE"""),443.74)</f>
        <v>443.74</v>
      </c>
      <c r="G48" s="2">
        <f>IFERROR(__xludf.DUMMYFUNCTION("""COMPUTED_VALUE"""),45618.66666666667)</f>
        <v>45618.66667</v>
      </c>
      <c r="H48" s="1">
        <f>IFERROR(__xludf.DUMMYFUNCTION("""COMPUTED_VALUE"""),419.62)</f>
        <v>419.62</v>
      </c>
      <c r="J48" s="2">
        <f>IFERROR(__xludf.DUMMYFUNCTION("""COMPUTED_VALUE"""),45618.66666666667)</f>
        <v>45618.66667</v>
      </c>
      <c r="K48" s="1">
        <f>IFERROR(__xludf.DUMMYFUNCTION("""COMPUTED_VALUE"""),442.89)</f>
        <v>442.89</v>
      </c>
      <c r="M48" s="2">
        <f>IFERROR(__xludf.DUMMYFUNCTION("""COMPUTED_VALUE"""),45618.66666666667)</f>
        <v>45618.66667</v>
      </c>
      <c r="N48" s="1">
        <f>IFERROR(__xludf.DUMMYFUNCTION("""COMPUTED_VALUE"""),1.22413464E8)</f>
        <v>122413464</v>
      </c>
    </row>
    <row r="49">
      <c r="A49" s="2">
        <f>IFERROR(__xludf.DUMMYFUNCTION("""COMPUTED_VALUE"""),45625.54166666667)</f>
        <v>45625.54167</v>
      </c>
      <c r="B49" s="1">
        <f>IFERROR(__xludf.DUMMYFUNCTION("""COMPUTED_VALUE"""),443.1)</f>
        <v>443.1</v>
      </c>
      <c r="D49" s="2">
        <f>IFERROR(__xludf.DUMMYFUNCTION("""COMPUTED_VALUE"""),45625.54166666667)</f>
        <v>45625.54167</v>
      </c>
      <c r="E49" s="1">
        <f>IFERROR(__xludf.DUMMYFUNCTION("""COMPUTED_VALUE"""),457.03)</f>
        <v>457.03</v>
      </c>
      <c r="G49" s="2">
        <f>IFERROR(__xludf.DUMMYFUNCTION("""COMPUTED_VALUE"""),45625.54166666667)</f>
        <v>45625.54167</v>
      </c>
      <c r="H49" s="1">
        <f>IFERROR(__xludf.DUMMYFUNCTION("""COMPUTED_VALUE"""),443.1)</f>
        <v>443.1</v>
      </c>
      <c r="J49" s="2">
        <f>IFERROR(__xludf.DUMMYFUNCTION("""COMPUTED_VALUE"""),45625.54166666667)</f>
        <v>45625.54167</v>
      </c>
      <c r="K49" s="1">
        <f>IFERROR(__xludf.DUMMYFUNCTION("""COMPUTED_VALUE"""),447.25)</f>
        <v>447.25</v>
      </c>
      <c r="M49" s="2">
        <f>IFERROR(__xludf.DUMMYFUNCTION("""COMPUTED_VALUE"""),45625.54166666667)</f>
        <v>45625.54167</v>
      </c>
      <c r="N49" s="1">
        <f>IFERROR(__xludf.DUMMYFUNCTION("""COMPUTED_VALUE"""),1.08177121E8)</f>
        <v>108177121</v>
      </c>
    </row>
    <row r="50">
      <c r="A50" s="2">
        <f>IFERROR(__xludf.DUMMYFUNCTION("""COMPUTED_VALUE"""),45632.66666666667)</f>
        <v>45632.66667</v>
      </c>
      <c r="B50" s="1">
        <f>IFERROR(__xludf.DUMMYFUNCTION("""COMPUTED_VALUE"""),447.27)</f>
        <v>447.27</v>
      </c>
      <c r="D50" s="2">
        <f>IFERROR(__xludf.DUMMYFUNCTION("""COMPUTED_VALUE"""),45632.66666666667)</f>
        <v>45632.66667</v>
      </c>
      <c r="E50" s="1">
        <f>IFERROR(__xludf.DUMMYFUNCTION("""COMPUTED_VALUE"""),456.85)</f>
        <v>456.85</v>
      </c>
      <c r="G50" s="2">
        <f>IFERROR(__xludf.DUMMYFUNCTION("""COMPUTED_VALUE"""),45632.66666666667)</f>
        <v>45632.66667</v>
      </c>
      <c r="H50" s="1">
        <f>IFERROR(__xludf.DUMMYFUNCTION("""COMPUTED_VALUE"""),436.78)</f>
        <v>436.78</v>
      </c>
      <c r="J50" s="2">
        <f>IFERROR(__xludf.DUMMYFUNCTION("""COMPUTED_VALUE"""),45632.66666666667)</f>
        <v>45632.66667</v>
      </c>
      <c r="K50" s="1">
        <f>IFERROR(__xludf.DUMMYFUNCTION("""COMPUTED_VALUE"""),446.96)</f>
        <v>446.96</v>
      </c>
      <c r="M50" s="2">
        <f>IFERROR(__xludf.DUMMYFUNCTION("""COMPUTED_VALUE"""),45632.66666666667)</f>
        <v>45632.66667</v>
      </c>
      <c r="N50" s="1">
        <f>IFERROR(__xludf.DUMMYFUNCTION("""COMPUTED_VALUE"""),1.31426183E8)</f>
        <v>131426183</v>
      </c>
    </row>
    <row r="51">
      <c r="A51" s="2">
        <f>IFERROR(__xludf.DUMMYFUNCTION("""COMPUTED_VALUE"""),45639.66666666667)</f>
        <v>45639.66667</v>
      </c>
      <c r="B51" s="1">
        <f>IFERROR(__xludf.DUMMYFUNCTION("""COMPUTED_VALUE"""),451.42)</f>
        <v>451.42</v>
      </c>
      <c r="D51" s="2">
        <f>IFERROR(__xludf.DUMMYFUNCTION("""COMPUTED_VALUE"""),45639.66666666667)</f>
        <v>45639.66667</v>
      </c>
      <c r="E51" s="1">
        <f>IFERROR(__xludf.DUMMYFUNCTION("""COMPUTED_VALUE"""),458.91)</f>
        <v>458.91</v>
      </c>
      <c r="G51" s="2">
        <f>IFERROR(__xludf.DUMMYFUNCTION("""COMPUTED_VALUE"""),45639.66666666667)</f>
        <v>45639.66667</v>
      </c>
      <c r="H51" s="1">
        <f>IFERROR(__xludf.DUMMYFUNCTION("""COMPUTED_VALUE"""),433.63)</f>
        <v>433.63</v>
      </c>
      <c r="J51" s="2">
        <f>IFERROR(__xludf.DUMMYFUNCTION("""COMPUTED_VALUE"""),45639.66666666667)</f>
        <v>45639.66667</v>
      </c>
      <c r="K51" s="1">
        <f>IFERROR(__xludf.DUMMYFUNCTION("""COMPUTED_VALUE"""),440.69)</f>
        <v>440.69</v>
      </c>
      <c r="M51" s="2">
        <f>IFERROR(__xludf.DUMMYFUNCTION("""COMPUTED_VALUE"""),45639.66666666667)</f>
        <v>45639.66667</v>
      </c>
      <c r="N51" s="1">
        <f>IFERROR(__xludf.DUMMYFUNCTION("""COMPUTED_VALUE"""),1.09700893E8)</f>
        <v>109700893</v>
      </c>
    </row>
    <row r="52">
      <c r="A52" s="2">
        <f>IFERROR(__xludf.DUMMYFUNCTION("""COMPUTED_VALUE"""),45646.66666666667)</f>
        <v>45646.66667</v>
      </c>
      <c r="B52" s="1">
        <f>IFERROR(__xludf.DUMMYFUNCTION("""COMPUTED_VALUE"""),437.48)</f>
        <v>437.48</v>
      </c>
      <c r="D52" s="2">
        <f>IFERROR(__xludf.DUMMYFUNCTION("""COMPUTED_VALUE"""),45646.66666666667)</f>
        <v>45646.66667</v>
      </c>
      <c r="E52" s="1">
        <f>IFERROR(__xludf.DUMMYFUNCTION("""COMPUTED_VALUE"""),443.69)</f>
        <v>443.69</v>
      </c>
      <c r="G52" s="2">
        <f>IFERROR(__xludf.DUMMYFUNCTION("""COMPUTED_VALUE"""),45646.66666666667)</f>
        <v>45646.66667</v>
      </c>
      <c r="H52" s="1">
        <f>IFERROR(__xludf.DUMMYFUNCTION("""COMPUTED_VALUE"""),416.54)</f>
        <v>416.54</v>
      </c>
      <c r="J52" s="2">
        <f>IFERROR(__xludf.DUMMYFUNCTION("""COMPUTED_VALUE"""),45646.66666666667)</f>
        <v>45646.66667</v>
      </c>
      <c r="K52" s="1">
        <f>IFERROR(__xludf.DUMMYFUNCTION("""COMPUTED_VALUE"""),422.24)</f>
        <v>422.24</v>
      </c>
      <c r="M52" s="2">
        <f>IFERROR(__xludf.DUMMYFUNCTION("""COMPUTED_VALUE"""),45646.66666666667)</f>
        <v>45646.66667</v>
      </c>
      <c r="N52" s="1">
        <f>IFERROR(__xludf.DUMMYFUNCTION("""COMPUTED_VALUE"""),1.27980229E8)</f>
        <v>127980229</v>
      </c>
    </row>
    <row r="53">
      <c r="A53" s="2">
        <f>IFERROR(__xludf.DUMMYFUNCTION("""COMPUTED_VALUE"""),45653.66666666667)</f>
        <v>45653.66667</v>
      </c>
      <c r="B53" s="1">
        <f>IFERROR(__xludf.DUMMYFUNCTION("""COMPUTED_VALUE"""),422.43)</f>
        <v>422.43</v>
      </c>
      <c r="D53" s="2">
        <f>IFERROR(__xludf.DUMMYFUNCTION("""COMPUTED_VALUE"""),45653.66666666667)</f>
        <v>45653.66667</v>
      </c>
      <c r="E53" s="1">
        <f>IFERROR(__xludf.DUMMYFUNCTION("""COMPUTED_VALUE"""),425.36)</f>
        <v>425.36</v>
      </c>
      <c r="G53" s="2">
        <f>IFERROR(__xludf.DUMMYFUNCTION("""COMPUTED_VALUE"""),45653.66666666667)</f>
        <v>45653.66667</v>
      </c>
      <c r="H53" s="1">
        <f>IFERROR(__xludf.DUMMYFUNCTION("""COMPUTED_VALUE"""),416.85)</f>
        <v>416.85</v>
      </c>
      <c r="J53" s="2">
        <f>IFERROR(__xludf.DUMMYFUNCTION("""COMPUTED_VALUE"""),45653.66666666667)</f>
        <v>45653.66667</v>
      </c>
      <c r="K53" s="1">
        <f>IFERROR(__xludf.DUMMYFUNCTION("""COMPUTED_VALUE"""),419.37)</f>
        <v>419.37</v>
      </c>
      <c r="M53" s="2">
        <f>IFERROR(__xludf.DUMMYFUNCTION("""COMPUTED_VALUE"""),45653.66666666667)</f>
        <v>45653.66667</v>
      </c>
      <c r="N53" s="1">
        <f>IFERROR(__xludf.DUMMYFUNCTION("""COMPUTED_VALUE"""),6.120854E7)</f>
        <v>61208540</v>
      </c>
    </row>
    <row r="54">
      <c r="A54" s="2">
        <f>IFERROR(__xludf.DUMMYFUNCTION("""COMPUTED_VALUE"""),45660.66666666667)</f>
        <v>45660.66667</v>
      </c>
      <c r="B54" s="1">
        <f>IFERROR(__xludf.DUMMYFUNCTION("""COMPUTED_VALUE"""),417.84)</f>
        <v>417.84</v>
      </c>
      <c r="D54" s="2">
        <f>IFERROR(__xludf.DUMMYFUNCTION("""COMPUTED_VALUE"""),45660.66666666667)</f>
        <v>45660.66667</v>
      </c>
      <c r="E54" s="1">
        <f>IFERROR(__xludf.DUMMYFUNCTION("""COMPUTED_VALUE"""),420.79)</f>
        <v>420.79</v>
      </c>
      <c r="G54" s="2">
        <f>IFERROR(__xludf.DUMMYFUNCTION("""COMPUTED_VALUE"""),45660.66666666667)</f>
        <v>45660.66667</v>
      </c>
      <c r="H54" s="1">
        <f>IFERROR(__xludf.DUMMYFUNCTION("""COMPUTED_VALUE"""),407.61)</f>
        <v>407.61</v>
      </c>
      <c r="J54" s="2">
        <f>IFERROR(__xludf.DUMMYFUNCTION("""COMPUTED_VALUE"""),45660.66666666667)</f>
        <v>45660.66667</v>
      </c>
      <c r="K54" s="1">
        <f>IFERROR(__xludf.DUMMYFUNCTION("""COMPUTED_VALUE"""),410.75)</f>
        <v>410.75</v>
      </c>
      <c r="M54" s="2">
        <f>IFERROR(__xludf.DUMMYFUNCTION("""COMPUTED_VALUE"""),45660.66666666667)</f>
        <v>45660.66667</v>
      </c>
      <c r="N54" s="1">
        <f>IFERROR(__xludf.DUMMYFUNCTION("""COMPUTED_VALUE"""),5.9838056E7)</f>
        <v>59838056</v>
      </c>
    </row>
    <row r="55">
      <c r="A55" s="2">
        <f>IFERROR(__xludf.DUMMYFUNCTION("""COMPUTED_VALUE"""),45667.66666666667)</f>
        <v>45667.66667</v>
      </c>
      <c r="B55" s="1">
        <f>IFERROR(__xludf.DUMMYFUNCTION("""COMPUTED_VALUE"""),410.89)</f>
        <v>410.89</v>
      </c>
      <c r="D55" s="2">
        <f>IFERROR(__xludf.DUMMYFUNCTION("""COMPUTED_VALUE"""),45667.66666666667)</f>
        <v>45667.66667</v>
      </c>
      <c r="E55" s="1">
        <f>IFERROR(__xludf.DUMMYFUNCTION("""COMPUTED_VALUE"""),421.26)</f>
        <v>421.26</v>
      </c>
      <c r="G55" s="2">
        <f>IFERROR(__xludf.DUMMYFUNCTION("""COMPUTED_VALUE"""),45667.66666666667)</f>
        <v>45667.66667</v>
      </c>
      <c r="H55" s="1">
        <f>IFERROR(__xludf.DUMMYFUNCTION("""COMPUTED_VALUE"""),403.72)</f>
        <v>403.72</v>
      </c>
      <c r="J55" s="2">
        <f>IFERROR(__xludf.DUMMYFUNCTION("""COMPUTED_VALUE"""),45667.66666666667)</f>
        <v>45667.66667</v>
      </c>
      <c r="K55" s="1">
        <f>IFERROR(__xludf.DUMMYFUNCTION("""COMPUTED_VALUE"""),408.0)</f>
        <v>408</v>
      </c>
      <c r="M55" s="2">
        <f>IFERROR(__xludf.DUMMYFUNCTION("""COMPUTED_VALUE"""),45667.66666666667)</f>
        <v>45667.66667</v>
      </c>
      <c r="N55" s="1">
        <f>IFERROR(__xludf.DUMMYFUNCTION("""COMPUTED_VALUE"""),7.6359333E7)</f>
        <v>76359333</v>
      </c>
    </row>
    <row r="56">
      <c r="A56" s="2">
        <f>IFERROR(__xludf.DUMMYFUNCTION("""COMPUTED_VALUE"""),45674.66666666667)</f>
        <v>45674.66667</v>
      </c>
      <c r="B56" s="1">
        <f>IFERROR(__xludf.DUMMYFUNCTION("""COMPUTED_VALUE"""),408.03)</f>
        <v>408.03</v>
      </c>
      <c r="D56" s="2">
        <f>IFERROR(__xludf.DUMMYFUNCTION("""COMPUTED_VALUE"""),45674.66666666667)</f>
        <v>45674.66667</v>
      </c>
      <c r="E56" s="1">
        <f>IFERROR(__xludf.DUMMYFUNCTION("""COMPUTED_VALUE"""),424.29)</f>
        <v>424.29</v>
      </c>
      <c r="G56" s="2">
        <f>IFERROR(__xludf.DUMMYFUNCTION("""COMPUTED_VALUE"""),45674.66666666667)</f>
        <v>45674.66667</v>
      </c>
      <c r="H56" s="1">
        <f>IFERROR(__xludf.DUMMYFUNCTION("""COMPUTED_VALUE"""),406.38)</f>
        <v>406.38</v>
      </c>
      <c r="J56" s="2">
        <f>IFERROR(__xludf.DUMMYFUNCTION("""COMPUTED_VALUE"""),45674.66666666667)</f>
        <v>45674.66667</v>
      </c>
      <c r="K56" s="1">
        <f>IFERROR(__xludf.DUMMYFUNCTION("""COMPUTED_VALUE"""),419.01)</f>
        <v>419.01</v>
      </c>
      <c r="M56" s="2">
        <f>IFERROR(__xludf.DUMMYFUNCTION("""COMPUTED_VALUE"""),45674.66666666667)</f>
        <v>45674.66667</v>
      </c>
      <c r="N56" s="1">
        <f>IFERROR(__xludf.DUMMYFUNCTION("""COMPUTED_VALUE"""),1.00298687E8)</f>
        <v>100298687</v>
      </c>
    </row>
    <row r="57">
      <c r="A57" s="2">
        <f>IFERROR(__xludf.DUMMYFUNCTION("""COMPUTED_VALUE"""),45681.66666666667)</f>
        <v>45681.66667</v>
      </c>
      <c r="B57" s="1">
        <f>IFERROR(__xludf.DUMMYFUNCTION("""COMPUTED_VALUE"""),419.14)</f>
        <v>419.14</v>
      </c>
      <c r="D57" s="2">
        <f>IFERROR(__xludf.DUMMYFUNCTION("""COMPUTED_VALUE"""),45681.66666666667)</f>
        <v>45681.66667</v>
      </c>
      <c r="E57" s="1">
        <f>IFERROR(__xludf.DUMMYFUNCTION("""COMPUTED_VALUE"""),420.93)</f>
        <v>420.93</v>
      </c>
      <c r="G57" s="2">
        <f>IFERROR(__xludf.DUMMYFUNCTION("""COMPUTED_VALUE"""),45681.66666666667)</f>
        <v>45681.66667</v>
      </c>
      <c r="H57" s="1">
        <f>IFERROR(__xludf.DUMMYFUNCTION("""COMPUTED_VALUE"""),410.07)</f>
        <v>410.07</v>
      </c>
      <c r="J57" s="2">
        <f>IFERROR(__xludf.DUMMYFUNCTION("""COMPUTED_VALUE"""),45681.66666666667)</f>
        <v>45681.66667</v>
      </c>
      <c r="K57" s="1">
        <f>IFERROR(__xludf.DUMMYFUNCTION("""COMPUTED_VALUE"""),416.89)</f>
        <v>416.89</v>
      </c>
      <c r="M57" s="2">
        <f>IFERROR(__xludf.DUMMYFUNCTION("""COMPUTED_VALUE"""),45681.66666666667)</f>
        <v>45681.66667</v>
      </c>
      <c r="N57" s="1">
        <f>IFERROR(__xludf.DUMMYFUNCTION("""COMPUTED_VALUE"""),1.07697435E8)</f>
        <v>107697435</v>
      </c>
    </row>
    <row r="58">
      <c r="A58" s="2">
        <f>IFERROR(__xludf.DUMMYFUNCTION("""COMPUTED_VALUE"""),45688.66666666667)</f>
        <v>45688.66667</v>
      </c>
      <c r="B58" s="1">
        <f>IFERROR(__xludf.DUMMYFUNCTION("""COMPUTED_VALUE"""),416.63)</f>
        <v>416.63</v>
      </c>
      <c r="D58" s="2">
        <f>IFERROR(__xludf.DUMMYFUNCTION("""COMPUTED_VALUE"""),45688.66666666667)</f>
        <v>45688.66667</v>
      </c>
      <c r="E58" s="1">
        <f>IFERROR(__xludf.DUMMYFUNCTION("""COMPUTED_VALUE"""),431.6)</f>
        <v>431.6</v>
      </c>
      <c r="G58" s="2">
        <f>IFERROR(__xludf.DUMMYFUNCTION("""COMPUTED_VALUE"""),45688.66666666667)</f>
        <v>45688.66667</v>
      </c>
      <c r="H58" s="1">
        <f>IFERROR(__xludf.DUMMYFUNCTION("""COMPUTED_VALUE"""),416.63)</f>
        <v>416.63</v>
      </c>
      <c r="J58" s="2">
        <f>IFERROR(__xludf.DUMMYFUNCTION("""COMPUTED_VALUE"""),45688.66666666667)</f>
        <v>45688.66667</v>
      </c>
      <c r="K58" s="1">
        <f>IFERROR(__xludf.DUMMYFUNCTION("""COMPUTED_VALUE"""),420.3)</f>
        <v>420.3</v>
      </c>
      <c r="M58" s="2">
        <f>IFERROR(__xludf.DUMMYFUNCTION("""COMPUTED_VALUE"""),45688.66666666667)</f>
        <v>45688.66667</v>
      </c>
      <c r="N58" s="1">
        <f>IFERROR(__xludf.DUMMYFUNCTION("""COMPUTED_VALUE"""),1.22142322E8)</f>
        <v>122142322</v>
      </c>
    </row>
    <row r="59">
      <c r="A59" s="2">
        <f>IFERROR(__xludf.DUMMYFUNCTION("""COMPUTED_VALUE"""),45695.66666666667)</f>
        <v>45695.66667</v>
      </c>
      <c r="B59" s="1">
        <f>IFERROR(__xludf.DUMMYFUNCTION("""COMPUTED_VALUE"""),418.05)</f>
        <v>418.05</v>
      </c>
      <c r="D59" s="2">
        <f>IFERROR(__xludf.DUMMYFUNCTION("""COMPUTED_VALUE"""),45695.66666666667)</f>
        <v>45695.66667</v>
      </c>
      <c r="E59" s="1">
        <f>IFERROR(__xludf.DUMMYFUNCTION("""COMPUTED_VALUE"""),418.05)</f>
        <v>418.05</v>
      </c>
      <c r="G59" s="2">
        <f>IFERROR(__xludf.DUMMYFUNCTION("""COMPUTED_VALUE"""),45695.66666666667)</f>
        <v>45695.66667</v>
      </c>
      <c r="H59" s="1">
        <f>IFERROR(__xludf.DUMMYFUNCTION("""COMPUTED_VALUE"""),363.39)</f>
        <v>363.39</v>
      </c>
      <c r="J59" s="2">
        <f>IFERROR(__xludf.DUMMYFUNCTION("""COMPUTED_VALUE"""),45695.66666666667)</f>
        <v>45695.66667</v>
      </c>
      <c r="K59" s="1">
        <f>IFERROR(__xludf.DUMMYFUNCTION("""COMPUTED_VALUE"""),369.74)</f>
        <v>369.74</v>
      </c>
      <c r="M59" s="2">
        <f>IFERROR(__xludf.DUMMYFUNCTION("""COMPUTED_VALUE"""),45695.66666666667)</f>
        <v>45695.66667</v>
      </c>
      <c r="N59" s="1">
        <f>IFERROR(__xludf.DUMMYFUNCTION("""COMPUTED_VALUE"""),2.01660448E8)</f>
        <v>201660448</v>
      </c>
    </row>
    <row r="60">
      <c r="A60" s="2">
        <f>IFERROR(__xludf.DUMMYFUNCTION("""COMPUTED_VALUE"""),45702.66666666667)</f>
        <v>45702.66667</v>
      </c>
      <c r="B60" s="1">
        <f>IFERROR(__xludf.DUMMYFUNCTION("""COMPUTED_VALUE"""),369.77)</f>
        <v>369.77</v>
      </c>
      <c r="D60" s="2">
        <f>IFERROR(__xludf.DUMMYFUNCTION("""COMPUTED_VALUE"""),45702.66666666667)</f>
        <v>45702.66667</v>
      </c>
      <c r="E60" s="1">
        <f>IFERROR(__xludf.DUMMYFUNCTION("""COMPUTED_VALUE"""),397.07)</f>
        <v>397.07</v>
      </c>
      <c r="G60" s="2">
        <f>IFERROR(__xludf.DUMMYFUNCTION("""COMPUTED_VALUE"""),45702.66666666667)</f>
        <v>45702.66667</v>
      </c>
      <c r="H60" s="1">
        <f>IFERROR(__xludf.DUMMYFUNCTION("""COMPUTED_VALUE"""),369.77)</f>
        <v>369.77</v>
      </c>
      <c r="J60" s="2">
        <f>IFERROR(__xludf.DUMMYFUNCTION("""COMPUTED_VALUE"""),45702.66666666667)</f>
        <v>45702.66667</v>
      </c>
      <c r="K60" s="1">
        <f>IFERROR(__xludf.DUMMYFUNCTION("""COMPUTED_VALUE"""),393.53)</f>
        <v>393.53</v>
      </c>
      <c r="M60" s="2">
        <f>IFERROR(__xludf.DUMMYFUNCTION("""COMPUTED_VALUE"""),45702.66666666667)</f>
        <v>45702.66667</v>
      </c>
      <c r="N60" s="1">
        <f>IFERROR(__xludf.DUMMYFUNCTION("""COMPUTED_VALUE"""),1.80683048E8)</f>
        <v>180683048</v>
      </c>
    </row>
    <row r="61">
      <c r="A61" s="2">
        <f>IFERROR(__xludf.DUMMYFUNCTION("""COMPUTED_VALUE"""),45709.66666666667)</f>
        <v>45709.66667</v>
      </c>
      <c r="B61" s="1">
        <f>IFERROR(__xludf.DUMMYFUNCTION("""COMPUTED_VALUE"""),393.53)</f>
        <v>393.53</v>
      </c>
      <c r="D61" s="2">
        <f>IFERROR(__xludf.DUMMYFUNCTION("""COMPUTED_VALUE"""),45709.66666666667)</f>
        <v>45709.66667</v>
      </c>
      <c r="E61" s="1">
        <f>IFERROR(__xludf.DUMMYFUNCTION("""COMPUTED_VALUE"""),416.48)</f>
        <v>416.48</v>
      </c>
      <c r="G61" s="2">
        <f>IFERROR(__xludf.DUMMYFUNCTION("""COMPUTED_VALUE"""),45709.66666666667)</f>
        <v>45709.66667</v>
      </c>
      <c r="H61" s="1">
        <f>IFERROR(__xludf.DUMMYFUNCTION("""COMPUTED_VALUE"""),393.0)</f>
        <v>393</v>
      </c>
      <c r="J61" s="2">
        <f>IFERROR(__xludf.DUMMYFUNCTION("""COMPUTED_VALUE"""),45709.66666666667)</f>
        <v>45709.66667</v>
      </c>
      <c r="K61" s="1">
        <f>IFERROR(__xludf.DUMMYFUNCTION("""COMPUTED_VALUE"""),415.26)</f>
        <v>415.26</v>
      </c>
      <c r="M61" s="2">
        <f>IFERROR(__xludf.DUMMYFUNCTION("""COMPUTED_VALUE"""),45709.66666666667)</f>
        <v>45709.66667</v>
      </c>
      <c r="N61" s="1">
        <f>IFERROR(__xludf.DUMMYFUNCTION("""COMPUTED_VALUE"""),1.39094397E8)</f>
        <v>139094397</v>
      </c>
    </row>
    <row r="62">
      <c r="A62" s="2">
        <f>IFERROR(__xludf.DUMMYFUNCTION("""COMPUTED_VALUE"""),45716.66666666667)</f>
        <v>45716.66667</v>
      </c>
      <c r="B62" s="1">
        <f>IFERROR(__xludf.DUMMYFUNCTION("""COMPUTED_VALUE"""),415.24)</f>
        <v>415.24</v>
      </c>
      <c r="D62" s="2">
        <f>IFERROR(__xludf.DUMMYFUNCTION("""COMPUTED_VALUE"""),45716.66666666667)</f>
        <v>45716.66667</v>
      </c>
      <c r="E62" s="1">
        <f>IFERROR(__xludf.DUMMYFUNCTION("""COMPUTED_VALUE"""),422.92)</f>
        <v>422.92</v>
      </c>
      <c r="G62" s="2">
        <f>IFERROR(__xludf.DUMMYFUNCTION("""COMPUTED_VALUE"""),45716.66666666667)</f>
        <v>45716.66667</v>
      </c>
      <c r="H62" s="1">
        <f>IFERROR(__xludf.DUMMYFUNCTION("""COMPUTED_VALUE"""),410.23)</f>
        <v>410.23</v>
      </c>
      <c r="J62" s="2">
        <f>IFERROR(__xludf.DUMMYFUNCTION("""COMPUTED_VALUE"""),45716.66666666667)</f>
        <v>45716.66667</v>
      </c>
      <c r="K62" s="1">
        <f>IFERROR(__xludf.DUMMYFUNCTION("""COMPUTED_VALUE"""),417.05)</f>
        <v>417.05</v>
      </c>
      <c r="M62" s="2">
        <f>IFERROR(__xludf.DUMMYFUNCTION("""COMPUTED_VALUE"""),45716.66666666667)</f>
        <v>45716.66667</v>
      </c>
      <c r="N62" s="1">
        <f>IFERROR(__xludf.DUMMYFUNCTION("""COMPUTED_VALUE"""),1.85458116E8)</f>
        <v>185458116</v>
      </c>
    </row>
    <row r="63">
      <c r="A63" s="2">
        <f>IFERROR(__xludf.DUMMYFUNCTION("""COMPUTED_VALUE"""),45723.66666666667)</f>
        <v>45723.66667</v>
      </c>
      <c r="B63" s="1">
        <f>IFERROR(__xludf.DUMMYFUNCTION("""COMPUTED_VALUE"""),417.47)</f>
        <v>417.47</v>
      </c>
      <c r="D63" s="2">
        <f>IFERROR(__xludf.DUMMYFUNCTION("""COMPUTED_VALUE"""),45723.66666666667)</f>
        <v>45723.66667</v>
      </c>
      <c r="E63" s="1">
        <f>IFERROR(__xludf.DUMMYFUNCTION("""COMPUTED_VALUE"""),420.6)</f>
        <v>420.6</v>
      </c>
      <c r="G63" s="2">
        <f>IFERROR(__xludf.DUMMYFUNCTION("""COMPUTED_VALUE"""),45723.66666666667)</f>
        <v>45723.66667</v>
      </c>
      <c r="H63" s="1">
        <f>IFERROR(__xludf.DUMMYFUNCTION("""COMPUTED_VALUE"""),402.9)</f>
        <v>402.9</v>
      </c>
      <c r="J63" s="2">
        <f>IFERROR(__xludf.DUMMYFUNCTION("""COMPUTED_VALUE"""),45723.66666666667)</f>
        <v>45723.66667</v>
      </c>
      <c r="K63" s="1">
        <f>IFERROR(__xludf.DUMMYFUNCTION("""COMPUTED_VALUE"""),417.45)</f>
        <v>417.45</v>
      </c>
      <c r="M63" s="2">
        <f>IFERROR(__xludf.DUMMYFUNCTION("""COMPUTED_VALUE"""),45723.66666666667)</f>
        <v>45723.66667</v>
      </c>
      <c r="N63" s="1">
        <f>IFERROR(__xludf.DUMMYFUNCTION("""COMPUTED_VALUE"""),1.29504236E8)</f>
        <v>129504236</v>
      </c>
    </row>
    <row r="64">
      <c r="A64" s="2">
        <f>IFERROR(__xludf.DUMMYFUNCTION("""COMPUTED_VALUE"""),45730.66666666667)</f>
        <v>45730.66667</v>
      </c>
      <c r="B64" s="1">
        <f>IFERROR(__xludf.DUMMYFUNCTION("""COMPUTED_VALUE"""),417.19)</f>
        <v>417.19</v>
      </c>
      <c r="D64" s="2">
        <f>IFERROR(__xludf.DUMMYFUNCTION("""COMPUTED_VALUE"""),45730.66666666667)</f>
        <v>45730.66667</v>
      </c>
      <c r="E64" s="1">
        <f>IFERROR(__xludf.DUMMYFUNCTION("""COMPUTED_VALUE"""),433.29)</f>
        <v>433.29</v>
      </c>
      <c r="G64" s="2">
        <f>IFERROR(__xludf.DUMMYFUNCTION("""COMPUTED_VALUE"""),45730.66666666667)</f>
        <v>45730.66667</v>
      </c>
      <c r="H64" s="1">
        <f>IFERROR(__xludf.DUMMYFUNCTION("""COMPUTED_VALUE"""),397.11)</f>
        <v>397.11</v>
      </c>
      <c r="J64" s="2">
        <f>IFERROR(__xludf.DUMMYFUNCTION("""COMPUTED_VALUE"""),45730.66666666667)</f>
        <v>45730.66667</v>
      </c>
      <c r="K64" s="1">
        <f>IFERROR(__xludf.DUMMYFUNCTION("""COMPUTED_VALUE"""),398.94)</f>
        <v>398.94</v>
      </c>
      <c r="M64" s="2">
        <f>IFERROR(__xludf.DUMMYFUNCTION("""COMPUTED_VALUE"""),45730.66666666667)</f>
        <v>45730.66667</v>
      </c>
      <c r="N64" s="1">
        <f>IFERROR(__xludf.DUMMYFUNCTION("""COMPUTED_VALUE"""),1.48227602E8)</f>
        <v>148227602</v>
      </c>
    </row>
    <row r="65">
      <c r="A65" s="2">
        <f>IFERROR(__xludf.DUMMYFUNCTION("""COMPUTED_VALUE"""),45737.66666666667)</f>
        <v>45737.66667</v>
      </c>
      <c r="B65" s="1">
        <f>IFERROR(__xludf.DUMMYFUNCTION("""COMPUTED_VALUE"""),401.02)</f>
        <v>401.02</v>
      </c>
      <c r="D65" s="2">
        <f>IFERROR(__xludf.DUMMYFUNCTION("""COMPUTED_VALUE"""),45737.66666666667)</f>
        <v>45737.66667</v>
      </c>
      <c r="E65" s="1">
        <f>IFERROR(__xludf.DUMMYFUNCTION("""COMPUTED_VALUE"""),412.24)</f>
        <v>412.24</v>
      </c>
      <c r="G65" s="2">
        <f>IFERROR(__xludf.DUMMYFUNCTION("""COMPUTED_VALUE"""),45737.66666666667)</f>
        <v>45737.66667</v>
      </c>
      <c r="H65" s="1">
        <f>IFERROR(__xludf.DUMMYFUNCTION("""COMPUTED_VALUE"""),398.76)</f>
        <v>398.76</v>
      </c>
      <c r="J65" s="2">
        <f>IFERROR(__xludf.DUMMYFUNCTION("""COMPUTED_VALUE"""),45737.66666666667)</f>
        <v>45737.66667</v>
      </c>
      <c r="K65" s="1">
        <f>IFERROR(__xludf.DUMMYFUNCTION("""COMPUTED_VALUE"""),403.71)</f>
        <v>403.71</v>
      </c>
      <c r="M65" s="2">
        <f>IFERROR(__xludf.DUMMYFUNCTION("""COMPUTED_VALUE"""),45737.66666666667)</f>
        <v>45737.66667</v>
      </c>
      <c r="N65" s="1">
        <f>IFERROR(__xludf.DUMMYFUNCTION("""COMPUTED_VALUE"""),1.49434368E8)</f>
        <v>149434368</v>
      </c>
    </row>
    <row r="66">
      <c r="A66" s="2">
        <f>IFERROR(__xludf.DUMMYFUNCTION("""COMPUTED_VALUE"""),45744.66666666667)</f>
        <v>45744.66667</v>
      </c>
      <c r="B66" s="1">
        <f>IFERROR(__xludf.DUMMYFUNCTION("""COMPUTED_VALUE"""),404.25)</f>
        <v>404.25</v>
      </c>
      <c r="D66" s="2">
        <f>IFERROR(__xludf.DUMMYFUNCTION("""COMPUTED_VALUE"""),45744.66666666667)</f>
        <v>45744.66667</v>
      </c>
      <c r="E66" s="1">
        <f>IFERROR(__xludf.DUMMYFUNCTION("""COMPUTED_VALUE"""),408.83)</f>
        <v>408.83</v>
      </c>
      <c r="G66" s="2">
        <f>IFERROR(__xludf.DUMMYFUNCTION("""COMPUTED_VALUE"""),45744.66666666667)</f>
        <v>45744.66667</v>
      </c>
      <c r="H66" s="1">
        <f>IFERROR(__xludf.DUMMYFUNCTION("""COMPUTED_VALUE"""),396.16)</f>
        <v>396.16</v>
      </c>
      <c r="J66" s="2">
        <f>IFERROR(__xludf.DUMMYFUNCTION("""COMPUTED_VALUE"""),45744.66666666667)</f>
        <v>45744.66667</v>
      </c>
      <c r="K66" s="1">
        <f>IFERROR(__xludf.DUMMYFUNCTION("""COMPUTED_VALUE"""),406.53)</f>
        <v>406.53</v>
      </c>
      <c r="M66" s="2">
        <f>IFERROR(__xludf.DUMMYFUNCTION("""COMPUTED_VALUE"""),45744.66666666667)</f>
        <v>45744.66667</v>
      </c>
      <c r="N66" s="1">
        <f>IFERROR(__xludf.DUMMYFUNCTION("""COMPUTED_VALUE"""),1.17171326E8)</f>
        <v>117171326</v>
      </c>
    </row>
    <row r="67">
      <c r="A67" s="2">
        <f>IFERROR(__xludf.DUMMYFUNCTION("""COMPUTED_VALUE"""),45751.66666666667)</f>
        <v>45751.66667</v>
      </c>
      <c r="B67" s="1">
        <f>IFERROR(__xludf.DUMMYFUNCTION("""COMPUTED_VALUE"""),405.73)</f>
        <v>405.73</v>
      </c>
      <c r="D67" s="2">
        <f>IFERROR(__xludf.DUMMYFUNCTION("""COMPUTED_VALUE"""),45751.66666666667)</f>
        <v>45751.66667</v>
      </c>
      <c r="E67" s="1">
        <f>IFERROR(__xludf.DUMMYFUNCTION("""COMPUTED_VALUE"""),415.91)</f>
        <v>415.91</v>
      </c>
      <c r="G67" s="2">
        <f>IFERROR(__xludf.DUMMYFUNCTION("""COMPUTED_VALUE"""),45751.66666666667)</f>
        <v>45751.66667</v>
      </c>
      <c r="H67" s="1">
        <f>IFERROR(__xludf.DUMMYFUNCTION("""COMPUTED_VALUE"""),367.79)</f>
        <v>367.79</v>
      </c>
      <c r="J67" s="2">
        <f>IFERROR(__xludf.DUMMYFUNCTION("""COMPUTED_VALUE"""),45751.66666666667)</f>
        <v>45751.66667</v>
      </c>
      <c r="K67" s="1">
        <f>IFERROR(__xludf.DUMMYFUNCTION("""COMPUTED_VALUE"""),368.21)</f>
        <v>368.21</v>
      </c>
      <c r="M67" s="2">
        <f>IFERROR(__xludf.DUMMYFUNCTION("""COMPUTED_VALUE"""),45751.66666666667)</f>
        <v>45751.66667</v>
      </c>
      <c r="N67" s="1">
        <f>IFERROR(__xludf.DUMMYFUNCTION("""COMPUTED_VALUE"""),1.64703006E8)</f>
        <v>164703006</v>
      </c>
    </row>
    <row r="68">
      <c r="A68" s="2">
        <f>IFERROR(__xludf.DUMMYFUNCTION("""COMPUTED_VALUE"""),45758.66666666667)</f>
        <v>45758.66667</v>
      </c>
      <c r="B68" s="1">
        <f>IFERROR(__xludf.DUMMYFUNCTION("""COMPUTED_VALUE"""),366.33)</f>
        <v>366.33</v>
      </c>
      <c r="D68" s="2">
        <f>IFERROR(__xludf.DUMMYFUNCTION("""COMPUTED_VALUE"""),45758.66666666667)</f>
        <v>45758.66667</v>
      </c>
      <c r="E68" s="1">
        <f>IFERROR(__xludf.DUMMYFUNCTION("""COMPUTED_VALUE"""),374.25)</f>
        <v>374.25</v>
      </c>
      <c r="G68" s="2">
        <f>IFERROR(__xludf.DUMMYFUNCTION("""COMPUTED_VALUE"""),45758.66666666667)</f>
        <v>45758.66667</v>
      </c>
      <c r="H68" s="1">
        <f>IFERROR(__xludf.DUMMYFUNCTION("""COMPUTED_VALUE"""),345.1)</f>
        <v>345.1</v>
      </c>
      <c r="J68" s="2">
        <f>IFERROR(__xludf.DUMMYFUNCTION("""COMPUTED_VALUE"""),45758.66666666667)</f>
        <v>45758.66667</v>
      </c>
      <c r="K68" s="1">
        <f>IFERROR(__xludf.DUMMYFUNCTION("""COMPUTED_VALUE"""),368.59)</f>
        <v>368.59</v>
      </c>
      <c r="M68" s="2">
        <f>IFERROR(__xludf.DUMMYFUNCTION("""COMPUTED_VALUE"""),45758.66666666667)</f>
        <v>45758.66667</v>
      </c>
      <c r="N68" s="1">
        <f>IFERROR(__xludf.DUMMYFUNCTION("""COMPUTED_VALUE"""),2.00209069E8)</f>
        <v>200209069</v>
      </c>
    </row>
    <row r="69">
      <c r="A69" s="2">
        <f>IFERROR(__xludf.DUMMYFUNCTION("""COMPUTED_VALUE"""),45764.66666666667)</f>
        <v>45764.66667</v>
      </c>
      <c r="B69" s="1">
        <f>IFERROR(__xludf.DUMMYFUNCTION("""COMPUTED_VALUE"""),369.68)</f>
        <v>369.68</v>
      </c>
      <c r="D69" s="2">
        <f>IFERROR(__xludf.DUMMYFUNCTION("""COMPUTED_VALUE"""),45764.66666666667)</f>
        <v>45764.66667</v>
      </c>
      <c r="E69" s="1">
        <f>IFERROR(__xludf.DUMMYFUNCTION("""COMPUTED_VALUE"""),383.2)</f>
        <v>383.2</v>
      </c>
      <c r="G69" s="2">
        <f>IFERROR(__xludf.DUMMYFUNCTION("""COMPUTED_VALUE"""),45764.66666666667)</f>
        <v>45764.66667</v>
      </c>
      <c r="H69" s="1">
        <f>IFERROR(__xludf.DUMMYFUNCTION("""COMPUTED_VALUE"""),367.55)</f>
        <v>367.55</v>
      </c>
      <c r="J69" s="2">
        <f>IFERROR(__xludf.DUMMYFUNCTION("""COMPUTED_VALUE"""),45764.66666666667)</f>
        <v>45764.66667</v>
      </c>
      <c r="K69" s="1">
        <f>IFERROR(__xludf.DUMMYFUNCTION("""COMPUTED_VALUE"""),381.37)</f>
        <v>381.37</v>
      </c>
      <c r="M69" s="2">
        <f>IFERROR(__xludf.DUMMYFUNCTION("""COMPUTED_VALUE"""),45764.66666666667)</f>
        <v>45764.66667</v>
      </c>
      <c r="N69" s="1">
        <f>IFERROR(__xludf.DUMMYFUNCTION("""COMPUTED_VALUE"""),1.57742267E8)</f>
        <v>157742267</v>
      </c>
    </row>
    <row r="70">
      <c r="A70" s="2">
        <f>IFERROR(__xludf.DUMMYFUNCTION("""COMPUTED_VALUE"""),45772.66666666667)</f>
        <v>45772.66667</v>
      </c>
      <c r="B70" s="1">
        <f>IFERROR(__xludf.DUMMYFUNCTION("""COMPUTED_VALUE"""),380.25)</f>
        <v>380.25</v>
      </c>
      <c r="D70" s="2">
        <f>IFERROR(__xludf.DUMMYFUNCTION("""COMPUTED_VALUE"""),45772.66666666667)</f>
        <v>45772.66667</v>
      </c>
      <c r="E70" s="1">
        <f>IFERROR(__xludf.DUMMYFUNCTION("""COMPUTED_VALUE"""),392.72)</f>
        <v>392.72</v>
      </c>
      <c r="G70" s="2">
        <f>IFERROR(__xludf.DUMMYFUNCTION("""COMPUTED_VALUE"""),45772.66666666667)</f>
        <v>45772.66667</v>
      </c>
      <c r="H70" s="1">
        <f>IFERROR(__xludf.DUMMYFUNCTION("""COMPUTED_VALUE"""),364.33)</f>
        <v>364.33</v>
      </c>
      <c r="J70" s="2">
        <f>IFERROR(__xludf.DUMMYFUNCTION("""COMPUTED_VALUE"""),45772.66666666667)</f>
        <v>45772.66667</v>
      </c>
      <c r="K70" s="1">
        <f>IFERROR(__xludf.DUMMYFUNCTION("""COMPUTED_VALUE"""),387.44)</f>
        <v>387.44</v>
      </c>
      <c r="M70" s="2">
        <f>IFERROR(__xludf.DUMMYFUNCTION("""COMPUTED_VALUE"""),45772.66666666667)</f>
        <v>45772.66667</v>
      </c>
      <c r="N70" s="1">
        <f>IFERROR(__xludf.DUMMYFUNCTION("""COMPUTED_VALUE"""),1.58122077E8)</f>
        <v>158122077</v>
      </c>
    </row>
    <row r="71">
      <c r="A71" s="2">
        <f>IFERROR(__xludf.DUMMYFUNCTION("""COMPUTED_VALUE"""),45779.66666666667)</f>
        <v>45779.66667</v>
      </c>
      <c r="B71" s="1">
        <f>IFERROR(__xludf.DUMMYFUNCTION("""COMPUTED_VALUE"""),386.0)</f>
        <v>386</v>
      </c>
      <c r="D71" s="2">
        <f>IFERROR(__xludf.DUMMYFUNCTION("""COMPUTED_VALUE"""),45779.66666666667)</f>
        <v>45779.66667</v>
      </c>
      <c r="E71" s="1">
        <f>IFERROR(__xludf.DUMMYFUNCTION("""COMPUTED_VALUE"""),404.24)</f>
        <v>404.24</v>
      </c>
      <c r="G71" s="2">
        <f>IFERROR(__xludf.DUMMYFUNCTION("""COMPUTED_VALUE"""),45779.66666666667)</f>
        <v>45779.66667</v>
      </c>
      <c r="H71" s="1">
        <f>IFERROR(__xludf.DUMMYFUNCTION("""COMPUTED_VALUE"""),381.9)</f>
        <v>381.9</v>
      </c>
      <c r="J71" s="2">
        <f>IFERROR(__xludf.DUMMYFUNCTION("""COMPUTED_VALUE"""),45779.66666666667)</f>
        <v>45779.66667</v>
      </c>
      <c r="K71" s="1">
        <f>IFERROR(__xludf.DUMMYFUNCTION("""COMPUTED_VALUE"""),401.65)</f>
        <v>401.65</v>
      </c>
      <c r="M71" s="2">
        <f>IFERROR(__xludf.DUMMYFUNCTION("""COMPUTED_VALUE"""),45779.66666666667)</f>
        <v>45779.66667</v>
      </c>
      <c r="N71" s="1">
        <f>IFERROR(__xludf.DUMMYFUNCTION("""COMPUTED_VALUE"""),1.31420074E8)</f>
        <v>131420074</v>
      </c>
    </row>
    <row r="72">
      <c r="A72" s="2">
        <f>IFERROR(__xludf.DUMMYFUNCTION("""COMPUTED_VALUE"""),45786.66666666667)</f>
        <v>45786.66667</v>
      </c>
      <c r="B72" s="1">
        <f>IFERROR(__xludf.DUMMYFUNCTION("""COMPUTED_VALUE"""),400.24)</f>
        <v>400.24</v>
      </c>
      <c r="D72" s="2">
        <f>IFERROR(__xludf.DUMMYFUNCTION("""COMPUTED_VALUE"""),45786.66666666667)</f>
        <v>45786.66667</v>
      </c>
      <c r="E72" s="1">
        <f>IFERROR(__xludf.DUMMYFUNCTION("""COMPUTED_VALUE"""),413.91)</f>
        <v>413.91</v>
      </c>
      <c r="G72" s="2">
        <f>IFERROR(__xludf.DUMMYFUNCTION("""COMPUTED_VALUE"""),45786.66666666667)</f>
        <v>45786.66667</v>
      </c>
      <c r="H72" s="1">
        <f>IFERROR(__xludf.DUMMYFUNCTION("""COMPUTED_VALUE"""),388.1)</f>
        <v>388.1</v>
      </c>
      <c r="J72" s="2">
        <f>IFERROR(__xludf.DUMMYFUNCTION("""COMPUTED_VALUE"""),45786.66666666667)</f>
        <v>45786.66667</v>
      </c>
      <c r="K72" s="1">
        <f>IFERROR(__xludf.DUMMYFUNCTION("""COMPUTED_VALUE"""),407.85)</f>
        <v>407.85</v>
      </c>
      <c r="M72" s="2">
        <f>IFERROR(__xludf.DUMMYFUNCTION("""COMPUTED_VALUE"""),45786.66666666667)</f>
        <v>45786.66667</v>
      </c>
      <c r="N72" s="1">
        <f>IFERROR(__xludf.DUMMYFUNCTION("""COMPUTED_VALUE"""),2.08825837E8)</f>
        <v>208825837</v>
      </c>
    </row>
    <row r="73">
      <c r="A73" s="2">
        <f>IFERROR(__xludf.DUMMYFUNCTION("""COMPUTED_VALUE"""),45793.66666666667)</f>
        <v>45793.66667</v>
      </c>
      <c r="B73" s="1">
        <f>IFERROR(__xludf.DUMMYFUNCTION("""COMPUTED_VALUE"""),413.59)</f>
        <v>413.59</v>
      </c>
      <c r="D73" s="2">
        <f>IFERROR(__xludf.DUMMYFUNCTION("""COMPUTED_VALUE"""),45793.66666666667)</f>
        <v>45793.66667</v>
      </c>
      <c r="E73" s="1">
        <f>IFERROR(__xludf.DUMMYFUNCTION("""COMPUTED_VALUE"""),421.58)</f>
        <v>421.58</v>
      </c>
      <c r="G73" s="2">
        <f>IFERROR(__xludf.DUMMYFUNCTION("""COMPUTED_VALUE"""),45793.66666666667)</f>
        <v>45793.66667</v>
      </c>
      <c r="H73" s="1">
        <f>IFERROR(__xludf.DUMMYFUNCTION("""COMPUTED_VALUE"""),400.25)</f>
        <v>400.25</v>
      </c>
      <c r="J73" s="2">
        <f>IFERROR(__xludf.DUMMYFUNCTION("""COMPUTED_VALUE"""),45793.66666666667)</f>
        <v>45793.66667</v>
      </c>
      <c r="K73" s="1">
        <f>IFERROR(__xludf.DUMMYFUNCTION("""COMPUTED_VALUE"""),415.9)</f>
        <v>415.9</v>
      </c>
      <c r="M73" s="2">
        <f>IFERROR(__xludf.DUMMYFUNCTION("""COMPUTED_VALUE"""),45793.66666666667)</f>
        <v>45793.66667</v>
      </c>
      <c r="N73" s="1">
        <f>IFERROR(__xludf.DUMMYFUNCTION("""COMPUTED_VALUE"""),1.55201009E8)</f>
        <v>155201009</v>
      </c>
    </row>
    <row r="74">
      <c r="A74" s="2">
        <f>IFERROR(__xludf.DUMMYFUNCTION("""COMPUTED_VALUE"""),45800.66666666667)</f>
        <v>45800.66667</v>
      </c>
      <c r="B74" s="1">
        <f>IFERROR(__xludf.DUMMYFUNCTION("""COMPUTED_VALUE"""),415.66)</f>
        <v>415.66</v>
      </c>
      <c r="D74" s="2">
        <f>IFERROR(__xludf.DUMMYFUNCTION("""COMPUTED_VALUE"""),45800.66666666667)</f>
        <v>45800.66667</v>
      </c>
      <c r="E74" s="1">
        <f>IFERROR(__xludf.DUMMYFUNCTION("""COMPUTED_VALUE"""),419.56)</f>
        <v>419.56</v>
      </c>
      <c r="G74" s="2">
        <f>IFERROR(__xludf.DUMMYFUNCTION("""COMPUTED_VALUE"""),45800.66666666667)</f>
        <v>45800.66667</v>
      </c>
      <c r="H74" s="1">
        <f>IFERROR(__xludf.DUMMYFUNCTION("""COMPUTED_VALUE"""),403.09)</f>
        <v>403.09</v>
      </c>
      <c r="J74" s="2">
        <f>IFERROR(__xludf.DUMMYFUNCTION("""COMPUTED_VALUE"""),45800.66666666667)</f>
        <v>45800.66667</v>
      </c>
      <c r="K74" s="1">
        <f>IFERROR(__xludf.DUMMYFUNCTION("""COMPUTED_VALUE"""),409.49)</f>
        <v>409.49</v>
      </c>
      <c r="M74" s="2">
        <f>IFERROR(__xludf.DUMMYFUNCTION("""COMPUTED_VALUE"""),45800.66666666667)</f>
        <v>45800.66667</v>
      </c>
      <c r="N74" s="1">
        <f>IFERROR(__xludf.DUMMYFUNCTION("""COMPUTED_VALUE"""),1.47134236E8)</f>
        <v>147134236</v>
      </c>
    </row>
    <row r="75">
      <c r="A75" s="2">
        <f>IFERROR(__xludf.DUMMYFUNCTION("""COMPUTED_VALUE"""),45807.66666666667)</f>
        <v>45807.66667</v>
      </c>
      <c r="B75" s="1">
        <f>IFERROR(__xludf.DUMMYFUNCTION("""COMPUTED_VALUE"""),409.69)</f>
        <v>409.69</v>
      </c>
      <c r="D75" s="2">
        <f>IFERROR(__xludf.DUMMYFUNCTION("""COMPUTED_VALUE"""),45807.66666666667)</f>
        <v>45807.66667</v>
      </c>
      <c r="E75" s="1">
        <f>IFERROR(__xludf.DUMMYFUNCTION("""COMPUTED_VALUE"""),428.19)</f>
        <v>428.19</v>
      </c>
      <c r="G75" s="2">
        <f>IFERROR(__xludf.DUMMYFUNCTION("""COMPUTED_VALUE"""),45807.66666666667)</f>
        <v>45807.66667</v>
      </c>
      <c r="H75" s="1">
        <f>IFERROR(__xludf.DUMMYFUNCTION("""COMPUTED_VALUE"""),409.69)</f>
        <v>409.69</v>
      </c>
      <c r="J75" s="2">
        <f>IFERROR(__xludf.DUMMYFUNCTION("""COMPUTED_VALUE"""),45807.66666666667)</f>
        <v>45807.66667</v>
      </c>
      <c r="K75" s="1">
        <f>IFERROR(__xludf.DUMMYFUNCTION("""COMPUTED_VALUE"""),425.99)</f>
        <v>425.99</v>
      </c>
      <c r="M75" s="2">
        <f>IFERROR(__xludf.DUMMYFUNCTION("""COMPUTED_VALUE"""),45807.66666666667)</f>
        <v>45807.66667</v>
      </c>
      <c r="N75" s="1">
        <f>IFERROR(__xludf.DUMMYFUNCTION("""COMPUTED_VALUE"""),1.49868757E8)</f>
        <v>149868757</v>
      </c>
    </row>
    <row r="76">
      <c r="A76" s="2">
        <f>IFERROR(__xludf.DUMMYFUNCTION("""COMPUTED_VALUE"""),45814.66666666667)</f>
        <v>45814.66667</v>
      </c>
      <c r="B76" s="1">
        <f>IFERROR(__xludf.DUMMYFUNCTION("""COMPUTED_VALUE"""),425.57)</f>
        <v>425.57</v>
      </c>
      <c r="D76" s="2">
        <f>IFERROR(__xludf.DUMMYFUNCTION("""COMPUTED_VALUE"""),45814.66666666667)</f>
        <v>45814.66667</v>
      </c>
      <c r="E76" s="1">
        <f>IFERROR(__xludf.DUMMYFUNCTION("""COMPUTED_VALUE"""),425.57)</f>
        <v>425.57</v>
      </c>
      <c r="G76" s="2">
        <f>IFERROR(__xludf.DUMMYFUNCTION("""COMPUTED_VALUE"""),45814.66666666667)</f>
        <v>45814.66667</v>
      </c>
      <c r="H76" s="1">
        <f>IFERROR(__xludf.DUMMYFUNCTION("""COMPUTED_VALUE"""),400.5)</f>
        <v>400.5</v>
      </c>
      <c r="J76" s="2">
        <f>IFERROR(__xludf.DUMMYFUNCTION("""COMPUTED_VALUE"""),45814.66666666667)</f>
        <v>45814.66667</v>
      </c>
      <c r="K76" s="1">
        <f>IFERROR(__xludf.DUMMYFUNCTION("""COMPUTED_VALUE"""),405.04)</f>
        <v>405.04</v>
      </c>
      <c r="M76" s="2">
        <f>IFERROR(__xludf.DUMMYFUNCTION("""COMPUTED_VALUE"""),45814.66666666667)</f>
        <v>45814.66667</v>
      </c>
      <c r="N76" s="1">
        <f>IFERROR(__xludf.DUMMYFUNCTION("""COMPUTED_VALUE"""),1.63294073E8)</f>
        <v>163294073</v>
      </c>
    </row>
    <row r="77">
      <c r="A77" s="2">
        <f>IFERROR(__xludf.DUMMYFUNCTION("""COMPUTED_VALUE"""),45821.66666666667)</f>
        <v>45821.66667</v>
      </c>
      <c r="B77" s="1">
        <f>IFERROR(__xludf.DUMMYFUNCTION("""COMPUTED_VALUE"""),407.55)</f>
        <v>407.55</v>
      </c>
      <c r="D77" s="2">
        <f>IFERROR(__xludf.DUMMYFUNCTION("""COMPUTED_VALUE"""),45821.66666666667)</f>
        <v>45821.66667</v>
      </c>
      <c r="E77" s="1">
        <f>IFERROR(__xludf.DUMMYFUNCTION("""COMPUTED_VALUE"""),416.52)</f>
        <v>416.52</v>
      </c>
      <c r="G77" s="2">
        <f>IFERROR(__xludf.DUMMYFUNCTION("""COMPUTED_VALUE"""),45821.66666666667)</f>
        <v>45821.66667</v>
      </c>
      <c r="H77" s="1">
        <f>IFERROR(__xludf.DUMMYFUNCTION("""COMPUTED_VALUE"""),400.21)</f>
        <v>400.21</v>
      </c>
      <c r="J77" s="2">
        <f>IFERROR(__xludf.DUMMYFUNCTION("""COMPUTED_VALUE"""),45821.66666666667)</f>
        <v>45821.66667</v>
      </c>
      <c r="K77" s="1">
        <f>IFERROR(__xludf.DUMMYFUNCTION("""COMPUTED_VALUE"""),402.08)</f>
        <v>402.08</v>
      </c>
      <c r="M77" s="2">
        <f>IFERROR(__xludf.DUMMYFUNCTION("""COMPUTED_VALUE"""),45821.66666666667)</f>
        <v>45821.66667</v>
      </c>
      <c r="N77" s="1">
        <f>IFERROR(__xludf.DUMMYFUNCTION("""COMPUTED_VALUE"""),1.95428493E8)</f>
        <v>195428493</v>
      </c>
    </row>
    <row r="78">
      <c r="A78" s="2">
        <f>IFERROR(__xludf.DUMMYFUNCTION("""COMPUTED_VALUE"""),45828.66666666667)</f>
        <v>45828.66667</v>
      </c>
      <c r="B78" s="1">
        <f>IFERROR(__xludf.DUMMYFUNCTION("""COMPUTED_VALUE"""),405.22)</f>
        <v>405.22</v>
      </c>
      <c r="D78" s="2">
        <f>IFERROR(__xludf.DUMMYFUNCTION("""COMPUTED_VALUE"""),45828.66666666667)</f>
        <v>45828.66667</v>
      </c>
      <c r="E78" s="1">
        <f>IFERROR(__xludf.DUMMYFUNCTION("""COMPUTED_VALUE"""),416.41)</f>
        <v>416.41</v>
      </c>
      <c r="G78" s="2">
        <f>IFERROR(__xludf.DUMMYFUNCTION("""COMPUTED_VALUE"""),45828.66666666667)</f>
        <v>45828.66667</v>
      </c>
      <c r="H78" s="1">
        <f>IFERROR(__xludf.DUMMYFUNCTION("""COMPUTED_VALUE"""),405.22)</f>
        <v>405.22</v>
      </c>
      <c r="J78" s="2">
        <f>IFERROR(__xludf.DUMMYFUNCTION("""COMPUTED_VALUE"""),45828.66666666667)</f>
        <v>45828.66667</v>
      </c>
      <c r="K78" s="1">
        <f>IFERROR(__xludf.DUMMYFUNCTION("""COMPUTED_VALUE"""),410.89)</f>
        <v>410.89</v>
      </c>
      <c r="M78" s="2">
        <f>IFERROR(__xludf.DUMMYFUNCTION("""COMPUTED_VALUE"""),45828.66666666667)</f>
        <v>45828.66667</v>
      </c>
      <c r="N78" s="1">
        <f>IFERROR(__xludf.DUMMYFUNCTION("""COMPUTED_VALUE"""),1.67816922E8)</f>
        <v>167816922</v>
      </c>
    </row>
    <row r="79">
      <c r="A79" s="2">
        <f>IFERROR(__xludf.DUMMYFUNCTION("""COMPUTED_VALUE"""),45835.66666666667)</f>
        <v>45835.66667</v>
      </c>
      <c r="B79" s="1">
        <f>IFERROR(__xludf.DUMMYFUNCTION("""COMPUTED_VALUE"""),409.84)</f>
        <v>409.84</v>
      </c>
      <c r="D79" s="2">
        <f>IFERROR(__xludf.DUMMYFUNCTION("""COMPUTED_VALUE"""),45835.66666666667)</f>
        <v>45835.66667</v>
      </c>
      <c r="E79" s="1">
        <f>IFERROR(__xludf.DUMMYFUNCTION("""COMPUTED_VALUE"""),421.17)</f>
        <v>421.17</v>
      </c>
      <c r="G79" s="2">
        <f>IFERROR(__xludf.DUMMYFUNCTION("""COMPUTED_VALUE"""),45835.66666666667)</f>
        <v>45835.66667</v>
      </c>
      <c r="H79" s="1">
        <f>IFERROR(__xludf.DUMMYFUNCTION("""COMPUTED_VALUE"""),407.75)</f>
        <v>407.75</v>
      </c>
      <c r="J79" s="2">
        <f>IFERROR(__xludf.DUMMYFUNCTION("""COMPUTED_VALUE"""),45835.66666666667)</f>
        <v>45835.66667</v>
      </c>
      <c r="K79" s="1">
        <f>IFERROR(__xludf.DUMMYFUNCTION("""COMPUTED_VALUE"""),413.8)</f>
        <v>413.8</v>
      </c>
      <c r="M79" s="2">
        <f>IFERROR(__xludf.DUMMYFUNCTION("""COMPUTED_VALUE"""),45835.66666666667)</f>
        <v>45835.66667</v>
      </c>
      <c r="N79" s="1">
        <f>IFERROR(__xludf.DUMMYFUNCTION("""COMPUTED_VALUE"""),1.6731486E8)</f>
        <v>167314860</v>
      </c>
    </row>
    <row r="80">
      <c r="A80" s="2">
        <f>IFERROR(__xludf.DUMMYFUNCTION("""COMPUTED_VALUE"""),45841.54166666667)</f>
        <v>45841.54167</v>
      </c>
      <c r="B80" s="1">
        <f>IFERROR(__xludf.DUMMYFUNCTION("""COMPUTED_VALUE"""),413.8)</f>
        <v>413.8</v>
      </c>
      <c r="D80" s="2">
        <f>IFERROR(__xludf.DUMMYFUNCTION("""COMPUTED_VALUE"""),45841.54166666667)</f>
        <v>45841.54167</v>
      </c>
      <c r="E80" s="1">
        <f>IFERROR(__xludf.DUMMYFUNCTION("""COMPUTED_VALUE"""),432.17)</f>
        <v>432.17</v>
      </c>
      <c r="G80" s="2">
        <f>IFERROR(__xludf.DUMMYFUNCTION("""COMPUTED_VALUE"""),45841.54166666667)</f>
        <v>45841.54167</v>
      </c>
      <c r="H80" s="1">
        <f>IFERROR(__xludf.DUMMYFUNCTION("""COMPUTED_VALUE"""),411.48)</f>
        <v>411.48</v>
      </c>
      <c r="J80" s="2">
        <f>IFERROR(__xludf.DUMMYFUNCTION("""COMPUTED_VALUE"""),45841.54166666667)</f>
        <v>45841.54167</v>
      </c>
      <c r="K80" s="1">
        <f>IFERROR(__xludf.DUMMYFUNCTION("""COMPUTED_VALUE"""),430.84)</f>
        <v>430.84</v>
      </c>
      <c r="M80" s="2">
        <f>IFERROR(__xludf.DUMMYFUNCTION("""COMPUTED_VALUE"""),45841.54166666667)</f>
        <v>45841.54167</v>
      </c>
      <c r="N80" s="1">
        <f>IFERROR(__xludf.DUMMYFUNCTION("""COMPUTED_VALUE"""),1.28246841E8)</f>
        <v>128246841</v>
      </c>
    </row>
    <row r="81">
      <c r="A81" s="2">
        <f>IFERROR(__xludf.DUMMYFUNCTION("""COMPUTED_VALUE"""),45849.66666666667)</f>
        <v>45849.66667</v>
      </c>
      <c r="B81" s="1">
        <f>IFERROR(__xludf.DUMMYFUNCTION("""COMPUTED_VALUE"""),429.7)</f>
        <v>429.7</v>
      </c>
      <c r="D81" s="2">
        <f>IFERROR(__xludf.DUMMYFUNCTION("""COMPUTED_VALUE"""),45849.66666666667)</f>
        <v>45849.66667</v>
      </c>
      <c r="E81" s="1">
        <f>IFERROR(__xludf.DUMMYFUNCTION("""COMPUTED_VALUE"""),432.81)</f>
        <v>432.81</v>
      </c>
      <c r="G81" s="2">
        <f>IFERROR(__xludf.DUMMYFUNCTION("""COMPUTED_VALUE"""),45849.66666666667)</f>
        <v>45849.66667</v>
      </c>
      <c r="H81" s="1">
        <f>IFERROR(__xludf.DUMMYFUNCTION("""COMPUTED_VALUE"""),413.23)</f>
        <v>413.23</v>
      </c>
      <c r="J81" s="2">
        <f>IFERROR(__xludf.DUMMYFUNCTION("""COMPUTED_VALUE"""),45849.66666666667)</f>
        <v>45849.66667</v>
      </c>
      <c r="K81" s="1">
        <f>IFERROR(__xludf.DUMMYFUNCTION("""COMPUTED_VALUE"""),430.31)</f>
        <v>430.31</v>
      </c>
      <c r="M81" s="2">
        <f>IFERROR(__xludf.DUMMYFUNCTION("""COMPUTED_VALUE"""),45849.66666666667)</f>
        <v>45849.66667</v>
      </c>
      <c r="N81" s="1">
        <f>IFERROR(__xludf.DUMMYFUNCTION("""COMPUTED_VALUE"""),1.55216713E8)</f>
        <v>155216713</v>
      </c>
    </row>
    <row r="82">
      <c r="A82" s="2">
        <f>IFERROR(__xludf.DUMMYFUNCTION("""COMPUTED_VALUE"""),45856.66666666667)</f>
        <v>45856.66667</v>
      </c>
      <c r="B82" s="1">
        <f>IFERROR(__xludf.DUMMYFUNCTION("""COMPUTED_VALUE"""),429.61)</f>
        <v>429.61</v>
      </c>
      <c r="D82" s="2">
        <f>IFERROR(__xludf.DUMMYFUNCTION("""COMPUTED_VALUE"""),45856.66666666667)</f>
        <v>45856.66667</v>
      </c>
      <c r="E82" s="1">
        <f>IFERROR(__xludf.DUMMYFUNCTION("""COMPUTED_VALUE"""),443.99)</f>
        <v>443.99</v>
      </c>
      <c r="G82" s="2">
        <f>IFERROR(__xludf.DUMMYFUNCTION("""COMPUTED_VALUE"""),45856.66666666667)</f>
        <v>45856.66667</v>
      </c>
      <c r="H82" s="1">
        <f>IFERROR(__xludf.DUMMYFUNCTION("""COMPUTED_VALUE"""),420.02)</f>
        <v>420.02</v>
      </c>
      <c r="J82" s="2">
        <f>IFERROR(__xludf.DUMMYFUNCTION("""COMPUTED_VALUE"""),45856.66666666667)</f>
        <v>45856.66667</v>
      </c>
      <c r="K82" s="1">
        <f>IFERROR(__xludf.DUMMYFUNCTION("""COMPUTED_VALUE"""),434.84)</f>
        <v>434.84</v>
      </c>
      <c r="M82" s="2">
        <f>IFERROR(__xludf.DUMMYFUNCTION("""COMPUTED_VALUE"""),45856.66666666667)</f>
        <v>45856.66667</v>
      </c>
      <c r="N82" s="1">
        <f>IFERROR(__xludf.DUMMYFUNCTION("""COMPUTED_VALUE"""),1.95237621E8)</f>
        <v>195237621</v>
      </c>
    </row>
    <row r="83">
      <c r="A83" s="2">
        <f>IFERROR(__xludf.DUMMYFUNCTION("""COMPUTED_VALUE"""),45863.66666666667)</f>
        <v>45863.66667</v>
      </c>
      <c r="B83" s="1">
        <f>IFERROR(__xludf.DUMMYFUNCTION("""COMPUTED_VALUE"""),434.62)</f>
        <v>434.62</v>
      </c>
      <c r="D83" s="2">
        <f>IFERROR(__xludf.DUMMYFUNCTION("""COMPUTED_VALUE"""),45863.66666666667)</f>
        <v>45863.66667</v>
      </c>
      <c r="E83" s="1">
        <f>IFERROR(__xludf.DUMMYFUNCTION("""COMPUTED_VALUE"""),451.31)</f>
        <v>451.31</v>
      </c>
      <c r="G83" s="2">
        <f>IFERROR(__xludf.DUMMYFUNCTION("""COMPUTED_VALUE"""),45863.66666666667)</f>
        <v>45863.66667</v>
      </c>
      <c r="H83" s="1">
        <f>IFERROR(__xludf.DUMMYFUNCTION("""COMPUTED_VALUE"""),431.42)</f>
        <v>431.42</v>
      </c>
      <c r="J83" s="2">
        <f>IFERROR(__xludf.DUMMYFUNCTION("""COMPUTED_VALUE"""),45863.66666666667)</f>
        <v>45863.66667</v>
      </c>
      <c r="K83" s="1">
        <f>IFERROR(__xludf.DUMMYFUNCTION("""COMPUTED_VALUE"""),450.84)</f>
        <v>450.84</v>
      </c>
      <c r="M83" s="2">
        <f>IFERROR(__xludf.DUMMYFUNCTION("""COMPUTED_VALUE"""),45863.66666666667)</f>
        <v>45863.66667</v>
      </c>
      <c r="N83" s="1">
        <f>IFERROR(__xludf.DUMMYFUNCTION("""COMPUTED_VALUE"""),1.2812476E8)</f>
        <v>128124760</v>
      </c>
    </row>
    <row r="84">
      <c r="A84" s="2">
        <f>IFERROR(__xludf.DUMMYFUNCTION("""COMPUTED_VALUE"""),45870.66666666667)</f>
        <v>45870.66667</v>
      </c>
      <c r="B84" s="1">
        <f>IFERROR(__xludf.DUMMYFUNCTION("""COMPUTED_VALUE"""),448.55)</f>
        <v>448.55</v>
      </c>
      <c r="D84" s="2">
        <f>IFERROR(__xludf.DUMMYFUNCTION("""COMPUTED_VALUE"""),45870.66666666667)</f>
        <v>45870.66667</v>
      </c>
      <c r="E84" s="1">
        <f>IFERROR(__xludf.DUMMYFUNCTION("""COMPUTED_VALUE"""),452.45)</f>
        <v>452.45</v>
      </c>
      <c r="G84" s="2">
        <f>IFERROR(__xludf.DUMMYFUNCTION("""COMPUTED_VALUE"""),45870.66666666667)</f>
        <v>45870.66667</v>
      </c>
      <c r="H84" s="1">
        <f>IFERROR(__xludf.DUMMYFUNCTION("""COMPUTED_VALUE"""),429.57)</f>
        <v>429.57</v>
      </c>
      <c r="J84" s="2">
        <f>IFERROR(__xludf.DUMMYFUNCTION("""COMPUTED_VALUE"""),45870.66666666667)</f>
        <v>45870.66667</v>
      </c>
      <c r="K84" s="1">
        <f>IFERROR(__xludf.DUMMYFUNCTION("""COMPUTED_VALUE"""),434.67)</f>
        <v>434.67</v>
      </c>
      <c r="M84" s="2">
        <f>IFERROR(__xludf.DUMMYFUNCTION("""COMPUTED_VALUE"""),45870.66666666667)</f>
        <v>45870.66667</v>
      </c>
      <c r="N84" s="1">
        <f>IFERROR(__xludf.DUMMYFUNCTION("""COMPUTED_VALUE"""),1.48696881E8)</f>
        <v>148696881</v>
      </c>
    </row>
    <row r="85">
      <c r="A85" s="2">
        <f>IFERROR(__xludf.DUMMYFUNCTION("""COMPUTED_VALUE"""),45877.66666666667)</f>
        <v>45877.66667</v>
      </c>
      <c r="B85" s="1">
        <f>IFERROR(__xludf.DUMMYFUNCTION("""COMPUTED_VALUE"""),433.31)</f>
        <v>433.31</v>
      </c>
      <c r="D85" s="2">
        <f>IFERROR(__xludf.DUMMYFUNCTION("""COMPUTED_VALUE"""),45877.66666666667)</f>
        <v>45877.66667</v>
      </c>
      <c r="E85" s="1">
        <f>IFERROR(__xludf.DUMMYFUNCTION("""COMPUTED_VALUE"""),445.15)</f>
        <v>445.15</v>
      </c>
      <c r="G85" s="2">
        <f>IFERROR(__xludf.DUMMYFUNCTION("""COMPUTED_VALUE"""),45877.66666666667)</f>
        <v>45877.66667</v>
      </c>
      <c r="H85" s="1">
        <f>IFERROR(__xludf.DUMMYFUNCTION("""COMPUTED_VALUE"""),421.83)</f>
        <v>421.83</v>
      </c>
      <c r="J85" s="2">
        <f>IFERROR(__xludf.DUMMYFUNCTION("""COMPUTED_VALUE"""),45877.66666666667)</f>
        <v>45877.66667</v>
      </c>
      <c r="K85" s="1">
        <f>IFERROR(__xludf.DUMMYFUNCTION("""COMPUTED_VALUE"""),426.2)</f>
        <v>426.2</v>
      </c>
      <c r="M85" s="2">
        <f>IFERROR(__xludf.DUMMYFUNCTION("""COMPUTED_VALUE"""),45877.66666666667)</f>
        <v>45877.66667</v>
      </c>
      <c r="N85" s="1">
        <f>IFERROR(__xludf.DUMMYFUNCTION("""COMPUTED_VALUE"""),1.93327899E8)</f>
        <v>193327899</v>
      </c>
    </row>
    <row r="86">
      <c r="A86" s="2">
        <f>IFERROR(__xludf.DUMMYFUNCTION("""COMPUTED_VALUE"""),45884.66666666667)</f>
        <v>45884.66667</v>
      </c>
      <c r="B86" s="1">
        <f>IFERROR(__xludf.DUMMYFUNCTION("""COMPUTED_VALUE"""),428.66)</f>
        <v>428.66</v>
      </c>
      <c r="D86" s="2">
        <f>IFERROR(__xludf.DUMMYFUNCTION("""COMPUTED_VALUE"""),45884.66666666667)</f>
        <v>45884.66667</v>
      </c>
      <c r="E86" s="1">
        <f>IFERROR(__xludf.DUMMYFUNCTION("""COMPUTED_VALUE"""),447.56)</f>
        <v>447.56</v>
      </c>
      <c r="G86" s="2">
        <f>IFERROR(__xludf.DUMMYFUNCTION("""COMPUTED_VALUE"""),45884.66666666667)</f>
        <v>45884.66667</v>
      </c>
      <c r="H86" s="1">
        <f>IFERROR(__xludf.DUMMYFUNCTION("""COMPUTED_VALUE"""),423.76)</f>
        <v>423.76</v>
      </c>
      <c r="J86" s="2">
        <f>IFERROR(__xludf.DUMMYFUNCTION("""COMPUTED_VALUE"""),45884.66666666667)</f>
        <v>45884.66667</v>
      </c>
      <c r="K86" s="1">
        <f>IFERROR(__xludf.DUMMYFUNCTION("""COMPUTED_VALUE"""),430.4)</f>
        <v>430.4</v>
      </c>
      <c r="M86" s="2">
        <f>IFERROR(__xludf.DUMMYFUNCTION("""COMPUTED_VALUE"""),45884.66666666667)</f>
        <v>45884.66667</v>
      </c>
      <c r="N86" s="1">
        <f>IFERROR(__xludf.DUMMYFUNCTION("""COMPUTED_VALUE"""),1.37481994E8)</f>
        <v>137481994</v>
      </c>
    </row>
    <row r="87">
      <c r="A87" s="2">
        <f>IFERROR(__xludf.DUMMYFUNCTION("""COMPUTED_VALUE"""),45891.66666666667)</f>
        <v>45891.66667</v>
      </c>
      <c r="B87" s="1">
        <f>IFERROR(__xludf.DUMMYFUNCTION("""COMPUTED_VALUE"""),430.47)</f>
        <v>430.47</v>
      </c>
      <c r="D87" s="2">
        <f>IFERROR(__xludf.DUMMYFUNCTION("""COMPUTED_VALUE"""),45891.66666666667)</f>
        <v>45891.66667</v>
      </c>
      <c r="E87" s="1">
        <f>IFERROR(__xludf.DUMMYFUNCTION("""COMPUTED_VALUE"""),436.88)</f>
        <v>436.88</v>
      </c>
      <c r="G87" s="2">
        <f>IFERROR(__xludf.DUMMYFUNCTION("""COMPUTED_VALUE"""),45891.66666666667)</f>
        <v>45891.66667</v>
      </c>
      <c r="H87" s="1">
        <f>IFERROR(__xludf.DUMMYFUNCTION("""COMPUTED_VALUE"""),420.46)</f>
        <v>420.46</v>
      </c>
      <c r="J87" s="2">
        <f>IFERROR(__xludf.DUMMYFUNCTION("""COMPUTED_VALUE"""),45891.66666666667)</f>
        <v>45891.66667</v>
      </c>
      <c r="K87" s="1">
        <f>IFERROR(__xludf.DUMMYFUNCTION("""COMPUTED_VALUE"""),433.98)</f>
        <v>433.98</v>
      </c>
      <c r="M87" s="2">
        <f>IFERROR(__xludf.DUMMYFUNCTION("""COMPUTED_VALUE"""),45891.66666666667)</f>
        <v>45891.66667</v>
      </c>
      <c r="N87" s="1">
        <f>IFERROR(__xludf.DUMMYFUNCTION("""COMPUTED_VALUE"""),1.98694109E8)</f>
        <v>198694109</v>
      </c>
    </row>
    <row r="88">
      <c r="A88" s="2">
        <f>IFERROR(__xludf.DUMMYFUNCTION("""COMPUTED_VALUE"""),45898.66666666667)</f>
        <v>45898.66667</v>
      </c>
      <c r="B88" s="1">
        <f>IFERROR(__xludf.DUMMYFUNCTION("""COMPUTED_VALUE"""),432.94)</f>
        <v>432.94</v>
      </c>
      <c r="D88" s="2">
        <f>IFERROR(__xludf.DUMMYFUNCTION("""COMPUTED_VALUE"""),45898.66666666667)</f>
        <v>45898.66667</v>
      </c>
      <c r="E88" s="1">
        <f>IFERROR(__xludf.DUMMYFUNCTION("""COMPUTED_VALUE"""),432.94)</f>
        <v>432.94</v>
      </c>
      <c r="G88" s="2">
        <f>IFERROR(__xludf.DUMMYFUNCTION("""COMPUTED_VALUE"""),45898.66666666667)</f>
        <v>45898.66667</v>
      </c>
      <c r="H88" s="1">
        <f>IFERROR(__xludf.DUMMYFUNCTION("""COMPUTED_VALUE"""),419.63)</f>
        <v>419.63</v>
      </c>
      <c r="J88" s="2">
        <f>IFERROR(__xludf.DUMMYFUNCTION("""COMPUTED_VALUE"""),45898.66666666667)</f>
        <v>45898.66667</v>
      </c>
      <c r="K88" s="1">
        <f>IFERROR(__xludf.DUMMYFUNCTION("""COMPUTED_VALUE"""),427.28)</f>
        <v>427.28</v>
      </c>
      <c r="M88" s="2">
        <f>IFERROR(__xludf.DUMMYFUNCTION("""COMPUTED_VALUE"""),45898.66666666667)</f>
        <v>45898.66667</v>
      </c>
      <c r="N88" s="1">
        <f>IFERROR(__xludf.DUMMYFUNCTION("""COMPUTED_VALUE"""),1.81203598E8)</f>
        <v>181203598</v>
      </c>
    </row>
    <row r="89">
      <c r="A89" s="2">
        <f>IFERROR(__xludf.DUMMYFUNCTION("""COMPUTED_VALUE"""),45905.66666666667)</f>
        <v>45905.66667</v>
      </c>
      <c r="B89" s="1">
        <f>IFERROR(__xludf.DUMMYFUNCTION("""COMPUTED_VALUE"""),423.28)</f>
        <v>423.28</v>
      </c>
      <c r="D89" s="2">
        <f>IFERROR(__xludf.DUMMYFUNCTION("""COMPUTED_VALUE"""),45905.66666666667)</f>
        <v>45905.66667</v>
      </c>
      <c r="E89" s="1">
        <f>IFERROR(__xludf.DUMMYFUNCTION("""COMPUTED_VALUE"""),428.97)</f>
        <v>428.97</v>
      </c>
      <c r="G89" s="2">
        <f>IFERROR(__xludf.DUMMYFUNCTION("""COMPUTED_VALUE"""),45905.66666666667)</f>
        <v>45905.66667</v>
      </c>
      <c r="H89" s="1">
        <f>IFERROR(__xludf.DUMMYFUNCTION("""COMPUTED_VALUE"""),384.38)</f>
        <v>384.38</v>
      </c>
      <c r="J89" s="2">
        <f>IFERROR(__xludf.DUMMYFUNCTION("""COMPUTED_VALUE"""),45905.66666666667)</f>
        <v>45905.66667</v>
      </c>
      <c r="K89" s="1">
        <f>IFERROR(__xludf.DUMMYFUNCTION("""COMPUTED_VALUE"""),402.41)</f>
        <v>402.41</v>
      </c>
      <c r="M89" s="2">
        <f>IFERROR(__xludf.DUMMYFUNCTION("""COMPUTED_VALUE"""),45905.66666666667)</f>
        <v>45905.66667</v>
      </c>
      <c r="N89" s="1">
        <f>IFERROR(__xludf.DUMMYFUNCTION("""COMPUTED_VALUE"""),2.39861865E8)</f>
        <v>239861865</v>
      </c>
    </row>
    <row r="90">
      <c r="A90" s="2">
        <f>IFERROR(__xludf.DUMMYFUNCTION("""COMPUTED_VALUE"""),45912.66666666667)</f>
        <v>45912.66667</v>
      </c>
      <c r="B90" s="1">
        <f>IFERROR(__xludf.DUMMYFUNCTION("""COMPUTED_VALUE"""),403.53)</f>
        <v>403.53</v>
      </c>
      <c r="D90" s="2">
        <f>IFERROR(__xludf.DUMMYFUNCTION("""COMPUTED_VALUE"""),45912.66666666667)</f>
        <v>45912.66667</v>
      </c>
      <c r="E90" s="1">
        <f>IFERROR(__xludf.DUMMYFUNCTION("""COMPUTED_VALUE"""),407.56)</f>
        <v>407.56</v>
      </c>
      <c r="G90" s="2">
        <f>IFERROR(__xludf.DUMMYFUNCTION("""COMPUTED_VALUE"""),45912.66666666667)</f>
        <v>45912.66667</v>
      </c>
      <c r="H90" s="1">
        <f>IFERROR(__xludf.DUMMYFUNCTION("""COMPUTED_VALUE"""),392.44)</f>
        <v>392.44</v>
      </c>
      <c r="J90" s="2">
        <f>IFERROR(__xludf.DUMMYFUNCTION("""COMPUTED_VALUE"""),45912.66666666667)</f>
        <v>45912.66667</v>
      </c>
      <c r="K90" s="1">
        <f>IFERROR(__xludf.DUMMYFUNCTION("""COMPUTED_VALUE"""),398.61)</f>
        <v>398.61</v>
      </c>
      <c r="M90" s="2">
        <f>IFERROR(__xludf.DUMMYFUNCTION("""COMPUTED_VALUE"""),45912.66666666667)</f>
        <v>45912.66667</v>
      </c>
      <c r="N90" s="1">
        <f>IFERROR(__xludf.DUMMYFUNCTION("""COMPUTED_VALUE"""),2.17682734E8)</f>
        <v>217682734</v>
      </c>
    </row>
    <row r="91">
      <c r="A91" s="2">
        <f>IFERROR(__xludf.DUMMYFUNCTION("""COMPUTED_VALUE"""),45919.66666666667)</f>
        <v>45919.66667</v>
      </c>
      <c r="B91" s="1">
        <f>IFERROR(__xludf.DUMMYFUNCTION("""COMPUTED_VALUE"""),401.57)</f>
        <v>401.57</v>
      </c>
      <c r="D91" s="2">
        <f>IFERROR(__xludf.DUMMYFUNCTION("""COMPUTED_VALUE"""),45919.66666666667)</f>
        <v>45919.66667</v>
      </c>
      <c r="E91" s="1">
        <f>IFERROR(__xludf.DUMMYFUNCTION("""COMPUTED_VALUE"""),407.99)</f>
        <v>407.99</v>
      </c>
      <c r="G91" s="2">
        <f>IFERROR(__xludf.DUMMYFUNCTION("""COMPUTED_VALUE"""),45919.66666666667)</f>
        <v>45919.66667</v>
      </c>
      <c r="H91" s="1">
        <f>IFERROR(__xludf.DUMMYFUNCTION("""COMPUTED_VALUE"""),395.12)</f>
        <v>395.12</v>
      </c>
      <c r="J91" s="2">
        <f>IFERROR(__xludf.DUMMYFUNCTION("""COMPUTED_VALUE"""),45919.66666666667)</f>
        <v>45919.66667</v>
      </c>
      <c r="K91" s="1">
        <f>IFERROR(__xludf.DUMMYFUNCTION("""COMPUTED_VALUE"""),398.6)</f>
        <v>398.6</v>
      </c>
      <c r="M91" s="2">
        <f>IFERROR(__xludf.DUMMYFUNCTION("""COMPUTED_VALUE"""),45919.66666666667)</f>
        <v>45919.66667</v>
      </c>
      <c r="N91" s="1">
        <f>IFERROR(__xludf.DUMMYFUNCTION("""COMPUTED_VALUE"""),2.01515818E8)</f>
        <v>201515818</v>
      </c>
    </row>
  </sheetData>
  <drawing r:id="rId1"/>
</worksheet>
</file>