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IFERROR(__xludf.DUMMYFUNCTION("GOOGLEFINANCE(""DJUSCR"", ""open"", DATE(2024,1,1), TODAY(), ""WEEKLY"")"),"Date")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IFERROR(__xludf.DUMMYFUNCTION("GOOGLEFINANCE(""DJUSCR"", ""high"", DATE(2024,1,1), TODAY(), ""WEEKLY"")"),"Date")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IFERROR(__xludf.DUMMYFUNCTION("GOOGLEFINANCE(""DJUSCR"", ""low"", DATE(2024,1,1), TODAY(), ""WEEKLY"")"),"Date")</f>
        <v>Date</v>
      </c>
      <c r="H1" s="1" t="str">
        <f>IFERROR(__xludf.DUMMYFUNCTION("""COMPUTED_VALUE"""),"Low")</f>
        <v>Low</v>
      </c>
      <c r="J1" s="1" t="str">
        <f>IFERROR(__xludf.DUMMYFUNCTION("GOOGLEFINANCE(""DJUSCR"", ""close"", DATE(2024,1,1), TODAY(), ""WEEKLY"")"),"Date")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IFERROR(__xludf.DUMMYFUNCTION("GOOGLEFINANCE(""DJUSCR"", ""volume"", DATE(2024,1,1), TODAY(), ""WEEKLY"")"),"Date")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IFERROR(__xludf.DUMMYFUNCTION("""COMPUTED_VALUE"""),45296.66666666667)</f>
        <v>45296.66667</v>
      </c>
      <c r="B2" s="1">
        <f>IFERROR(__xludf.DUMMYFUNCTION("""COMPUTED_VALUE"""),9319.61)</f>
        <v>9319.61</v>
      </c>
      <c r="D2" s="2">
        <f>IFERROR(__xludf.DUMMYFUNCTION("""COMPUTED_VALUE"""),45296.66666666667)</f>
        <v>45296.66667</v>
      </c>
      <c r="E2" s="1">
        <f>IFERROR(__xludf.DUMMYFUNCTION("""COMPUTED_VALUE"""),9382.32)</f>
        <v>9382.32</v>
      </c>
      <c r="G2" s="2">
        <f>IFERROR(__xludf.DUMMYFUNCTION("""COMPUTED_VALUE"""),45296.66666666667)</f>
        <v>45296.66667</v>
      </c>
      <c r="H2" s="1">
        <f>IFERROR(__xludf.DUMMYFUNCTION("""COMPUTED_VALUE"""),8991.67)</f>
        <v>8991.67</v>
      </c>
      <c r="J2" s="2">
        <f>IFERROR(__xludf.DUMMYFUNCTION("""COMPUTED_VALUE"""),45296.66666666667)</f>
        <v>45296.66667</v>
      </c>
      <c r="K2" s="1">
        <f>IFERROR(__xludf.DUMMYFUNCTION("""COMPUTED_VALUE"""),9038.33)</f>
        <v>9038.33</v>
      </c>
      <c r="M2" s="2">
        <f>IFERROR(__xludf.DUMMYFUNCTION("""COMPUTED_VALUE"""),45296.66666666667)</f>
        <v>45296.66667</v>
      </c>
      <c r="N2" s="1">
        <f>IFERROR(__xludf.DUMMYFUNCTION("""COMPUTED_VALUE"""),4.90931262E8)</f>
        <v>490931262</v>
      </c>
    </row>
    <row r="3">
      <c r="A3" s="2">
        <f>IFERROR(__xludf.DUMMYFUNCTION("""COMPUTED_VALUE"""),45303.66666666667)</f>
        <v>45303.66667</v>
      </c>
      <c r="B3" s="1">
        <f>IFERROR(__xludf.DUMMYFUNCTION("""COMPUTED_VALUE"""),9082.81)</f>
        <v>9082.81</v>
      </c>
      <c r="D3" s="2">
        <f>IFERROR(__xludf.DUMMYFUNCTION("""COMPUTED_VALUE"""),45303.66666666667)</f>
        <v>45303.66667</v>
      </c>
      <c r="E3" s="1">
        <f>IFERROR(__xludf.DUMMYFUNCTION("""COMPUTED_VALUE"""),9325.93)</f>
        <v>9325.93</v>
      </c>
      <c r="G3" s="2">
        <f>IFERROR(__xludf.DUMMYFUNCTION("""COMPUTED_VALUE"""),45303.66666666667)</f>
        <v>45303.66667</v>
      </c>
      <c r="H3" s="1">
        <f>IFERROR(__xludf.DUMMYFUNCTION("""COMPUTED_VALUE"""),9058.88)</f>
        <v>9058.88</v>
      </c>
      <c r="J3" s="2">
        <f>IFERROR(__xludf.DUMMYFUNCTION("""COMPUTED_VALUE"""),45303.66666666667)</f>
        <v>45303.66667</v>
      </c>
      <c r="K3" s="1">
        <f>IFERROR(__xludf.DUMMYFUNCTION("""COMPUTED_VALUE"""),9269.65)</f>
        <v>9269.65</v>
      </c>
      <c r="M3" s="2">
        <f>IFERROR(__xludf.DUMMYFUNCTION("""COMPUTED_VALUE"""),45303.66666666667)</f>
        <v>45303.66667</v>
      </c>
      <c r="N3" s="1">
        <f>IFERROR(__xludf.DUMMYFUNCTION("""COMPUTED_VALUE"""),4.91984994E8)</f>
        <v>491984994</v>
      </c>
    </row>
    <row r="4">
      <c r="A4" s="2">
        <f>IFERROR(__xludf.DUMMYFUNCTION("""COMPUTED_VALUE"""),45310.66666666667)</f>
        <v>45310.66667</v>
      </c>
      <c r="B4" s="1">
        <f>IFERROR(__xludf.DUMMYFUNCTION("""COMPUTED_VALUE"""),9095.12)</f>
        <v>9095.12</v>
      </c>
      <c r="D4" s="2">
        <f>IFERROR(__xludf.DUMMYFUNCTION("""COMPUTED_VALUE"""),45310.66666666667)</f>
        <v>45310.66667</v>
      </c>
      <c r="E4" s="1">
        <f>IFERROR(__xludf.DUMMYFUNCTION("""COMPUTED_VALUE"""),9578.36)</f>
        <v>9578.36</v>
      </c>
      <c r="G4" s="2">
        <f>IFERROR(__xludf.DUMMYFUNCTION("""COMPUTED_VALUE"""),45310.66666666667)</f>
        <v>45310.66667</v>
      </c>
      <c r="H4" s="1">
        <f>IFERROR(__xludf.DUMMYFUNCTION("""COMPUTED_VALUE"""),8998.16)</f>
        <v>8998.16</v>
      </c>
      <c r="J4" s="2">
        <f>IFERROR(__xludf.DUMMYFUNCTION("""COMPUTED_VALUE"""),45310.66666666667)</f>
        <v>45310.66667</v>
      </c>
      <c r="K4" s="1">
        <f>IFERROR(__xludf.DUMMYFUNCTION("""COMPUTED_VALUE"""),9559.76)</f>
        <v>9559.76</v>
      </c>
      <c r="M4" s="2">
        <f>IFERROR(__xludf.DUMMYFUNCTION("""COMPUTED_VALUE"""),45310.66666666667)</f>
        <v>45310.66667</v>
      </c>
      <c r="N4" s="1">
        <f>IFERROR(__xludf.DUMMYFUNCTION("""COMPUTED_VALUE"""),4.79205641E8)</f>
        <v>479205641</v>
      </c>
    </row>
    <row r="5">
      <c r="A5" s="2">
        <f>IFERROR(__xludf.DUMMYFUNCTION("""COMPUTED_VALUE"""),45317.66666666667)</f>
        <v>45317.66667</v>
      </c>
      <c r="B5" s="1">
        <f>IFERROR(__xludf.DUMMYFUNCTION("""COMPUTED_VALUE"""),9614.38)</f>
        <v>9614.38</v>
      </c>
      <c r="D5" s="2">
        <f>IFERROR(__xludf.DUMMYFUNCTION("""COMPUTED_VALUE"""),45317.66666666667)</f>
        <v>45317.66667</v>
      </c>
      <c r="E5" s="1">
        <f>IFERROR(__xludf.DUMMYFUNCTION("""COMPUTED_VALUE"""),9805.08)</f>
        <v>9805.08</v>
      </c>
      <c r="G5" s="2">
        <f>IFERROR(__xludf.DUMMYFUNCTION("""COMPUTED_VALUE"""),45317.66666666667)</f>
        <v>45317.66667</v>
      </c>
      <c r="H5" s="1">
        <f>IFERROR(__xludf.DUMMYFUNCTION("""COMPUTED_VALUE"""),9597.81)</f>
        <v>9597.81</v>
      </c>
      <c r="J5" s="2">
        <f>IFERROR(__xludf.DUMMYFUNCTION("""COMPUTED_VALUE"""),45317.66666666667)</f>
        <v>45317.66667</v>
      </c>
      <c r="K5" s="1">
        <f>IFERROR(__xludf.DUMMYFUNCTION("""COMPUTED_VALUE"""),9620.93)</f>
        <v>9620.93</v>
      </c>
      <c r="M5" s="2">
        <f>IFERROR(__xludf.DUMMYFUNCTION("""COMPUTED_VALUE"""),45317.66666666667)</f>
        <v>45317.66667</v>
      </c>
      <c r="N5" s="1">
        <f>IFERROR(__xludf.DUMMYFUNCTION("""COMPUTED_VALUE"""),5.43592649E8)</f>
        <v>543592649</v>
      </c>
    </row>
    <row r="6">
      <c r="A6" s="2">
        <f>IFERROR(__xludf.DUMMYFUNCTION("""COMPUTED_VALUE"""),45324.66666666667)</f>
        <v>45324.66667</v>
      </c>
      <c r="B6" s="1">
        <f>IFERROR(__xludf.DUMMYFUNCTION("""COMPUTED_VALUE"""),9601.87)</f>
        <v>9601.87</v>
      </c>
      <c r="D6" s="2">
        <f>IFERROR(__xludf.DUMMYFUNCTION("""COMPUTED_VALUE"""),45324.66666666667)</f>
        <v>45324.66667</v>
      </c>
      <c r="E6" s="1">
        <f>IFERROR(__xludf.DUMMYFUNCTION("""COMPUTED_VALUE"""),9611.88)</f>
        <v>9611.88</v>
      </c>
      <c r="G6" s="2">
        <f>IFERROR(__xludf.DUMMYFUNCTION("""COMPUTED_VALUE"""),45324.66666666667)</f>
        <v>45324.66667</v>
      </c>
      <c r="H6" s="1">
        <f>IFERROR(__xludf.DUMMYFUNCTION("""COMPUTED_VALUE"""),9019.47)</f>
        <v>9019.47</v>
      </c>
      <c r="J6" s="2">
        <f>IFERROR(__xludf.DUMMYFUNCTION("""COMPUTED_VALUE"""),45324.66666666667)</f>
        <v>45324.66667</v>
      </c>
      <c r="K6" s="1">
        <f>IFERROR(__xludf.DUMMYFUNCTION("""COMPUTED_VALUE"""),9325.58)</f>
        <v>9325.58</v>
      </c>
      <c r="M6" s="2">
        <f>IFERROR(__xludf.DUMMYFUNCTION("""COMPUTED_VALUE"""),45324.66666666667)</f>
        <v>45324.66667</v>
      </c>
      <c r="N6" s="1">
        <f>IFERROR(__xludf.DUMMYFUNCTION("""COMPUTED_VALUE"""),5.81661765E8)</f>
        <v>581661765</v>
      </c>
    </row>
    <row r="7">
      <c r="A7" s="2">
        <f>IFERROR(__xludf.DUMMYFUNCTION("""COMPUTED_VALUE"""),45331.66666666667)</f>
        <v>45331.66667</v>
      </c>
      <c r="B7" s="1">
        <f>IFERROR(__xludf.DUMMYFUNCTION("""COMPUTED_VALUE"""),9431.8)</f>
        <v>9431.8</v>
      </c>
      <c r="D7" s="2">
        <f>IFERROR(__xludf.DUMMYFUNCTION("""COMPUTED_VALUE"""),45331.66666666667)</f>
        <v>45331.66667</v>
      </c>
      <c r="E7" s="1">
        <f>IFERROR(__xludf.DUMMYFUNCTION("""COMPUTED_VALUE"""),9576.71)</f>
        <v>9576.71</v>
      </c>
      <c r="G7" s="2">
        <f>IFERROR(__xludf.DUMMYFUNCTION("""COMPUTED_VALUE"""),45331.66666666667)</f>
        <v>45331.66667</v>
      </c>
      <c r="H7" s="1">
        <f>IFERROR(__xludf.DUMMYFUNCTION("""COMPUTED_VALUE"""),9326.59)</f>
        <v>9326.59</v>
      </c>
      <c r="J7" s="2">
        <f>IFERROR(__xludf.DUMMYFUNCTION("""COMPUTED_VALUE"""),45331.66666666667)</f>
        <v>45331.66667</v>
      </c>
      <c r="K7" s="1">
        <f>IFERROR(__xludf.DUMMYFUNCTION("""COMPUTED_VALUE"""),9498.0)</f>
        <v>9498</v>
      </c>
      <c r="M7" s="2">
        <f>IFERROR(__xludf.DUMMYFUNCTION("""COMPUTED_VALUE"""),45331.66666666667)</f>
        <v>45331.66667</v>
      </c>
      <c r="N7" s="1">
        <f>IFERROR(__xludf.DUMMYFUNCTION("""COMPUTED_VALUE"""),4.83121736E8)</f>
        <v>483121736</v>
      </c>
    </row>
    <row r="8">
      <c r="A8" s="2">
        <f>IFERROR(__xludf.DUMMYFUNCTION("""COMPUTED_VALUE"""),45338.66666666667)</f>
        <v>45338.66667</v>
      </c>
      <c r="B8" s="1">
        <f>IFERROR(__xludf.DUMMYFUNCTION("""COMPUTED_VALUE"""),9479.81)</f>
        <v>9479.81</v>
      </c>
      <c r="D8" s="2">
        <f>IFERROR(__xludf.DUMMYFUNCTION("""COMPUTED_VALUE"""),45338.66666666667)</f>
        <v>45338.66667</v>
      </c>
      <c r="E8" s="1">
        <f>IFERROR(__xludf.DUMMYFUNCTION("""COMPUTED_VALUE"""),9493.99)</f>
        <v>9493.99</v>
      </c>
      <c r="G8" s="2">
        <f>IFERROR(__xludf.DUMMYFUNCTION("""COMPUTED_VALUE"""),45338.66666666667)</f>
        <v>45338.66667</v>
      </c>
      <c r="H8" s="1">
        <f>IFERROR(__xludf.DUMMYFUNCTION("""COMPUTED_VALUE"""),9158.24)</f>
        <v>9158.24</v>
      </c>
      <c r="J8" s="2">
        <f>IFERROR(__xludf.DUMMYFUNCTION("""COMPUTED_VALUE"""),45338.66666666667)</f>
        <v>45338.66667</v>
      </c>
      <c r="K8" s="1">
        <f>IFERROR(__xludf.DUMMYFUNCTION("""COMPUTED_VALUE"""),9187.73)</f>
        <v>9187.73</v>
      </c>
      <c r="M8" s="2">
        <f>IFERROR(__xludf.DUMMYFUNCTION("""COMPUTED_VALUE"""),45338.66666666667)</f>
        <v>45338.66667</v>
      </c>
      <c r="N8" s="1">
        <f>IFERROR(__xludf.DUMMYFUNCTION("""COMPUTED_VALUE"""),5.31205233E8)</f>
        <v>531205233</v>
      </c>
    </row>
    <row r="9">
      <c r="A9" s="2">
        <f>IFERROR(__xludf.DUMMYFUNCTION("""COMPUTED_VALUE"""),45345.66666666667)</f>
        <v>45345.66667</v>
      </c>
      <c r="B9" s="1">
        <f>IFERROR(__xludf.DUMMYFUNCTION("""COMPUTED_VALUE"""),9161.6)</f>
        <v>9161.6</v>
      </c>
      <c r="D9" s="2">
        <f>IFERROR(__xludf.DUMMYFUNCTION("""COMPUTED_VALUE"""),45345.66666666667)</f>
        <v>45345.66667</v>
      </c>
      <c r="E9" s="1">
        <f>IFERROR(__xludf.DUMMYFUNCTION("""COMPUTED_VALUE"""),9345.62)</f>
        <v>9345.62</v>
      </c>
      <c r="G9" s="2">
        <f>IFERROR(__xludf.DUMMYFUNCTION("""COMPUTED_VALUE"""),45345.66666666667)</f>
        <v>45345.66667</v>
      </c>
      <c r="H9" s="1">
        <f>IFERROR(__xludf.DUMMYFUNCTION("""COMPUTED_VALUE"""),9060.18)</f>
        <v>9060.18</v>
      </c>
      <c r="J9" s="2">
        <f>IFERROR(__xludf.DUMMYFUNCTION("""COMPUTED_VALUE"""),45345.66666666667)</f>
        <v>45345.66667</v>
      </c>
      <c r="K9" s="1">
        <f>IFERROR(__xludf.DUMMYFUNCTION("""COMPUTED_VALUE"""),9217.79)</f>
        <v>9217.79</v>
      </c>
      <c r="M9" s="2">
        <f>IFERROR(__xludf.DUMMYFUNCTION("""COMPUTED_VALUE"""),45345.66666666667)</f>
        <v>45345.66667</v>
      </c>
      <c r="N9" s="1">
        <f>IFERROR(__xludf.DUMMYFUNCTION("""COMPUTED_VALUE"""),4.12769033E8)</f>
        <v>412769033</v>
      </c>
    </row>
    <row r="10">
      <c r="A10" s="2">
        <f>IFERROR(__xludf.DUMMYFUNCTION("""COMPUTED_VALUE"""),45352.66666666667)</f>
        <v>45352.66667</v>
      </c>
      <c r="B10" s="1">
        <f>IFERROR(__xludf.DUMMYFUNCTION("""COMPUTED_VALUE"""),9211.96)</f>
        <v>9211.96</v>
      </c>
      <c r="D10" s="2">
        <f>IFERROR(__xludf.DUMMYFUNCTION("""COMPUTED_VALUE"""),45352.66666666667)</f>
        <v>45352.66667</v>
      </c>
      <c r="E10" s="1">
        <f>IFERROR(__xludf.DUMMYFUNCTION("""COMPUTED_VALUE"""),9281.46)</f>
        <v>9281.46</v>
      </c>
      <c r="G10" s="2">
        <f>IFERROR(__xludf.DUMMYFUNCTION("""COMPUTED_VALUE"""),45352.66666666667)</f>
        <v>45352.66667</v>
      </c>
      <c r="H10" s="1">
        <f>IFERROR(__xludf.DUMMYFUNCTION("""COMPUTED_VALUE"""),9053.68)</f>
        <v>9053.68</v>
      </c>
      <c r="J10" s="2">
        <f>IFERROR(__xludf.DUMMYFUNCTION("""COMPUTED_VALUE"""),45352.66666666667)</f>
        <v>45352.66667</v>
      </c>
      <c r="K10" s="1">
        <f>IFERROR(__xludf.DUMMYFUNCTION("""COMPUTED_VALUE"""),9161.43)</f>
        <v>9161.43</v>
      </c>
      <c r="M10" s="2">
        <f>IFERROR(__xludf.DUMMYFUNCTION("""COMPUTED_VALUE"""),45352.66666666667)</f>
        <v>45352.66667</v>
      </c>
      <c r="N10" s="1">
        <f>IFERROR(__xludf.DUMMYFUNCTION("""COMPUTED_VALUE"""),7.68651311E8)</f>
        <v>768651311</v>
      </c>
    </row>
    <row r="11">
      <c r="A11" s="2">
        <f>IFERROR(__xludf.DUMMYFUNCTION("""COMPUTED_VALUE"""),45359.66666666667)</f>
        <v>45359.66667</v>
      </c>
      <c r="B11" s="1">
        <f>IFERROR(__xludf.DUMMYFUNCTION("""COMPUTED_VALUE"""),9003.92)</f>
        <v>9003.92</v>
      </c>
      <c r="D11" s="2">
        <f>IFERROR(__xludf.DUMMYFUNCTION("""COMPUTED_VALUE"""),45359.66666666667)</f>
        <v>45359.66667</v>
      </c>
      <c r="E11" s="1">
        <f>IFERROR(__xludf.DUMMYFUNCTION("""COMPUTED_VALUE"""),9048.97)</f>
        <v>9048.97</v>
      </c>
      <c r="G11" s="2">
        <f>IFERROR(__xludf.DUMMYFUNCTION("""COMPUTED_VALUE"""),45359.66666666667)</f>
        <v>45359.66667</v>
      </c>
      <c r="H11" s="1">
        <f>IFERROR(__xludf.DUMMYFUNCTION("""COMPUTED_VALUE"""),8674.19)</f>
        <v>8674.19</v>
      </c>
      <c r="J11" s="2">
        <f>IFERROR(__xludf.DUMMYFUNCTION("""COMPUTED_VALUE"""),45359.66666666667)</f>
        <v>45359.66667</v>
      </c>
      <c r="K11" s="1">
        <f>IFERROR(__xludf.DUMMYFUNCTION("""COMPUTED_VALUE"""),8779.94)</f>
        <v>8779.94</v>
      </c>
      <c r="M11" s="2">
        <f>IFERROR(__xludf.DUMMYFUNCTION("""COMPUTED_VALUE"""),45359.66666666667)</f>
        <v>45359.66667</v>
      </c>
      <c r="N11" s="1">
        <f>IFERROR(__xludf.DUMMYFUNCTION("""COMPUTED_VALUE"""),8.73257627E8)</f>
        <v>873257627</v>
      </c>
    </row>
    <row r="12">
      <c r="A12" s="2">
        <f>IFERROR(__xludf.DUMMYFUNCTION("""COMPUTED_VALUE"""),45366.66666666667)</f>
        <v>45366.66667</v>
      </c>
      <c r="B12" s="1">
        <f>IFERROR(__xludf.DUMMYFUNCTION("""COMPUTED_VALUE"""),8870.58)</f>
        <v>8870.58</v>
      </c>
      <c r="D12" s="2">
        <f>IFERROR(__xludf.DUMMYFUNCTION("""COMPUTED_VALUE"""),45366.66666666667)</f>
        <v>45366.66667</v>
      </c>
      <c r="E12" s="1">
        <f>IFERROR(__xludf.DUMMYFUNCTION("""COMPUTED_VALUE"""),8930.66)</f>
        <v>8930.66</v>
      </c>
      <c r="G12" s="2">
        <f>IFERROR(__xludf.DUMMYFUNCTION("""COMPUTED_VALUE"""),45366.66666666667)</f>
        <v>45366.66667</v>
      </c>
      <c r="H12" s="1">
        <f>IFERROR(__xludf.DUMMYFUNCTION("""COMPUTED_VALUE"""),8732.32)</f>
        <v>8732.32</v>
      </c>
      <c r="J12" s="2">
        <f>IFERROR(__xludf.DUMMYFUNCTION("""COMPUTED_VALUE"""),45366.66666666667)</f>
        <v>45366.66667</v>
      </c>
      <c r="K12" s="1">
        <f>IFERROR(__xludf.DUMMYFUNCTION("""COMPUTED_VALUE"""),8829.88)</f>
        <v>8829.88</v>
      </c>
      <c r="M12" s="2">
        <f>IFERROR(__xludf.DUMMYFUNCTION("""COMPUTED_VALUE"""),45366.66666666667)</f>
        <v>45366.66667</v>
      </c>
      <c r="N12" s="1">
        <f>IFERROR(__xludf.DUMMYFUNCTION("""COMPUTED_VALUE"""),7.20254778E8)</f>
        <v>720254778</v>
      </c>
    </row>
    <row r="13">
      <c r="A13" s="2">
        <f>IFERROR(__xludf.DUMMYFUNCTION("""COMPUTED_VALUE"""),45373.66666666667)</f>
        <v>45373.66667</v>
      </c>
      <c r="B13" s="1">
        <f>IFERROR(__xludf.DUMMYFUNCTION("""COMPUTED_VALUE"""),8979.87)</f>
        <v>8979.87</v>
      </c>
      <c r="D13" s="2">
        <f>IFERROR(__xludf.DUMMYFUNCTION("""COMPUTED_VALUE"""),45373.66666666667)</f>
        <v>45373.66667</v>
      </c>
      <c r="E13" s="1">
        <f>IFERROR(__xludf.DUMMYFUNCTION("""COMPUTED_VALUE"""),9095.03)</f>
        <v>9095.03</v>
      </c>
      <c r="G13" s="2">
        <f>IFERROR(__xludf.DUMMYFUNCTION("""COMPUTED_VALUE"""),45373.66666666667)</f>
        <v>45373.66667</v>
      </c>
      <c r="H13" s="1">
        <f>IFERROR(__xludf.DUMMYFUNCTION("""COMPUTED_VALUE"""),8716.04)</f>
        <v>8716.04</v>
      </c>
      <c r="J13" s="2">
        <f>IFERROR(__xludf.DUMMYFUNCTION("""COMPUTED_VALUE"""),45373.66666666667)</f>
        <v>45373.66667</v>
      </c>
      <c r="K13" s="1">
        <f>IFERROR(__xludf.DUMMYFUNCTION("""COMPUTED_VALUE"""),8819.76)</f>
        <v>8819.76</v>
      </c>
      <c r="M13" s="2">
        <f>IFERROR(__xludf.DUMMYFUNCTION("""COMPUTED_VALUE"""),45373.66666666667)</f>
        <v>45373.66667</v>
      </c>
      <c r="N13" s="1">
        <f>IFERROR(__xludf.DUMMYFUNCTION("""COMPUTED_VALUE"""),6.22362844E8)</f>
        <v>622362844</v>
      </c>
    </row>
    <row r="14">
      <c r="A14" s="2">
        <f>IFERROR(__xludf.DUMMYFUNCTION("""COMPUTED_VALUE"""),45379.66666666667)</f>
        <v>45379.66667</v>
      </c>
      <c r="B14" s="1">
        <f>IFERROR(__xludf.DUMMYFUNCTION("""COMPUTED_VALUE"""),8728.57)</f>
        <v>8728.57</v>
      </c>
      <c r="D14" s="2">
        <f>IFERROR(__xludf.DUMMYFUNCTION("""COMPUTED_VALUE"""),45379.66666666667)</f>
        <v>45379.66667</v>
      </c>
      <c r="E14" s="1">
        <f>IFERROR(__xludf.DUMMYFUNCTION("""COMPUTED_VALUE"""),8899.21)</f>
        <v>8899.21</v>
      </c>
      <c r="G14" s="2">
        <f>IFERROR(__xludf.DUMMYFUNCTION("""COMPUTED_VALUE"""),45379.66666666667)</f>
        <v>45379.66667</v>
      </c>
      <c r="H14" s="1">
        <f>IFERROR(__xludf.DUMMYFUNCTION("""COMPUTED_VALUE"""),8689.62)</f>
        <v>8689.62</v>
      </c>
      <c r="J14" s="2">
        <f>IFERROR(__xludf.DUMMYFUNCTION("""COMPUTED_VALUE"""),45379.66666666667)</f>
        <v>45379.66667</v>
      </c>
      <c r="K14" s="1">
        <f>IFERROR(__xludf.DUMMYFUNCTION("""COMPUTED_VALUE"""),8800.44)</f>
        <v>8800.44</v>
      </c>
      <c r="M14" s="2">
        <f>IFERROR(__xludf.DUMMYFUNCTION("""COMPUTED_VALUE"""),45379.66666666667)</f>
        <v>45379.66667</v>
      </c>
      <c r="N14" s="1">
        <f>IFERROR(__xludf.DUMMYFUNCTION("""COMPUTED_VALUE"""),4.29077631E8)</f>
        <v>429077631</v>
      </c>
    </row>
    <row r="15">
      <c r="A15" s="2">
        <f>IFERROR(__xludf.DUMMYFUNCTION("""COMPUTED_VALUE"""),45387.66666666667)</f>
        <v>45387.66667</v>
      </c>
      <c r="B15" s="1">
        <f>IFERROR(__xludf.DUMMYFUNCTION("""COMPUTED_VALUE"""),8787.28)</f>
        <v>8787.28</v>
      </c>
      <c r="D15" s="2">
        <f>IFERROR(__xludf.DUMMYFUNCTION("""COMPUTED_VALUE"""),45387.66666666667)</f>
        <v>45387.66667</v>
      </c>
      <c r="E15" s="1">
        <f>IFERROR(__xludf.DUMMYFUNCTION("""COMPUTED_VALUE"""),8853.11)</f>
        <v>8853.11</v>
      </c>
      <c r="G15" s="2">
        <f>IFERROR(__xludf.DUMMYFUNCTION("""COMPUTED_VALUE"""),45387.66666666667)</f>
        <v>45387.66667</v>
      </c>
      <c r="H15" s="1">
        <f>IFERROR(__xludf.DUMMYFUNCTION("""COMPUTED_VALUE"""),8640.03)</f>
        <v>8640.03</v>
      </c>
      <c r="J15" s="2">
        <f>IFERROR(__xludf.DUMMYFUNCTION("""COMPUTED_VALUE"""),45387.66666666667)</f>
        <v>45387.66667</v>
      </c>
      <c r="K15" s="1">
        <f>IFERROR(__xludf.DUMMYFUNCTION("""COMPUTED_VALUE"""),8721.3)</f>
        <v>8721.3</v>
      </c>
      <c r="M15" s="2">
        <f>IFERROR(__xludf.DUMMYFUNCTION("""COMPUTED_VALUE"""),45387.66666666667)</f>
        <v>45387.66667</v>
      </c>
      <c r="N15" s="1">
        <f>IFERROR(__xludf.DUMMYFUNCTION("""COMPUTED_VALUE"""),5.3734764E8)</f>
        <v>537347640</v>
      </c>
    </row>
    <row r="16">
      <c r="A16" s="2">
        <f>IFERROR(__xludf.DUMMYFUNCTION("""COMPUTED_VALUE"""),45394.66666666667)</f>
        <v>45394.66667</v>
      </c>
      <c r="B16" s="1">
        <f>IFERROR(__xludf.DUMMYFUNCTION("""COMPUTED_VALUE"""),8709.89)</f>
        <v>8709.89</v>
      </c>
      <c r="D16" s="2">
        <f>IFERROR(__xludf.DUMMYFUNCTION("""COMPUTED_VALUE"""),45394.66666666667)</f>
        <v>45394.66667</v>
      </c>
      <c r="E16" s="1">
        <f>IFERROR(__xludf.DUMMYFUNCTION("""COMPUTED_VALUE"""),9104.92)</f>
        <v>9104.92</v>
      </c>
      <c r="G16" s="2">
        <f>IFERROR(__xludf.DUMMYFUNCTION("""COMPUTED_VALUE"""),45394.66666666667)</f>
        <v>45394.66667</v>
      </c>
      <c r="H16" s="1">
        <f>IFERROR(__xludf.DUMMYFUNCTION("""COMPUTED_VALUE"""),8583.08)</f>
        <v>8583.08</v>
      </c>
      <c r="J16" s="2">
        <f>IFERROR(__xludf.DUMMYFUNCTION("""COMPUTED_VALUE"""),45394.66666666667)</f>
        <v>45394.66667</v>
      </c>
      <c r="K16" s="1">
        <f>IFERROR(__xludf.DUMMYFUNCTION("""COMPUTED_VALUE"""),9008.32)</f>
        <v>9008.32</v>
      </c>
      <c r="M16" s="2">
        <f>IFERROR(__xludf.DUMMYFUNCTION("""COMPUTED_VALUE"""),45394.66666666667)</f>
        <v>45394.66667</v>
      </c>
      <c r="N16" s="1">
        <f>IFERROR(__xludf.DUMMYFUNCTION("""COMPUTED_VALUE"""),5.52349083E8)</f>
        <v>552349083</v>
      </c>
    </row>
    <row r="17">
      <c r="A17" s="2">
        <f>IFERROR(__xludf.DUMMYFUNCTION("""COMPUTED_VALUE"""),45401.66666666667)</f>
        <v>45401.66667</v>
      </c>
      <c r="B17" s="1">
        <f>IFERROR(__xludf.DUMMYFUNCTION("""COMPUTED_VALUE"""),8964.33)</f>
        <v>8964.33</v>
      </c>
      <c r="D17" s="2">
        <f>IFERROR(__xludf.DUMMYFUNCTION("""COMPUTED_VALUE"""),45401.66666666667)</f>
        <v>45401.66667</v>
      </c>
      <c r="E17" s="1">
        <f>IFERROR(__xludf.DUMMYFUNCTION("""COMPUTED_VALUE"""),9017.06)</f>
        <v>9017.06</v>
      </c>
      <c r="G17" s="2">
        <f>IFERROR(__xludf.DUMMYFUNCTION("""COMPUTED_VALUE"""),45401.66666666667)</f>
        <v>45401.66667</v>
      </c>
      <c r="H17" s="1">
        <f>IFERROR(__xludf.DUMMYFUNCTION("""COMPUTED_VALUE"""),8380.19)</f>
        <v>8380.19</v>
      </c>
      <c r="J17" s="2">
        <f>IFERROR(__xludf.DUMMYFUNCTION("""COMPUTED_VALUE"""),45401.66666666667)</f>
        <v>45401.66667</v>
      </c>
      <c r="K17" s="1">
        <f>IFERROR(__xludf.DUMMYFUNCTION("""COMPUTED_VALUE"""),8415.57)</f>
        <v>8415.57</v>
      </c>
      <c r="M17" s="2">
        <f>IFERROR(__xludf.DUMMYFUNCTION("""COMPUTED_VALUE"""),45401.66666666667)</f>
        <v>45401.66667</v>
      </c>
      <c r="N17" s="1">
        <f>IFERROR(__xludf.DUMMYFUNCTION("""COMPUTED_VALUE"""),5.48868918E8)</f>
        <v>548868918</v>
      </c>
    </row>
    <row r="18">
      <c r="A18" s="2">
        <f>IFERROR(__xludf.DUMMYFUNCTION("""COMPUTED_VALUE"""),45408.66666666667)</f>
        <v>45408.66667</v>
      </c>
      <c r="B18" s="1">
        <f>IFERROR(__xludf.DUMMYFUNCTION("""COMPUTED_VALUE"""),8451.6)</f>
        <v>8451.6</v>
      </c>
      <c r="D18" s="2">
        <f>IFERROR(__xludf.DUMMYFUNCTION("""COMPUTED_VALUE"""),45408.66666666667)</f>
        <v>45408.66667</v>
      </c>
      <c r="E18" s="1">
        <f>IFERROR(__xludf.DUMMYFUNCTION("""COMPUTED_VALUE"""),8758.99)</f>
        <v>8758.99</v>
      </c>
      <c r="G18" s="2">
        <f>IFERROR(__xludf.DUMMYFUNCTION("""COMPUTED_VALUE"""),45408.66666666667)</f>
        <v>45408.66667</v>
      </c>
      <c r="H18" s="1">
        <f>IFERROR(__xludf.DUMMYFUNCTION("""COMPUTED_VALUE"""),8402.85)</f>
        <v>8402.85</v>
      </c>
      <c r="J18" s="2">
        <f>IFERROR(__xludf.DUMMYFUNCTION("""COMPUTED_VALUE"""),45408.66666666667)</f>
        <v>45408.66667</v>
      </c>
      <c r="K18" s="1">
        <f>IFERROR(__xludf.DUMMYFUNCTION("""COMPUTED_VALUE"""),8667.27)</f>
        <v>8667.27</v>
      </c>
      <c r="M18" s="2">
        <f>IFERROR(__xludf.DUMMYFUNCTION("""COMPUTED_VALUE"""),45408.66666666667)</f>
        <v>45408.66667</v>
      </c>
      <c r="N18" s="1">
        <f>IFERROR(__xludf.DUMMYFUNCTION("""COMPUTED_VALUE"""),4.8099653E8)</f>
        <v>480996530</v>
      </c>
    </row>
    <row r="19">
      <c r="A19" s="2">
        <f>IFERROR(__xludf.DUMMYFUNCTION("""COMPUTED_VALUE"""),45415.66666666667)</f>
        <v>45415.66667</v>
      </c>
      <c r="B19" s="1">
        <f>IFERROR(__xludf.DUMMYFUNCTION("""COMPUTED_VALUE"""),8855.04)</f>
        <v>8855.04</v>
      </c>
      <c r="D19" s="2">
        <f>IFERROR(__xludf.DUMMYFUNCTION("""COMPUTED_VALUE"""),45415.66666666667)</f>
        <v>45415.66667</v>
      </c>
      <c r="E19" s="1">
        <f>IFERROR(__xludf.DUMMYFUNCTION("""COMPUTED_VALUE"""),9462.63)</f>
        <v>9462.63</v>
      </c>
      <c r="G19" s="2">
        <f>IFERROR(__xludf.DUMMYFUNCTION("""COMPUTED_VALUE"""),45415.66666666667)</f>
        <v>45415.66667</v>
      </c>
      <c r="H19" s="1">
        <f>IFERROR(__xludf.DUMMYFUNCTION("""COMPUTED_VALUE"""),8622.4)</f>
        <v>8622.4</v>
      </c>
      <c r="J19" s="2">
        <f>IFERROR(__xludf.DUMMYFUNCTION("""COMPUTED_VALUE"""),45415.66666666667)</f>
        <v>45415.66667</v>
      </c>
      <c r="K19" s="1">
        <f>IFERROR(__xludf.DUMMYFUNCTION("""COMPUTED_VALUE"""),9303.06)</f>
        <v>9303.06</v>
      </c>
      <c r="M19" s="2">
        <f>IFERROR(__xludf.DUMMYFUNCTION("""COMPUTED_VALUE"""),45415.66666666667)</f>
        <v>45415.66667</v>
      </c>
      <c r="N19" s="1">
        <f>IFERROR(__xludf.DUMMYFUNCTION("""COMPUTED_VALUE"""),6.54281035E8)</f>
        <v>654281035</v>
      </c>
    </row>
    <row r="20">
      <c r="A20" s="2">
        <f>IFERROR(__xludf.DUMMYFUNCTION("""COMPUTED_VALUE"""),45422.66666666667)</f>
        <v>45422.66667</v>
      </c>
      <c r="B20" s="1">
        <f>IFERROR(__xludf.DUMMYFUNCTION("""COMPUTED_VALUE"""),9259.25)</f>
        <v>9259.25</v>
      </c>
      <c r="D20" s="2">
        <f>IFERROR(__xludf.DUMMYFUNCTION("""COMPUTED_VALUE"""),45422.66666666667)</f>
        <v>45422.66667</v>
      </c>
      <c r="E20" s="1">
        <f>IFERROR(__xludf.DUMMYFUNCTION("""COMPUTED_VALUE"""),9408.42)</f>
        <v>9408.42</v>
      </c>
      <c r="G20" s="2">
        <f>IFERROR(__xludf.DUMMYFUNCTION("""COMPUTED_VALUE"""),45422.66666666667)</f>
        <v>45422.66667</v>
      </c>
      <c r="H20" s="1">
        <f>IFERROR(__xludf.DUMMYFUNCTION("""COMPUTED_VALUE"""),9184.48)</f>
        <v>9184.48</v>
      </c>
      <c r="J20" s="2">
        <f>IFERROR(__xludf.DUMMYFUNCTION("""COMPUTED_VALUE"""),45422.66666666667)</f>
        <v>45422.66667</v>
      </c>
      <c r="K20" s="1">
        <f>IFERROR(__xludf.DUMMYFUNCTION("""COMPUTED_VALUE"""),9313.55)</f>
        <v>9313.55</v>
      </c>
      <c r="M20" s="2">
        <f>IFERROR(__xludf.DUMMYFUNCTION("""COMPUTED_VALUE"""),45422.66666666667)</f>
        <v>45422.66667</v>
      </c>
      <c r="N20" s="1">
        <f>IFERROR(__xludf.DUMMYFUNCTION("""COMPUTED_VALUE"""),4.72146384E8)</f>
        <v>472146384</v>
      </c>
    </row>
    <row r="21">
      <c r="A21" s="2">
        <f>IFERROR(__xludf.DUMMYFUNCTION("""COMPUTED_VALUE"""),45429.66666666667)</f>
        <v>45429.66667</v>
      </c>
      <c r="B21" s="1">
        <f>IFERROR(__xludf.DUMMYFUNCTION("""COMPUTED_VALUE"""),9421.83)</f>
        <v>9421.83</v>
      </c>
      <c r="D21" s="2">
        <f>IFERROR(__xludf.DUMMYFUNCTION("""COMPUTED_VALUE"""),45429.66666666667)</f>
        <v>45429.66667</v>
      </c>
      <c r="E21" s="1">
        <f>IFERROR(__xludf.DUMMYFUNCTION("""COMPUTED_VALUE"""),9745.49)</f>
        <v>9745.49</v>
      </c>
      <c r="G21" s="2">
        <f>IFERROR(__xludf.DUMMYFUNCTION("""COMPUTED_VALUE"""),45429.66666666667)</f>
        <v>45429.66667</v>
      </c>
      <c r="H21" s="1">
        <f>IFERROR(__xludf.DUMMYFUNCTION("""COMPUTED_VALUE"""),9390.7)</f>
        <v>9390.7</v>
      </c>
      <c r="J21" s="2">
        <f>IFERROR(__xludf.DUMMYFUNCTION("""COMPUTED_VALUE"""),45429.66666666667)</f>
        <v>45429.66667</v>
      </c>
      <c r="K21" s="1">
        <f>IFERROR(__xludf.DUMMYFUNCTION("""COMPUTED_VALUE"""),9676.57)</f>
        <v>9676.57</v>
      </c>
      <c r="M21" s="2">
        <f>IFERROR(__xludf.DUMMYFUNCTION("""COMPUTED_VALUE"""),45429.66666666667)</f>
        <v>45429.66667</v>
      </c>
      <c r="N21" s="1">
        <f>IFERROR(__xludf.DUMMYFUNCTION("""COMPUTED_VALUE"""),5.24027157E8)</f>
        <v>524027157</v>
      </c>
    </row>
    <row r="22">
      <c r="A22" s="2">
        <f>IFERROR(__xludf.DUMMYFUNCTION("""COMPUTED_VALUE"""),45436.66666666667)</f>
        <v>45436.66667</v>
      </c>
      <c r="B22" s="1">
        <f>IFERROR(__xludf.DUMMYFUNCTION("""COMPUTED_VALUE"""),9654.59)</f>
        <v>9654.59</v>
      </c>
      <c r="D22" s="2">
        <f>IFERROR(__xludf.DUMMYFUNCTION("""COMPUTED_VALUE"""),45436.66666666667)</f>
        <v>45436.66667</v>
      </c>
      <c r="E22" s="1">
        <f>IFERROR(__xludf.DUMMYFUNCTION("""COMPUTED_VALUE"""),9827.58)</f>
        <v>9827.58</v>
      </c>
      <c r="G22" s="2">
        <f>IFERROR(__xludf.DUMMYFUNCTION("""COMPUTED_VALUE"""),45436.66666666667)</f>
        <v>45436.66667</v>
      </c>
      <c r="H22" s="1">
        <f>IFERROR(__xludf.DUMMYFUNCTION("""COMPUTED_VALUE"""),9537.07)</f>
        <v>9537.07</v>
      </c>
      <c r="J22" s="2">
        <f>IFERROR(__xludf.DUMMYFUNCTION("""COMPUTED_VALUE"""),45436.66666666667)</f>
        <v>45436.66667</v>
      </c>
      <c r="K22" s="1">
        <f>IFERROR(__xludf.DUMMYFUNCTION("""COMPUTED_VALUE"""),9708.42)</f>
        <v>9708.42</v>
      </c>
      <c r="M22" s="2">
        <f>IFERROR(__xludf.DUMMYFUNCTION("""COMPUTED_VALUE"""),45436.66666666667)</f>
        <v>45436.66667</v>
      </c>
      <c r="N22" s="1">
        <f>IFERROR(__xludf.DUMMYFUNCTION("""COMPUTED_VALUE"""),4.55706812E8)</f>
        <v>455706812</v>
      </c>
    </row>
    <row r="23">
      <c r="A23" s="2">
        <f>IFERROR(__xludf.DUMMYFUNCTION("""COMPUTED_VALUE"""),45443.66666666667)</f>
        <v>45443.66667</v>
      </c>
      <c r="B23" s="1">
        <f>IFERROR(__xludf.DUMMYFUNCTION("""COMPUTED_VALUE"""),9794.69)</f>
        <v>9794.69</v>
      </c>
      <c r="D23" s="2">
        <f>IFERROR(__xludf.DUMMYFUNCTION("""COMPUTED_VALUE"""),45443.66666666667)</f>
        <v>45443.66667</v>
      </c>
      <c r="E23" s="1">
        <f>IFERROR(__xludf.DUMMYFUNCTION("""COMPUTED_VALUE"""),9856.66)</f>
        <v>9856.66</v>
      </c>
      <c r="G23" s="2">
        <f>IFERROR(__xludf.DUMMYFUNCTION("""COMPUTED_VALUE"""),45443.66666666667)</f>
        <v>45443.66667</v>
      </c>
      <c r="H23" s="1">
        <f>IFERROR(__xludf.DUMMYFUNCTION("""COMPUTED_VALUE"""),9656.19)</f>
        <v>9656.19</v>
      </c>
      <c r="J23" s="2">
        <f>IFERROR(__xludf.DUMMYFUNCTION("""COMPUTED_VALUE"""),45443.66666666667)</f>
        <v>45443.66667</v>
      </c>
      <c r="K23" s="1">
        <f>IFERROR(__xludf.DUMMYFUNCTION("""COMPUTED_VALUE"""),9787.11)</f>
        <v>9787.11</v>
      </c>
      <c r="M23" s="2">
        <f>IFERROR(__xludf.DUMMYFUNCTION("""COMPUTED_VALUE"""),45443.66666666667)</f>
        <v>45443.66667</v>
      </c>
      <c r="N23" s="1">
        <f>IFERROR(__xludf.DUMMYFUNCTION("""COMPUTED_VALUE"""),6.94086937E8)</f>
        <v>694086937</v>
      </c>
    </row>
    <row r="24">
      <c r="A24" s="2">
        <f>IFERROR(__xludf.DUMMYFUNCTION("""COMPUTED_VALUE"""),45450.66666666667)</f>
        <v>45450.66667</v>
      </c>
      <c r="B24" s="1">
        <f>IFERROR(__xludf.DUMMYFUNCTION("""COMPUTED_VALUE"""),9826.25)</f>
        <v>9826.25</v>
      </c>
      <c r="D24" s="2">
        <f>IFERROR(__xludf.DUMMYFUNCTION("""COMPUTED_VALUE"""),45450.66666666667)</f>
        <v>45450.66667</v>
      </c>
      <c r="E24" s="1">
        <f>IFERROR(__xludf.DUMMYFUNCTION("""COMPUTED_VALUE"""),10012.91)</f>
        <v>10012.91</v>
      </c>
      <c r="G24" s="2">
        <f>IFERROR(__xludf.DUMMYFUNCTION("""COMPUTED_VALUE"""),45450.66666666667)</f>
        <v>45450.66667</v>
      </c>
      <c r="H24" s="1">
        <f>IFERROR(__xludf.DUMMYFUNCTION("""COMPUTED_VALUE"""),9791.86)</f>
        <v>9791.86</v>
      </c>
      <c r="J24" s="2">
        <f>IFERROR(__xludf.DUMMYFUNCTION("""COMPUTED_VALUE"""),45450.66666666667)</f>
        <v>45450.66667</v>
      </c>
      <c r="K24" s="1">
        <f>IFERROR(__xludf.DUMMYFUNCTION("""COMPUTED_VALUE"""),10008.54)</f>
        <v>10008.54</v>
      </c>
      <c r="M24" s="2">
        <f>IFERROR(__xludf.DUMMYFUNCTION("""COMPUTED_VALUE"""),45450.66666666667)</f>
        <v>45450.66667</v>
      </c>
      <c r="N24" s="1">
        <f>IFERROR(__xludf.DUMMYFUNCTION("""COMPUTED_VALUE"""),6.97518312E8)</f>
        <v>697518312</v>
      </c>
    </row>
    <row r="25">
      <c r="A25" s="2">
        <f>IFERROR(__xludf.DUMMYFUNCTION("""COMPUTED_VALUE"""),45457.66666666667)</f>
        <v>45457.66667</v>
      </c>
      <c r="B25" s="1">
        <f>IFERROR(__xludf.DUMMYFUNCTION("""COMPUTED_VALUE"""),10006.58)</f>
        <v>10006.58</v>
      </c>
      <c r="D25" s="2">
        <f>IFERROR(__xludf.DUMMYFUNCTION("""COMPUTED_VALUE"""),45457.66666666667)</f>
        <v>45457.66667</v>
      </c>
      <c r="E25" s="1">
        <f>IFERROR(__xludf.DUMMYFUNCTION("""COMPUTED_VALUE"""),11119.14)</f>
        <v>11119.14</v>
      </c>
      <c r="G25" s="2">
        <f>IFERROR(__xludf.DUMMYFUNCTION("""COMPUTED_VALUE"""),45457.66666666667)</f>
        <v>45457.66667</v>
      </c>
      <c r="H25" s="1">
        <f>IFERROR(__xludf.DUMMYFUNCTION("""COMPUTED_VALUE"""),9801.54)</f>
        <v>9801.54</v>
      </c>
      <c r="J25" s="2">
        <f>IFERROR(__xludf.DUMMYFUNCTION("""COMPUTED_VALUE"""),45457.66666666667)</f>
        <v>45457.66667</v>
      </c>
      <c r="K25" s="1">
        <f>IFERROR(__xludf.DUMMYFUNCTION("""COMPUTED_VALUE"""),10770.16)</f>
        <v>10770.16</v>
      </c>
      <c r="M25" s="2">
        <f>IFERROR(__xludf.DUMMYFUNCTION("""COMPUTED_VALUE"""),45457.66666666667)</f>
        <v>45457.66667</v>
      </c>
      <c r="N25" s="1">
        <f>IFERROR(__xludf.DUMMYFUNCTION("""COMPUTED_VALUE"""),9.35134577E8)</f>
        <v>935134577</v>
      </c>
    </row>
    <row r="26">
      <c r="A26" s="2">
        <f>IFERROR(__xludf.DUMMYFUNCTION("""COMPUTED_VALUE"""),45464.66666666667)</f>
        <v>45464.66667</v>
      </c>
      <c r="B26" s="1">
        <f>IFERROR(__xludf.DUMMYFUNCTION("""COMPUTED_VALUE"""),10822.57)</f>
        <v>10822.57</v>
      </c>
      <c r="D26" s="2">
        <f>IFERROR(__xludf.DUMMYFUNCTION("""COMPUTED_VALUE"""),45464.66666666667)</f>
        <v>45464.66667</v>
      </c>
      <c r="E26" s="1">
        <f>IFERROR(__xludf.DUMMYFUNCTION("""COMPUTED_VALUE"""),11097.51)</f>
        <v>11097.51</v>
      </c>
      <c r="G26" s="2">
        <f>IFERROR(__xludf.DUMMYFUNCTION("""COMPUTED_VALUE"""),45464.66666666667)</f>
        <v>45464.66667</v>
      </c>
      <c r="H26" s="1">
        <f>IFERROR(__xludf.DUMMYFUNCTION("""COMPUTED_VALUE"""),10555.17)</f>
        <v>10555.17</v>
      </c>
      <c r="J26" s="2">
        <f>IFERROR(__xludf.DUMMYFUNCTION("""COMPUTED_VALUE"""),45464.66666666667)</f>
        <v>45464.66667</v>
      </c>
      <c r="K26" s="1">
        <f>IFERROR(__xludf.DUMMYFUNCTION("""COMPUTED_VALUE"""),10555.38)</f>
        <v>10555.38</v>
      </c>
      <c r="M26" s="2">
        <f>IFERROR(__xludf.DUMMYFUNCTION("""COMPUTED_VALUE"""),45464.66666666667)</f>
        <v>45464.66667</v>
      </c>
      <c r="N26" s="1">
        <f>IFERROR(__xludf.DUMMYFUNCTION("""COMPUTED_VALUE"""),9.33563696E8)</f>
        <v>933563696</v>
      </c>
    </row>
    <row r="27">
      <c r="A27" s="2">
        <f>IFERROR(__xludf.DUMMYFUNCTION("""COMPUTED_VALUE"""),45471.66666666667)</f>
        <v>45471.66667</v>
      </c>
      <c r="B27" s="1">
        <f>IFERROR(__xludf.DUMMYFUNCTION("""COMPUTED_VALUE"""),10556.32)</f>
        <v>10556.32</v>
      </c>
      <c r="D27" s="2">
        <f>IFERROR(__xludf.DUMMYFUNCTION("""COMPUTED_VALUE"""),45471.66666666667)</f>
        <v>45471.66667</v>
      </c>
      <c r="E27" s="1">
        <f>IFERROR(__xludf.DUMMYFUNCTION("""COMPUTED_VALUE"""),10938.99)</f>
        <v>10938.99</v>
      </c>
      <c r="G27" s="2">
        <f>IFERROR(__xludf.DUMMYFUNCTION("""COMPUTED_VALUE"""),45471.66666666667)</f>
        <v>45471.66667</v>
      </c>
      <c r="H27" s="1">
        <f>IFERROR(__xludf.DUMMYFUNCTION("""COMPUTED_VALUE"""),10505.8)</f>
        <v>10505.8</v>
      </c>
      <c r="J27" s="2">
        <f>IFERROR(__xludf.DUMMYFUNCTION("""COMPUTED_VALUE"""),45471.66666666667)</f>
        <v>45471.66667</v>
      </c>
      <c r="K27" s="1">
        <f>IFERROR(__xludf.DUMMYFUNCTION("""COMPUTED_VALUE"""),10670.23)</f>
        <v>10670.23</v>
      </c>
      <c r="M27" s="2">
        <f>IFERROR(__xludf.DUMMYFUNCTION("""COMPUTED_VALUE"""),45471.66666666667)</f>
        <v>45471.66667</v>
      </c>
      <c r="N27" s="1">
        <f>IFERROR(__xludf.DUMMYFUNCTION("""COMPUTED_VALUE"""),6.39615359E8)</f>
        <v>639615359</v>
      </c>
    </row>
    <row r="28">
      <c r="A28" s="2">
        <f>IFERROR(__xludf.DUMMYFUNCTION("""COMPUTED_VALUE"""),45478.66666666667)</f>
        <v>45478.66667</v>
      </c>
      <c r="B28" s="1">
        <f>IFERROR(__xludf.DUMMYFUNCTION("""COMPUTED_VALUE"""),10738.21)</f>
        <v>10738.21</v>
      </c>
      <c r="D28" s="2">
        <f>IFERROR(__xludf.DUMMYFUNCTION("""COMPUTED_VALUE"""),45478.66666666667)</f>
        <v>45478.66667</v>
      </c>
      <c r="E28" s="1">
        <f>IFERROR(__xludf.DUMMYFUNCTION("""COMPUTED_VALUE"""),11406.14)</f>
        <v>11406.14</v>
      </c>
      <c r="G28" s="2">
        <f>IFERROR(__xludf.DUMMYFUNCTION("""COMPUTED_VALUE"""),45478.66666666667)</f>
        <v>45478.66667</v>
      </c>
      <c r="H28" s="1">
        <f>IFERROR(__xludf.DUMMYFUNCTION("""COMPUTED_VALUE"""),10731.74)</f>
        <v>10731.74</v>
      </c>
      <c r="J28" s="2">
        <f>IFERROR(__xludf.DUMMYFUNCTION("""COMPUTED_VALUE"""),45478.66666666667)</f>
        <v>45478.66667</v>
      </c>
      <c r="K28" s="1">
        <f>IFERROR(__xludf.DUMMYFUNCTION("""COMPUTED_VALUE"""),11400.78)</f>
        <v>11400.78</v>
      </c>
      <c r="M28" s="2">
        <f>IFERROR(__xludf.DUMMYFUNCTION("""COMPUTED_VALUE"""),45478.66666666667)</f>
        <v>45478.66667</v>
      </c>
      <c r="N28" s="1">
        <f>IFERROR(__xludf.DUMMYFUNCTION("""COMPUTED_VALUE"""),3.88787595E8)</f>
        <v>388787595</v>
      </c>
    </row>
    <row r="29">
      <c r="A29" s="2">
        <f>IFERROR(__xludf.DUMMYFUNCTION("""COMPUTED_VALUE"""),45485.66666666667)</f>
        <v>45485.66667</v>
      </c>
      <c r="B29" s="1">
        <f>IFERROR(__xludf.DUMMYFUNCTION("""COMPUTED_VALUE"""),11455.01)</f>
        <v>11455.01</v>
      </c>
      <c r="D29" s="2">
        <f>IFERROR(__xludf.DUMMYFUNCTION("""COMPUTED_VALUE"""),45485.66666666667)</f>
        <v>45485.66667</v>
      </c>
      <c r="E29" s="1">
        <f>IFERROR(__xludf.DUMMYFUNCTION("""COMPUTED_VALUE"""),11748.08)</f>
        <v>11748.08</v>
      </c>
      <c r="G29" s="2">
        <f>IFERROR(__xludf.DUMMYFUNCTION("""COMPUTED_VALUE"""),45485.66666666667)</f>
        <v>45485.66667</v>
      </c>
      <c r="H29" s="1">
        <f>IFERROR(__xludf.DUMMYFUNCTION("""COMPUTED_VALUE"""),11281.5)</f>
        <v>11281.5</v>
      </c>
      <c r="J29" s="2">
        <f>IFERROR(__xludf.DUMMYFUNCTION("""COMPUTED_VALUE"""),45485.66666666667)</f>
        <v>45485.66667</v>
      </c>
      <c r="K29" s="1">
        <f>IFERROR(__xludf.DUMMYFUNCTION("""COMPUTED_VALUE"""),11627.84)</f>
        <v>11627.84</v>
      </c>
      <c r="M29" s="2">
        <f>IFERROR(__xludf.DUMMYFUNCTION("""COMPUTED_VALUE"""),45485.66666666667)</f>
        <v>45485.66667</v>
      </c>
      <c r="N29" s="1">
        <f>IFERROR(__xludf.DUMMYFUNCTION("""COMPUTED_VALUE"""),5.1289033E8)</f>
        <v>512890330</v>
      </c>
    </row>
    <row r="30">
      <c r="A30" s="2">
        <f>IFERROR(__xludf.DUMMYFUNCTION("""COMPUTED_VALUE"""),45492.66666666667)</f>
        <v>45492.66667</v>
      </c>
      <c r="B30" s="1">
        <f>IFERROR(__xludf.DUMMYFUNCTION("""COMPUTED_VALUE"""),11913.31)</f>
        <v>11913.31</v>
      </c>
      <c r="D30" s="2">
        <f>IFERROR(__xludf.DUMMYFUNCTION("""COMPUTED_VALUE"""),45492.66666666667)</f>
        <v>45492.66667</v>
      </c>
      <c r="E30" s="1">
        <f>IFERROR(__xludf.DUMMYFUNCTION("""COMPUTED_VALUE"""),11937.75)</f>
        <v>11937.75</v>
      </c>
      <c r="G30" s="2">
        <f>IFERROR(__xludf.DUMMYFUNCTION("""COMPUTED_VALUE"""),45492.66666666667)</f>
        <v>45492.66667</v>
      </c>
      <c r="H30" s="1">
        <f>IFERROR(__xludf.DUMMYFUNCTION("""COMPUTED_VALUE"""),11200.62)</f>
        <v>11200.62</v>
      </c>
      <c r="J30" s="2">
        <f>IFERROR(__xludf.DUMMYFUNCTION("""COMPUTED_VALUE"""),45492.66666666667)</f>
        <v>45492.66667</v>
      </c>
      <c r="K30" s="1">
        <f>IFERROR(__xludf.DUMMYFUNCTION("""COMPUTED_VALUE"""),11285.56)</f>
        <v>11285.56</v>
      </c>
      <c r="M30" s="2">
        <f>IFERROR(__xludf.DUMMYFUNCTION("""COMPUTED_VALUE"""),45492.66666666667)</f>
        <v>45492.66667</v>
      </c>
      <c r="N30" s="1">
        <f>IFERROR(__xludf.DUMMYFUNCTION("""COMPUTED_VALUE"""),5.228664E8)</f>
        <v>522866400</v>
      </c>
    </row>
    <row r="31">
      <c r="A31" s="2">
        <f>IFERROR(__xludf.DUMMYFUNCTION("""COMPUTED_VALUE"""),45499.66666666667)</f>
        <v>45499.66667</v>
      </c>
      <c r="B31" s="1">
        <f>IFERROR(__xludf.DUMMYFUNCTION("""COMPUTED_VALUE"""),11438.62)</f>
        <v>11438.62</v>
      </c>
      <c r="D31" s="2">
        <f>IFERROR(__xludf.DUMMYFUNCTION("""COMPUTED_VALUE"""),45499.66666666667)</f>
        <v>45499.66667</v>
      </c>
      <c r="E31" s="1">
        <f>IFERROR(__xludf.DUMMYFUNCTION("""COMPUTED_VALUE"""),11453.4)</f>
        <v>11453.4</v>
      </c>
      <c r="G31" s="2">
        <f>IFERROR(__xludf.DUMMYFUNCTION("""COMPUTED_VALUE"""),45499.66666666667)</f>
        <v>45499.66667</v>
      </c>
      <c r="H31" s="1">
        <f>IFERROR(__xludf.DUMMYFUNCTION("""COMPUTED_VALUE"""),10792.92)</f>
        <v>10792.92</v>
      </c>
      <c r="J31" s="2">
        <f>IFERROR(__xludf.DUMMYFUNCTION("""COMPUTED_VALUE"""),45499.66666666667)</f>
        <v>45499.66667</v>
      </c>
      <c r="K31" s="1">
        <f>IFERROR(__xludf.DUMMYFUNCTION("""COMPUTED_VALUE"""),10959.46)</f>
        <v>10959.46</v>
      </c>
      <c r="M31" s="2">
        <f>IFERROR(__xludf.DUMMYFUNCTION("""COMPUTED_VALUE"""),45499.66666666667)</f>
        <v>45499.66667</v>
      </c>
      <c r="N31" s="1">
        <f>IFERROR(__xludf.DUMMYFUNCTION("""COMPUTED_VALUE"""),4.81409936E8)</f>
        <v>481409936</v>
      </c>
    </row>
    <row r="32">
      <c r="A32" s="2">
        <f>IFERROR(__xludf.DUMMYFUNCTION("""COMPUTED_VALUE"""),45506.66666666667)</f>
        <v>45506.66667</v>
      </c>
      <c r="B32" s="1">
        <f>IFERROR(__xludf.DUMMYFUNCTION("""COMPUTED_VALUE"""),10937.17)</f>
        <v>10937.17</v>
      </c>
      <c r="D32" s="2">
        <f>IFERROR(__xludf.DUMMYFUNCTION("""COMPUTED_VALUE"""),45506.66666666667)</f>
        <v>45506.66667</v>
      </c>
      <c r="E32" s="1">
        <f>IFERROR(__xludf.DUMMYFUNCTION("""COMPUTED_VALUE"""),11246.92)</f>
        <v>11246.92</v>
      </c>
      <c r="G32" s="2">
        <f>IFERROR(__xludf.DUMMYFUNCTION("""COMPUTED_VALUE"""),45506.66666666667)</f>
        <v>45506.66667</v>
      </c>
      <c r="H32" s="1">
        <f>IFERROR(__xludf.DUMMYFUNCTION("""COMPUTED_VALUE"""),10840.69)</f>
        <v>10840.69</v>
      </c>
      <c r="J32" s="2">
        <f>IFERROR(__xludf.DUMMYFUNCTION("""COMPUTED_VALUE"""),45506.66666666667)</f>
        <v>45506.66667</v>
      </c>
      <c r="K32" s="1">
        <f>IFERROR(__xludf.DUMMYFUNCTION("""COMPUTED_VALUE"""),10973.54)</f>
        <v>10973.54</v>
      </c>
      <c r="M32" s="2">
        <f>IFERROR(__xludf.DUMMYFUNCTION("""COMPUTED_VALUE"""),45506.66666666667)</f>
        <v>45506.66667</v>
      </c>
      <c r="N32" s="1">
        <f>IFERROR(__xludf.DUMMYFUNCTION("""COMPUTED_VALUE"""),5.69527947E8)</f>
        <v>569527947</v>
      </c>
    </row>
    <row r="33">
      <c r="A33" s="2">
        <f>IFERROR(__xludf.DUMMYFUNCTION("""COMPUTED_VALUE"""),45513.66666666667)</f>
        <v>45513.66667</v>
      </c>
      <c r="B33" s="1">
        <f>IFERROR(__xludf.DUMMYFUNCTION("""COMPUTED_VALUE"""),9954.95)</f>
        <v>9954.95</v>
      </c>
      <c r="D33" s="2">
        <f>IFERROR(__xludf.DUMMYFUNCTION("""COMPUTED_VALUE"""),45513.66666666667)</f>
        <v>45513.66667</v>
      </c>
      <c r="E33" s="1">
        <f>IFERROR(__xludf.DUMMYFUNCTION("""COMPUTED_VALUE"""),10808.91)</f>
        <v>10808.91</v>
      </c>
      <c r="G33" s="2">
        <f>IFERROR(__xludf.DUMMYFUNCTION("""COMPUTED_VALUE"""),45513.66666666667)</f>
        <v>45513.66667</v>
      </c>
      <c r="H33" s="1">
        <f>IFERROR(__xludf.DUMMYFUNCTION("""COMPUTED_VALUE"""),9869.46)</f>
        <v>9869.46</v>
      </c>
      <c r="J33" s="2">
        <f>IFERROR(__xludf.DUMMYFUNCTION("""COMPUTED_VALUE"""),45513.66666666667)</f>
        <v>45513.66667</v>
      </c>
      <c r="K33" s="1">
        <f>IFERROR(__xludf.DUMMYFUNCTION("""COMPUTED_VALUE"""),10783.89)</f>
        <v>10783.89</v>
      </c>
      <c r="M33" s="2">
        <f>IFERROR(__xludf.DUMMYFUNCTION("""COMPUTED_VALUE"""),45513.66666666667)</f>
        <v>45513.66667</v>
      </c>
      <c r="N33" s="1">
        <f>IFERROR(__xludf.DUMMYFUNCTION("""COMPUTED_VALUE"""),6.39625041E8)</f>
        <v>639625041</v>
      </c>
    </row>
    <row r="34">
      <c r="A34" s="2">
        <f>IFERROR(__xludf.DUMMYFUNCTION("""COMPUTED_VALUE"""),45520.66666666667)</f>
        <v>45520.66667</v>
      </c>
      <c r="B34" s="1">
        <f>IFERROR(__xludf.DUMMYFUNCTION("""COMPUTED_VALUE"""),10757.21)</f>
        <v>10757.21</v>
      </c>
      <c r="D34" s="2">
        <f>IFERROR(__xludf.DUMMYFUNCTION("""COMPUTED_VALUE"""),45520.66666666667)</f>
        <v>45520.66667</v>
      </c>
      <c r="E34" s="1">
        <f>IFERROR(__xludf.DUMMYFUNCTION("""COMPUTED_VALUE"""),11347.37)</f>
        <v>11347.37</v>
      </c>
      <c r="G34" s="2">
        <f>IFERROR(__xludf.DUMMYFUNCTION("""COMPUTED_VALUE"""),45520.66666666667)</f>
        <v>45520.66667</v>
      </c>
      <c r="H34" s="1">
        <f>IFERROR(__xludf.DUMMYFUNCTION("""COMPUTED_VALUE"""),10757.21)</f>
        <v>10757.21</v>
      </c>
      <c r="J34" s="2">
        <f>IFERROR(__xludf.DUMMYFUNCTION("""COMPUTED_VALUE"""),45520.66666666667)</f>
        <v>45520.66667</v>
      </c>
      <c r="K34" s="1">
        <f>IFERROR(__xludf.DUMMYFUNCTION("""COMPUTED_VALUE"""),11313.13)</f>
        <v>11313.13</v>
      </c>
      <c r="M34" s="2">
        <f>IFERROR(__xludf.DUMMYFUNCTION("""COMPUTED_VALUE"""),45520.66666666667)</f>
        <v>45520.66667</v>
      </c>
      <c r="N34" s="1">
        <f>IFERROR(__xludf.DUMMYFUNCTION("""COMPUTED_VALUE"""),4.7382792E8)</f>
        <v>473827920</v>
      </c>
    </row>
    <row r="35">
      <c r="A35" s="2">
        <f>IFERROR(__xludf.DUMMYFUNCTION("""COMPUTED_VALUE"""),45527.66666666667)</f>
        <v>45527.66667</v>
      </c>
      <c r="B35" s="1">
        <f>IFERROR(__xludf.DUMMYFUNCTION("""COMPUTED_VALUE"""),11271.46)</f>
        <v>11271.46</v>
      </c>
      <c r="D35" s="2">
        <f>IFERROR(__xludf.DUMMYFUNCTION("""COMPUTED_VALUE"""),45527.66666666667)</f>
        <v>45527.66667</v>
      </c>
      <c r="E35" s="1">
        <f>IFERROR(__xludf.DUMMYFUNCTION("""COMPUTED_VALUE"""),11426.91)</f>
        <v>11426.91</v>
      </c>
      <c r="G35" s="2">
        <f>IFERROR(__xludf.DUMMYFUNCTION("""COMPUTED_VALUE"""),45527.66666666667)</f>
        <v>45527.66667</v>
      </c>
      <c r="H35" s="1">
        <f>IFERROR(__xludf.DUMMYFUNCTION("""COMPUTED_VALUE"""),11157.36)</f>
        <v>11157.36</v>
      </c>
      <c r="J35" s="2">
        <f>IFERROR(__xludf.DUMMYFUNCTION("""COMPUTED_VALUE"""),45527.66666666667)</f>
        <v>45527.66667</v>
      </c>
      <c r="K35" s="1">
        <f>IFERROR(__xludf.DUMMYFUNCTION("""COMPUTED_VALUE"""),11356.55)</f>
        <v>11356.55</v>
      </c>
      <c r="M35" s="2">
        <f>IFERROR(__xludf.DUMMYFUNCTION("""COMPUTED_VALUE"""),45527.66666666667)</f>
        <v>45527.66667</v>
      </c>
      <c r="N35" s="1">
        <f>IFERROR(__xludf.DUMMYFUNCTION("""COMPUTED_VALUE"""),3.75502591E8)</f>
        <v>375502591</v>
      </c>
    </row>
    <row r="36">
      <c r="A36" s="2">
        <f>IFERROR(__xludf.DUMMYFUNCTION("""COMPUTED_VALUE"""),45534.66666666667)</f>
        <v>45534.66667</v>
      </c>
      <c r="B36" s="1">
        <f>IFERROR(__xludf.DUMMYFUNCTION("""COMPUTED_VALUE"""),11356.84)</f>
        <v>11356.84</v>
      </c>
      <c r="D36" s="2">
        <f>IFERROR(__xludf.DUMMYFUNCTION("""COMPUTED_VALUE"""),45534.66666666667)</f>
        <v>45534.66667</v>
      </c>
      <c r="E36" s="1">
        <f>IFERROR(__xludf.DUMMYFUNCTION("""COMPUTED_VALUE"""),11592.41)</f>
        <v>11592.41</v>
      </c>
      <c r="G36" s="2">
        <f>IFERROR(__xludf.DUMMYFUNCTION("""COMPUTED_VALUE"""),45534.66666666667)</f>
        <v>45534.66667</v>
      </c>
      <c r="H36" s="1">
        <f>IFERROR(__xludf.DUMMYFUNCTION("""COMPUTED_VALUE"""),11207.13)</f>
        <v>11207.13</v>
      </c>
      <c r="J36" s="2">
        <f>IFERROR(__xludf.DUMMYFUNCTION("""COMPUTED_VALUE"""),45534.66666666667)</f>
        <v>45534.66667</v>
      </c>
      <c r="K36" s="1">
        <f>IFERROR(__xludf.DUMMYFUNCTION("""COMPUTED_VALUE"""),11411.73)</f>
        <v>11411.73</v>
      </c>
      <c r="M36" s="2">
        <f>IFERROR(__xludf.DUMMYFUNCTION("""COMPUTED_VALUE"""),45534.66666666667)</f>
        <v>45534.66667</v>
      </c>
      <c r="N36" s="1">
        <f>IFERROR(__xludf.DUMMYFUNCTION("""COMPUTED_VALUE"""),5.57030114E8)</f>
        <v>557030114</v>
      </c>
    </row>
    <row r="37">
      <c r="A37" s="2">
        <f>IFERROR(__xludf.DUMMYFUNCTION("""COMPUTED_VALUE"""),45541.66666666667)</f>
        <v>45541.66667</v>
      </c>
      <c r="B37" s="1">
        <f>IFERROR(__xludf.DUMMYFUNCTION("""COMPUTED_VALUE"""),11389.36)</f>
        <v>11389.36</v>
      </c>
      <c r="D37" s="2">
        <f>IFERROR(__xludf.DUMMYFUNCTION("""COMPUTED_VALUE"""),45541.66666666667)</f>
        <v>45541.66667</v>
      </c>
      <c r="E37" s="1">
        <f>IFERROR(__xludf.DUMMYFUNCTION("""COMPUTED_VALUE"""),11408.91)</f>
        <v>11408.91</v>
      </c>
      <c r="G37" s="2">
        <f>IFERROR(__xludf.DUMMYFUNCTION("""COMPUTED_VALUE"""),45541.66666666667)</f>
        <v>45541.66667</v>
      </c>
      <c r="H37" s="1">
        <f>IFERROR(__xludf.DUMMYFUNCTION("""COMPUTED_VALUE"""),10847.19)</f>
        <v>10847.19</v>
      </c>
      <c r="J37" s="2">
        <f>IFERROR(__xludf.DUMMYFUNCTION("""COMPUTED_VALUE"""),45541.66666666667)</f>
        <v>45541.66667</v>
      </c>
      <c r="K37" s="1">
        <f>IFERROR(__xludf.DUMMYFUNCTION("""COMPUTED_VALUE"""),10972.0)</f>
        <v>10972</v>
      </c>
      <c r="M37" s="2">
        <f>IFERROR(__xludf.DUMMYFUNCTION("""COMPUTED_VALUE"""),45541.66666666667)</f>
        <v>45541.66667</v>
      </c>
      <c r="N37" s="1">
        <f>IFERROR(__xludf.DUMMYFUNCTION("""COMPUTED_VALUE"""),4.25819609E8)</f>
        <v>425819609</v>
      </c>
    </row>
    <row r="38">
      <c r="A38" s="2">
        <f>IFERROR(__xludf.DUMMYFUNCTION("""COMPUTED_VALUE"""),45548.66666666667)</f>
        <v>45548.66667</v>
      </c>
      <c r="B38" s="1">
        <f>IFERROR(__xludf.DUMMYFUNCTION("""COMPUTED_VALUE"""),10984.18)</f>
        <v>10984.18</v>
      </c>
      <c r="D38" s="2">
        <f>IFERROR(__xludf.DUMMYFUNCTION("""COMPUTED_VALUE"""),45548.66666666667)</f>
        <v>45548.66667</v>
      </c>
      <c r="E38" s="1">
        <f>IFERROR(__xludf.DUMMYFUNCTION("""COMPUTED_VALUE"""),11157.17)</f>
        <v>11157.17</v>
      </c>
      <c r="G38" s="2">
        <f>IFERROR(__xludf.DUMMYFUNCTION("""COMPUTED_VALUE"""),45548.66666666667)</f>
        <v>45548.66667</v>
      </c>
      <c r="H38" s="1">
        <f>IFERROR(__xludf.DUMMYFUNCTION("""COMPUTED_VALUE"""),10790.01)</f>
        <v>10790.01</v>
      </c>
      <c r="J38" s="2">
        <f>IFERROR(__xludf.DUMMYFUNCTION("""COMPUTED_VALUE"""),45548.66666666667)</f>
        <v>45548.66667</v>
      </c>
      <c r="K38" s="1">
        <f>IFERROR(__xludf.DUMMYFUNCTION("""COMPUTED_VALUE"""),11085.63)</f>
        <v>11085.63</v>
      </c>
      <c r="M38" s="2">
        <f>IFERROR(__xludf.DUMMYFUNCTION("""COMPUTED_VALUE"""),45548.66666666667)</f>
        <v>45548.66667</v>
      </c>
      <c r="N38" s="1">
        <f>IFERROR(__xludf.DUMMYFUNCTION("""COMPUTED_VALUE"""),6.33559542E8)</f>
        <v>633559542</v>
      </c>
    </row>
    <row r="39">
      <c r="A39" s="2">
        <f>IFERROR(__xludf.DUMMYFUNCTION("""COMPUTED_VALUE"""),45555.66666666667)</f>
        <v>45555.66667</v>
      </c>
      <c r="B39" s="1">
        <f>IFERROR(__xludf.DUMMYFUNCTION("""COMPUTED_VALUE"""),10793.51)</f>
        <v>10793.51</v>
      </c>
      <c r="D39" s="2">
        <f>IFERROR(__xludf.DUMMYFUNCTION("""COMPUTED_VALUE"""),45555.66666666667)</f>
        <v>45555.66667</v>
      </c>
      <c r="E39" s="1">
        <f>IFERROR(__xludf.DUMMYFUNCTION("""COMPUTED_VALUE"""),11603.28)</f>
        <v>11603.28</v>
      </c>
      <c r="G39" s="2">
        <f>IFERROR(__xludf.DUMMYFUNCTION("""COMPUTED_VALUE"""),45555.66666666667)</f>
        <v>45555.66667</v>
      </c>
      <c r="H39" s="1">
        <f>IFERROR(__xludf.DUMMYFUNCTION("""COMPUTED_VALUE"""),10686.21)</f>
        <v>10686.21</v>
      </c>
      <c r="J39" s="2">
        <f>IFERROR(__xludf.DUMMYFUNCTION("""COMPUTED_VALUE"""),45555.66666666667)</f>
        <v>45555.66667</v>
      </c>
      <c r="K39" s="1">
        <f>IFERROR(__xludf.DUMMYFUNCTION("""COMPUTED_VALUE"""),11376.97)</f>
        <v>11376.97</v>
      </c>
      <c r="M39" s="2">
        <f>IFERROR(__xludf.DUMMYFUNCTION("""COMPUTED_VALUE"""),45555.66666666667)</f>
        <v>45555.66667</v>
      </c>
      <c r="N39" s="1">
        <f>IFERROR(__xludf.DUMMYFUNCTION("""COMPUTED_VALUE"""),9.4226423E8)</f>
        <v>942264230</v>
      </c>
    </row>
    <row r="40">
      <c r="A40" s="2">
        <f>IFERROR(__xludf.DUMMYFUNCTION("""COMPUTED_VALUE"""),45562.66666666667)</f>
        <v>45562.66667</v>
      </c>
      <c r="B40" s="1">
        <f>IFERROR(__xludf.DUMMYFUNCTION("""COMPUTED_VALUE"""),11336.34)</f>
        <v>11336.34</v>
      </c>
      <c r="D40" s="2">
        <f>IFERROR(__xludf.DUMMYFUNCTION("""COMPUTED_VALUE"""),45562.66666666667)</f>
        <v>45562.66667</v>
      </c>
      <c r="E40" s="1">
        <f>IFERROR(__xludf.DUMMYFUNCTION("""COMPUTED_VALUE"""),11452.6)</f>
        <v>11452.6</v>
      </c>
      <c r="G40" s="2">
        <f>IFERROR(__xludf.DUMMYFUNCTION("""COMPUTED_VALUE"""),45562.66666666667)</f>
        <v>45562.66667</v>
      </c>
      <c r="H40" s="1">
        <f>IFERROR(__xludf.DUMMYFUNCTION("""COMPUTED_VALUE"""),11189.82)</f>
        <v>11189.82</v>
      </c>
      <c r="J40" s="2">
        <f>IFERROR(__xludf.DUMMYFUNCTION("""COMPUTED_VALUE"""),45562.66666666667)</f>
        <v>45562.66667</v>
      </c>
      <c r="K40" s="1">
        <f>IFERROR(__xludf.DUMMYFUNCTION("""COMPUTED_VALUE"""),11366.02)</f>
        <v>11366.02</v>
      </c>
      <c r="M40" s="2">
        <f>IFERROR(__xludf.DUMMYFUNCTION("""COMPUTED_VALUE"""),45562.66666666667)</f>
        <v>45562.66667</v>
      </c>
      <c r="N40" s="1">
        <f>IFERROR(__xludf.DUMMYFUNCTION("""COMPUTED_VALUE"""),4.86711231E8)</f>
        <v>486711231</v>
      </c>
    </row>
    <row r="41">
      <c r="A41" s="2">
        <f>IFERROR(__xludf.DUMMYFUNCTION("""COMPUTED_VALUE"""),45569.66666666667)</f>
        <v>45569.66667</v>
      </c>
      <c r="B41" s="1">
        <f>IFERROR(__xludf.DUMMYFUNCTION("""COMPUTED_VALUE"""),11464.27)</f>
        <v>11464.27</v>
      </c>
      <c r="D41" s="2">
        <f>IFERROR(__xludf.DUMMYFUNCTION("""COMPUTED_VALUE"""),45569.66666666667)</f>
        <v>45569.66667</v>
      </c>
      <c r="E41" s="1">
        <f>IFERROR(__xludf.DUMMYFUNCTION("""COMPUTED_VALUE"""),11611.73)</f>
        <v>11611.73</v>
      </c>
      <c r="G41" s="2">
        <f>IFERROR(__xludf.DUMMYFUNCTION("""COMPUTED_VALUE"""),45569.66666666667)</f>
        <v>45569.66667</v>
      </c>
      <c r="H41" s="1">
        <f>IFERROR(__xludf.DUMMYFUNCTION("""COMPUTED_VALUE"""),11134.28)</f>
        <v>11134.28</v>
      </c>
      <c r="J41" s="2">
        <f>IFERROR(__xludf.DUMMYFUNCTION("""COMPUTED_VALUE"""),45569.66666666667)</f>
        <v>45569.66667</v>
      </c>
      <c r="K41" s="1">
        <f>IFERROR(__xludf.DUMMYFUNCTION("""COMPUTED_VALUE"""),11319.0)</f>
        <v>11319</v>
      </c>
      <c r="M41" s="2">
        <f>IFERROR(__xludf.DUMMYFUNCTION("""COMPUTED_VALUE"""),45569.66666666667)</f>
        <v>45569.66667</v>
      </c>
      <c r="N41" s="1">
        <f>IFERROR(__xludf.DUMMYFUNCTION("""COMPUTED_VALUE"""),5.36806615E8)</f>
        <v>536806615</v>
      </c>
    </row>
    <row r="42">
      <c r="A42" s="2">
        <f>IFERROR(__xludf.DUMMYFUNCTION("""COMPUTED_VALUE"""),45576.66666666667)</f>
        <v>45576.66667</v>
      </c>
      <c r="B42" s="1">
        <f>IFERROR(__xludf.DUMMYFUNCTION("""COMPUTED_VALUE"""),11205.17)</f>
        <v>11205.17</v>
      </c>
      <c r="D42" s="2">
        <f>IFERROR(__xludf.DUMMYFUNCTION("""COMPUTED_VALUE"""),45576.66666666667)</f>
        <v>45576.66667</v>
      </c>
      <c r="E42" s="1">
        <f>IFERROR(__xludf.DUMMYFUNCTION("""COMPUTED_VALUE"""),11476.08)</f>
        <v>11476.08</v>
      </c>
      <c r="G42" s="2">
        <f>IFERROR(__xludf.DUMMYFUNCTION("""COMPUTED_VALUE"""),45576.66666666667)</f>
        <v>45576.66667</v>
      </c>
      <c r="H42" s="1">
        <f>IFERROR(__xludf.DUMMYFUNCTION("""COMPUTED_VALUE"""),11073.61)</f>
        <v>11073.61</v>
      </c>
      <c r="J42" s="2">
        <f>IFERROR(__xludf.DUMMYFUNCTION("""COMPUTED_VALUE"""),45576.66666666667)</f>
        <v>45576.66667</v>
      </c>
      <c r="K42" s="1">
        <f>IFERROR(__xludf.DUMMYFUNCTION("""COMPUTED_VALUE"""),11378.57)</f>
        <v>11378.57</v>
      </c>
      <c r="M42" s="2">
        <f>IFERROR(__xludf.DUMMYFUNCTION("""COMPUTED_VALUE"""),45576.66666666667)</f>
        <v>45576.66667</v>
      </c>
      <c r="N42" s="1">
        <f>IFERROR(__xludf.DUMMYFUNCTION("""COMPUTED_VALUE"""),6.87147528E8)</f>
        <v>687147528</v>
      </c>
    </row>
    <row r="43">
      <c r="A43" s="2">
        <f>IFERROR(__xludf.DUMMYFUNCTION("""COMPUTED_VALUE"""),45583.66666666667)</f>
        <v>45583.66667</v>
      </c>
      <c r="B43" s="1">
        <f>IFERROR(__xludf.DUMMYFUNCTION("""COMPUTED_VALUE"""),11445.79)</f>
        <v>11445.79</v>
      </c>
      <c r="D43" s="2">
        <f>IFERROR(__xludf.DUMMYFUNCTION("""COMPUTED_VALUE"""),45583.66666666667)</f>
        <v>45583.66667</v>
      </c>
      <c r="E43" s="1">
        <f>IFERROR(__xludf.DUMMYFUNCTION("""COMPUTED_VALUE"""),11853.55)</f>
        <v>11853.55</v>
      </c>
      <c r="G43" s="2">
        <f>IFERROR(__xludf.DUMMYFUNCTION("""COMPUTED_VALUE"""),45583.66666666667)</f>
        <v>45583.66667</v>
      </c>
      <c r="H43" s="1">
        <f>IFERROR(__xludf.DUMMYFUNCTION("""COMPUTED_VALUE"""),11440.35)</f>
        <v>11440.35</v>
      </c>
      <c r="J43" s="2">
        <f>IFERROR(__xludf.DUMMYFUNCTION("""COMPUTED_VALUE"""),45583.66666666667)</f>
        <v>45583.66667</v>
      </c>
      <c r="K43" s="1">
        <f>IFERROR(__xludf.DUMMYFUNCTION("""COMPUTED_VALUE"""),11731.36)</f>
        <v>11731.36</v>
      </c>
      <c r="M43" s="2">
        <f>IFERROR(__xludf.DUMMYFUNCTION("""COMPUTED_VALUE"""),45583.66666666667)</f>
        <v>45583.66667</v>
      </c>
      <c r="N43" s="1">
        <f>IFERROR(__xludf.DUMMYFUNCTION("""COMPUTED_VALUE"""),5.9127058E8)</f>
        <v>591270580</v>
      </c>
    </row>
    <row r="44">
      <c r="A44" s="2">
        <f>IFERROR(__xludf.DUMMYFUNCTION("""COMPUTED_VALUE"""),45590.66666666667)</f>
        <v>45590.66667</v>
      </c>
      <c r="B44" s="1">
        <f>IFERROR(__xludf.DUMMYFUNCTION("""COMPUTED_VALUE"""),11715.81)</f>
        <v>11715.81</v>
      </c>
      <c r="D44" s="2">
        <f>IFERROR(__xludf.DUMMYFUNCTION("""COMPUTED_VALUE"""),45590.66666666667)</f>
        <v>45590.66667</v>
      </c>
      <c r="E44" s="1">
        <f>IFERROR(__xludf.DUMMYFUNCTION("""COMPUTED_VALUE"""),11814.02)</f>
        <v>11814.02</v>
      </c>
      <c r="G44" s="2">
        <f>IFERROR(__xludf.DUMMYFUNCTION("""COMPUTED_VALUE"""),45590.66666666667)</f>
        <v>45590.66667</v>
      </c>
      <c r="H44" s="1">
        <f>IFERROR(__xludf.DUMMYFUNCTION("""COMPUTED_VALUE"""),11356.38)</f>
        <v>11356.38</v>
      </c>
      <c r="J44" s="2">
        <f>IFERROR(__xludf.DUMMYFUNCTION("""COMPUTED_VALUE"""),45590.66666666667)</f>
        <v>45590.66667</v>
      </c>
      <c r="K44" s="1">
        <f>IFERROR(__xludf.DUMMYFUNCTION("""COMPUTED_VALUE"""),11542.66)</f>
        <v>11542.66</v>
      </c>
      <c r="M44" s="2">
        <f>IFERROR(__xludf.DUMMYFUNCTION("""COMPUTED_VALUE"""),45590.66666666667)</f>
        <v>45590.66667</v>
      </c>
      <c r="N44" s="1">
        <f>IFERROR(__xludf.DUMMYFUNCTION("""COMPUTED_VALUE"""),5.45215164E8)</f>
        <v>545215164</v>
      </c>
    </row>
    <row r="45">
      <c r="A45" s="2">
        <f>IFERROR(__xludf.DUMMYFUNCTION("""COMPUTED_VALUE"""),45597.66666666667)</f>
        <v>45597.66667</v>
      </c>
      <c r="B45" s="1">
        <f>IFERROR(__xludf.DUMMYFUNCTION("""COMPUTED_VALUE"""),11638.45)</f>
        <v>11638.45</v>
      </c>
      <c r="D45" s="2">
        <f>IFERROR(__xludf.DUMMYFUNCTION("""COMPUTED_VALUE"""),45597.66666666667)</f>
        <v>45597.66667</v>
      </c>
      <c r="E45" s="1">
        <f>IFERROR(__xludf.DUMMYFUNCTION("""COMPUTED_VALUE"""),11701.03)</f>
        <v>11701.03</v>
      </c>
      <c r="G45" s="2">
        <f>IFERROR(__xludf.DUMMYFUNCTION("""COMPUTED_VALUE"""),45597.66666666667)</f>
        <v>45597.66667</v>
      </c>
      <c r="H45" s="1">
        <f>IFERROR(__xludf.DUMMYFUNCTION("""COMPUTED_VALUE"""),10973.05)</f>
        <v>10973.05</v>
      </c>
      <c r="J45" s="2">
        <f>IFERROR(__xludf.DUMMYFUNCTION("""COMPUTED_VALUE"""),45597.66666666667)</f>
        <v>45597.66667</v>
      </c>
      <c r="K45" s="1">
        <f>IFERROR(__xludf.DUMMYFUNCTION("""COMPUTED_VALUE"""),11097.31)</f>
        <v>11097.31</v>
      </c>
      <c r="M45" s="2">
        <f>IFERROR(__xludf.DUMMYFUNCTION("""COMPUTED_VALUE"""),45597.66666666667)</f>
        <v>45597.66667</v>
      </c>
      <c r="N45" s="1">
        <f>IFERROR(__xludf.DUMMYFUNCTION("""COMPUTED_VALUE"""),9.70095268E8)</f>
        <v>970095268</v>
      </c>
    </row>
    <row r="46">
      <c r="A46" s="2">
        <f>IFERROR(__xludf.DUMMYFUNCTION("""COMPUTED_VALUE"""),45604.66666666667)</f>
        <v>45604.66667</v>
      </c>
      <c r="B46" s="1">
        <f>IFERROR(__xludf.DUMMYFUNCTION("""COMPUTED_VALUE"""),11025.09)</f>
        <v>11025.09</v>
      </c>
      <c r="D46" s="2">
        <f>IFERROR(__xludf.DUMMYFUNCTION("""COMPUTED_VALUE"""),45604.66666666667)</f>
        <v>45604.66667</v>
      </c>
      <c r="E46" s="1">
        <f>IFERROR(__xludf.DUMMYFUNCTION("""COMPUTED_VALUE"""),11401.31)</f>
        <v>11401.31</v>
      </c>
      <c r="G46" s="2">
        <f>IFERROR(__xludf.DUMMYFUNCTION("""COMPUTED_VALUE"""),45604.66666666667)</f>
        <v>45604.66667</v>
      </c>
      <c r="H46" s="1">
        <f>IFERROR(__xludf.DUMMYFUNCTION("""COMPUTED_VALUE"""),10956.75)</f>
        <v>10956.75</v>
      </c>
      <c r="J46" s="2">
        <f>IFERROR(__xludf.DUMMYFUNCTION("""COMPUTED_VALUE"""),45604.66666666667)</f>
        <v>45604.66667</v>
      </c>
      <c r="K46" s="1">
        <f>IFERROR(__xludf.DUMMYFUNCTION("""COMPUTED_VALUE"""),11317.68)</f>
        <v>11317.68</v>
      </c>
      <c r="M46" s="2">
        <f>IFERROR(__xludf.DUMMYFUNCTION("""COMPUTED_VALUE"""),45604.66666666667)</f>
        <v>45604.66667</v>
      </c>
      <c r="N46" s="1">
        <f>IFERROR(__xludf.DUMMYFUNCTION("""COMPUTED_VALUE"""),8.57754094E8)</f>
        <v>857754094</v>
      </c>
    </row>
    <row r="47">
      <c r="A47" s="2">
        <f>IFERROR(__xludf.DUMMYFUNCTION("""COMPUTED_VALUE"""),45611.66666666667)</f>
        <v>45611.66667</v>
      </c>
      <c r="B47" s="1">
        <f>IFERROR(__xludf.DUMMYFUNCTION("""COMPUTED_VALUE"""),11228.84)</f>
        <v>11228.84</v>
      </c>
      <c r="D47" s="2">
        <f>IFERROR(__xludf.DUMMYFUNCTION("""COMPUTED_VALUE"""),45611.66666666667)</f>
        <v>45611.66667</v>
      </c>
      <c r="E47" s="1">
        <f>IFERROR(__xludf.DUMMYFUNCTION("""COMPUTED_VALUE"""),11368.78)</f>
        <v>11368.78</v>
      </c>
      <c r="G47" s="2">
        <f>IFERROR(__xludf.DUMMYFUNCTION("""COMPUTED_VALUE"""),45611.66666666667)</f>
        <v>45611.66667</v>
      </c>
      <c r="H47" s="1">
        <f>IFERROR(__xludf.DUMMYFUNCTION("""COMPUTED_VALUE"""),11058.16)</f>
        <v>11058.16</v>
      </c>
      <c r="J47" s="2">
        <f>IFERROR(__xludf.DUMMYFUNCTION("""COMPUTED_VALUE"""),45611.66666666667)</f>
        <v>45611.66667</v>
      </c>
      <c r="K47" s="1">
        <f>IFERROR(__xludf.DUMMYFUNCTION("""COMPUTED_VALUE"""),11178.34)</f>
        <v>11178.34</v>
      </c>
      <c r="M47" s="2">
        <f>IFERROR(__xludf.DUMMYFUNCTION("""COMPUTED_VALUE"""),45611.66666666667)</f>
        <v>45611.66667</v>
      </c>
      <c r="N47" s="1">
        <f>IFERROR(__xludf.DUMMYFUNCTION("""COMPUTED_VALUE"""),7.40463909E8)</f>
        <v>740463909</v>
      </c>
    </row>
    <row r="48">
      <c r="A48" s="2">
        <f>IFERROR(__xludf.DUMMYFUNCTION("""COMPUTED_VALUE"""),45618.66666666667)</f>
        <v>45618.66667</v>
      </c>
      <c r="B48" s="1">
        <f>IFERROR(__xludf.DUMMYFUNCTION("""COMPUTED_VALUE"""),11200.23)</f>
        <v>11200.23</v>
      </c>
      <c r="D48" s="2">
        <f>IFERROR(__xludf.DUMMYFUNCTION("""COMPUTED_VALUE"""),45618.66666666667)</f>
        <v>45618.66667</v>
      </c>
      <c r="E48" s="1">
        <f>IFERROR(__xludf.DUMMYFUNCTION("""COMPUTED_VALUE"""),11502.93)</f>
        <v>11502.93</v>
      </c>
      <c r="G48" s="2">
        <f>IFERROR(__xludf.DUMMYFUNCTION("""COMPUTED_VALUE"""),45618.66666666667)</f>
        <v>45618.66667</v>
      </c>
      <c r="H48" s="1">
        <f>IFERROR(__xludf.DUMMYFUNCTION("""COMPUTED_VALUE"""),11200.23)</f>
        <v>11200.23</v>
      </c>
      <c r="J48" s="2">
        <f>IFERROR(__xludf.DUMMYFUNCTION("""COMPUTED_VALUE"""),45618.66666666667)</f>
        <v>45618.66667</v>
      </c>
      <c r="K48" s="1">
        <f>IFERROR(__xludf.DUMMYFUNCTION("""COMPUTED_VALUE"""),11460.78)</f>
        <v>11460.78</v>
      </c>
      <c r="M48" s="2">
        <f>IFERROR(__xludf.DUMMYFUNCTION("""COMPUTED_VALUE"""),45618.66666666667)</f>
        <v>45618.66667</v>
      </c>
      <c r="N48" s="1">
        <f>IFERROR(__xludf.DUMMYFUNCTION("""COMPUTED_VALUE"""),1.158982767E9)</f>
        <v>1158982767</v>
      </c>
    </row>
    <row r="49">
      <c r="A49" s="2">
        <f>IFERROR(__xludf.DUMMYFUNCTION("""COMPUTED_VALUE"""),45625.54166666667)</f>
        <v>45625.54167</v>
      </c>
      <c r="B49" s="1">
        <f>IFERROR(__xludf.DUMMYFUNCTION("""COMPUTED_VALUE"""),11556.5)</f>
        <v>11556.5</v>
      </c>
      <c r="D49" s="2">
        <f>IFERROR(__xludf.DUMMYFUNCTION("""COMPUTED_VALUE"""),45625.54166666667)</f>
        <v>45625.54167</v>
      </c>
      <c r="E49" s="1">
        <f>IFERROR(__xludf.DUMMYFUNCTION("""COMPUTED_VALUE"""),11811.93)</f>
        <v>11811.93</v>
      </c>
      <c r="G49" s="2">
        <f>IFERROR(__xludf.DUMMYFUNCTION("""COMPUTED_VALUE"""),45625.54166666667)</f>
        <v>45625.54167</v>
      </c>
      <c r="H49" s="1">
        <f>IFERROR(__xludf.DUMMYFUNCTION("""COMPUTED_VALUE"""),11470.51)</f>
        <v>11470.51</v>
      </c>
      <c r="J49" s="2">
        <f>IFERROR(__xludf.DUMMYFUNCTION("""COMPUTED_VALUE"""),45625.54166666667)</f>
        <v>45625.54167</v>
      </c>
      <c r="K49" s="1">
        <f>IFERROR(__xludf.DUMMYFUNCTION("""COMPUTED_VALUE"""),11789.59)</f>
        <v>11789.59</v>
      </c>
      <c r="M49" s="2">
        <f>IFERROR(__xludf.DUMMYFUNCTION("""COMPUTED_VALUE"""),45625.54166666667)</f>
        <v>45625.54167</v>
      </c>
      <c r="N49" s="1">
        <f>IFERROR(__xludf.DUMMYFUNCTION("""COMPUTED_VALUE"""),8.42217304E8)</f>
        <v>842217304</v>
      </c>
    </row>
    <row r="50">
      <c r="A50" s="2">
        <f>IFERROR(__xludf.DUMMYFUNCTION("""COMPUTED_VALUE"""),45632.66666666667)</f>
        <v>45632.66667</v>
      </c>
      <c r="B50" s="1">
        <f>IFERROR(__xludf.DUMMYFUNCTION("""COMPUTED_VALUE"""),11798.07)</f>
        <v>11798.07</v>
      </c>
      <c r="D50" s="2">
        <f>IFERROR(__xludf.DUMMYFUNCTION("""COMPUTED_VALUE"""),45632.66666666667)</f>
        <v>45632.66667</v>
      </c>
      <c r="E50" s="1">
        <f>IFERROR(__xludf.DUMMYFUNCTION("""COMPUTED_VALUE"""),12171.04)</f>
        <v>12171.04</v>
      </c>
      <c r="G50" s="2">
        <f>IFERROR(__xludf.DUMMYFUNCTION("""COMPUTED_VALUE"""),45632.66666666667)</f>
        <v>45632.66667</v>
      </c>
      <c r="H50" s="1">
        <f>IFERROR(__xludf.DUMMYFUNCTION("""COMPUTED_VALUE"""),11791.34)</f>
        <v>11791.34</v>
      </c>
      <c r="J50" s="2">
        <f>IFERROR(__xludf.DUMMYFUNCTION("""COMPUTED_VALUE"""),45632.66666666667)</f>
        <v>45632.66667</v>
      </c>
      <c r="K50" s="1">
        <f>IFERROR(__xludf.DUMMYFUNCTION("""COMPUTED_VALUE"""),12089.12)</f>
        <v>12089.12</v>
      </c>
      <c r="M50" s="2">
        <f>IFERROR(__xludf.DUMMYFUNCTION("""COMPUTED_VALUE"""),45632.66666666667)</f>
        <v>45632.66667</v>
      </c>
      <c r="N50" s="1">
        <f>IFERROR(__xludf.DUMMYFUNCTION("""COMPUTED_VALUE"""),1.197065644E9)</f>
        <v>1197065644</v>
      </c>
    </row>
    <row r="51">
      <c r="A51" s="2">
        <f>IFERROR(__xludf.DUMMYFUNCTION("""COMPUTED_VALUE"""),45639.66666666667)</f>
        <v>45639.66667</v>
      </c>
      <c r="B51" s="1">
        <f>IFERROR(__xludf.DUMMYFUNCTION("""COMPUTED_VALUE"""),12058.21)</f>
        <v>12058.21</v>
      </c>
      <c r="D51" s="2">
        <f>IFERROR(__xludf.DUMMYFUNCTION("""COMPUTED_VALUE"""),45639.66666666667)</f>
        <v>45639.66667</v>
      </c>
      <c r="E51" s="1">
        <f>IFERROR(__xludf.DUMMYFUNCTION("""COMPUTED_VALUE"""),12418.59)</f>
        <v>12418.59</v>
      </c>
      <c r="G51" s="2">
        <f>IFERROR(__xludf.DUMMYFUNCTION("""COMPUTED_VALUE"""),45639.66666666667)</f>
        <v>45639.66667</v>
      </c>
      <c r="H51" s="1">
        <f>IFERROR(__xludf.DUMMYFUNCTION("""COMPUTED_VALUE"""),12046.58)</f>
        <v>12046.58</v>
      </c>
      <c r="J51" s="2">
        <f>IFERROR(__xludf.DUMMYFUNCTION("""COMPUTED_VALUE"""),45639.66666666667)</f>
        <v>45639.66667</v>
      </c>
      <c r="K51" s="1">
        <f>IFERROR(__xludf.DUMMYFUNCTION("""COMPUTED_VALUE"""),12290.23)</f>
        <v>12290.23</v>
      </c>
      <c r="M51" s="2">
        <f>IFERROR(__xludf.DUMMYFUNCTION("""COMPUTED_VALUE"""),45639.66666666667)</f>
        <v>45639.66667</v>
      </c>
      <c r="N51" s="1">
        <f>IFERROR(__xludf.DUMMYFUNCTION("""COMPUTED_VALUE"""),7.80061673E8)</f>
        <v>780061673</v>
      </c>
    </row>
    <row r="52">
      <c r="A52" s="2">
        <f>IFERROR(__xludf.DUMMYFUNCTION("""COMPUTED_VALUE"""),45646.66666666667)</f>
        <v>45646.66667</v>
      </c>
      <c r="B52" s="1">
        <f>IFERROR(__xludf.DUMMYFUNCTION("""COMPUTED_VALUE"""),12268.08)</f>
        <v>12268.08</v>
      </c>
      <c r="D52" s="2">
        <f>IFERROR(__xludf.DUMMYFUNCTION("""COMPUTED_VALUE"""),45646.66666666667)</f>
        <v>45646.66667</v>
      </c>
      <c r="E52" s="1">
        <f>IFERROR(__xludf.DUMMYFUNCTION("""COMPUTED_VALUE"""),12581.18)</f>
        <v>12581.18</v>
      </c>
      <c r="G52" s="2">
        <f>IFERROR(__xludf.DUMMYFUNCTION("""COMPUTED_VALUE"""),45646.66666666667)</f>
        <v>45646.66667</v>
      </c>
      <c r="H52" s="1">
        <f>IFERROR(__xludf.DUMMYFUNCTION("""COMPUTED_VALUE"""),12163.63)</f>
        <v>12163.63</v>
      </c>
      <c r="J52" s="2">
        <f>IFERROR(__xludf.DUMMYFUNCTION("""COMPUTED_VALUE"""),45646.66666666667)</f>
        <v>45646.66667</v>
      </c>
      <c r="K52" s="1">
        <f>IFERROR(__xludf.DUMMYFUNCTION("""COMPUTED_VALUE"""),12557.32)</f>
        <v>12557.32</v>
      </c>
      <c r="M52" s="2">
        <f>IFERROR(__xludf.DUMMYFUNCTION("""COMPUTED_VALUE"""),45646.66666666667)</f>
        <v>45646.66667</v>
      </c>
      <c r="N52" s="1">
        <f>IFERROR(__xludf.DUMMYFUNCTION("""COMPUTED_VALUE"""),9.50601655E8)</f>
        <v>950601655</v>
      </c>
    </row>
    <row r="53">
      <c r="A53" s="2">
        <f>IFERROR(__xludf.DUMMYFUNCTION("""COMPUTED_VALUE"""),45653.66666666667)</f>
        <v>45653.66667</v>
      </c>
      <c r="B53" s="1">
        <f>IFERROR(__xludf.DUMMYFUNCTION("""COMPUTED_VALUE"""),12578.82)</f>
        <v>12578.82</v>
      </c>
      <c r="D53" s="2">
        <f>IFERROR(__xludf.DUMMYFUNCTION("""COMPUTED_VALUE"""),45653.66666666667)</f>
        <v>45653.66667</v>
      </c>
      <c r="E53" s="1">
        <f>IFERROR(__xludf.DUMMYFUNCTION("""COMPUTED_VALUE"""),12829.47)</f>
        <v>12829.47</v>
      </c>
      <c r="G53" s="2">
        <f>IFERROR(__xludf.DUMMYFUNCTION("""COMPUTED_VALUE"""),45653.66666666667)</f>
        <v>45653.66667</v>
      </c>
      <c r="H53" s="1">
        <f>IFERROR(__xludf.DUMMYFUNCTION("""COMPUTED_VALUE"""),12491.09)</f>
        <v>12491.09</v>
      </c>
      <c r="J53" s="2">
        <f>IFERROR(__xludf.DUMMYFUNCTION("""COMPUTED_VALUE"""),45653.66666666667)</f>
        <v>45653.66667</v>
      </c>
      <c r="K53" s="1">
        <f>IFERROR(__xludf.DUMMYFUNCTION("""COMPUTED_VALUE"""),12611.56)</f>
        <v>12611.56</v>
      </c>
      <c r="M53" s="2">
        <f>IFERROR(__xludf.DUMMYFUNCTION("""COMPUTED_VALUE"""),45653.66666666667)</f>
        <v>45653.66667</v>
      </c>
      <c r="N53" s="1">
        <f>IFERROR(__xludf.DUMMYFUNCTION("""COMPUTED_VALUE"""),3.54902045E8)</f>
        <v>354902045</v>
      </c>
    </row>
    <row r="54">
      <c r="A54" s="2">
        <f>IFERROR(__xludf.DUMMYFUNCTION("""COMPUTED_VALUE"""),45660.66666666667)</f>
        <v>45660.66667</v>
      </c>
      <c r="B54" s="1">
        <f>IFERROR(__xludf.DUMMYFUNCTION("""COMPUTED_VALUE"""),12465.81)</f>
        <v>12465.81</v>
      </c>
      <c r="D54" s="2">
        <f>IFERROR(__xludf.DUMMYFUNCTION("""COMPUTED_VALUE"""),45660.66666666667)</f>
        <v>45660.66667</v>
      </c>
      <c r="E54" s="1">
        <f>IFERROR(__xludf.DUMMYFUNCTION("""COMPUTED_VALUE"""),12504.97)</f>
        <v>12504.97</v>
      </c>
      <c r="G54" s="2">
        <f>IFERROR(__xludf.DUMMYFUNCTION("""COMPUTED_VALUE"""),45660.66666666667)</f>
        <v>45660.66667</v>
      </c>
      <c r="H54" s="1">
        <f>IFERROR(__xludf.DUMMYFUNCTION("""COMPUTED_VALUE"""),11956.16)</f>
        <v>11956.16</v>
      </c>
      <c r="J54" s="2">
        <f>IFERROR(__xludf.DUMMYFUNCTION("""COMPUTED_VALUE"""),45660.66666666667)</f>
        <v>45660.66667</v>
      </c>
      <c r="K54" s="1">
        <f>IFERROR(__xludf.DUMMYFUNCTION("""COMPUTED_VALUE"""),12051.07)</f>
        <v>12051.07</v>
      </c>
      <c r="M54" s="2">
        <f>IFERROR(__xludf.DUMMYFUNCTION("""COMPUTED_VALUE"""),45660.66666666667)</f>
        <v>45660.66667</v>
      </c>
      <c r="N54" s="1">
        <f>IFERROR(__xludf.DUMMYFUNCTION("""COMPUTED_VALUE"""),4.03747735E8)</f>
        <v>403747735</v>
      </c>
    </row>
    <row r="55">
      <c r="A55" s="2">
        <f>IFERROR(__xludf.DUMMYFUNCTION("""COMPUTED_VALUE"""),45667.66666666667)</f>
        <v>45667.66667</v>
      </c>
      <c r="B55" s="1">
        <f>IFERROR(__xludf.DUMMYFUNCTION("""COMPUTED_VALUE"""),12087.41)</f>
        <v>12087.41</v>
      </c>
      <c r="D55" s="2">
        <f>IFERROR(__xludf.DUMMYFUNCTION("""COMPUTED_VALUE"""),45667.66666666667)</f>
        <v>45667.66667</v>
      </c>
      <c r="E55" s="1">
        <f>IFERROR(__xludf.DUMMYFUNCTION("""COMPUTED_VALUE"""),12259.0)</f>
        <v>12259</v>
      </c>
      <c r="G55" s="2">
        <f>IFERROR(__xludf.DUMMYFUNCTION("""COMPUTED_VALUE"""),45667.66666666667)</f>
        <v>45667.66667</v>
      </c>
      <c r="H55" s="1">
        <f>IFERROR(__xludf.DUMMYFUNCTION("""COMPUTED_VALUE"""),11566.45)</f>
        <v>11566.45</v>
      </c>
      <c r="J55" s="2">
        <f>IFERROR(__xludf.DUMMYFUNCTION("""COMPUTED_VALUE"""),45667.66666666667)</f>
        <v>45667.66667</v>
      </c>
      <c r="K55" s="1">
        <f>IFERROR(__xludf.DUMMYFUNCTION("""COMPUTED_VALUE"""),11748.92)</f>
        <v>11748.92</v>
      </c>
      <c r="M55" s="2">
        <f>IFERROR(__xludf.DUMMYFUNCTION("""COMPUTED_VALUE"""),45667.66666666667)</f>
        <v>45667.66667</v>
      </c>
      <c r="N55" s="1">
        <f>IFERROR(__xludf.DUMMYFUNCTION("""COMPUTED_VALUE"""),5.11281978E8)</f>
        <v>511281978</v>
      </c>
    </row>
    <row r="56">
      <c r="A56" s="2">
        <f>IFERROR(__xludf.DUMMYFUNCTION("""COMPUTED_VALUE"""),45674.66666666667)</f>
        <v>45674.66667</v>
      </c>
      <c r="B56" s="1">
        <f>IFERROR(__xludf.DUMMYFUNCTION("""COMPUTED_VALUE"""),11560.26)</f>
        <v>11560.26</v>
      </c>
      <c r="D56" s="2">
        <f>IFERROR(__xludf.DUMMYFUNCTION("""COMPUTED_VALUE"""),45674.66666666667)</f>
        <v>45674.66667</v>
      </c>
      <c r="E56" s="1">
        <f>IFERROR(__xludf.DUMMYFUNCTION("""COMPUTED_VALUE"""),11833.56)</f>
        <v>11833.56</v>
      </c>
      <c r="G56" s="2">
        <f>IFERROR(__xludf.DUMMYFUNCTION("""COMPUTED_VALUE"""),45674.66666666667)</f>
        <v>45674.66667</v>
      </c>
      <c r="H56" s="1">
        <f>IFERROR(__xludf.DUMMYFUNCTION("""COMPUTED_VALUE"""),11347.82)</f>
        <v>11347.82</v>
      </c>
      <c r="J56" s="2">
        <f>IFERROR(__xludf.DUMMYFUNCTION("""COMPUTED_VALUE"""),45674.66666666667)</f>
        <v>45674.66667</v>
      </c>
      <c r="K56" s="1">
        <f>IFERROR(__xludf.DUMMYFUNCTION("""COMPUTED_VALUE"""),11439.69)</f>
        <v>11439.69</v>
      </c>
      <c r="M56" s="2">
        <f>IFERROR(__xludf.DUMMYFUNCTION("""COMPUTED_VALUE"""),45674.66666666667)</f>
        <v>45674.66667</v>
      </c>
      <c r="N56" s="1">
        <f>IFERROR(__xludf.DUMMYFUNCTION("""COMPUTED_VALUE"""),6.36137156E8)</f>
        <v>636137156</v>
      </c>
    </row>
    <row r="57">
      <c r="A57" s="2">
        <f>IFERROR(__xludf.DUMMYFUNCTION("""COMPUTED_VALUE"""),45681.66666666667)</f>
        <v>45681.66667</v>
      </c>
      <c r="B57" s="1">
        <f>IFERROR(__xludf.DUMMYFUNCTION("""COMPUTED_VALUE"""),11158.86)</f>
        <v>11158.86</v>
      </c>
      <c r="D57" s="2">
        <f>IFERROR(__xludf.DUMMYFUNCTION("""COMPUTED_VALUE"""),45681.66666666667)</f>
        <v>45681.66667</v>
      </c>
      <c r="E57" s="1">
        <f>IFERROR(__xludf.DUMMYFUNCTION("""COMPUTED_VALUE"""),11332.4)</f>
        <v>11332.4</v>
      </c>
      <c r="G57" s="2">
        <f>IFERROR(__xludf.DUMMYFUNCTION("""COMPUTED_VALUE"""),45681.66666666667)</f>
        <v>45681.66667</v>
      </c>
      <c r="H57" s="1">
        <f>IFERROR(__xludf.DUMMYFUNCTION("""COMPUTED_VALUE"""),10961.03)</f>
        <v>10961.03</v>
      </c>
      <c r="J57" s="2">
        <f>IFERROR(__xludf.DUMMYFUNCTION("""COMPUTED_VALUE"""),45681.66666666667)</f>
        <v>45681.66667</v>
      </c>
      <c r="K57" s="1">
        <f>IFERROR(__xludf.DUMMYFUNCTION("""COMPUTED_VALUE"""),11138.83)</f>
        <v>11138.83</v>
      </c>
      <c r="M57" s="2">
        <f>IFERROR(__xludf.DUMMYFUNCTION("""COMPUTED_VALUE"""),45681.66666666667)</f>
        <v>45681.66667</v>
      </c>
      <c r="N57" s="1">
        <f>IFERROR(__xludf.DUMMYFUNCTION("""COMPUTED_VALUE"""),5.87028719E8)</f>
        <v>587028719</v>
      </c>
    </row>
    <row r="58">
      <c r="A58" s="2">
        <f>IFERROR(__xludf.DUMMYFUNCTION("""COMPUTED_VALUE"""),45688.66666666667)</f>
        <v>45688.66667</v>
      </c>
      <c r="B58" s="1">
        <f>IFERROR(__xludf.DUMMYFUNCTION("""COMPUTED_VALUE"""),11193.45)</f>
        <v>11193.45</v>
      </c>
      <c r="D58" s="2">
        <f>IFERROR(__xludf.DUMMYFUNCTION("""COMPUTED_VALUE"""),45688.66666666667)</f>
        <v>45688.66667</v>
      </c>
      <c r="E58" s="1">
        <f>IFERROR(__xludf.DUMMYFUNCTION("""COMPUTED_VALUE"""),12230.96)</f>
        <v>12230.96</v>
      </c>
      <c r="G58" s="2">
        <f>IFERROR(__xludf.DUMMYFUNCTION("""COMPUTED_VALUE"""),45688.66666666667)</f>
        <v>45688.66667</v>
      </c>
      <c r="H58" s="1">
        <f>IFERROR(__xludf.DUMMYFUNCTION("""COMPUTED_VALUE"""),11193.45)</f>
        <v>11193.45</v>
      </c>
      <c r="J58" s="2">
        <f>IFERROR(__xludf.DUMMYFUNCTION("""COMPUTED_VALUE"""),45688.66666666667)</f>
        <v>45688.66667</v>
      </c>
      <c r="K58" s="1">
        <f>IFERROR(__xludf.DUMMYFUNCTION("""COMPUTED_VALUE"""),11709.28)</f>
        <v>11709.28</v>
      </c>
      <c r="M58" s="2">
        <f>IFERROR(__xludf.DUMMYFUNCTION("""COMPUTED_VALUE"""),45688.66666666667)</f>
        <v>45688.66667</v>
      </c>
      <c r="N58" s="1">
        <f>IFERROR(__xludf.DUMMYFUNCTION("""COMPUTED_VALUE"""),8.36964933E8)</f>
        <v>836964933</v>
      </c>
    </row>
    <row r="59">
      <c r="A59" s="2">
        <f>IFERROR(__xludf.DUMMYFUNCTION("""COMPUTED_VALUE"""),45695.66666666667)</f>
        <v>45695.66667</v>
      </c>
      <c r="B59" s="1">
        <f>IFERROR(__xludf.DUMMYFUNCTION("""COMPUTED_VALUE"""),11428.41)</f>
        <v>11428.41</v>
      </c>
      <c r="D59" s="2">
        <f>IFERROR(__xludf.DUMMYFUNCTION("""COMPUTED_VALUE"""),45695.66666666667)</f>
        <v>45695.66667</v>
      </c>
      <c r="E59" s="1">
        <f>IFERROR(__xludf.DUMMYFUNCTION("""COMPUTED_VALUE"""),11639.17)</f>
        <v>11639.17</v>
      </c>
      <c r="G59" s="2">
        <f>IFERROR(__xludf.DUMMYFUNCTION("""COMPUTED_VALUE"""),45695.66666666667)</f>
        <v>45695.66667</v>
      </c>
      <c r="H59" s="1">
        <f>IFERROR(__xludf.DUMMYFUNCTION("""COMPUTED_VALUE"""),11220.12)</f>
        <v>11220.12</v>
      </c>
      <c r="J59" s="2">
        <f>IFERROR(__xludf.DUMMYFUNCTION("""COMPUTED_VALUE"""),45695.66666666667)</f>
        <v>45695.66667</v>
      </c>
      <c r="K59" s="1">
        <f>IFERROR(__xludf.DUMMYFUNCTION("""COMPUTED_VALUE"""),11331.61)</f>
        <v>11331.61</v>
      </c>
      <c r="M59" s="2">
        <f>IFERROR(__xludf.DUMMYFUNCTION("""COMPUTED_VALUE"""),45695.66666666667)</f>
        <v>45695.66667</v>
      </c>
      <c r="N59" s="1">
        <f>IFERROR(__xludf.DUMMYFUNCTION("""COMPUTED_VALUE"""),7.22909351E8)</f>
        <v>722909351</v>
      </c>
    </row>
    <row r="60">
      <c r="A60" s="2">
        <f>IFERROR(__xludf.DUMMYFUNCTION("""COMPUTED_VALUE"""),45702.66666666667)</f>
        <v>45702.66667</v>
      </c>
      <c r="B60" s="1">
        <f>IFERROR(__xludf.DUMMYFUNCTION("""COMPUTED_VALUE"""),11444.33)</f>
        <v>11444.33</v>
      </c>
      <c r="D60" s="2">
        <f>IFERROR(__xludf.DUMMYFUNCTION("""COMPUTED_VALUE"""),45702.66666666667)</f>
        <v>45702.66667</v>
      </c>
      <c r="E60" s="1">
        <f>IFERROR(__xludf.DUMMYFUNCTION("""COMPUTED_VALUE"""),12187.94)</f>
        <v>12187.94</v>
      </c>
      <c r="G60" s="2">
        <f>IFERROR(__xludf.DUMMYFUNCTION("""COMPUTED_VALUE"""),45702.66666666667)</f>
        <v>45702.66667</v>
      </c>
      <c r="H60" s="1">
        <f>IFERROR(__xludf.DUMMYFUNCTION("""COMPUTED_VALUE"""),11335.05)</f>
        <v>11335.05</v>
      </c>
      <c r="J60" s="2">
        <f>IFERROR(__xludf.DUMMYFUNCTION("""COMPUTED_VALUE"""),45702.66666666667)</f>
        <v>45702.66667</v>
      </c>
      <c r="K60" s="1">
        <f>IFERROR(__xludf.DUMMYFUNCTION("""COMPUTED_VALUE"""),12157.09)</f>
        <v>12157.09</v>
      </c>
      <c r="M60" s="2">
        <f>IFERROR(__xludf.DUMMYFUNCTION("""COMPUTED_VALUE"""),45702.66666666667)</f>
        <v>45702.66667</v>
      </c>
      <c r="N60" s="1">
        <f>IFERROR(__xludf.DUMMYFUNCTION("""COMPUTED_VALUE"""),1.092708438E9)</f>
        <v>1092708438</v>
      </c>
    </row>
    <row r="61">
      <c r="A61" s="2">
        <f>IFERROR(__xludf.DUMMYFUNCTION("""COMPUTED_VALUE"""),45709.66666666667)</f>
        <v>45709.66667</v>
      </c>
      <c r="B61" s="1">
        <f>IFERROR(__xludf.DUMMYFUNCTION("""COMPUTED_VALUE"""),12151.82)</f>
        <v>12151.82</v>
      </c>
      <c r="D61" s="2">
        <f>IFERROR(__xludf.DUMMYFUNCTION("""COMPUTED_VALUE"""),45709.66666666667)</f>
        <v>45709.66667</v>
      </c>
      <c r="E61" s="1">
        <f>IFERROR(__xludf.DUMMYFUNCTION("""COMPUTED_VALUE"""),12375.18)</f>
        <v>12375.18</v>
      </c>
      <c r="G61" s="2">
        <f>IFERROR(__xludf.DUMMYFUNCTION("""COMPUTED_VALUE"""),45709.66666666667)</f>
        <v>45709.66667</v>
      </c>
      <c r="H61" s="1">
        <f>IFERROR(__xludf.DUMMYFUNCTION("""COMPUTED_VALUE"""),12047.65)</f>
        <v>12047.65</v>
      </c>
      <c r="J61" s="2">
        <f>IFERROR(__xludf.DUMMYFUNCTION("""COMPUTED_VALUE"""),45709.66666666667)</f>
        <v>45709.66667</v>
      </c>
      <c r="K61" s="1">
        <f>IFERROR(__xludf.DUMMYFUNCTION("""COMPUTED_VALUE"""),12216.63)</f>
        <v>12216.63</v>
      </c>
      <c r="M61" s="2">
        <f>IFERROR(__xludf.DUMMYFUNCTION("""COMPUTED_VALUE"""),45709.66666666667)</f>
        <v>45709.66667</v>
      </c>
      <c r="N61" s="1">
        <f>IFERROR(__xludf.DUMMYFUNCTION("""COMPUTED_VALUE"""),1.095912381E9)</f>
        <v>1095912381</v>
      </c>
    </row>
    <row r="62">
      <c r="A62" s="2">
        <f>IFERROR(__xludf.DUMMYFUNCTION("""COMPUTED_VALUE"""),45716.66666666667)</f>
        <v>45716.66667</v>
      </c>
      <c r="B62" s="1">
        <f>IFERROR(__xludf.DUMMYFUNCTION("""COMPUTED_VALUE"""),12175.18)</f>
        <v>12175.18</v>
      </c>
      <c r="D62" s="2">
        <f>IFERROR(__xludf.DUMMYFUNCTION("""COMPUTED_VALUE"""),45716.66666666667)</f>
        <v>45716.66667</v>
      </c>
      <c r="E62" s="1">
        <f>IFERROR(__xludf.DUMMYFUNCTION("""COMPUTED_VALUE"""),12390.65)</f>
        <v>12390.65</v>
      </c>
      <c r="G62" s="2">
        <f>IFERROR(__xludf.DUMMYFUNCTION("""COMPUTED_VALUE"""),45716.66666666667)</f>
        <v>45716.66667</v>
      </c>
      <c r="H62" s="1">
        <f>IFERROR(__xludf.DUMMYFUNCTION("""COMPUTED_VALUE"""),11612.23)</f>
        <v>11612.23</v>
      </c>
      <c r="J62" s="2">
        <f>IFERROR(__xludf.DUMMYFUNCTION("""COMPUTED_VALUE"""),45716.66666666667)</f>
        <v>45716.66667</v>
      </c>
      <c r="K62" s="1">
        <f>IFERROR(__xludf.DUMMYFUNCTION("""COMPUTED_VALUE"""),11954.76)</f>
        <v>11954.76</v>
      </c>
      <c r="M62" s="2">
        <f>IFERROR(__xludf.DUMMYFUNCTION("""COMPUTED_VALUE"""),45716.66666666667)</f>
        <v>45716.66667</v>
      </c>
      <c r="N62" s="1">
        <f>IFERROR(__xludf.DUMMYFUNCTION("""COMPUTED_VALUE"""),1.19328213E9)</f>
        <v>1193282130</v>
      </c>
    </row>
    <row r="63">
      <c r="A63" s="2">
        <f>IFERROR(__xludf.DUMMYFUNCTION("""COMPUTED_VALUE"""),45723.66666666667)</f>
        <v>45723.66667</v>
      </c>
      <c r="B63" s="1">
        <f>IFERROR(__xludf.DUMMYFUNCTION("""COMPUTED_VALUE"""),11962.72)</f>
        <v>11962.72</v>
      </c>
      <c r="D63" s="2">
        <f>IFERROR(__xludf.DUMMYFUNCTION("""COMPUTED_VALUE"""),45723.66666666667)</f>
        <v>45723.66667</v>
      </c>
      <c r="E63" s="1">
        <f>IFERROR(__xludf.DUMMYFUNCTION("""COMPUTED_VALUE"""),12053.0)</f>
        <v>12053</v>
      </c>
      <c r="G63" s="2">
        <f>IFERROR(__xludf.DUMMYFUNCTION("""COMPUTED_VALUE"""),45723.66666666667)</f>
        <v>45723.66667</v>
      </c>
      <c r="H63" s="1">
        <f>IFERROR(__xludf.DUMMYFUNCTION("""COMPUTED_VALUE"""),11324.69)</f>
        <v>11324.69</v>
      </c>
      <c r="J63" s="2">
        <f>IFERROR(__xludf.DUMMYFUNCTION("""COMPUTED_VALUE"""),45723.66666666667)</f>
        <v>45723.66667</v>
      </c>
      <c r="K63" s="1">
        <f>IFERROR(__xludf.DUMMYFUNCTION("""COMPUTED_VALUE"""),11764.83)</f>
        <v>11764.83</v>
      </c>
      <c r="M63" s="2">
        <f>IFERROR(__xludf.DUMMYFUNCTION("""COMPUTED_VALUE"""),45723.66666666667)</f>
        <v>45723.66667</v>
      </c>
      <c r="N63" s="1">
        <f>IFERROR(__xludf.DUMMYFUNCTION("""COMPUTED_VALUE"""),1.044156481E9)</f>
        <v>1044156481</v>
      </c>
    </row>
    <row r="64">
      <c r="A64" s="2">
        <f>IFERROR(__xludf.DUMMYFUNCTION("""COMPUTED_VALUE"""),45730.66666666667)</f>
        <v>45730.66667</v>
      </c>
      <c r="B64" s="1">
        <f>IFERROR(__xludf.DUMMYFUNCTION("""COMPUTED_VALUE"""),11602.76)</f>
        <v>11602.76</v>
      </c>
      <c r="D64" s="2">
        <f>IFERROR(__xludf.DUMMYFUNCTION("""COMPUTED_VALUE"""),45730.66666666667)</f>
        <v>45730.66667</v>
      </c>
      <c r="E64" s="1">
        <f>IFERROR(__xludf.DUMMYFUNCTION("""COMPUTED_VALUE"""),11610.3)</f>
        <v>11610.3</v>
      </c>
      <c r="G64" s="2">
        <f>IFERROR(__xludf.DUMMYFUNCTION("""COMPUTED_VALUE"""),45730.66666666667)</f>
        <v>45730.66667</v>
      </c>
      <c r="H64" s="1">
        <f>IFERROR(__xludf.DUMMYFUNCTION("""COMPUTED_VALUE"""),10323.15)</f>
        <v>10323.15</v>
      </c>
      <c r="J64" s="2">
        <f>IFERROR(__xludf.DUMMYFUNCTION("""COMPUTED_VALUE"""),45730.66666666667)</f>
        <v>45730.66667</v>
      </c>
      <c r="K64" s="1">
        <f>IFERROR(__xludf.DUMMYFUNCTION("""COMPUTED_VALUE"""),10579.71)</f>
        <v>10579.71</v>
      </c>
      <c r="M64" s="2">
        <f>IFERROR(__xludf.DUMMYFUNCTION("""COMPUTED_VALUE"""),45730.66666666667)</f>
        <v>45730.66667</v>
      </c>
      <c r="N64" s="1">
        <f>IFERROR(__xludf.DUMMYFUNCTION("""COMPUTED_VALUE"""),1.038054589E9)</f>
        <v>1038054589</v>
      </c>
    </row>
    <row r="65">
      <c r="A65" s="2">
        <f>IFERROR(__xludf.DUMMYFUNCTION("""COMPUTED_VALUE"""),45737.66666666667)</f>
        <v>45737.66667</v>
      </c>
      <c r="B65" s="1">
        <f>IFERROR(__xludf.DUMMYFUNCTION("""COMPUTED_VALUE"""),10573.2)</f>
        <v>10573.2</v>
      </c>
      <c r="D65" s="2">
        <f>IFERROR(__xludf.DUMMYFUNCTION("""COMPUTED_VALUE"""),45737.66666666667)</f>
        <v>45737.66667</v>
      </c>
      <c r="E65" s="1">
        <f>IFERROR(__xludf.DUMMYFUNCTION("""COMPUTED_VALUE"""),10833.79)</f>
        <v>10833.79</v>
      </c>
      <c r="G65" s="2">
        <f>IFERROR(__xludf.DUMMYFUNCTION("""COMPUTED_VALUE"""),45737.66666666667)</f>
        <v>45737.66667</v>
      </c>
      <c r="H65" s="1">
        <f>IFERROR(__xludf.DUMMYFUNCTION("""COMPUTED_VALUE"""),10426.46)</f>
        <v>10426.46</v>
      </c>
      <c r="J65" s="2">
        <f>IFERROR(__xludf.DUMMYFUNCTION("""COMPUTED_VALUE"""),45737.66666666667)</f>
        <v>45737.66667</v>
      </c>
      <c r="K65" s="1">
        <f>IFERROR(__xludf.DUMMYFUNCTION("""COMPUTED_VALUE"""),10805.66)</f>
        <v>10805.66</v>
      </c>
      <c r="M65" s="2">
        <f>IFERROR(__xludf.DUMMYFUNCTION("""COMPUTED_VALUE"""),45737.66666666667)</f>
        <v>45737.66667</v>
      </c>
      <c r="N65" s="1">
        <f>IFERROR(__xludf.DUMMYFUNCTION("""COMPUTED_VALUE"""),8.56709152E8)</f>
        <v>856709152</v>
      </c>
    </row>
    <row r="66">
      <c r="A66" s="2">
        <f>IFERROR(__xludf.DUMMYFUNCTION("""COMPUTED_VALUE"""),45744.66666666667)</f>
        <v>45744.66667</v>
      </c>
      <c r="B66" s="1">
        <f>IFERROR(__xludf.DUMMYFUNCTION("""COMPUTED_VALUE"""),10933.32)</f>
        <v>10933.32</v>
      </c>
      <c r="D66" s="2">
        <f>IFERROR(__xludf.DUMMYFUNCTION("""COMPUTED_VALUE"""),45744.66666666667)</f>
        <v>45744.66667</v>
      </c>
      <c r="E66" s="1">
        <f>IFERROR(__xludf.DUMMYFUNCTION("""COMPUTED_VALUE"""),11119.66)</f>
        <v>11119.66</v>
      </c>
      <c r="G66" s="2">
        <f>IFERROR(__xludf.DUMMYFUNCTION("""COMPUTED_VALUE"""),45744.66666666667)</f>
        <v>45744.66667</v>
      </c>
      <c r="H66" s="1">
        <f>IFERROR(__xludf.DUMMYFUNCTION("""COMPUTED_VALUE"""),10738.07)</f>
        <v>10738.07</v>
      </c>
      <c r="J66" s="2">
        <f>IFERROR(__xludf.DUMMYFUNCTION("""COMPUTED_VALUE"""),45744.66666666667)</f>
        <v>45744.66667</v>
      </c>
      <c r="K66" s="1">
        <f>IFERROR(__xludf.DUMMYFUNCTION("""COMPUTED_VALUE"""),10745.96)</f>
        <v>10745.96</v>
      </c>
      <c r="M66" s="2">
        <f>IFERROR(__xludf.DUMMYFUNCTION("""COMPUTED_VALUE"""),45744.66666666667)</f>
        <v>45744.66667</v>
      </c>
      <c r="N66" s="1">
        <f>IFERROR(__xludf.DUMMYFUNCTION("""COMPUTED_VALUE"""),7.49446257E8)</f>
        <v>749446257</v>
      </c>
    </row>
    <row r="67">
      <c r="A67" s="2">
        <f>IFERROR(__xludf.DUMMYFUNCTION("""COMPUTED_VALUE"""),45751.66666666667)</f>
        <v>45751.66667</v>
      </c>
      <c r="B67" s="1">
        <f>IFERROR(__xludf.DUMMYFUNCTION("""COMPUTED_VALUE"""),10716.74)</f>
        <v>10716.74</v>
      </c>
      <c r="D67" s="2">
        <f>IFERROR(__xludf.DUMMYFUNCTION("""COMPUTED_VALUE"""),45751.66666666667)</f>
        <v>45751.66667</v>
      </c>
      <c r="E67" s="1">
        <f>IFERROR(__xludf.DUMMYFUNCTION("""COMPUTED_VALUE"""),11098.6)</f>
        <v>11098.6</v>
      </c>
      <c r="G67" s="2">
        <f>IFERROR(__xludf.DUMMYFUNCTION("""COMPUTED_VALUE"""),45751.66666666667)</f>
        <v>45751.66667</v>
      </c>
      <c r="H67" s="1">
        <f>IFERROR(__xludf.DUMMYFUNCTION("""COMPUTED_VALUE"""),9208.27)</f>
        <v>9208.27</v>
      </c>
      <c r="J67" s="2">
        <f>IFERROR(__xludf.DUMMYFUNCTION("""COMPUTED_VALUE"""),45751.66666666667)</f>
        <v>45751.66667</v>
      </c>
      <c r="K67" s="1">
        <f>IFERROR(__xludf.DUMMYFUNCTION("""COMPUTED_VALUE"""),9261.55)</f>
        <v>9261.55</v>
      </c>
      <c r="M67" s="2">
        <f>IFERROR(__xludf.DUMMYFUNCTION("""COMPUTED_VALUE"""),45751.66666666667)</f>
        <v>45751.66667</v>
      </c>
      <c r="N67" s="1">
        <f>IFERROR(__xludf.DUMMYFUNCTION("""COMPUTED_VALUE"""),1.038994143E9)</f>
        <v>1038994143</v>
      </c>
    </row>
    <row r="68">
      <c r="A68" s="2">
        <f>IFERROR(__xludf.DUMMYFUNCTION("""COMPUTED_VALUE"""),45758.66666666667)</f>
        <v>45758.66667</v>
      </c>
      <c r="B68" s="1">
        <f>IFERROR(__xludf.DUMMYFUNCTION("""COMPUTED_VALUE"""),8679.6)</f>
        <v>8679.6</v>
      </c>
      <c r="D68" s="2">
        <f>IFERROR(__xludf.DUMMYFUNCTION("""COMPUTED_VALUE"""),45758.66666666667)</f>
        <v>45758.66667</v>
      </c>
      <c r="E68" s="1">
        <f>IFERROR(__xludf.DUMMYFUNCTION("""COMPUTED_VALUE"""),9900.78)</f>
        <v>9900.78</v>
      </c>
      <c r="G68" s="2">
        <f>IFERROR(__xludf.DUMMYFUNCTION("""COMPUTED_VALUE"""),45758.66666666667)</f>
        <v>45758.66667</v>
      </c>
      <c r="H68" s="1">
        <f>IFERROR(__xludf.DUMMYFUNCTION("""COMPUTED_VALUE"""),8364.8)</f>
        <v>8364.8</v>
      </c>
      <c r="J68" s="2">
        <f>IFERROR(__xludf.DUMMYFUNCTION("""COMPUTED_VALUE"""),45758.66666666667)</f>
        <v>45758.66667</v>
      </c>
      <c r="K68" s="1">
        <f>IFERROR(__xludf.DUMMYFUNCTION("""COMPUTED_VALUE"""),9757.87)</f>
        <v>9757.87</v>
      </c>
      <c r="M68" s="2">
        <f>IFERROR(__xludf.DUMMYFUNCTION("""COMPUTED_VALUE"""),45758.66666666667)</f>
        <v>45758.66667</v>
      </c>
      <c r="N68" s="1">
        <f>IFERROR(__xludf.DUMMYFUNCTION("""COMPUTED_VALUE"""),1.439567458E9)</f>
        <v>1439567458</v>
      </c>
    </row>
    <row r="69">
      <c r="A69" s="2">
        <f>IFERROR(__xludf.DUMMYFUNCTION("""COMPUTED_VALUE"""),45764.66666666667)</f>
        <v>45764.66667</v>
      </c>
      <c r="B69" s="1">
        <f>IFERROR(__xludf.DUMMYFUNCTION("""COMPUTED_VALUE"""),10412.3)</f>
        <v>10412.3</v>
      </c>
      <c r="D69" s="2">
        <f>IFERROR(__xludf.DUMMYFUNCTION("""COMPUTED_VALUE"""),45764.66666666667)</f>
        <v>45764.66667</v>
      </c>
      <c r="E69" s="1">
        <f>IFERROR(__xludf.DUMMYFUNCTION("""COMPUTED_VALUE"""),10470.44)</f>
        <v>10470.44</v>
      </c>
      <c r="G69" s="2">
        <f>IFERROR(__xludf.DUMMYFUNCTION("""COMPUTED_VALUE"""),45764.66666666667)</f>
        <v>45764.66667</v>
      </c>
      <c r="H69" s="1">
        <f>IFERROR(__xludf.DUMMYFUNCTION("""COMPUTED_VALUE"""),9486.92)</f>
        <v>9486.92</v>
      </c>
      <c r="J69" s="2">
        <f>IFERROR(__xludf.DUMMYFUNCTION("""COMPUTED_VALUE"""),45764.66666666667)</f>
        <v>45764.66667</v>
      </c>
      <c r="K69" s="1">
        <f>IFERROR(__xludf.DUMMYFUNCTION("""COMPUTED_VALUE"""),9717.11)</f>
        <v>9717.11</v>
      </c>
      <c r="M69" s="2">
        <f>IFERROR(__xludf.DUMMYFUNCTION("""COMPUTED_VALUE"""),45764.66666666667)</f>
        <v>45764.66667</v>
      </c>
      <c r="N69" s="1">
        <f>IFERROR(__xludf.DUMMYFUNCTION("""COMPUTED_VALUE"""),6.58832859E8)</f>
        <v>658832859</v>
      </c>
    </row>
    <row r="70">
      <c r="A70" s="2">
        <f>IFERROR(__xludf.DUMMYFUNCTION("""COMPUTED_VALUE"""),45772.66666666667)</f>
        <v>45772.66667</v>
      </c>
      <c r="B70" s="1">
        <f>IFERROR(__xludf.DUMMYFUNCTION("""COMPUTED_VALUE"""),9551.81)</f>
        <v>9551.81</v>
      </c>
      <c r="D70" s="2">
        <f>IFERROR(__xludf.DUMMYFUNCTION("""COMPUTED_VALUE"""),45772.66666666667)</f>
        <v>45772.66667</v>
      </c>
      <c r="E70" s="1">
        <f>IFERROR(__xludf.DUMMYFUNCTION("""COMPUTED_VALUE"""),10344.72)</f>
        <v>10344.72</v>
      </c>
      <c r="G70" s="2">
        <f>IFERROR(__xludf.DUMMYFUNCTION("""COMPUTED_VALUE"""),45772.66666666667)</f>
        <v>45772.66667</v>
      </c>
      <c r="H70" s="1">
        <f>IFERROR(__xludf.DUMMYFUNCTION("""COMPUTED_VALUE"""),9362.77)</f>
        <v>9362.77</v>
      </c>
      <c r="J70" s="2">
        <f>IFERROR(__xludf.DUMMYFUNCTION("""COMPUTED_VALUE"""),45772.66666666667)</f>
        <v>45772.66667</v>
      </c>
      <c r="K70" s="1">
        <f>IFERROR(__xludf.DUMMYFUNCTION("""COMPUTED_VALUE"""),10337.36)</f>
        <v>10337.36</v>
      </c>
      <c r="M70" s="2">
        <f>IFERROR(__xludf.DUMMYFUNCTION("""COMPUTED_VALUE"""),45772.66666666667)</f>
        <v>45772.66667</v>
      </c>
      <c r="N70" s="1">
        <f>IFERROR(__xludf.DUMMYFUNCTION("""COMPUTED_VALUE"""),6.79618541E8)</f>
        <v>679618541</v>
      </c>
    </row>
    <row r="71">
      <c r="A71" s="2">
        <f>IFERROR(__xludf.DUMMYFUNCTION("""COMPUTED_VALUE"""),45779.66666666667)</f>
        <v>45779.66667</v>
      </c>
      <c r="B71" s="1">
        <f>IFERROR(__xludf.DUMMYFUNCTION("""COMPUTED_VALUE"""),10355.99)</f>
        <v>10355.99</v>
      </c>
      <c r="D71" s="2">
        <f>IFERROR(__xludf.DUMMYFUNCTION("""COMPUTED_VALUE"""),45779.66666666667)</f>
        <v>45779.66667</v>
      </c>
      <c r="E71" s="1">
        <f>IFERROR(__xludf.DUMMYFUNCTION("""COMPUTED_VALUE"""),10585.26)</f>
        <v>10585.26</v>
      </c>
      <c r="G71" s="2">
        <f>IFERROR(__xludf.DUMMYFUNCTION("""COMPUTED_VALUE"""),45779.66666666667)</f>
        <v>45779.66667</v>
      </c>
      <c r="H71" s="1">
        <f>IFERROR(__xludf.DUMMYFUNCTION("""COMPUTED_VALUE"""),10027.17)</f>
        <v>10027.17</v>
      </c>
      <c r="J71" s="2">
        <f>IFERROR(__xludf.DUMMYFUNCTION("""COMPUTED_VALUE"""),45779.66666666667)</f>
        <v>45779.66667</v>
      </c>
      <c r="K71" s="1">
        <f>IFERROR(__xludf.DUMMYFUNCTION("""COMPUTED_VALUE"""),10174.71)</f>
        <v>10174.71</v>
      </c>
      <c r="M71" s="2">
        <f>IFERROR(__xludf.DUMMYFUNCTION("""COMPUTED_VALUE"""),45779.66666666667)</f>
        <v>45779.66667</v>
      </c>
      <c r="N71" s="1">
        <f>IFERROR(__xludf.DUMMYFUNCTION("""COMPUTED_VALUE"""),8.0404767E8)</f>
        <v>804047670</v>
      </c>
    </row>
    <row r="72">
      <c r="A72" s="2">
        <f>IFERROR(__xludf.DUMMYFUNCTION("""COMPUTED_VALUE"""),45786.66666666667)</f>
        <v>45786.66667</v>
      </c>
      <c r="B72" s="1">
        <f>IFERROR(__xludf.DUMMYFUNCTION("""COMPUTED_VALUE"""),10060.3)</f>
        <v>10060.3</v>
      </c>
      <c r="D72" s="2">
        <f>IFERROR(__xludf.DUMMYFUNCTION("""COMPUTED_VALUE"""),45786.66666666667)</f>
        <v>45786.66667</v>
      </c>
      <c r="E72" s="1">
        <f>IFERROR(__xludf.DUMMYFUNCTION("""COMPUTED_VALUE"""),10107.03)</f>
        <v>10107.03</v>
      </c>
      <c r="G72" s="2">
        <f>IFERROR(__xludf.DUMMYFUNCTION("""COMPUTED_VALUE"""),45786.66666666667)</f>
        <v>45786.66667</v>
      </c>
      <c r="H72" s="1">
        <f>IFERROR(__xludf.DUMMYFUNCTION("""COMPUTED_VALUE"""),9607.11)</f>
        <v>9607.11</v>
      </c>
      <c r="J72" s="2">
        <f>IFERROR(__xludf.DUMMYFUNCTION("""COMPUTED_VALUE"""),45786.66666666667)</f>
        <v>45786.66667</v>
      </c>
      <c r="K72" s="1">
        <f>IFERROR(__xludf.DUMMYFUNCTION("""COMPUTED_VALUE"""),9866.88)</f>
        <v>9866.88</v>
      </c>
      <c r="M72" s="2">
        <f>IFERROR(__xludf.DUMMYFUNCTION("""COMPUTED_VALUE"""),45786.66666666667)</f>
        <v>45786.66667</v>
      </c>
      <c r="N72" s="1">
        <f>IFERROR(__xludf.DUMMYFUNCTION("""COMPUTED_VALUE"""),6.89058677E8)</f>
        <v>689058677</v>
      </c>
    </row>
    <row r="73">
      <c r="A73" s="2">
        <f>IFERROR(__xludf.DUMMYFUNCTION("""COMPUTED_VALUE"""),45793.66666666667)</f>
        <v>45793.66667</v>
      </c>
      <c r="B73" s="1">
        <f>IFERROR(__xludf.DUMMYFUNCTION("""COMPUTED_VALUE"""),10479.68)</f>
        <v>10479.68</v>
      </c>
      <c r="D73" s="2">
        <f>IFERROR(__xludf.DUMMYFUNCTION("""COMPUTED_VALUE"""),45793.66666666667)</f>
        <v>45793.66667</v>
      </c>
      <c r="E73" s="1">
        <f>IFERROR(__xludf.DUMMYFUNCTION("""COMPUTED_VALUE"""),10659.07)</f>
        <v>10659.07</v>
      </c>
      <c r="G73" s="2">
        <f>IFERROR(__xludf.DUMMYFUNCTION("""COMPUTED_VALUE"""),45793.66666666667)</f>
        <v>45793.66667</v>
      </c>
      <c r="H73" s="1">
        <f>IFERROR(__xludf.DUMMYFUNCTION("""COMPUTED_VALUE"""),10295.6)</f>
        <v>10295.6</v>
      </c>
      <c r="J73" s="2">
        <f>IFERROR(__xludf.DUMMYFUNCTION("""COMPUTED_VALUE"""),45793.66666666667)</f>
        <v>45793.66667</v>
      </c>
      <c r="K73" s="1">
        <f>IFERROR(__xludf.DUMMYFUNCTION("""COMPUTED_VALUE"""),10544.54)</f>
        <v>10544.54</v>
      </c>
      <c r="M73" s="2">
        <f>IFERROR(__xludf.DUMMYFUNCTION("""COMPUTED_VALUE"""),45793.66666666667)</f>
        <v>45793.66667</v>
      </c>
      <c r="N73" s="1">
        <f>IFERROR(__xludf.DUMMYFUNCTION("""COMPUTED_VALUE"""),1.01720993E9)</f>
        <v>1017209930</v>
      </c>
    </row>
    <row r="74">
      <c r="A74" s="2">
        <f>IFERROR(__xludf.DUMMYFUNCTION("""COMPUTED_VALUE"""),45800.66666666667)</f>
        <v>45800.66667</v>
      </c>
      <c r="B74" s="1">
        <f>IFERROR(__xludf.DUMMYFUNCTION("""COMPUTED_VALUE"""),10386.75)</f>
        <v>10386.75</v>
      </c>
      <c r="D74" s="2">
        <f>IFERROR(__xludf.DUMMYFUNCTION("""COMPUTED_VALUE"""),45800.66666666667)</f>
        <v>45800.66667</v>
      </c>
      <c r="E74" s="1">
        <f>IFERROR(__xludf.DUMMYFUNCTION("""COMPUTED_VALUE"""),10461.36)</f>
        <v>10461.36</v>
      </c>
      <c r="G74" s="2">
        <f>IFERROR(__xludf.DUMMYFUNCTION("""COMPUTED_VALUE"""),45800.66666666667)</f>
        <v>45800.66667</v>
      </c>
      <c r="H74" s="1">
        <f>IFERROR(__xludf.DUMMYFUNCTION("""COMPUTED_VALUE"""),9705.67)</f>
        <v>9705.67</v>
      </c>
      <c r="J74" s="2">
        <f>IFERROR(__xludf.DUMMYFUNCTION("""COMPUTED_VALUE"""),45800.66666666667)</f>
        <v>45800.66667</v>
      </c>
      <c r="K74" s="1">
        <f>IFERROR(__xludf.DUMMYFUNCTION("""COMPUTED_VALUE"""),9779.0)</f>
        <v>9779</v>
      </c>
      <c r="M74" s="2">
        <f>IFERROR(__xludf.DUMMYFUNCTION("""COMPUTED_VALUE"""),45800.66666666667)</f>
        <v>45800.66667</v>
      </c>
      <c r="N74" s="1">
        <f>IFERROR(__xludf.DUMMYFUNCTION("""COMPUTED_VALUE"""),7.07691387E8)</f>
        <v>707691387</v>
      </c>
    </row>
    <row r="75">
      <c r="A75" s="2">
        <f>IFERROR(__xludf.DUMMYFUNCTION("""COMPUTED_VALUE"""),45807.66666666667)</f>
        <v>45807.66667</v>
      </c>
      <c r="B75" s="1">
        <f>IFERROR(__xludf.DUMMYFUNCTION("""COMPUTED_VALUE"""),9939.95)</f>
        <v>9939.95</v>
      </c>
      <c r="D75" s="2">
        <f>IFERROR(__xludf.DUMMYFUNCTION("""COMPUTED_VALUE"""),45807.66666666667)</f>
        <v>45807.66667</v>
      </c>
      <c r="E75" s="1">
        <f>IFERROR(__xludf.DUMMYFUNCTION("""COMPUTED_VALUE"""),10176.77)</f>
        <v>10176.77</v>
      </c>
      <c r="G75" s="2">
        <f>IFERROR(__xludf.DUMMYFUNCTION("""COMPUTED_VALUE"""),45807.66666666667)</f>
        <v>45807.66667</v>
      </c>
      <c r="H75" s="1">
        <f>IFERROR(__xludf.DUMMYFUNCTION("""COMPUTED_VALUE"""),9836.08)</f>
        <v>9836.08</v>
      </c>
      <c r="J75" s="2">
        <f>IFERROR(__xludf.DUMMYFUNCTION("""COMPUTED_VALUE"""),45807.66666666667)</f>
        <v>45807.66667</v>
      </c>
      <c r="K75" s="1">
        <f>IFERROR(__xludf.DUMMYFUNCTION("""COMPUTED_VALUE"""),10031.69)</f>
        <v>10031.69</v>
      </c>
      <c r="M75" s="2">
        <f>IFERROR(__xludf.DUMMYFUNCTION("""COMPUTED_VALUE"""),45807.66666666667)</f>
        <v>45807.66667</v>
      </c>
      <c r="N75" s="1">
        <f>IFERROR(__xludf.DUMMYFUNCTION("""COMPUTED_VALUE"""),6.4353329E8)</f>
        <v>643533290</v>
      </c>
    </row>
    <row r="76">
      <c r="A76" s="2">
        <f>IFERROR(__xludf.DUMMYFUNCTION("""COMPUTED_VALUE"""),45814.66666666667)</f>
        <v>45814.66667</v>
      </c>
      <c r="B76" s="1">
        <f>IFERROR(__xludf.DUMMYFUNCTION("""COMPUTED_VALUE"""),10020.28)</f>
        <v>10020.28</v>
      </c>
      <c r="D76" s="2">
        <f>IFERROR(__xludf.DUMMYFUNCTION("""COMPUTED_VALUE"""),45814.66666666667)</f>
        <v>45814.66667</v>
      </c>
      <c r="E76" s="1">
        <f>IFERROR(__xludf.DUMMYFUNCTION("""COMPUTED_VALUE"""),10304.03)</f>
        <v>10304.03</v>
      </c>
      <c r="G76" s="2">
        <f>IFERROR(__xludf.DUMMYFUNCTION("""COMPUTED_VALUE"""),45814.66666666667)</f>
        <v>45814.66667</v>
      </c>
      <c r="H76" s="1">
        <f>IFERROR(__xludf.DUMMYFUNCTION("""COMPUTED_VALUE"""),9984.67)</f>
        <v>9984.67</v>
      </c>
      <c r="J76" s="2">
        <f>IFERROR(__xludf.DUMMYFUNCTION("""COMPUTED_VALUE"""),45814.66666666667)</f>
        <v>45814.66667</v>
      </c>
      <c r="K76" s="1">
        <f>IFERROR(__xludf.DUMMYFUNCTION("""COMPUTED_VALUE"""),10200.06)</f>
        <v>10200.06</v>
      </c>
      <c r="M76" s="2">
        <f>IFERROR(__xludf.DUMMYFUNCTION("""COMPUTED_VALUE"""),45814.66666666667)</f>
        <v>45814.66667</v>
      </c>
      <c r="N76" s="1">
        <f>IFERROR(__xludf.DUMMYFUNCTION("""COMPUTED_VALUE"""),7.10528012E8)</f>
        <v>710528012</v>
      </c>
    </row>
    <row r="77">
      <c r="A77" s="2">
        <f>IFERROR(__xludf.DUMMYFUNCTION("""COMPUTED_VALUE"""),45821.66666666667)</f>
        <v>45821.66667</v>
      </c>
      <c r="B77" s="1">
        <f>IFERROR(__xludf.DUMMYFUNCTION("""COMPUTED_VALUE"""),10223.63)</f>
        <v>10223.63</v>
      </c>
      <c r="D77" s="2">
        <f>IFERROR(__xludf.DUMMYFUNCTION("""COMPUTED_VALUE"""),45821.66666666667)</f>
        <v>45821.66667</v>
      </c>
      <c r="E77" s="1">
        <f>IFERROR(__xludf.DUMMYFUNCTION("""COMPUTED_VALUE"""),10308.16)</f>
        <v>10308.16</v>
      </c>
      <c r="G77" s="2">
        <f>IFERROR(__xludf.DUMMYFUNCTION("""COMPUTED_VALUE"""),45821.66666666667)</f>
        <v>45821.66667</v>
      </c>
      <c r="H77" s="1">
        <f>IFERROR(__xludf.DUMMYFUNCTION("""COMPUTED_VALUE"""),9800.54)</f>
        <v>9800.54</v>
      </c>
      <c r="J77" s="2">
        <f>IFERROR(__xludf.DUMMYFUNCTION("""COMPUTED_VALUE"""),45821.66666666667)</f>
        <v>45821.66667</v>
      </c>
      <c r="K77" s="1">
        <f>IFERROR(__xludf.DUMMYFUNCTION("""COMPUTED_VALUE"""),9833.67)</f>
        <v>9833.67</v>
      </c>
      <c r="M77" s="2">
        <f>IFERROR(__xludf.DUMMYFUNCTION("""COMPUTED_VALUE"""),45821.66666666667)</f>
        <v>45821.66667</v>
      </c>
      <c r="N77" s="1">
        <f>IFERROR(__xludf.DUMMYFUNCTION("""COMPUTED_VALUE"""),6.70837062E8)</f>
        <v>670837062</v>
      </c>
    </row>
    <row r="78">
      <c r="A78" s="2">
        <f>IFERROR(__xludf.DUMMYFUNCTION("""COMPUTED_VALUE"""),45828.66666666667)</f>
        <v>45828.66667</v>
      </c>
      <c r="B78" s="1">
        <f>IFERROR(__xludf.DUMMYFUNCTION("""COMPUTED_VALUE"""),9873.21)</f>
        <v>9873.21</v>
      </c>
      <c r="D78" s="2">
        <f>IFERROR(__xludf.DUMMYFUNCTION("""COMPUTED_VALUE"""),45828.66666666667)</f>
        <v>45828.66667</v>
      </c>
      <c r="E78" s="1">
        <f>IFERROR(__xludf.DUMMYFUNCTION("""COMPUTED_VALUE"""),10102.22)</f>
        <v>10102.22</v>
      </c>
      <c r="G78" s="2">
        <f>IFERROR(__xludf.DUMMYFUNCTION("""COMPUTED_VALUE"""),45828.66666666667)</f>
        <v>45828.66667</v>
      </c>
      <c r="H78" s="1">
        <f>IFERROR(__xludf.DUMMYFUNCTION("""COMPUTED_VALUE"""),9792.61)</f>
        <v>9792.61</v>
      </c>
      <c r="J78" s="2">
        <f>IFERROR(__xludf.DUMMYFUNCTION("""COMPUTED_VALUE"""),45828.66666666667)</f>
        <v>45828.66667</v>
      </c>
      <c r="K78" s="1">
        <f>IFERROR(__xludf.DUMMYFUNCTION("""COMPUTED_VALUE"""),10072.59)</f>
        <v>10072.59</v>
      </c>
      <c r="M78" s="2">
        <f>IFERROR(__xludf.DUMMYFUNCTION("""COMPUTED_VALUE"""),45828.66666666667)</f>
        <v>45828.66667</v>
      </c>
      <c r="N78" s="1">
        <f>IFERROR(__xludf.DUMMYFUNCTION("""COMPUTED_VALUE"""),6.10690946E8)</f>
        <v>610690946</v>
      </c>
    </row>
    <row r="79">
      <c r="A79" s="2">
        <f>IFERROR(__xludf.DUMMYFUNCTION("""COMPUTED_VALUE"""),45835.66666666667)</f>
        <v>45835.66667</v>
      </c>
      <c r="B79" s="1">
        <f>IFERROR(__xludf.DUMMYFUNCTION("""COMPUTED_VALUE"""),10097.75)</f>
        <v>10097.75</v>
      </c>
      <c r="D79" s="2">
        <f>IFERROR(__xludf.DUMMYFUNCTION("""COMPUTED_VALUE"""),45835.66666666667)</f>
        <v>45835.66667</v>
      </c>
      <c r="E79" s="1">
        <f>IFERROR(__xludf.DUMMYFUNCTION("""COMPUTED_VALUE"""),10211.76)</f>
        <v>10211.76</v>
      </c>
      <c r="G79" s="2">
        <f>IFERROR(__xludf.DUMMYFUNCTION("""COMPUTED_VALUE"""),45835.66666666667)</f>
        <v>45835.66667</v>
      </c>
      <c r="H79" s="1">
        <f>IFERROR(__xludf.DUMMYFUNCTION("""COMPUTED_VALUE"""),9967.78)</f>
        <v>9967.78</v>
      </c>
      <c r="J79" s="2">
        <f>IFERROR(__xludf.DUMMYFUNCTION("""COMPUTED_VALUE"""),45835.66666666667)</f>
        <v>45835.66667</v>
      </c>
      <c r="K79" s="1">
        <f>IFERROR(__xludf.DUMMYFUNCTION("""COMPUTED_VALUE"""),10110.38)</f>
        <v>10110.38</v>
      </c>
      <c r="M79" s="2">
        <f>IFERROR(__xludf.DUMMYFUNCTION("""COMPUTED_VALUE"""),45835.66666666667)</f>
        <v>45835.66667</v>
      </c>
      <c r="N79" s="1">
        <f>IFERROR(__xludf.DUMMYFUNCTION("""COMPUTED_VALUE"""),8.73339902E8)</f>
        <v>873339902</v>
      </c>
    </row>
    <row r="80">
      <c r="A80" s="2">
        <f>IFERROR(__xludf.DUMMYFUNCTION("""COMPUTED_VALUE"""),45841.54166666667)</f>
        <v>45841.54167</v>
      </c>
      <c r="B80" s="1">
        <f>IFERROR(__xludf.DUMMYFUNCTION("""COMPUTED_VALUE"""),10162.49)</f>
        <v>10162.49</v>
      </c>
      <c r="D80" s="2">
        <f>IFERROR(__xludf.DUMMYFUNCTION("""COMPUTED_VALUE"""),45841.54166666667)</f>
        <v>45841.54167</v>
      </c>
      <c r="E80" s="1">
        <f>IFERROR(__xludf.DUMMYFUNCTION("""COMPUTED_VALUE"""),10777.93)</f>
        <v>10777.93</v>
      </c>
      <c r="G80" s="2">
        <f>IFERROR(__xludf.DUMMYFUNCTION("""COMPUTED_VALUE"""),45841.54166666667)</f>
        <v>45841.54167</v>
      </c>
      <c r="H80" s="1">
        <f>IFERROR(__xludf.DUMMYFUNCTION("""COMPUTED_VALUE"""),10043.96)</f>
        <v>10043.96</v>
      </c>
      <c r="J80" s="2">
        <f>IFERROR(__xludf.DUMMYFUNCTION("""COMPUTED_VALUE"""),45841.54166666667)</f>
        <v>45841.54167</v>
      </c>
      <c r="K80" s="1">
        <f>IFERROR(__xludf.DUMMYFUNCTION("""COMPUTED_VALUE"""),10723.04)</f>
        <v>10723.04</v>
      </c>
      <c r="M80" s="2">
        <f>IFERROR(__xludf.DUMMYFUNCTION("""COMPUTED_VALUE"""),45841.54166666667)</f>
        <v>45841.54167</v>
      </c>
      <c r="N80" s="1">
        <f>IFERROR(__xludf.DUMMYFUNCTION("""COMPUTED_VALUE"""),6.67443826E8)</f>
        <v>667443826</v>
      </c>
    </row>
    <row r="81">
      <c r="A81" s="2">
        <f>IFERROR(__xludf.DUMMYFUNCTION("""COMPUTED_VALUE"""),45849.66666666667)</f>
        <v>45849.66667</v>
      </c>
      <c r="B81" s="1">
        <f>IFERROR(__xludf.DUMMYFUNCTION("""COMPUTED_VALUE"""),10692.73)</f>
        <v>10692.73</v>
      </c>
      <c r="D81" s="2">
        <f>IFERROR(__xludf.DUMMYFUNCTION("""COMPUTED_VALUE"""),45849.66666666667)</f>
        <v>45849.66667</v>
      </c>
      <c r="E81" s="1">
        <f>IFERROR(__xludf.DUMMYFUNCTION("""COMPUTED_VALUE"""),10842.54)</f>
        <v>10842.54</v>
      </c>
      <c r="G81" s="2">
        <f>IFERROR(__xludf.DUMMYFUNCTION("""COMPUTED_VALUE"""),45849.66666666667)</f>
        <v>45849.66667</v>
      </c>
      <c r="H81" s="1">
        <f>IFERROR(__xludf.DUMMYFUNCTION("""COMPUTED_VALUE"""),10415.43)</f>
        <v>10415.43</v>
      </c>
      <c r="J81" s="2">
        <f>IFERROR(__xludf.DUMMYFUNCTION("""COMPUTED_VALUE"""),45849.66666666667)</f>
        <v>45849.66667</v>
      </c>
      <c r="K81" s="1">
        <f>IFERROR(__xludf.DUMMYFUNCTION("""COMPUTED_VALUE"""),10605.14)</f>
        <v>10605.14</v>
      </c>
      <c r="M81" s="2">
        <f>IFERROR(__xludf.DUMMYFUNCTION("""COMPUTED_VALUE"""),45849.66666666667)</f>
        <v>45849.66667</v>
      </c>
      <c r="N81" s="1">
        <f>IFERROR(__xludf.DUMMYFUNCTION("""COMPUTED_VALUE"""),6.48030401E8)</f>
        <v>648030401</v>
      </c>
    </row>
    <row r="82">
      <c r="A82" s="2">
        <f>IFERROR(__xludf.DUMMYFUNCTION("""COMPUTED_VALUE"""),45856.66666666667)</f>
        <v>45856.66667</v>
      </c>
      <c r="B82" s="1">
        <f>IFERROR(__xludf.DUMMYFUNCTION("""COMPUTED_VALUE"""),10550.38)</f>
        <v>10550.38</v>
      </c>
      <c r="D82" s="2">
        <f>IFERROR(__xludf.DUMMYFUNCTION("""COMPUTED_VALUE"""),45856.66666666667)</f>
        <v>45856.66667</v>
      </c>
      <c r="E82" s="1">
        <f>IFERROR(__xludf.DUMMYFUNCTION("""COMPUTED_VALUE"""),10656.41)</f>
        <v>10656.41</v>
      </c>
      <c r="G82" s="2">
        <f>IFERROR(__xludf.DUMMYFUNCTION("""COMPUTED_VALUE"""),45856.66666666667)</f>
        <v>45856.66667</v>
      </c>
      <c r="H82" s="1">
        <f>IFERROR(__xludf.DUMMYFUNCTION("""COMPUTED_VALUE"""),10432.08)</f>
        <v>10432.08</v>
      </c>
      <c r="J82" s="2">
        <f>IFERROR(__xludf.DUMMYFUNCTION("""COMPUTED_VALUE"""),45856.66666666667)</f>
        <v>45856.66667</v>
      </c>
      <c r="K82" s="1">
        <f>IFERROR(__xludf.DUMMYFUNCTION("""COMPUTED_VALUE"""),10621.34)</f>
        <v>10621.34</v>
      </c>
      <c r="M82" s="2">
        <f>IFERROR(__xludf.DUMMYFUNCTION("""COMPUTED_VALUE"""),45856.66666666667)</f>
        <v>45856.66667</v>
      </c>
      <c r="N82" s="1">
        <f>IFERROR(__xludf.DUMMYFUNCTION("""COMPUTED_VALUE"""),6.25941249E8)</f>
        <v>625941249</v>
      </c>
    </row>
    <row r="83">
      <c r="A83" s="2">
        <f>IFERROR(__xludf.DUMMYFUNCTION("""COMPUTED_VALUE"""),45863.66666666667)</f>
        <v>45863.66667</v>
      </c>
      <c r="B83" s="1">
        <f>IFERROR(__xludf.DUMMYFUNCTION("""COMPUTED_VALUE"""),10654.23)</f>
        <v>10654.23</v>
      </c>
      <c r="D83" s="2">
        <f>IFERROR(__xludf.DUMMYFUNCTION("""COMPUTED_VALUE"""),45863.66666666667)</f>
        <v>45863.66667</v>
      </c>
      <c r="E83" s="1">
        <f>IFERROR(__xludf.DUMMYFUNCTION("""COMPUTED_VALUE"""),10832.47)</f>
        <v>10832.47</v>
      </c>
      <c r="G83" s="2">
        <f>IFERROR(__xludf.DUMMYFUNCTION("""COMPUTED_VALUE"""),45863.66666666667)</f>
        <v>45863.66667</v>
      </c>
      <c r="H83" s="1">
        <f>IFERROR(__xludf.DUMMYFUNCTION("""COMPUTED_VALUE"""),10650.02)</f>
        <v>10650.02</v>
      </c>
      <c r="J83" s="2">
        <f>IFERROR(__xludf.DUMMYFUNCTION("""COMPUTED_VALUE"""),45863.66666666667)</f>
        <v>45863.66667</v>
      </c>
      <c r="K83" s="1">
        <f>IFERROR(__xludf.DUMMYFUNCTION("""COMPUTED_VALUE"""),10752.65)</f>
        <v>10752.65</v>
      </c>
      <c r="M83" s="2">
        <f>IFERROR(__xludf.DUMMYFUNCTION("""COMPUTED_VALUE"""),45863.66666666667)</f>
        <v>45863.66667</v>
      </c>
      <c r="N83" s="1">
        <f>IFERROR(__xludf.DUMMYFUNCTION("""COMPUTED_VALUE"""),5.96559934E8)</f>
        <v>596559934</v>
      </c>
    </row>
    <row r="84">
      <c r="A84" s="2">
        <f>IFERROR(__xludf.DUMMYFUNCTION("""COMPUTED_VALUE"""),45870.66666666667)</f>
        <v>45870.66667</v>
      </c>
      <c r="B84" s="1">
        <f>IFERROR(__xludf.DUMMYFUNCTION("""COMPUTED_VALUE"""),10766.35)</f>
        <v>10766.35</v>
      </c>
      <c r="D84" s="2">
        <f>IFERROR(__xludf.DUMMYFUNCTION("""COMPUTED_VALUE"""),45870.66666666667)</f>
        <v>45870.66667</v>
      </c>
      <c r="E84" s="1">
        <f>IFERROR(__xludf.DUMMYFUNCTION("""COMPUTED_VALUE"""),10814.48)</f>
        <v>10814.48</v>
      </c>
      <c r="G84" s="2">
        <f>IFERROR(__xludf.DUMMYFUNCTION("""COMPUTED_VALUE"""),45870.66666666667)</f>
        <v>45870.66667</v>
      </c>
      <c r="H84" s="1">
        <f>IFERROR(__xludf.DUMMYFUNCTION("""COMPUTED_VALUE"""),10165.65)</f>
        <v>10165.65</v>
      </c>
      <c r="J84" s="2">
        <f>IFERROR(__xludf.DUMMYFUNCTION("""COMPUTED_VALUE"""),45870.66666666667)</f>
        <v>45870.66667</v>
      </c>
      <c r="K84" s="1">
        <f>IFERROR(__xludf.DUMMYFUNCTION("""COMPUTED_VALUE"""),10208.24)</f>
        <v>10208.24</v>
      </c>
      <c r="M84" s="2">
        <f>IFERROR(__xludf.DUMMYFUNCTION("""COMPUTED_VALUE"""),45870.66666666667)</f>
        <v>45870.66667</v>
      </c>
      <c r="N84" s="1">
        <f>IFERROR(__xludf.DUMMYFUNCTION("""COMPUTED_VALUE"""),8.36524514E8)</f>
        <v>836524514</v>
      </c>
    </row>
    <row r="85">
      <c r="A85" s="2">
        <f>IFERROR(__xludf.DUMMYFUNCTION("""COMPUTED_VALUE"""),45877.66666666667)</f>
        <v>45877.66667</v>
      </c>
      <c r="B85" s="1">
        <f>IFERROR(__xludf.DUMMYFUNCTION("""COMPUTED_VALUE"""),10311.85)</f>
        <v>10311.85</v>
      </c>
      <c r="D85" s="2">
        <f>IFERROR(__xludf.DUMMYFUNCTION("""COMPUTED_VALUE"""),45877.66666666667)</f>
        <v>45877.66667</v>
      </c>
      <c r="E85" s="1">
        <f>IFERROR(__xludf.DUMMYFUNCTION("""COMPUTED_VALUE"""),11539.98)</f>
        <v>11539.98</v>
      </c>
      <c r="G85" s="2">
        <f>IFERROR(__xludf.DUMMYFUNCTION("""COMPUTED_VALUE"""),45877.66666666667)</f>
        <v>45877.66667</v>
      </c>
      <c r="H85" s="1">
        <f>IFERROR(__xludf.DUMMYFUNCTION("""COMPUTED_VALUE"""),10188.7)</f>
        <v>10188.7</v>
      </c>
      <c r="J85" s="2">
        <f>IFERROR(__xludf.DUMMYFUNCTION("""COMPUTED_VALUE"""),45877.66666666667)</f>
        <v>45877.66667</v>
      </c>
      <c r="K85" s="1">
        <f>IFERROR(__xludf.DUMMYFUNCTION("""COMPUTED_VALUE"""),11466.13)</f>
        <v>11466.13</v>
      </c>
      <c r="M85" s="2">
        <f>IFERROR(__xludf.DUMMYFUNCTION("""COMPUTED_VALUE"""),45877.66666666667)</f>
        <v>45877.66667</v>
      </c>
      <c r="N85" s="1">
        <f>IFERROR(__xludf.DUMMYFUNCTION("""COMPUTED_VALUE"""),9.19309099E8)</f>
        <v>919309099</v>
      </c>
    </row>
    <row r="86">
      <c r="A86" s="2">
        <f>IFERROR(__xludf.DUMMYFUNCTION("""COMPUTED_VALUE"""),45884.66666666667)</f>
        <v>45884.66667</v>
      </c>
      <c r="B86" s="1">
        <f>IFERROR(__xludf.DUMMYFUNCTION("""COMPUTED_VALUE"""),11390.53)</f>
        <v>11390.53</v>
      </c>
      <c r="D86" s="2">
        <f>IFERROR(__xludf.DUMMYFUNCTION("""COMPUTED_VALUE"""),45884.66666666667)</f>
        <v>45884.66667</v>
      </c>
      <c r="E86" s="1">
        <f>IFERROR(__xludf.DUMMYFUNCTION("""COMPUTED_VALUE"""),11741.9)</f>
        <v>11741.9</v>
      </c>
      <c r="G86" s="2">
        <f>IFERROR(__xludf.DUMMYFUNCTION("""COMPUTED_VALUE"""),45884.66666666667)</f>
        <v>45884.66667</v>
      </c>
      <c r="H86" s="1">
        <f>IFERROR(__xludf.DUMMYFUNCTION("""COMPUTED_VALUE"""),11260.96)</f>
        <v>11260.96</v>
      </c>
      <c r="J86" s="2">
        <f>IFERROR(__xludf.DUMMYFUNCTION("""COMPUTED_VALUE"""),45884.66666666667)</f>
        <v>45884.66667</v>
      </c>
      <c r="K86" s="1">
        <f>IFERROR(__xludf.DUMMYFUNCTION("""COMPUTED_VALUE"""),11580.62)</f>
        <v>11580.62</v>
      </c>
      <c r="M86" s="2">
        <f>IFERROR(__xludf.DUMMYFUNCTION("""COMPUTED_VALUE"""),45884.66666666667)</f>
        <v>45884.66667</v>
      </c>
      <c r="N86" s="1">
        <f>IFERROR(__xludf.DUMMYFUNCTION("""COMPUTED_VALUE"""),6.54635454E8)</f>
        <v>654635454</v>
      </c>
    </row>
    <row r="87">
      <c r="A87" s="2">
        <f>IFERROR(__xludf.DUMMYFUNCTION("""COMPUTED_VALUE"""),45891.66666666667)</f>
        <v>45891.66667</v>
      </c>
      <c r="B87" s="1">
        <f>IFERROR(__xludf.DUMMYFUNCTION("""COMPUTED_VALUE"""),11594.92)</f>
        <v>11594.92</v>
      </c>
      <c r="D87" s="2">
        <f>IFERROR(__xludf.DUMMYFUNCTION("""COMPUTED_VALUE"""),45891.66666666667)</f>
        <v>45891.66667</v>
      </c>
      <c r="E87" s="1">
        <f>IFERROR(__xludf.DUMMYFUNCTION("""COMPUTED_VALUE"""),11655.76)</f>
        <v>11655.76</v>
      </c>
      <c r="G87" s="2">
        <f>IFERROR(__xludf.DUMMYFUNCTION("""COMPUTED_VALUE"""),45891.66666666667)</f>
        <v>45891.66667</v>
      </c>
      <c r="H87" s="1">
        <f>IFERROR(__xludf.DUMMYFUNCTION("""COMPUTED_VALUE"""),11196.72)</f>
        <v>11196.72</v>
      </c>
      <c r="J87" s="2">
        <f>IFERROR(__xludf.DUMMYFUNCTION("""COMPUTED_VALUE"""),45891.66666666667)</f>
        <v>45891.66667</v>
      </c>
      <c r="K87" s="1">
        <f>IFERROR(__xludf.DUMMYFUNCTION("""COMPUTED_VALUE"""),11409.87)</f>
        <v>11409.87</v>
      </c>
      <c r="M87" s="2">
        <f>IFERROR(__xludf.DUMMYFUNCTION("""COMPUTED_VALUE"""),45891.66666666667)</f>
        <v>45891.66667</v>
      </c>
      <c r="N87" s="1">
        <f>IFERROR(__xludf.DUMMYFUNCTION("""COMPUTED_VALUE"""),5.18812982E8)</f>
        <v>518812982</v>
      </c>
    </row>
    <row r="88">
      <c r="A88" s="2">
        <f>IFERROR(__xludf.DUMMYFUNCTION("""COMPUTED_VALUE"""),45898.66666666667)</f>
        <v>45898.66667</v>
      </c>
      <c r="B88" s="1">
        <f>IFERROR(__xludf.DUMMYFUNCTION("""COMPUTED_VALUE"""),11354.85)</f>
        <v>11354.85</v>
      </c>
      <c r="D88" s="2">
        <f>IFERROR(__xludf.DUMMYFUNCTION("""COMPUTED_VALUE"""),45898.66666666667)</f>
        <v>45898.66667</v>
      </c>
      <c r="E88" s="1">
        <f>IFERROR(__xludf.DUMMYFUNCTION("""COMPUTED_VALUE"""),11717.59)</f>
        <v>11717.59</v>
      </c>
      <c r="G88" s="2">
        <f>IFERROR(__xludf.DUMMYFUNCTION("""COMPUTED_VALUE"""),45898.66666666667)</f>
        <v>45898.66667</v>
      </c>
      <c r="H88" s="1">
        <f>IFERROR(__xludf.DUMMYFUNCTION("""COMPUTED_VALUE"""),11276.64)</f>
        <v>11276.64</v>
      </c>
      <c r="J88" s="2">
        <f>IFERROR(__xludf.DUMMYFUNCTION("""COMPUTED_VALUE"""),45898.66666666667)</f>
        <v>45898.66667</v>
      </c>
      <c r="K88" s="1">
        <f>IFERROR(__xludf.DUMMYFUNCTION("""COMPUTED_VALUE"""),11635.25)</f>
        <v>11635.25</v>
      </c>
      <c r="M88" s="2">
        <f>IFERROR(__xludf.DUMMYFUNCTION("""COMPUTED_VALUE"""),45898.66666666667)</f>
        <v>45898.66667</v>
      </c>
      <c r="N88" s="1">
        <f>IFERROR(__xludf.DUMMYFUNCTION("""COMPUTED_VALUE"""),6.4399538E8)</f>
        <v>643995380</v>
      </c>
    </row>
    <row r="89">
      <c r="A89" s="2">
        <f>IFERROR(__xludf.DUMMYFUNCTION("""COMPUTED_VALUE"""),45905.66666666667)</f>
        <v>45905.66667</v>
      </c>
      <c r="B89" s="1">
        <f>IFERROR(__xludf.DUMMYFUNCTION("""COMPUTED_VALUE"""),11490.63)</f>
        <v>11490.63</v>
      </c>
      <c r="D89" s="2">
        <f>IFERROR(__xludf.DUMMYFUNCTION("""COMPUTED_VALUE"""),45905.66666666667)</f>
        <v>45905.66667</v>
      </c>
      <c r="E89" s="1">
        <f>IFERROR(__xludf.DUMMYFUNCTION("""COMPUTED_VALUE"""),12104.38)</f>
        <v>12104.38</v>
      </c>
      <c r="G89" s="2">
        <f>IFERROR(__xludf.DUMMYFUNCTION("""COMPUTED_VALUE"""),45905.66666666667)</f>
        <v>45905.66667</v>
      </c>
      <c r="H89" s="1">
        <f>IFERROR(__xludf.DUMMYFUNCTION("""COMPUTED_VALUE"""),11393.6)</f>
        <v>11393.6</v>
      </c>
      <c r="J89" s="2">
        <f>IFERROR(__xludf.DUMMYFUNCTION("""COMPUTED_VALUE"""),45905.66666666667)</f>
        <v>45905.66667</v>
      </c>
      <c r="K89" s="1">
        <f>IFERROR(__xludf.DUMMYFUNCTION("""COMPUTED_VALUE"""),12034.7)</f>
        <v>12034.7</v>
      </c>
      <c r="M89" s="2">
        <f>IFERROR(__xludf.DUMMYFUNCTION("""COMPUTED_VALUE"""),45905.66666666667)</f>
        <v>45905.66667</v>
      </c>
      <c r="N89" s="1">
        <f>IFERROR(__xludf.DUMMYFUNCTION("""COMPUTED_VALUE"""),6.4443783E8)</f>
        <v>644437830</v>
      </c>
    </row>
    <row r="90">
      <c r="A90" s="2">
        <f>IFERROR(__xludf.DUMMYFUNCTION("""COMPUTED_VALUE"""),45912.66666666667)</f>
        <v>45912.66667</v>
      </c>
      <c r="B90" s="1">
        <f>IFERROR(__xludf.DUMMYFUNCTION("""COMPUTED_VALUE"""),12038.48)</f>
        <v>12038.48</v>
      </c>
      <c r="D90" s="2">
        <f>IFERROR(__xludf.DUMMYFUNCTION("""COMPUTED_VALUE"""),45912.66666666667)</f>
        <v>45912.66667</v>
      </c>
      <c r="E90" s="1">
        <f>IFERROR(__xludf.DUMMYFUNCTION("""COMPUTED_VALUE"""),12058.62)</f>
        <v>12058.62</v>
      </c>
      <c r="G90" s="2">
        <f>IFERROR(__xludf.DUMMYFUNCTION("""COMPUTED_VALUE"""),45912.66666666667)</f>
        <v>45912.66667</v>
      </c>
      <c r="H90" s="1">
        <f>IFERROR(__xludf.DUMMYFUNCTION("""COMPUTED_VALUE"""),11412.41)</f>
        <v>11412.41</v>
      </c>
      <c r="J90" s="2">
        <f>IFERROR(__xludf.DUMMYFUNCTION("""COMPUTED_VALUE"""),45912.66666666667)</f>
        <v>45912.66667</v>
      </c>
      <c r="K90" s="1">
        <f>IFERROR(__xludf.DUMMYFUNCTION("""COMPUTED_VALUE"""),11804.75)</f>
        <v>11804.75</v>
      </c>
      <c r="M90" s="2">
        <f>IFERROR(__xludf.DUMMYFUNCTION("""COMPUTED_VALUE"""),45912.66666666667)</f>
        <v>45912.66667</v>
      </c>
      <c r="N90" s="1">
        <f>IFERROR(__xludf.DUMMYFUNCTION("""COMPUTED_VALUE"""),7.58050752E8)</f>
        <v>758050752</v>
      </c>
    </row>
    <row r="91">
      <c r="A91" s="2">
        <f>IFERROR(__xludf.DUMMYFUNCTION("""COMPUTED_VALUE"""),45919.66666666667)</f>
        <v>45919.66667</v>
      </c>
      <c r="B91" s="1">
        <f>IFERROR(__xludf.DUMMYFUNCTION("""COMPUTED_VALUE"""),11949.19)</f>
        <v>11949.19</v>
      </c>
      <c r="D91" s="2">
        <f>IFERROR(__xludf.DUMMYFUNCTION("""COMPUTED_VALUE"""),45919.66666666667)</f>
        <v>45919.66667</v>
      </c>
      <c r="E91" s="1">
        <f>IFERROR(__xludf.DUMMYFUNCTION("""COMPUTED_VALUE"""),12419.62)</f>
        <v>12419.62</v>
      </c>
      <c r="G91" s="2">
        <f>IFERROR(__xludf.DUMMYFUNCTION("""COMPUTED_VALUE"""),45919.66666666667)</f>
        <v>45919.66667</v>
      </c>
      <c r="H91" s="1">
        <f>IFERROR(__xludf.DUMMYFUNCTION("""COMPUTED_VALUE"""),11870.92)</f>
        <v>11870.92</v>
      </c>
      <c r="J91" s="2">
        <f>IFERROR(__xludf.DUMMYFUNCTION("""COMPUTED_VALUE"""),45919.66666666667)</f>
        <v>45919.66667</v>
      </c>
      <c r="K91" s="1">
        <f>IFERROR(__xludf.DUMMYFUNCTION("""COMPUTED_VALUE"""),12384.05)</f>
        <v>12384.05</v>
      </c>
      <c r="M91" s="2">
        <f>IFERROR(__xludf.DUMMYFUNCTION("""COMPUTED_VALUE"""),45919.66666666667)</f>
        <v>45919.66667</v>
      </c>
      <c r="N91" s="1">
        <f>IFERROR(__xludf.DUMMYFUNCTION("""COMPUTED_VALUE"""),8.40329556E8)</f>
        <v>840329556</v>
      </c>
    </row>
  </sheetData>
  <drawing r:id="rId1"/>
</worksheet>
</file>