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IFERROR(__xludf.DUMMYFUNCTION("GOOGLEFINANCE(""DJUSCT"", ""open"", DATE(2024,1,1), TODAY(), ""WEEKLY"")"),"Date")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IFERROR(__xludf.DUMMYFUNCTION("GOOGLEFINANCE(""DJUSCT"", ""high"", DATE(2024,1,1), TODAY(), ""WEEKLY"")"),"Date")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IFERROR(__xludf.DUMMYFUNCTION("GOOGLEFINANCE(""DJUSCT"", ""low"", DATE(2024,1,1), TODAY(), ""WEEKLY"")"),"Date")</f>
        <v>Date</v>
      </c>
      <c r="H1" s="1" t="str">
        <f>IFERROR(__xludf.DUMMYFUNCTION("""COMPUTED_VALUE"""),"Low")</f>
        <v>Low</v>
      </c>
      <c r="J1" s="1" t="str">
        <f>IFERROR(__xludf.DUMMYFUNCTION("GOOGLEFINANCE(""DJUSCT"", ""close"", DATE(2024,1,1), TODAY(), ""WEEKLY"")"),"Date")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IFERROR(__xludf.DUMMYFUNCTION("GOOGLEFINANCE(""DJUSCT"", ""volume"", DATE(2024,1,1), TODAY(), ""WEEKLY"")"),"Date")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IFERROR(__xludf.DUMMYFUNCTION("""COMPUTED_VALUE"""),45296.66666666667)</f>
        <v>45296.66667</v>
      </c>
      <c r="B2" s="1">
        <f>IFERROR(__xludf.DUMMYFUNCTION("""COMPUTED_VALUE"""),1581.02)</f>
        <v>1581.02</v>
      </c>
      <c r="D2" s="2">
        <f>IFERROR(__xludf.DUMMYFUNCTION("""COMPUTED_VALUE"""),45296.66666666667)</f>
        <v>45296.66667</v>
      </c>
      <c r="E2" s="1">
        <f>IFERROR(__xludf.DUMMYFUNCTION("""COMPUTED_VALUE"""),1584.44)</f>
        <v>1584.44</v>
      </c>
      <c r="G2" s="2">
        <f>IFERROR(__xludf.DUMMYFUNCTION("""COMPUTED_VALUE"""),45296.66666666667)</f>
        <v>45296.66667</v>
      </c>
      <c r="H2" s="1">
        <f>IFERROR(__xludf.DUMMYFUNCTION("""COMPUTED_VALUE"""),1560.47)</f>
        <v>1560.47</v>
      </c>
      <c r="J2" s="2">
        <f>IFERROR(__xludf.DUMMYFUNCTION("""COMPUTED_VALUE"""),45296.66666666667)</f>
        <v>45296.66667</v>
      </c>
      <c r="K2" s="1">
        <f>IFERROR(__xludf.DUMMYFUNCTION("""COMPUTED_VALUE"""),1564.91)</f>
        <v>1564.91</v>
      </c>
      <c r="M2" s="2">
        <f>IFERROR(__xludf.DUMMYFUNCTION("""COMPUTED_VALUE"""),45296.66666666667)</f>
        <v>45296.66667</v>
      </c>
      <c r="N2" s="1">
        <f>IFERROR(__xludf.DUMMYFUNCTION("""COMPUTED_VALUE"""),1.22396267E8)</f>
        <v>122396267</v>
      </c>
    </row>
    <row r="3">
      <c r="A3" s="2">
        <f>IFERROR(__xludf.DUMMYFUNCTION("""COMPUTED_VALUE"""),45303.66666666667)</f>
        <v>45303.66667</v>
      </c>
      <c r="B3" s="1">
        <f>IFERROR(__xludf.DUMMYFUNCTION("""COMPUTED_VALUE"""),1564.69)</f>
        <v>1564.69</v>
      </c>
      <c r="D3" s="2">
        <f>IFERROR(__xludf.DUMMYFUNCTION("""COMPUTED_VALUE"""),45303.66666666667)</f>
        <v>45303.66667</v>
      </c>
      <c r="E3" s="1">
        <f>IFERROR(__xludf.DUMMYFUNCTION("""COMPUTED_VALUE"""),1621.27)</f>
        <v>1621.27</v>
      </c>
      <c r="G3" s="2">
        <f>IFERROR(__xludf.DUMMYFUNCTION("""COMPUTED_VALUE"""),45303.66666666667)</f>
        <v>45303.66667</v>
      </c>
      <c r="H3" s="1">
        <f>IFERROR(__xludf.DUMMYFUNCTION("""COMPUTED_VALUE"""),1564.21)</f>
        <v>1564.21</v>
      </c>
      <c r="J3" s="2">
        <f>IFERROR(__xludf.DUMMYFUNCTION("""COMPUTED_VALUE"""),45303.66666666667)</f>
        <v>45303.66667</v>
      </c>
      <c r="K3" s="1">
        <f>IFERROR(__xludf.DUMMYFUNCTION("""COMPUTED_VALUE"""),1612.34)</f>
        <v>1612.34</v>
      </c>
      <c r="M3" s="2">
        <f>IFERROR(__xludf.DUMMYFUNCTION("""COMPUTED_VALUE"""),45303.66666666667)</f>
        <v>45303.66667</v>
      </c>
      <c r="N3" s="1">
        <f>IFERROR(__xludf.DUMMYFUNCTION("""COMPUTED_VALUE"""),2.39609035E8)</f>
        <v>239609035</v>
      </c>
    </row>
    <row r="4">
      <c r="A4" s="2">
        <f>IFERROR(__xludf.DUMMYFUNCTION("""COMPUTED_VALUE"""),45310.66666666667)</f>
        <v>45310.66667</v>
      </c>
      <c r="B4" s="1">
        <f>IFERROR(__xludf.DUMMYFUNCTION("""COMPUTED_VALUE"""),1609.21)</f>
        <v>1609.21</v>
      </c>
      <c r="D4" s="2">
        <f>IFERROR(__xludf.DUMMYFUNCTION("""COMPUTED_VALUE"""),45310.66666666667)</f>
        <v>45310.66667</v>
      </c>
      <c r="E4" s="1">
        <f>IFERROR(__xludf.DUMMYFUNCTION("""COMPUTED_VALUE"""),1656.2)</f>
        <v>1656.2</v>
      </c>
      <c r="G4" s="2">
        <f>IFERROR(__xludf.DUMMYFUNCTION("""COMPUTED_VALUE"""),45310.66666666667)</f>
        <v>45310.66667</v>
      </c>
      <c r="H4" s="1">
        <f>IFERROR(__xludf.DUMMYFUNCTION("""COMPUTED_VALUE"""),1599.77)</f>
        <v>1599.77</v>
      </c>
      <c r="J4" s="2">
        <f>IFERROR(__xludf.DUMMYFUNCTION("""COMPUTED_VALUE"""),45310.66666666667)</f>
        <v>45310.66667</v>
      </c>
      <c r="K4" s="1">
        <f>IFERROR(__xludf.DUMMYFUNCTION("""COMPUTED_VALUE"""),1651.65)</f>
        <v>1651.65</v>
      </c>
      <c r="M4" s="2">
        <f>IFERROR(__xludf.DUMMYFUNCTION("""COMPUTED_VALUE"""),45310.66666666667)</f>
        <v>45310.66667</v>
      </c>
      <c r="N4" s="1">
        <f>IFERROR(__xludf.DUMMYFUNCTION("""COMPUTED_VALUE"""),1.44719371E8)</f>
        <v>144719371</v>
      </c>
    </row>
    <row r="5">
      <c r="A5" s="2">
        <f>IFERROR(__xludf.DUMMYFUNCTION("""COMPUTED_VALUE"""),45317.66666666667)</f>
        <v>45317.66667</v>
      </c>
      <c r="B5" s="1">
        <f>IFERROR(__xludf.DUMMYFUNCTION("""COMPUTED_VALUE"""),1661.61)</f>
        <v>1661.61</v>
      </c>
      <c r="D5" s="2">
        <f>IFERROR(__xludf.DUMMYFUNCTION("""COMPUTED_VALUE"""),45317.66666666667)</f>
        <v>45317.66667</v>
      </c>
      <c r="E5" s="1">
        <f>IFERROR(__xludf.DUMMYFUNCTION("""COMPUTED_VALUE"""),1682.78)</f>
        <v>1682.78</v>
      </c>
      <c r="G5" s="2">
        <f>IFERROR(__xludf.DUMMYFUNCTION("""COMPUTED_VALUE"""),45317.66666666667)</f>
        <v>45317.66667</v>
      </c>
      <c r="H5" s="1">
        <f>IFERROR(__xludf.DUMMYFUNCTION("""COMPUTED_VALUE"""),1650.48)</f>
        <v>1650.48</v>
      </c>
      <c r="J5" s="2">
        <f>IFERROR(__xludf.DUMMYFUNCTION("""COMPUTED_VALUE"""),45317.66666666667)</f>
        <v>45317.66667</v>
      </c>
      <c r="K5" s="1">
        <f>IFERROR(__xludf.DUMMYFUNCTION("""COMPUTED_VALUE"""),1668.19)</f>
        <v>1668.19</v>
      </c>
      <c r="M5" s="2">
        <f>IFERROR(__xludf.DUMMYFUNCTION("""COMPUTED_VALUE"""),45317.66666666667)</f>
        <v>45317.66667</v>
      </c>
      <c r="N5" s="1">
        <f>IFERROR(__xludf.DUMMYFUNCTION("""COMPUTED_VALUE"""),1.59339377E8)</f>
        <v>159339377</v>
      </c>
    </row>
    <row r="6">
      <c r="A6" s="2">
        <f>IFERROR(__xludf.DUMMYFUNCTION("""COMPUTED_VALUE"""),45324.66666666667)</f>
        <v>45324.66667</v>
      </c>
      <c r="B6" s="1">
        <f>IFERROR(__xludf.DUMMYFUNCTION("""COMPUTED_VALUE"""),1663.72)</f>
        <v>1663.72</v>
      </c>
      <c r="D6" s="2">
        <f>IFERROR(__xludf.DUMMYFUNCTION("""COMPUTED_VALUE"""),45324.66666666667)</f>
        <v>45324.66667</v>
      </c>
      <c r="E6" s="1">
        <f>IFERROR(__xludf.DUMMYFUNCTION("""COMPUTED_VALUE"""),1684.61)</f>
        <v>1684.61</v>
      </c>
      <c r="G6" s="2">
        <f>IFERROR(__xludf.DUMMYFUNCTION("""COMPUTED_VALUE"""),45324.66666666667)</f>
        <v>45324.66667</v>
      </c>
      <c r="H6" s="1">
        <f>IFERROR(__xludf.DUMMYFUNCTION("""COMPUTED_VALUE"""),1620.23)</f>
        <v>1620.23</v>
      </c>
      <c r="J6" s="2">
        <f>IFERROR(__xludf.DUMMYFUNCTION("""COMPUTED_VALUE"""),45324.66666666667)</f>
        <v>45324.66667</v>
      </c>
      <c r="K6" s="1">
        <f>IFERROR(__xludf.DUMMYFUNCTION("""COMPUTED_VALUE"""),1643.12)</f>
        <v>1643.12</v>
      </c>
      <c r="M6" s="2">
        <f>IFERROR(__xludf.DUMMYFUNCTION("""COMPUTED_VALUE"""),45324.66666666667)</f>
        <v>45324.66667</v>
      </c>
      <c r="N6" s="1">
        <f>IFERROR(__xludf.DUMMYFUNCTION("""COMPUTED_VALUE"""),1.79503955E8)</f>
        <v>179503955</v>
      </c>
    </row>
    <row r="7">
      <c r="A7" s="2">
        <f>IFERROR(__xludf.DUMMYFUNCTION("""COMPUTED_VALUE"""),45331.66666666667)</f>
        <v>45331.66667</v>
      </c>
      <c r="B7" s="1">
        <f>IFERROR(__xludf.DUMMYFUNCTION("""COMPUTED_VALUE"""),1639.49)</f>
        <v>1639.49</v>
      </c>
      <c r="D7" s="2">
        <f>IFERROR(__xludf.DUMMYFUNCTION("""COMPUTED_VALUE"""),45331.66666666667)</f>
        <v>45331.66667</v>
      </c>
      <c r="E7" s="1">
        <f>IFERROR(__xludf.DUMMYFUNCTION("""COMPUTED_VALUE"""),1656.99)</f>
        <v>1656.99</v>
      </c>
      <c r="G7" s="2">
        <f>IFERROR(__xludf.DUMMYFUNCTION("""COMPUTED_VALUE"""),45331.66666666667)</f>
        <v>45331.66667</v>
      </c>
      <c r="H7" s="1">
        <f>IFERROR(__xludf.DUMMYFUNCTION("""COMPUTED_VALUE"""),1620.33)</f>
        <v>1620.33</v>
      </c>
      <c r="J7" s="2">
        <f>IFERROR(__xludf.DUMMYFUNCTION("""COMPUTED_VALUE"""),45331.66666666667)</f>
        <v>45331.66667</v>
      </c>
      <c r="K7" s="1">
        <f>IFERROR(__xludf.DUMMYFUNCTION("""COMPUTED_VALUE"""),1654.99)</f>
        <v>1654.99</v>
      </c>
      <c r="M7" s="2">
        <f>IFERROR(__xludf.DUMMYFUNCTION("""COMPUTED_VALUE"""),45331.66666666667)</f>
        <v>45331.66667</v>
      </c>
      <c r="N7" s="1">
        <f>IFERROR(__xludf.DUMMYFUNCTION("""COMPUTED_VALUE"""),1.90336576E8)</f>
        <v>190336576</v>
      </c>
    </row>
    <row r="8">
      <c r="A8" s="2">
        <f>IFERROR(__xludf.DUMMYFUNCTION("""COMPUTED_VALUE"""),45338.66666666667)</f>
        <v>45338.66667</v>
      </c>
      <c r="B8" s="1">
        <f>IFERROR(__xludf.DUMMYFUNCTION("""COMPUTED_VALUE"""),1662.91)</f>
        <v>1662.91</v>
      </c>
      <c r="D8" s="2">
        <f>IFERROR(__xludf.DUMMYFUNCTION("""COMPUTED_VALUE"""),45338.66666666667)</f>
        <v>45338.66667</v>
      </c>
      <c r="E8" s="1">
        <f>IFERROR(__xludf.DUMMYFUNCTION("""COMPUTED_VALUE"""),1662.91)</f>
        <v>1662.91</v>
      </c>
      <c r="G8" s="2">
        <f>IFERROR(__xludf.DUMMYFUNCTION("""COMPUTED_VALUE"""),45338.66666666667)</f>
        <v>45338.66667</v>
      </c>
      <c r="H8" s="1">
        <f>IFERROR(__xludf.DUMMYFUNCTION("""COMPUTED_VALUE"""),1589.79)</f>
        <v>1589.79</v>
      </c>
      <c r="J8" s="2">
        <f>IFERROR(__xludf.DUMMYFUNCTION("""COMPUTED_VALUE"""),45338.66666666667)</f>
        <v>45338.66667</v>
      </c>
      <c r="K8" s="1">
        <f>IFERROR(__xludf.DUMMYFUNCTION("""COMPUTED_VALUE"""),1590.63)</f>
        <v>1590.63</v>
      </c>
      <c r="M8" s="2">
        <f>IFERROR(__xludf.DUMMYFUNCTION("""COMPUTED_VALUE"""),45338.66666666667)</f>
        <v>45338.66667</v>
      </c>
      <c r="N8" s="1">
        <f>IFERROR(__xludf.DUMMYFUNCTION("""COMPUTED_VALUE"""),2.37172215E8)</f>
        <v>237172215</v>
      </c>
    </row>
    <row r="9">
      <c r="A9" s="2">
        <f>IFERROR(__xludf.DUMMYFUNCTION("""COMPUTED_VALUE"""),45345.66666666667)</f>
        <v>45345.66667</v>
      </c>
      <c r="B9" s="1">
        <f>IFERROR(__xludf.DUMMYFUNCTION("""COMPUTED_VALUE"""),1575.84)</f>
        <v>1575.84</v>
      </c>
      <c r="D9" s="2">
        <f>IFERROR(__xludf.DUMMYFUNCTION("""COMPUTED_VALUE"""),45345.66666666667)</f>
        <v>45345.66667</v>
      </c>
      <c r="E9" s="1">
        <f>IFERROR(__xludf.DUMMYFUNCTION("""COMPUTED_VALUE"""),1625.77)</f>
        <v>1625.77</v>
      </c>
      <c r="G9" s="2">
        <f>IFERROR(__xludf.DUMMYFUNCTION("""COMPUTED_VALUE"""),45345.66666666667)</f>
        <v>45345.66667</v>
      </c>
      <c r="H9" s="1">
        <f>IFERROR(__xludf.DUMMYFUNCTION("""COMPUTED_VALUE"""),1574.46)</f>
        <v>1574.46</v>
      </c>
      <c r="J9" s="2">
        <f>IFERROR(__xludf.DUMMYFUNCTION("""COMPUTED_VALUE"""),45345.66666666667)</f>
        <v>45345.66667</v>
      </c>
      <c r="K9" s="1">
        <f>IFERROR(__xludf.DUMMYFUNCTION("""COMPUTED_VALUE"""),1619.28)</f>
        <v>1619.28</v>
      </c>
      <c r="M9" s="2">
        <f>IFERROR(__xludf.DUMMYFUNCTION("""COMPUTED_VALUE"""),45345.66666666667)</f>
        <v>45345.66667</v>
      </c>
      <c r="N9" s="1">
        <f>IFERROR(__xludf.DUMMYFUNCTION("""COMPUTED_VALUE"""),1.48328637E8)</f>
        <v>148328637</v>
      </c>
    </row>
    <row r="10">
      <c r="A10" s="2">
        <f>IFERROR(__xludf.DUMMYFUNCTION("""COMPUTED_VALUE"""),45352.66666666667)</f>
        <v>45352.66667</v>
      </c>
      <c r="B10" s="1">
        <f>IFERROR(__xludf.DUMMYFUNCTION("""COMPUTED_VALUE"""),1622.29)</f>
        <v>1622.29</v>
      </c>
      <c r="D10" s="2">
        <f>IFERROR(__xludf.DUMMYFUNCTION("""COMPUTED_VALUE"""),45352.66666666667)</f>
        <v>45352.66667</v>
      </c>
      <c r="E10" s="1">
        <f>IFERROR(__xludf.DUMMYFUNCTION("""COMPUTED_VALUE"""),1642.42)</f>
        <v>1642.42</v>
      </c>
      <c r="G10" s="2">
        <f>IFERROR(__xludf.DUMMYFUNCTION("""COMPUTED_VALUE"""),45352.66666666667)</f>
        <v>45352.66667</v>
      </c>
      <c r="H10" s="1">
        <f>IFERROR(__xludf.DUMMYFUNCTION("""COMPUTED_VALUE"""),1606.45)</f>
        <v>1606.45</v>
      </c>
      <c r="J10" s="2">
        <f>IFERROR(__xludf.DUMMYFUNCTION("""COMPUTED_VALUE"""),45352.66666666667)</f>
        <v>45352.66667</v>
      </c>
      <c r="K10" s="1">
        <f>IFERROR(__xludf.DUMMYFUNCTION("""COMPUTED_VALUE"""),1642.05)</f>
        <v>1642.05</v>
      </c>
      <c r="M10" s="2">
        <f>IFERROR(__xludf.DUMMYFUNCTION("""COMPUTED_VALUE"""),45352.66666666667)</f>
        <v>45352.66667</v>
      </c>
      <c r="N10" s="1">
        <f>IFERROR(__xludf.DUMMYFUNCTION("""COMPUTED_VALUE"""),1.65370919E8)</f>
        <v>165370919</v>
      </c>
    </row>
    <row r="11">
      <c r="A11" s="2">
        <f>IFERROR(__xludf.DUMMYFUNCTION("""COMPUTED_VALUE"""),45359.66666666667)</f>
        <v>45359.66667</v>
      </c>
      <c r="B11" s="1">
        <f>IFERROR(__xludf.DUMMYFUNCTION("""COMPUTED_VALUE"""),1641.89)</f>
        <v>1641.89</v>
      </c>
      <c r="D11" s="2">
        <f>IFERROR(__xludf.DUMMYFUNCTION("""COMPUTED_VALUE"""),45359.66666666667)</f>
        <v>45359.66667</v>
      </c>
      <c r="E11" s="1">
        <f>IFERROR(__xludf.DUMMYFUNCTION("""COMPUTED_VALUE"""),1665.43)</f>
        <v>1665.43</v>
      </c>
      <c r="G11" s="2">
        <f>IFERROR(__xludf.DUMMYFUNCTION("""COMPUTED_VALUE"""),45359.66666666667)</f>
        <v>45359.66667</v>
      </c>
      <c r="H11" s="1">
        <f>IFERROR(__xludf.DUMMYFUNCTION("""COMPUTED_VALUE"""),1633.24)</f>
        <v>1633.24</v>
      </c>
      <c r="J11" s="2">
        <f>IFERROR(__xludf.DUMMYFUNCTION("""COMPUTED_VALUE"""),45359.66666666667)</f>
        <v>45359.66667</v>
      </c>
      <c r="K11" s="1">
        <f>IFERROR(__xludf.DUMMYFUNCTION("""COMPUTED_VALUE"""),1643.14)</f>
        <v>1643.14</v>
      </c>
      <c r="M11" s="2">
        <f>IFERROR(__xludf.DUMMYFUNCTION("""COMPUTED_VALUE"""),45359.66666666667)</f>
        <v>45359.66667</v>
      </c>
      <c r="N11" s="1">
        <f>IFERROR(__xludf.DUMMYFUNCTION("""COMPUTED_VALUE"""),2.02600463E8)</f>
        <v>202600463</v>
      </c>
    </row>
    <row r="12">
      <c r="A12" s="2">
        <f>IFERROR(__xludf.DUMMYFUNCTION("""COMPUTED_VALUE"""),45366.66666666667)</f>
        <v>45366.66667</v>
      </c>
      <c r="B12" s="1">
        <f>IFERROR(__xludf.DUMMYFUNCTION("""COMPUTED_VALUE"""),1639.02)</f>
        <v>1639.02</v>
      </c>
      <c r="D12" s="2">
        <f>IFERROR(__xludf.DUMMYFUNCTION("""COMPUTED_VALUE"""),45366.66666666667)</f>
        <v>45366.66667</v>
      </c>
      <c r="E12" s="1">
        <f>IFERROR(__xludf.DUMMYFUNCTION("""COMPUTED_VALUE"""),1674.3)</f>
        <v>1674.3</v>
      </c>
      <c r="G12" s="2">
        <f>IFERROR(__xludf.DUMMYFUNCTION("""COMPUTED_VALUE"""),45366.66666666667)</f>
        <v>45366.66667</v>
      </c>
      <c r="H12" s="1">
        <f>IFERROR(__xludf.DUMMYFUNCTION("""COMPUTED_VALUE"""),1633.87)</f>
        <v>1633.87</v>
      </c>
      <c r="J12" s="2">
        <f>IFERROR(__xludf.DUMMYFUNCTION("""COMPUTED_VALUE"""),45366.66666666667)</f>
        <v>45366.66667</v>
      </c>
      <c r="K12" s="1">
        <f>IFERROR(__xludf.DUMMYFUNCTION("""COMPUTED_VALUE"""),1639.03)</f>
        <v>1639.03</v>
      </c>
      <c r="M12" s="2">
        <f>IFERROR(__xludf.DUMMYFUNCTION("""COMPUTED_VALUE"""),45366.66666666667)</f>
        <v>45366.66667</v>
      </c>
      <c r="N12" s="1">
        <f>IFERROR(__xludf.DUMMYFUNCTION("""COMPUTED_VALUE"""),2.38070917E8)</f>
        <v>238070917</v>
      </c>
    </row>
    <row r="13">
      <c r="A13" s="2">
        <f>IFERROR(__xludf.DUMMYFUNCTION("""COMPUTED_VALUE"""),45373.66666666667)</f>
        <v>45373.66667</v>
      </c>
      <c r="B13" s="1">
        <f>IFERROR(__xludf.DUMMYFUNCTION("""COMPUTED_VALUE"""),1648.78)</f>
        <v>1648.78</v>
      </c>
      <c r="D13" s="2">
        <f>IFERROR(__xludf.DUMMYFUNCTION("""COMPUTED_VALUE"""),45373.66666666667)</f>
        <v>45373.66667</v>
      </c>
      <c r="E13" s="1">
        <f>IFERROR(__xludf.DUMMYFUNCTION("""COMPUTED_VALUE"""),1697.8)</f>
        <v>1697.8</v>
      </c>
      <c r="G13" s="2">
        <f>IFERROR(__xludf.DUMMYFUNCTION("""COMPUTED_VALUE"""),45373.66666666667)</f>
        <v>45373.66667</v>
      </c>
      <c r="H13" s="1">
        <f>IFERROR(__xludf.DUMMYFUNCTION("""COMPUTED_VALUE"""),1639.35)</f>
        <v>1639.35</v>
      </c>
      <c r="J13" s="2">
        <f>IFERROR(__xludf.DUMMYFUNCTION("""COMPUTED_VALUE"""),45373.66666666667)</f>
        <v>45373.66667</v>
      </c>
      <c r="K13" s="1">
        <f>IFERROR(__xludf.DUMMYFUNCTION("""COMPUTED_VALUE"""),1690.92)</f>
        <v>1690.92</v>
      </c>
      <c r="M13" s="2">
        <f>IFERROR(__xludf.DUMMYFUNCTION("""COMPUTED_VALUE"""),45373.66666666667)</f>
        <v>45373.66667</v>
      </c>
      <c r="N13" s="1">
        <f>IFERROR(__xludf.DUMMYFUNCTION("""COMPUTED_VALUE"""),1.73164417E8)</f>
        <v>173164417</v>
      </c>
    </row>
    <row r="14">
      <c r="A14" s="2">
        <f>IFERROR(__xludf.DUMMYFUNCTION("""COMPUTED_VALUE"""),45379.66666666667)</f>
        <v>45379.66667</v>
      </c>
      <c r="B14" s="1">
        <f>IFERROR(__xludf.DUMMYFUNCTION("""COMPUTED_VALUE"""),1679.26)</f>
        <v>1679.26</v>
      </c>
      <c r="D14" s="2">
        <f>IFERROR(__xludf.DUMMYFUNCTION("""COMPUTED_VALUE"""),45379.66666666667)</f>
        <v>45379.66667</v>
      </c>
      <c r="E14" s="1">
        <f>IFERROR(__xludf.DUMMYFUNCTION("""COMPUTED_VALUE"""),1688.95)</f>
        <v>1688.95</v>
      </c>
      <c r="G14" s="2">
        <f>IFERROR(__xludf.DUMMYFUNCTION("""COMPUTED_VALUE"""),45379.66666666667)</f>
        <v>45379.66667</v>
      </c>
      <c r="H14" s="1">
        <f>IFERROR(__xludf.DUMMYFUNCTION("""COMPUTED_VALUE"""),1662.36)</f>
        <v>1662.36</v>
      </c>
      <c r="J14" s="2">
        <f>IFERROR(__xludf.DUMMYFUNCTION("""COMPUTED_VALUE"""),45379.66666666667)</f>
        <v>45379.66667</v>
      </c>
      <c r="K14" s="1">
        <f>IFERROR(__xludf.DUMMYFUNCTION("""COMPUTED_VALUE"""),1679.72)</f>
        <v>1679.72</v>
      </c>
      <c r="M14" s="2">
        <f>IFERROR(__xludf.DUMMYFUNCTION("""COMPUTED_VALUE"""),45379.66666666667)</f>
        <v>45379.66667</v>
      </c>
      <c r="N14" s="1">
        <f>IFERROR(__xludf.DUMMYFUNCTION("""COMPUTED_VALUE"""),1.19327082E8)</f>
        <v>119327082</v>
      </c>
    </row>
    <row r="15">
      <c r="A15" s="2">
        <f>IFERROR(__xludf.DUMMYFUNCTION("""COMPUTED_VALUE"""),45387.66666666667)</f>
        <v>45387.66667</v>
      </c>
      <c r="B15" s="1">
        <f>IFERROR(__xludf.DUMMYFUNCTION("""COMPUTED_VALUE"""),1682.78)</f>
        <v>1682.78</v>
      </c>
      <c r="D15" s="2">
        <f>IFERROR(__xludf.DUMMYFUNCTION("""COMPUTED_VALUE"""),45387.66666666667)</f>
        <v>45387.66667</v>
      </c>
      <c r="E15" s="1">
        <f>IFERROR(__xludf.DUMMYFUNCTION("""COMPUTED_VALUE"""),1690.05)</f>
        <v>1690.05</v>
      </c>
      <c r="G15" s="2">
        <f>IFERROR(__xludf.DUMMYFUNCTION("""COMPUTED_VALUE"""),45387.66666666667)</f>
        <v>45387.66667</v>
      </c>
      <c r="H15" s="1">
        <f>IFERROR(__xludf.DUMMYFUNCTION("""COMPUTED_VALUE"""),1636.72)</f>
        <v>1636.72</v>
      </c>
      <c r="J15" s="2">
        <f>IFERROR(__xludf.DUMMYFUNCTION("""COMPUTED_VALUE"""),45387.66666666667)</f>
        <v>45387.66667</v>
      </c>
      <c r="K15" s="1">
        <f>IFERROR(__xludf.DUMMYFUNCTION("""COMPUTED_VALUE"""),1660.34)</f>
        <v>1660.34</v>
      </c>
      <c r="M15" s="2">
        <f>IFERROR(__xludf.DUMMYFUNCTION("""COMPUTED_VALUE"""),45387.66666666667)</f>
        <v>45387.66667</v>
      </c>
      <c r="N15" s="1">
        <f>IFERROR(__xludf.DUMMYFUNCTION("""COMPUTED_VALUE"""),1.56728898E8)</f>
        <v>156728898</v>
      </c>
    </row>
    <row r="16">
      <c r="A16" s="2">
        <f>IFERROR(__xludf.DUMMYFUNCTION("""COMPUTED_VALUE"""),45394.66666666667)</f>
        <v>45394.66667</v>
      </c>
      <c r="B16" s="1">
        <f>IFERROR(__xludf.DUMMYFUNCTION("""COMPUTED_VALUE"""),1654.06)</f>
        <v>1654.06</v>
      </c>
      <c r="D16" s="2">
        <f>IFERROR(__xludf.DUMMYFUNCTION("""COMPUTED_VALUE"""),45394.66666666667)</f>
        <v>45394.66667</v>
      </c>
      <c r="E16" s="1">
        <f>IFERROR(__xludf.DUMMYFUNCTION("""COMPUTED_VALUE"""),1686.74)</f>
        <v>1686.74</v>
      </c>
      <c r="G16" s="2">
        <f>IFERROR(__xludf.DUMMYFUNCTION("""COMPUTED_VALUE"""),45394.66666666667)</f>
        <v>45394.66667</v>
      </c>
      <c r="H16" s="1">
        <f>IFERROR(__xludf.DUMMYFUNCTION("""COMPUTED_VALUE"""),1617.41)</f>
        <v>1617.41</v>
      </c>
      <c r="J16" s="2">
        <f>IFERROR(__xludf.DUMMYFUNCTION("""COMPUTED_VALUE"""),45394.66666666667)</f>
        <v>45394.66667</v>
      </c>
      <c r="K16" s="1">
        <f>IFERROR(__xludf.DUMMYFUNCTION("""COMPUTED_VALUE"""),1618.55)</f>
        <v>1618.55</v>
      </c>
      <c r="M16" s="2">
        <f>IFERROR(__xludf.DUMMYFUNCTION("""COMPUTED_VALUE"""),45394.66666666667)</f>
        <v>45394.66667</v>
      </c>
      <c r="N16" s="1">
        <f>IFERROR(__xludf.DUMMYFUNCTION("""COMPUTED_VALUE"""),1.55574228E8)</f>
        <v>155574228</v>
      </c>
    </row>
    <row r="17">
      <c r="A17" s="2">
        <f>IFERROR(__xludf.DUMMYFUNCTION("""COMPUTED_VALUE"""),45401.66666666667)</f>
        <v>45401.66667</v>
      </c>
      <c r="B17" s="1">
        <f>IFERROR(__xludf.DUMMYFUNCTION("""COMPUTED_VALUE"""),1647.77)</f>
        <v>1647.77</v>
      </c>
      <c r="D17" s="2">
        <f>IFERROR(__xludf.DUMMYFUNCTION("""COMPUTED_VALUE"""),45401.66666666667)</f>
        <v>45401.66667</v>
      </c>
      <c r="E17" s="1">
        <f>IFERROR(__xludf.DUMMYFUNCTION("""COMPUTED_VALUE"""),1647.77)</f>
        <v>1647.77</v>
      </c>
      <c r="G17" s="2">
        <f>IFERROR(__xludf.DUMMYFUNCTION("""COMPUTED_VALUE"""),45401.66666666667)</f>
        <v>45401.66667</v>
      </c>
      <c r="H17" s="1">
        <f>IFERROR(__xludf.DUMMYFUNCTION("""COMPUTED_VALUE"""),1576.13)</f>
        <v>1576.13</v>
      </c>
      <c r="J17" s="2">
        <f>IFERROR(__xludf.DUMMYFUNCTION("""COMPUTED_VALUE"""),45401.66666666667)</f>
        <v>45401.66667</v>
      </c>
      <c r="K17" s="1">
        <f>IFERROR(__xludf.DUMMYFUNCTION("""COMPUTED_VALUE"""),1580.32)</f>
        <v>1580.32</v>
      </c>
      <c r="M17" s="2">
        <f>IFERROR(__xludf.DUMMYFUNCTION("""COMPUTED_VALUE"""),45401.66666666667)</f>
        <v>45401.66667</v>
      </c>
      <c r="N17" s="1">
        <f>IFERROR(__xludf.DUMMYFUNCTION("""COMPUTED_VALUE"""),1.62053963E8)</f>
        <v>162053963</v>
      </c>
    </row>
    <row r="18">
      <c r="A18" s="2">
        <f>IFERROR(__xludf.DUMMYFUNCTION("""COMPUTED_VALUE"""),45408.66666666667)</f>
        <v>45408.66667</v>
      </c>
      <c r="B18" s="1">
        <f>IFERROR(__xludf.DUMMYFUNCTION("""COMPUTED_VALUE"""),1586.98)</f>
        <v>1586.98</v>
      </c>
      <c r="D18" s="2">
        <f>IFERROR(__xludf.DUMMYFUNCTION("""COMPUTED_VALUE"""),45408.66666666667)</f>
        <v>45408.66667</v>
      </c>
      <c r="E18" s="1">
        <f>IFERROR(__xludf.DUMMYFUNCTION("""COMPUTED_VALUE"""),1614.6)</f>
        <v>1614.6</v>
      </c>
      <c r="G18" s="2">
        <f>IFERROR(__xludf.DUMMYFUNCTION("""COMPUTED_VALUE"""),45408.66666666667)</f>
        <v>45408.66667</v>
      </c>
      <c r="H18" s="1">
        <f>IFERROR(__xludf.DUMMYFUNCTION("""COMPUTED_VALUE"""),1570.84)</f>
        <v>1570.84</v>
      </c>
      <c r="J18" s="2">
        <f>IFERROR(__xludf.DUMMYFUNCTION("""COMPUTED_VALUE"""),45408.66666666667)</f>
        <v>45408.66667</v>
      </c>
      <c r="K18" s="1">
        <f>IFERROR(__xludf.DUMMYFUNCTION("""COMPUTED_VALUE"""),1602.4)</f>
        <v>1602.4</v>
      </c>
      <c r="M18" s="2">
        <f>IFERROR(__xludf.DUMMYFUNCTION("""COMPUTED_VALUE"""),45408.66666666667)</f>
        <v>45408.66667</v>
      </c>
      <c r="N18" s="1">
        <f>IFERROR(__xludf.DUMMYFUNCTION("""COMPUTED_VALUE"""),1.72465493E8)</f>
        <v>172465493</v>
      </c>
    </row>
    <row r="19">
      <c r="A19" s="2">
        <f>IFERROR(__xludf.DUMMYFUNCTION("""COMPUTED_VALUE"""),45415.66666666667)</f>
        <v>45415.66667</v>
      </c>
      <c r="B19" s="1">
        <f>IFERROR(__xludf.DUMMYFUNCTION("""COMPUTED_VALUE"""),1609.12)</f>
        <v>1609.12</v>
      </c>
      <c r="D19" s="2">
        <f>IFERROR(__xludf.DUMMYFUNCTION("""COMPUTED_VALUE"""),45415.66666666667)</f>
        <v>45415.66667</v>
      </c>
      <c r="E19" s="1">
        <f>IFERROR(__xludf.DUMMYFUNCTION("""COMPUTED_VALUE"""),1624.74)</f>
        <v>1624.74</v>
      </c>
      <c r="G19" s="2">
        <f>IFERROR(__xludf.DUMMYFUNCTION("""COMPUTED_VALUE"""),45415.66666666667)</f>
        <v>45415.66667</v>
      </c>
      <c r="H19" s="1">
        <f>IFERROR(__xludf.DUMMYFUNCTION("""COMPUTED_VALUE"""),1560.25)</f>
        <v>1560.25</v>
      </c>
      <c r="J19" s="2">
        <f>IFERROR(__xludf.DUMMYFUNCTION("""COMPUTED_VALUE"""),45415.66666666667)</f>
        <v>45415.66667</v>
      </c>
      <c r="K19" s="1">
        <f>IFERROR(__xludf.DUMMYFUNCTION("""COMPUTED_VALUE"""),1616.93)</f>
        <v>1616.93</v>
      </c>
      <c r="M19" s="2">
        <f>IFERROR(__xludf.DUMMYFUNCTION("""COMPUTED_VALUE"""),45415.66666666667)</f>
        <v>45415.66667</v>
      </c>
      <c r="N19" s="1">
        <f>IFERROR(__xludf.DUMMYFUNCTION("""COMPUTED_VALUE"""),1.67318771E8)</f>
        <v>167318771</v>
      </c>
    </row>
    <row r="20">
      <c r="A20" s="2">
        <f>IFERROR(__xludf.DUMMYFUNCTION("""COMPUTED_VALUE"""),45422.66666666667)</f>
        <v>45422.66667</v>
      </c>
      <c r="B20" s="1">
        <f>IFERROR(__xludf.DUMMYFUNCTION("""COMPUTED_VALUE"""),1618.52)</f>
        <v>1618.52</v>
      </c>
      <c r="D20" s="2">
        <f>IFERROR(__xludf.DUMMYFUNCTION("""COMPUTED_VALUE"""),45422.66666666667)</f>
        <v>45422.66667</v>
      </c>
      <c r="E20" s="1">
        <f>IFERROR(__xludf.DUMMYFUNCTION("""COMPUTED_VALUE"""),1686.28)</f>
        <v>1686.28</v>
      </c>
      <c r="G20" s="2">
        <f>IFERROR(__xludf.DUMMYFUNCTION("""COMPUTED_VALUE"""),45422.66666666667)</f>
        <v>45422.66667</v>
      </c>
      <c r="H20" s="1">
        <f>IFERROR(__xludf.DUMMYFUNCTION("""COMPUTED_VALUE"""),1614.08)</f>
        <v>1614.08</v>
      </c>
      <c r="J20" s="2">
        <f>IFERROR(__xludf.DUMMYFUNCTION("""COMPUTED_VALUE"""),45422.66666666667)</f>
        <v>45422.66667</v>
      </c>
      <c r="K20" s="1">
        <f>IFERROR(__xludf.DUMMYFUNCTION("""COMPUTED_VALUE"""),1684.64)</f>
        <v>1684.64</v>
      </c>
      <c r="M20" s="2">
        <f>IFERROR(__xludf.DUMMYFUNCTION("""COMPUTED_VALUE"""),45422.66666666667)</f>
        <v>45422.66667</v>
      </c>
      <c r="N20" s="1">
        <f>IFERROR(__xludf.DUMMYFUNCTION("""COMPUTED_VALUE"""),1.51428499E8)</f>
        <v>151428499</v>
      </c>
    </row>
    <row r="21">
      <c r="A21" s="2">
        <f>IFERROR(__xludf.DUMMYFUNCTION("""COMPUTED_VALUE"""),45429.66666666667)</f>
        <v>45429.66667</v>
      </c>
      <c r="B21" s="1">
        <f>IFERROR(__xludf.DUMMYFUNCTION("""COMPUTED_VALUE"""),1686.69)</f>
        <v>1686.69</v>
      </c>
      <c r="D21" s="2">
        <f>IFERROR(__xludf.DUMMYFUNCTION("""COMPUTED_VALUE"""),45429.66666666667)</f>
        <v>45429.66667</v>
      </c>
      <c r="E21" s="1">
        <f>IFERROR(__xludf.DUMMYFUNCTION("""COMPUTED_VALUE"""),1737.45)</f>
        <v>1737.45</v>
      </c>
      <c r="G21" s="2">
        <f>IFERROR(__xludf.DUMMYFUNCTION("""COMPUTED_VALUE"""),45429.66666666667)</f>
        <v>45429.66667</v>
      </c>
      <c r="H21" s="1">
        <f>IFERROR(__xludf.DUMMYFUNCTION("""COMPUTED_VALUE"""),1684.32)</f>
        <v>1684.32</v>
      </c>
      <c r="J21" s="2">
        <f>IFERROR(__xludf.DUMMYFUNCTION("""COMPUTED_VALUE"""),45429.66666666667)</f>
        <v>45429.66667</v>
      </c>
      <c r="K21" s="1">
        <f>IFERROR(__xludf.DUMMYFUNCTION("""COMPUTED_VALUE"""),1700.99)</f>
        <v>1700.99</v>
      </c>
      <c r="M21" s="2">
        <f>IFERROR(__xludf.DUMMYFUNCTION("""COMPUTED_VALUE"""),45429.66666666667)</f>
        <v>45429.66667</v>
      </c>
      <c r="N21" s="1">
        <f>IFERROR(__xludf.DUMMYFUNCTION("""COMPUTED_VALUE"""),2.04803057E8)</f>
        <v>204803057</v>
      </c>
    </row>
    <row r="22">
      <c r="A22" s="2">
        <f>IFERROR(__xludf.DUMMYFUNCTION("""COMPUTED_VALUE"""),45436.66666666667)</f>
        <v>45436.66667</v>
      </c>
      <c r="B22" s="1">
        <f>IFERROR(__xludf.DUMMYFUNCTION("""COMPUTED_VALUE"""),1698.73)</f>
        <v>1698.73</v>
      </c>
      <c r="D22" s="2">
        <f>IFERROR(__xludf.DUMMYFUNCTION("""COMPUTED_VALUE"""),45436.66666666667)</f>
        <v>45436.66667</v>
      </c>
      <c r="E22" s="1">
        <f>IFERROR(__xludf.DUMMYFUNCTION("""COMPUTED_VALUE"""),1699.94)</f>
        <v>1699.94</v>
      </c>
      <c r="G22" s="2">
        <f>IFERROR(__xludf.DUMMYFUNCTION("""COMPUTED_VALUE"""),45436.66666666667)</f>
        <v>45436.66667</v>
      </c>
      <c r="H22" s="1">
        <f>IFERROR(__xludf.DUMMYFUNCTION("""COMPUTED_VALUE"""),1637.7)</f>
        <v>1637.7</v>
      </c>
      <c r="J22" s="2">
        <f>IFERROR(__xludf.DUMMYFUNCTION("""COMPUTED_VALUE"""),45436.66666666667)</f>
        <v>45436.66667</v>
      </c>
      <c r="K22" s="1">
        <f>IFERROR(__xludf.DUMMYFUNCTION("""COMPUTED_VALUE"""),1646.88)</f>
        <v>1646.88</v>
      </c>
      <c r="M22" s="2">
        <f>IFERROR(__xludf.DUMMYFUNCTION("""COMPUTED_VALUE"""),45436.66666666667)</f>
        <v>45436.66667</v>
      </c>
      <c r="N22" s="1">
        <f>IFERROR(__xludf.DUMMYFUNCTION("""COMPUTED_VALUE"""),1.70700105E8)</f>
        <v>170700105</v>
      </c>
    </row>
    <row r="23">
      <c r="A23" s="2">
        <f>IFERROR(__xludf.DUMMYFUNCTION("""COMPUTED_VALUE"""),45443.66666666667)</f>
        <v>45443.66667</v>
      </c>
      <c r="B23" s="1">
        <f>IFERROR(__xludf.DUMMYFUNCTION("""COMPUTED_VALUE"""),1647.34)</f>
        <v>1647.34</v>
      </c>
      <c r="D23" s="2">
        <f>IFERROR(__xludf.DUMMYFUNCTION("""COMPUTED_VALUE"""),45443.66666666667)</f>
        <v>45443.66667</v>
      </c>
      <c r="E23" s="1">
        <f>IFERROR(__xludf.DUMMYFUNCTION("""COMPUTED_VALUE"""),1658.2)</f>
        <v>1658.2</v>
      </c>
      <c r="G23" s="2">
        <f>IFERROR(__xludf.DUMMYFUNCTION("""COMPUTED_VALUE"""),45443.66666666667)</f>
        <v>45443.66667</v>
      </c>
      <c r="H23" s="1">
        <f>IFERROR(__xludf.DUMMYFUNCTION("""COMPUTED_VALUE"""),1618.37)</f>
        <v>1618.37</v>
      </c>
      <c r="J23" s="2">
        <f>IFERROR(__xludf.DUMMYFUNCTION("""COMPUTED_VALUE"""),45443.66666666667)</f>
        <v>45443.66667</v>
      </c>
      <c r="K23" s="1">
        <f>IFERROR(__xludf.DUMMYFUNCTION("""COMPUTED_VALUE"""),1639.36)</f>
        <v>1639.36</v>
      </c>
      <c r="M23" s="2">
        <f>IFERROR(__xludf.DUMMYFUNCTION("""COMPUTED_VALUE"""),45443.66666666667)</f>
        <v>45443.66667</v>
      </c>
      <c r="N23" s="1">
        <f>IFERROR(__xludf.DUMMYFUNCTION("""COMPUTED_VALUE"""),1.81782838E8)</f>
        <v>181782838</v>
      </c>
    </row>
    <row r="24">
      <c r="A24" s="2">
        <f>IFERROR(__xludf.DUMMYFUNCTION("""COMPUTED_VALUE"""),45450.66666666667)</f>
        <v>45450.66667</v>
      </c>
      <c r="B24" s="1">
        <f>IFERROR(__xludf.DUMMYFUNCTION("""COMPUTED_VALUE"""),1646.32)</f>
        <v>1646.32</v>
      </c>
      <c r="D24" s="2">
        <f>IFERROR(__xludf.DUMMYFUNCTION("""COMPUTED_VALUE"""),45450.66666666667)</f>
        <v>45450.66667</v>
      </c>
      <c r="E24" s="1">
        <f>IFERROR(__xludf.DUMMYFUNCTION("""COMPUTED_VALUE"""),1663.21)</f>
        <v>1663.21</v>
      </c>
      <c r="G24" s="2">
        <f>IFERROR(__xludf.DUMMYFUNCTION("""COMPUTED_VALUE"""),45450.66666666667)</f>
        <v>45450.66667</v>
      </c>
      <c r="H24" s="1">
        <f>IFERROR(__xludf.DUMMYFUNCTION("""COMPUTED_VALUE"""),1622.67)</f>
        <v>1622.67</v>
      </c>
      <c r="J24" s="2">
        <f>IFERROR(__xludf.DUMMYFUNCTION("""COMPUTED_VALUE"""),45450.66666666667)</f>
        <v>45450.66667</v>
      </c>
      <c r="K24" s="1">
        <f>IFERROR(__xludf.DUMMYFUNCTION("""COMPUTED_VALUE"""),1630.41)</f>
        <v>1630.41</v>
      </c>
      <c r="M24" s="2">
        <f>IFERROR(__xludf.DUMMYFUNCTION("""COMPUTED_VALUE"""),45450.66666666667)</f>
        <v>45450.66667</v>
      </c>
      <c r="N24" s="1">
        <f>IFERROR(__xludf.DUMMYFUNCTION("""COMPUTED_VALUE"""),1.84815546E8)</f>
        <v>184815546</v>
      </c>
    </row>
    <row r="25">
      <c r="A25" s="2">
        <f>IFERROR(__xludf.DUMMYFUNCTION("""COMPUTED_VALUE"""),45457.66666666667)</f>
        <v>45457.66667</v>
      </c>
      <c r="B25" s="1">
        <f>IFERROR(__xludf.DUMMYFUNCTION("""COMPUTED_VALUE"""),1624.62)</f>
        <v>1624.62</v>
      </c>
      <c r="D25" s="2">
        <f>IFERROR(__xludf.DUMMYFUNCTION("""COMPUTED_VALUE"""),45457.66666666667)</f>
        <v>45457.66667</v>
      </c>
      <c r="E25" s="1">
        <f>IFERROR(__xludf.DUMMYFUNCTION("""COMPUTED_VALUE"""),1666.81)</f>
        <v>1666.81</v>
      </c>
      <c r="G25" s="2">
        <f>IFERROR(__xludf.DUMMYFUNCTION("""COMPUTED_VALUE"""),45457.66666666667)</f>
        <v>45457.66667</v>
      </c>
      <c r="H25" s="1">
        <f>IFERROR(__xludf.DUMMYFUNCTION("""COMPUTED_VALUE"""),1616.6)</f>
        <v>1616.6</v>
      </c>
      <c r="J25" s="2">
        <f>IFERROR(__xludf.DUMMYFUNCTION("""COMPUTED_VALUE"""),45457.66666666667)</f>
        <v>45457.66667</v>
      </c>
      <c r="K25" s="1">
        <f>IFERROR(__xludf.DUMMYFUNCTION("""COMPUTED_VALUE"""),1661.48)</f>
        <v>1661.48</v>
      </c>
      <c r="M25" s="2">
        <f>IFERROR(__xludf.DUMMYFUNCTION("""COMPUTED_VALUE"""),45457.66666666667)</f>
        <v>45457.66667</v>
      </c>
      <c r="N25" s="1">
        <f>IFERROR(__xludf.DUMMYFUNCTION("""COMPUTED_VALUE"""),1.42643302E8)</f>
        <v>142643302</v>
      </c>
    </row>
    <row r="26">
      <c r="A26" s="2">
        <f>IFERROR(__xludf.DUMMYFUNCTION("""COMPUTED_VALUE"""),45464.66666666667)</f>
        <v>45464.66667</v>
      </c>
      <c r="B26" s="1">
        <f>IFERROR(__xludf.DUMMYFUNCTION("""COMPUTED_VALUE"""),1662.36)</f>
        <v>1662.36</v>
      </c>
      <c r="D26" s="2">
        <f>IFERROR(__xludf.DUMMYFUNCTION("""COMPUTED_VALUE"""),45464.66666666667)</f>
        <v>45464.66667</v>
      </c>
      <c r="E26" s="1">
        <f>IFERROR(__xludf.DUMMYFUNCTION("""COMPUTED_VALUE"""),1714.46)</f>
        <v>1714.46</v>
      </c>
      <c r="G26" s="2">
        <f>IFERROR(__xludf.DUMMYFUNCTION("""COMPUTED_VALUE"""),45464.66666666667)</f>
        <v>45464.66667</v>
      </c>
      <c r="H26" s="1">
        <f>IFERROR(__xludf.DUMMYFUNCTION("""COMPUTED_VALUE"""),1651.67)</f>
        <v>1651.67</v>
      </c>
      <c r="J26" s="2">
        <f>IFERROR(__xludf.DUMMYFUNCTION("""COMPUTED_VALUE"""),45464.66666666667)</f>
        <v>45464.66667</v>
      </c>
      <c r="K26" s="1">
        <f>IFERROR(__xludf.DUMMYFUNCTION("""COMPUTED_VALUE"""),1707.94)</f>
        <v>1707.94</v>
      </c>
      <c r="M26" s="2">
        <f>IFERROR(__xludf.DUMMYFUNCTION("""COMPUTED_VALUE"""),45464.66666666667)</f>
        <v>45464.66667</v>
      </c>
      <c r="N26" s="1">
        <f>IFERROR(__xludf.DUMMYFUNCTION("""COMPUTED_VALUE"""),2.0131147E8)</f>
        <v>201311470</v>
      </c>
    </row>
    <row r="27">
      <c r="A27" s="2">
        <f>IFERROR(__xludf.DUMMYFUNCTION("""COMPUTED_VALUE"""),45471.66666666667)</f>
        <v>45471.66667</v>
      </c>
      <c r="B27" s="1">
        <f>IFERROR(__xludf.DUMMYFUNCTION("""COMPUTED_VALUE"""),1707.96)</f>
        <v>1707.96</v>
      </c>
      <c r="D27" s="2">
        <f>IFERROR(__xludf.DUMMYFUNCTION("""COMPUTED_VALUE"""),45471.66666666667)</f>
        <v>45471.66667</v>
      </c>
      <c r="E27" s="1">
        <f>IFERROR(__xludf.DUMMYFUNCTION("""COMPUTED_VALUE"""),1740.29)</f>
        <v>1740.29</v>
      </c>
      <c r="G27" s="2">
        <f>IFERROR(__xludf.DUMMYFUNCTION("""COMPUTED_VALUE"""),45471.66666666667)</f>
        <v>45471.66667</v>
      </c>
      <c r="H27" s="1">
        <f>IFERROR(__xludf.DUMMYFUNCTION("""COMPUTED_VALUE"""),1692.43)</f>
        <v>1692.43</v>
      </c>
      <c r="J27" s="2">
        <f>IFERROR(__xludf.DUMMYFUNCTION("""COMPUTED_VALUE"""),45471.66666666667)</f>
        <v>45471.66667</v>
      </c>
      <c r="K27" s="1">
        <f>IFERROR(__xludf.DUMMYFUNCTION("""COMPUTED_VALUE"""),1729.85)</f>
        <v>1729.85</v>
      </c>
      <c r="M27" s="2">
        <f>IFERROR(__xludf.DUMMYFUNCTION("""COMPUTED_VALUE"""),45471.66666666667)</f>
        <v>45471.66667</v>
      </c>
      <c r="N27" s="1">
        <f>IFERROR(__xludf.DUMMYFUNCTION("""COMPUTED_VALUE"""),1.80019058E8)</f>
        <v>180019058</v>
      </c>
    </row>
    <row r="28">
      <c r="A28" s="2">
        <f>IFERROR(__xludf.DUMMYFUNCTION("""COMPUTED_VALUE"""),45478.66666666667)</f>
        <v>45478.66667</v>
      </c>
      <c r="B28" s="1">
        <f>IFERROR(__xludf.DUMMYFUNCTION("""COMPUTED_VALUE"""),1734.54)</f>
        <v>1734.54</v>
      </c>
      <c r="D28" s="2">
        <f>IFERROR(__xludf.DUMMYFUNCTION("""COMPUTED_VALUE"""),45478.66666666667)</f>
        <v>45478.66667</v>
      </c>
      <c r="E28" s="1">
        <f>IFERROR(__xludf.DUMMYFUNCTION("""COMPUTED_VALUE"""),1748.42)</f>
        <v>1748.42</v>
      </c>
      <c r="G28" s="2">
        <f>IFERROR(__xludf.DUMMYFUNCTION("""COMPUTED_VALUE"""),45478.66666666667)</f>
        <v>45478.66667</v>
      </c>
      <c r="H28" s="1">
        <f>IFERROR(__xludf.DUMMYFUNCTION("""COMPUTED_VALUE"""),1718.75)</f>
        <v>1718.75</v>
      </c>
      <c r="J28" s="2">
        <f>IFERROR(__xludf.DUMMYFUNCTION("""COMPUTED_VALUE"""),45478.66666666667)</f>
        <v>45478.66667</v>
      </c>
      <c r="K28" s="1">
        <f>IFERROR(__xludf.DUMMYFUNCTION("""COMPUTED_VALUE"""),1732.71)</f>
        <v>1732.71</v>
      </c>
      <c r="M28" s="2">
        <f>IFERROR(__xludf.DUMMYFUNCTION("""COMPUTED_VALUE"""),45478.66666666667)</f>
        <v>45478.66667</v>
      </c>
      <c r="N28" s="1">
        <f>IFERROR(__xludf.DUMMYFUNCTION("""COMPUTED_VALUE"""),9.647985E7)</f>
        <v>96479850</v>
      </c>
    </row>
    <row r="29">
      <c r="A29" s="2">
        <f>IFERROR(__xludf.DUMMYFUNCTION("""COMPUTED_VALUE"""),45485.66666666667)</f>
        <v>45485.66667</v>
      </c>
      <c r="B29" s="1">
        <f>IFERROR(__xludf.DUMMYFUNCTION("""COMPUTED_VALUE"""),1730.92)</f>
        <v>1730.92</v>
      </c>
      <c r="D29" s="2">
        <f>IFERROR(__xludf.DUMMYFUNCTION("""COMPUTED_VALUE"""),45485.66666666667)</f>
        <v>45485.66667</v>
      </c>
      <c r="E29" s="1">
        <f>IFERROR(__xludf.DUMMYFUNCTION("""COMPUTED_VALUE"""),1769.07)</f>
        <v>1769.07</v>
      </c>
      <c r="G29" s="2">
        <f>IFERROR(__xludf.DUMMYFUNCTION("""COMPUTED_VALUE"""),45485.66666666667)</f>
        <v>45485.66667</v>
      </c>
      <c r="H29" s="1">
        <f>IFERROR(__xludf.DUMMYFUNCTION("""COMPUTED_VALUE"""),1715.06)</f>
        <v>1715.06</v>
      </c>
      <c r="J29" s="2">
        <f>IFERROR(__xludf.DUMMYFUNCTION("""COMPUTED_VALUE"""),45485.66666666667)</f>
        <v>45485.66667</v>
      </c>
      <c r="K29" s="1">
        <f>IFERROR(__xludf.DUMMYFUNCTION("""COMPUTED_VALUE"""),1752.82)</f>
        <v>1752.82</v>
      </c>
      <c r="M29" s="2">
        <f>IFERROR(__xludf.DUMMYFUNCTION("""COMPUTED_VALUE"""),45485.66666666667)</f>
        <v>45485.66667</v>
      </c>
      <c r="N29" s="1">
        <f>IFERROR(__xludf.DUMMYFUNCTION("""COMPUTED_VALUE"""),1.50838293E8)</f>
        <v>150838293</v>
      </c>
    </row>
    <row r="30">
      <c r="A30" s="2">
        <f>IFERROR(__xludf.DUMMYFUNCTION("""COMPUTED_VALUE"""),45492.66666666667)</f>
        <v>45492.66667</v>
      </c>
      <c r="B30" s="1">
        <f>IFERROR(__xludf.DUMMYFUNCTION("""COMPUTED_VALUE"""),1756.2)</f>
        <v>1756.2</v>
      </c>
      <c r="D30" s="2">
        <f>IFERROR(__xludf.DUMMYFUNCTION("""COMPUTED_VALUE"""),45492.66666666667)</f>
        <v>45492.66667</v>
      </c>
      <c r="E30" s="1">
        <f>IFERROR(__xludf.DUMMYFUNCTION("""COMPUTED_VALUE"""),1770.53)</f>
        <v>1770.53</v>
      </c>
      <c r="G30" s="2">
        <f>IFERROR(__xludf.DUMMYFUNCTION("""COMPUTED_VALUE"""),45492.66666666667)</f>
        <v>45492.66667</v>
      </c>
      <c r="H30" s="1">
        <f>IFERROR(__xludf.DUMMYFUNCTION("""COMPUTED_VALUE"""),1716.34)</f>
        <v>1716.34</v>
      </c>
      <c r="J30" s="2">
        <f>IFERROR(__xludf.DUMMYFUNCTION("""COMPUTED_VALUE"""),45492.66666666667)</f>
        <v>45492.66667</v>
      </c>
      <c r="K30" s="1">
        <f>IFERROR(__xludf.DUMMYFUNCTION("""COMPUTED_VALUE"""),1718.35)</f>
        <v>1718.35</v>
      </c>
      <c r="M30" s="2">
        <f>IFERROR(__xludf.DUMMYFUNCTION("""COMPUTED_VALUE"""),45492.66666666667)</f>
        <v>45492.66667</v>
      </c>
      <c r="N30" s="1">
        <f>IFERROR(__xludf.DUMMYFUNCTION("""COMPUTED_VALUE"""),1.58253777E8)</f>
        <v>158253777</v>
      </c>
    </row>
    <row r="31">
      <c r="A31" s="2">
        <f>IFERROR(__xludf.DUMMYFUNCTION("""COMPUTED_VALUE"""),45499.66666666667)</f>
        <v>45499.66667</v>
      </c>
      <c r="B31" s="1">
        <f>IFERROR(__xludf.DUMMYFUNCTION("""COMPUTED_VALUE"""),1725.85)</f>
        <v>1725.85</v>
      </c>
      <c r="D31" s="2">
        <f>IFERROR(__xludf.DUMMYFUNCTION("""COMPUTED_VALUE"""),45499.66666666667)</f>
        <v>45499.66667</v>
      </c>
      <c r="E31" s="1">
        <f>IFERROR(__xludf.DUMMYFUNCTION("""COMPUTED_VALUE"""),1738.62)</f>
        <v>1738.62</v>
      </c>
      <c r="G31" s="2">
        <f>IFERROR(__xludf.DUMMYFUNCTION("""COMPUTED_VALUE"""),45499.66666666667)</f>
        <v>45499.66667</v>
      </c>
      <c r="H31" s="1">
        <f>IFERROR(__xludf.DUMMYFUNCTION("""COMPUTED_VALUE"""),1697.95)</f>
        <v>1697.95</v>
      </c>
      <c r="J31" s="2">
        <f>IFERROR(__xludf.DUMMYFUNCTION("""COMPUTED_VALUE"""),45499.66666666667)</f>
        <v>45499.66667</v>
      </c>
      <c r="K31" s="1">
        <f>IFERROR(__xludf.DUMMYFUNCTION("""COMPUTED_VALUE"""),1726.33)</f>
        <v>1726.33</v>
      </c>
      <c r="M31" s="2">
        <f>IFERROR(__xludf.DUMMYFUNCTION("""COMPUTED_VALUE"""),45499.66666666667)</f>
        <v>45499.66667</v>
      </c>
      <c r="N31" s="1">
        <f>IFERROR(__xludf.DUMMYFUNCTION("""COMPUTED_VALUE"""),1.70295533E8)</f>
        <v>170295533</v>
      </c>
    </row>
    <row r="32">
      <c r="A32" s="2">
        <f>IFERROR(__xludf.DUMMYFUNCTION("""COMPUTED_VALUE"""),45506.66666666667)</f>
        <v>45506.66667</v>
      </c>
      <c r="B32" s="1">
        <f>IFERROR(__xludf.DUMMYFUNCTION("""COMPUTED_VALUE"""),1728.82)</f>
        <v>1728.82</v>
      </c>
      <c r="D32" s="2">
        <f>IFERROR(__xludf.DUMMYFUNCTION("""COMPUTED_VALUE"""),45506.66666666667)</f>
        <v>45506.66667</v>
      </c>
      <c r="E32" s="1">
        <f>IFERROR(__xludf.DUMMYFUNCTION("""COMPUTED_VALUE"""),1794.9)</f>
        <v>1794.9</v>
      </c>
      <c r="G32" s="2">
        <f>IFERROR(__xludf.DUMMYFUNCTION("""COMPUTED_VALUE"""),45506.66666666667)</f>
        <v>45506.66667</v>
      </c>
      <c r="H32" s="1">
        <f>IFERROR(__xludf.DUMMYFUNCTION("""COMPUTED_VALUE"""),1694.11)</f>
        <v>1694.11</v>
      </c>
      <c r="J32" s="2">
        <f>IFERROR(__xludf.DUMMYFUNCTION("""COMPUTED_VALUE"""),45506.66666666667)</f>
        <v>45506.66667</v>
      </c>
      <c r="K32" s="1">
        <f>IFERROR(__xludf.DUMMYFUNCTION("""COMPUTED_VALUE"""),1711.81)</f>
        <v>1711.81</v>
      </c>
      <c r="M32" s="2">
        <f>IFERROR(__xludf.DUMMYFUNCTION("""COMPUTED_VALUE"""),45506.66666666667)</f>
        <v>45506.66667</v>
      </c>
      <c r="N32" s="1">
        <f>IFERROR(__xludf.DUMMYFUNCTION("""COMPUTED_VALUE"""),1.80926757E8)</f>
        <v>180926757</v>
      </c>
    </row>
    <row r="33">
      <c r="A33" s="2">
        <f>IFERROR(__xludf.DUMMYFUNCTION("""COMPUTED_VALUE"""),45513.66666666667)</f>
        <v>45513.66667</v>
      </c>
      <c r="B33" s="1">
        <f>IFERROR(__xludf.DUMMYFUNCTION("""COMPUTED_VALUE"""),1680.53)</f>
        <v>1680.53</v>
      </c>
      <c r="D33" s="2">
        <f>IFERROR(__xludf.DUMMYFUNCTION("""COMPUTED_VALUE"""),45513.66666666667)</f>
        <v>45513.66667</v>
      </c>
      <c r="E33" s="1">
        <f>IFERROR(__xludf.DUMMYFUNCTION("""COMPUTED_VALUE"""),1721.37)</f>
        <v>1721.37</v>
      </c>
      <c r="G33" s="2">
        <f>IFERROR(__xludf.DUMMYFUNCTION("""COMPUTED_VALUE"""),45513.66666666667)</f>
        <v>45513.66667</v>
      </c>
      <c r="H33" s="1">
        <f>IFERROR(__xludf.DUMMYFUNCTION("""COMPUTED_VALUE"""),1652.5)</f>
        <v>1652.5</v>
      </c>
      <c r="J33" s="2">
        <f>IFERROR(__xludf.DUMMYFUNCTION("""COMPUTED_VALUE"""),45513.66666666667)</f>
        <v>45513.66667</v>
      </c>
      <c r="K33" s="1">
        <f>IFERROR(__xludf.DUMMYFUNCTION("""COMPUTED_VALUE"""),1708.53)</f>
        <v>1708.53</v>
      </c>
      <c r="M33" s="2">
        <f>IFERROR(__xludf.DUMMYFUNCTION("""COMPUTED_VALUE"""),45513.66666666667)</f>
        <v>45513.66667</v>
      </c>
      <c r="N33" s="1">
        <f>IFERROR(__xludf.DUMMYFUNCTION("""COMPUTED_VALUE"""),1.75300311E8)</f>
        <v>175300311</v>
      </c>
    </row>
    <row r="34">
      <c r="A34" s="2">
        <f>IFERROR(__xludf.DUMMYFUNCTION("""COMPUTED_VALUE"""),45520.66666666667)</f>
        <v>45520.66667</v>
      </c>
      <c r="B34" s="1">
        <f>IFERROR(__xludf.DUMMYFUNCTION("""COMPUTED_VALUE"""),1714.45)</f>
        <v>1714.45</v>
      </c>
      <c r="D34" s="2">
        <f>IFERROR(__xludf.DUMMYFUNCTION("""COMPUTED_VALUE"""),45520.66666666667)</f>
        <v>45520.66667</v>
      </c>
      <c r="E34" s="1">
        <f>IFERROR(__xludf.DUMMYFUNCTION("""COMPUTED_VALUE"""),1828.39)</f>
        <v>1828.39</v>
      </c>
      <c r="G34" s="2">
        <f>IFERROR(__xludf.DUMMYFUNCTION("""COMPUTED_VALUE"""),45520.66666666667)</f>
        <v>45520.66667</v>
      </c>
      <c r="H34" s="1">
        <f>IFERROR(__xludf.DUMMYFUNCTION("""COMPUTED_VALUE"""),1697.75)</f>
        <v>1697.75</v>
      </c>
      <c r="J34" s="2">
        <f>IFERROR(__xludf.DUMMYFUNCTION("""COMPUTED_VALUE"""),45520.66666666667)</f>
        <v>45520.66667</v>
      </c>
      <c r="K34" s="1">
        <f>IFERROR(__xludf.DUMMYFUNCTION("""COMPUTED_VALUE"""),1812.27)</f>
        <v>1812.27</v>
      </c>
      <c r="M34" s="2">
        <f>IFERROR(__xludf.DUMMYFUNCTION("""COMPUTED_VALUE"""),45520.66666666667)</f>
        <v>45520.66667</v>
      </c>
      <c r="N34" s="1">
        <f>IFERROR(__xludf.DUMMYFUNCTION("""COMPUTED_VALUE"""),2.11185643E8)</f>
        <v>211185643</v>
      </c>
    </row>
    <row r="35">
      <c r="A35" s="2">
        <f>IFERROR(__xludf.DUMMYFUNCTION("""COMPUTED_VALUE"""),45527.66666666667)</f>
        <v>45527.66667</v>
      </c>
      <c r="B35" s="1">
        <f>IFERROR(__xludf.DUMMYFUNCTION("""COMPUTED_VALUE"""),1810.05)</f>
        <v>1810.05</v>
      </c>
      <c r="D35" s="2">
        <f>IFERROR(__xludf.DUMMYFUNCTION("""COMPUTED_VALUE"""),45527.66666666667)</f>
        <v>45527.66667</v>
      </c>
      <c r="E35" s="1">
        <f>IFERROR(__xludf.DUMMYFUNCTION("""COMPUTED_VALUE"""),1853.2)</f>
        <v>1853.2</v>
      </c>
      <c r="G35" s="2">
        <f>IFERROR(__xludf.DUMMYFUNCTION("""COMPUTED_VALUE"""),45527.66666666667)</f>
        <v>45527.66667</v>
      </c>
      <c r="H35" s="1">
        <f>IFERROR(__xludf.DUMMYFUNCTION("""COMPUTED_VALUE"""),1802.72)</f>
        <v>1802.72</v>
      </c>
      <c r="J35" s="2">
        <f>IFERROR(__xludf.DUMMYFUNCTION("""COMPUTED_VALUE"""),45527.66666666667)</f>
        <v>45527.66667</v>
      </c>
      <c r="K35" s="1">
        <f>IFERROR(__xludf.DUMMYFUNCTION("""COMPUTED_VALUE"""),1851.53)</f>
        <v>1851.53</v>
      </c>
      <c r="M35" s="2">
        <f>IFERROR(__xludf.DUMMYFUNCTION("""COMPUTED_VALUE"""),45527.66666666667)</f>
        <v>45527.66667</v>
      </c>
      <c r="N35" s="1">
        <f>IFERROR(__xludf.DUMMYFUNCTION("""COMPUTED_VALUE"""),1.45489893E8)</f>
        <v>145489893</v>
      </c>
    </row>
    <row r="36">
      <c r="A36" s="2">
        <f>IFERROR(__xludf.DUMMYFUNCTION("""COMPUTED_VALUE"""),45534.66666666667)</f>
        <v>45534.66667</v>
      </c>
      <c r="B36" s="1">
        <f>IFERROR(__xludf.DUMMYFUNCTION("""COMPUTED_VALUE"""),1857.21)</f>
        <v>1857.21</v>
      </c>
      <c r="D36" s="2">
        <f>IFERROR(__xludf.DUMMYFUNCTION("""COMPUTED_VALUE"""),45534.66666666667)</f>
        <v>45534.66667</v>
      </c>
      <c r="E36" s="1">
        <f>IFERROR(__xludf.DUMMYFUNCTION("""COMPUTED_VALUE"""),1859.77)</f>
        <v>1859.77</v>
      </c>
      <c r="G36" s="2">
        <f>IFERROR(__xludf.DUMMYFUNCTION("""COMPUTED_VALUE"""),45534.66666666667)</f>
        <v>45534.66667</v>
      </c>
      <c r="H36" s="1">
        <f>IFERROR(__xludf.DUMMYFUNCTION("""COMPUTED_VALUE"""),1809.98)</f>
        <v>1809.98</v>
      </c>
      <c r="J36" s="2">
        <f>IFERROR(__xludf.DUMMYFUNCTION("""COMPUTED_VALUE"""),45534.66666666667)</f>
        <v>45534.66667</v>
      </c>
      <c r="K36" s="1">
        <f>IFERROR(__xludf.DUMMYFUNCTION("""COMPUTED_VALUE"""),1858.18)</f>
        <v>1858.18</v>
      </c>
      <c r="M36" s="2">
        <f>IFERROR(__xludf.DUMMYFUNCTION("""COMPUTED_VALUE"""),45534.66666666667)</f>
        <v>45534.66667</v>
      </c>
      <c r="N36" s="1">
        <f>IFERROR(__xludf.DUMMYFUNCTION("""COMPUTED_VALUE"""),1.2977679E8)</f>
        <v>129776790</v>
      </c>
    </row>
    <row r="37">
      <c r="A37" s="2">
        <f>IFERROR(__xludf.DUMMYFUNCTION("""COMPUTED_VALUE"""),45541.66666666667)</f>
        <v>45541.66667</v>
      </c>
      <c r="B37" s="1">
        <f>IFERROR(__xludf.DUMMYFUNCTION("""COMPUTED_VALUE"""),1851.62)</f>
        <v>1851.62</v>
      </c>
      <c r="D37" s="2">
        <f>IFERROR(__xludf.DUMMYFUNCTION("""COMPUTED_VALUE"""),45541.66666666667)</f>
        <v>45541.66667</v>
      </c>
      <c r="E37" s="1">
        <f>IFERROR(__xludf.DUMMYFUNCTION("""COMPUTED_VALUE"""),1857.42)</f>
        <v>1857.42</v>
      </c>
      <c r="G37" s="2">
        <f>IFERROR(__xludf.DUMMYFUNCTION("""COMPUTED_VALUE"""),45541.66666666667)</f>
        <v>45541.66667</v>
      </c>
      <c r="H37" s="1">
        <f>IFERROR(__xludf.DUMMYFUNCTION("""COMPUTED_VALUE"""),1761.4)</f>
        <v>1761.4</v>
      </c>
      <c r="J37" s="2">
        <f>IFERROR(__xludf.DUMMYFUNCTION("""COMPUTED_VALUE"""),45541.66666666667)</f>
        <v>45541.66667</v>
      </c>
      <c r="K37" s="1">
        <f>IFERROR(__xludf.DUMMYFUNCTION("""COMPUTED_VALUE"""),1767.11)</f>
        <v>1767.11</v>
      </c>
      <c r="M37" s="2">
        <f>IFERROR(__xludf.DUMMYFUNCTION("""COMPUTED_VALUE"""),45541.66666666667)</f>
        <v>45541.66667</v>
      </c>
      <c r="N37" s="1">
        <f>IFERROR(__xludf.DUMMYFUNCTION("""COMPUTED_VALUE"""),1.35232507E8)</f>
        <v>135232507</v>
      </c>
    </row>
    <row r="38">
      <c r="A38" s="2">
        <f>IFERROR(__xludf.DUMMYFUNCTION("""COMPUTED_VALUE"""),45548.66666666667)</f>
        <v>45548.66667</v>
      </c>
      <c r="B38" s="1">
        <f>IFERROR(__xludf.DUMMYFUNCTION("""COMPUTED_VALUE"""),1777.97)</f>
        <v>1777.97</v>
      </c>
      <c r="D38" s="2">
        <f>IFERROR(__xludf.DUMMYFUNCTION("""COMPUTED_VALUE"""),45548.66666666667)</f>
        <v>45548.66667</v>
      </c>
      <c r="E38" s="1">
        <f>IFERROR(__xludf.DUMMYFUNCTION("""COMPUTED_VALUE"""),1852.33)</f>
        <v>1852.33</v>
      </c>
      <c r="G38" s="2">
        <f>IFERROR(__xludf.DUMMYFUNCTION("""COMPUTED_VALUE"""),45548.66666666667)</f>
        <v>45548.66667</v>
      </c>
      <c r="H38" s="1">
        <f>IFERROR(__xludf.DUMMYFUNCTION("""COMPUTED_VALUE"""),1762.65)</f>
        <v>1762.65</v>
      </c>
      <c r="J38" s="2">
        <f>IFERROR(__xludf.DUMMYFUNCTION("""COMPUTED_VALUE"""),45548.66666666667)</f>
        <v>45548.66667</v>
      </c>
      <c r="K38" s="1">
        <f>IFERROR(__xludf.DUMMYFUNCTION("""COMPUTED_VALUE"""),1847.15)</f>
        <v>1847.15</v>
      </c>
      <c r="M38" s="2">
        <f>IFERROR(__xludf.DUMMYFUNCTION("""COMPUTED_VALUE"""),45548.66666666667)</f>
        <v>45548.66667</v>
      </c>
      <c r="N38" s="1">
        <f>IFERROR(__xludf.DUMMYFUNCTION("""COMPUTED_VALUE"""),1.37957241E8)</f>
        <v>137957241</v>
      </c>
    </row>
    <row r="39">
      <c r="A39" s="2">
        <f>IFERROR(__xludf.DUMMYFUNCTION("""COMPUTED_VALUE"""),45555.66666666667)</f>
        <v>45555.66667</v>
      </c>
      <c r="B39" s="1">
        <f>IFERROR(__xludf.DUMMYFUNCTION("""COMPUTED_VALUE"""),1843.07)</f>
        <v>1843.07</v>
      </c>
      <c r="D39" s="2">
        <f>IFERROR(__xludf.DUMMYFUNCTION("""COMPUTED_VALUE"""),45555.66666666667)</f>
        <v>45555.66667</v>
      </c>
      <c r="E39" s="1">
        <f>IFERROR(__xludf.DUMMYFUNCTION("""COMPUTED_VALUE"""),1922.66)</f>
        <v>1922.66</v>
      </c>
      <c r="G39" s="2">
        <f>IFERROR(__xludf.DUMMYFUNCTION("""COMPUTED_VALUE"""),45555.66666666667)</f>
        <v>45555.66667</v>
      </c>
      <c r="H39" s="1">
        <f>IFERROR(__xludf.DUMMYFUNCTION("""COMPUTED_VALUE"""),1842.52)</f>
        <v>1842.52</v>
      </c>
      <c r="J39" s="2">
        <f>IFERROR(__xludf.DUMMYFUNCTION("""COMPUTED_VALUE"""),45555.66666666667)</f>
        <v>45555.66667</v>
      </c>
      <c r="K39" s="1">
        <f>IFERROR(__xludf.DUMMYFUNCTION("""COMPUTED_VALUE"""),1917.75)</f>
        <v>1917.75</v>
      </c>
      <c r="M39" s="2">
        <f>IFERROR(__xludf.DUMMYFUNCTION("""COMPUTED_VALUE"""),45555.66666666667)</f>
        <v>45555.66667</v>
      </c>
      <c r="N39" s="1">
        <f>IFERROR(__xludf.DUMMYFUNCTION("""COMPUTED_VALUE"""),2.06756628E8)</f>
        <v>206756628</v>
      </c>
    </row>
    <row r="40">
      <c r="A40" s="2">
        <f>IFERROR(__xludf.DUMMYFUNCTION("""COMPUTED_VALUE"""),45562.66666666667)</f>
        <v>45562.66667</v>
      </c>
      <c r="B40" s="1">
        <f>IFERROR(__xludf.DUMMYFUNCTION("""COMPUTED_VALUE"""),1925.56)</f>
        <v>1925.56</v>
      </c>
      <c r="D40" s="2">
        <f>IFERROR(__xludf.DUMMYFUNCTION("""COMPUTED_VALUE"""),45562.66666666667)</f>
        <v>45562.66667</v>
      </c>
      <c r="E40" s="1">
        <f>IFERROR(__xludf.DUMMYFUNCTION("""COMPUTED_VALUE"""),1959.7)</f>
        <v>1959.7</v>
      </c>
      <c r="G40" s="2">
        <f>IFERROR(__xludf.DUMMYFUNCTION("""COMPUTED_VALUE"""),45562.66666666667)</f>
        <v>45562.66667</v>
      </c>
      <c r="H40" s="1">
        <f>IFERROR(__xludf.DUMMYFUNCTION("""COMPUTED_VALUE"""),1920.76)</f>
        <v>1920.76</v>
      </c>
      <c r="J40" s="2">
        <f>IFERROR(__xludf.DUMMYFUNCTION("""COMPUTED_VALUE"""),45562.66666666667)</f>
        <v>45562.66667</v>
      </c>
      <c r="K40" s="1">
        <f>IFERROR(__xludf.DUMMYFUNCTION("""COMPUTED_VALUE"""),1940.1)</f>
        <v>1940.1</v>
      </c>
      <c r="M40" s="2">
        <f>IFERROR(__xludf.DUMMYFUNCTION("""COMPUTED_VALUE"""),45562.66666666667)</f>
        <v>45562.66667</v>
      </c>
      <c r="N40" s="1">
        <f>IFERROR(__xludf.DUMMYFUNCTION("""COMPUTED_VALUE"""),1.72602708E8)</f>
        <v>172602708</v>
      </c>
    </row>
    <row r="41">
      <c r="A41" s="2">
        <f>IFERROR(__xludf.DUMMYFUNCTION("""COMPUTED_VALUE"""),45569.66666666667)</f>
        <v>45569.66667</v>
      </c>
      <c r="B41" s="1">
        <f>IFERROR(__xludf.DUMMYFUNCTION("""COMPUTED_VALUE"""),1938.76)</f>
        <v>1938.76</v>
      </c>
      <c r="D41" s="2">
        <f>IFERROR(__xludf.DUMMYFUNCTION("""COMPUTED_VALUE"""),45569.66666666667)</f>
        <v>45569.66667</v>
      </c>
      <c r="E41" s="1">
        <f>IFERROR(__xludf.DUMMYFUNCTION("""COMPUTED_VALUE"""),1958.53)</f>
        <v>1958.53</v>
      </c>
      <c r="G41" s="2">
        <f>IFERROR(__xludf.DUMMYFUNCTION("""COMPUTED_VALUE"""),45569.66666666667)</f>
        <v>45569.66667</v>
      </c>
      <c r="H41" s="1">
        <f>IFERROR(__xludf.DUMMYFUNCTION("""COMPUTED_VALUE"""),1924.88)</f>
        <v>1924.88</v>
      </c>
      <c r="J41" s="2">
        <f>IFERROR(__xludf.DUMMYFUNCTION("""COMPUTED_VALUE"""),45569.66666666667)</f>
        <v>45569.66667</v>
      </c>
      <c r="K41" s="1">
        <f>IFERROR(__xludf.DUMMYFUNCTION("""COMPUTED_VALUE"""),1956.17)</f>
        <v>1956.17</v>
      </c>
      <c r="M41" s="2">
        <f>IFERROR(__xludf.DUMMYFUNCTION("""COMPUTED_VALUE"""),45569.66666666667)</f>
        <v>45569.66667</v>
      </c>
      <c r="N41" s="1">
        <f>IFERROR(__xludf.DUMMYFUNCTION("""COMPUTED_VALUE"""),1.38696189E8)</f>
        <v>138696189</v>
      </c>
    </row>
    <row r="42">
      <c r="A42" s="2">
        <f>IFERROR(__xludf.DUMMYFUNCTION("""COMPUTED_VALUE"""),45576.66666666667)</f>
        <v>45576.66667</v>
      </c>
      <c r="B42" s="1">
        <f>IFERROR(__xludf.DUMMYFUNCTION("""COMPUTED_VALUE"""),1949.27)</f>
        <v>1949.27</v>
      </c>
      <c r="D42" s="2">
        <f>IFERROR(__xludf.DUMMYFUNCTION("""COMPUTED_VALUE"""),45576.66666666667)</f>
        <v>45576.66667</v>
      </c>
      <c r="E42" s="1">
        <f>IFERROR(__xludf.DUMMYFUNCTION("""COMPUTED_VALUE"""),2016.24)</f>
        <v>2016.24</v>
      </c>
      <c r="G42" s="2">
        <f>IFERROR(__xludf.DUMMYFUNCTION("""COMPUTED_VALUE"""),45576.66666666667)</f>
        <v>45576.66667</v>
      </c>
      <c r="H42" s="1">
        <f>IFERROR(__xludf.DUMMYFUNCTION("""COMPUTED_VALUE"""),1935.35)</f>
        <v>1935.35</v>
      </c>
      <c r="J42" s="2">
        <f>IFERROR(__xludf.DUMMYFUNCTION("""COMPUTED_VALUE"""),45576.66666666667)</f>
        <v>45576.66667</v>
      </c>
      <c r="K42" s="1">
        <f>IFERROR(__xludf.DUMMYFUNCTION("""COMPUTED_VALUE"""),2014.56)</f>
        <v>2014.56</v>
      </c>
      <c r="M42" s="2">
        <f>IFERROR(__xludf.DUMMYFUNCTION("""COMPUTED_VALUE"""),45576.66666666667)</f>
        <v>45576.66667</v>
      </c>
      <c r="N42" s="1">
        <f>IFERROR(__xludf.DUMMYFUNCTION("""COMPUTED_VALUE"""),1.16888282E8)</f>
        <v>116888282</v>
      </c>
    </row>
    <row r="43">
      <c r="A43" s="2">
        <f>IFERROR(__xludf.DUMMYFUNCTION("""COMPUTED_VALUE"""),45583.66666666667)</f>
        <v>45583.66667</v>
      </c>
      <c r="B43" s="1">
        <f>IFERROR(__xludf.DUMMYFUNCTION("""COMPUTED_VALUE"""),2017.98)</f>
        <v>2017.98</v>
      </c>
      <c r="D43" s="2">
        <f>IFERROR(__xludf.DUMMYFUNCTION("""COMPUTED_VALUE"""),45583.66666666667)</f>
        <v>45583.66667</v>
      </c>
      <c r="E43" s="1">
        <f>IFERROR(__xludf.DUMMYFUNCTION("""COMPUTED_VALUE"""),2060.09)</f>
        <v>2060.09</v>
      </c>
      <c r="G43" s="2">
        <f>IFERROR(__xludf.DUMMYFUNCTION("""COMPUTED_VALUE"""),45583.66666666667)</f>
        <v>45583.66667</v>
      </c>
      <c r="H43" s="1">
        <f>IFERROR(__xludf.DUMMYFUNCTION("""COMPUTED_VALUE"""),1981.76)</f>
        <v>1981.76</v>
      </c>
      <c r="J43" s="2">
        <f>IFERROR(__xludf.DUMMYFUNCTION("""COMPUTED_VALUE"""),45583.66666666667)</f>
        <v>45583.66667</v>
      </c>
      <c r="K43" s="1">
        <f>IFERROR(__xludf.DUMMYFUNCTION("""COMPUTED_VALUE"""),2045.81)</f>
        <v>2045.81</v>
      </c>
      <c r="M43" s="2">
        <f>IFERROR(__xludf.DUMMYFUNCTION("""COMPUTED_VALUE"""),45583.66666666667)</f>
        <v>45583.66667</v>
      </c>
      <c r="N43" s="1">
        <f>IFERROR(__xludf.DUMMYFUNCTION("""COMPUTED_VALUE"""),1.71047161E8)</f>
        <v>171047161</v>
      </c>
    </row>
    <row r="44">
      <c r="A44" s="2">
        <f>IFERROR(__xludf.DUMMYFUNCTION("""COMPUTED_VALUE"""),45590.66666666667)</f>
        <v>45590.66667</v>
      </c>
      <c r="B44" s="1">
        <f>IFERROR(__xludf.DUMMYFUNCTION("""COMPUTED_VALUE"""),2047.44)</f>
        <v>2047.44</v>
      </c>
      <c r="D44" s="2">
        <f>IFERROR(__xludf.DUMMYFUNCTION("""COMPUTED_VALUE"""),45590.66666666667)</f>
        <v>45590.66667</v>
      </c>
      <c r="E44" s="1">
        <f>IFERROR(__xludf.DUMMYFUNCTION("""COMPUTED_VALUE"""),2058.17)</f>
        <v>2058.17</v>
      </c>
      <c r="G44" s="2">
        <f>IFERROR(__xludf.DUMMYFUNCTION("""COMPUTED_VALUE"""),45590.66666666667)</f>
        <v>45590.66667</v>
      </c>
      <c r="H44" s="1">
        <f>IFERROR(__xludf.DUMMYFUNCTION("""COMPUTED_VALUE"""),2002.6)</f>
        <v>2002.6</v>
      </c>
      <c r="J44" s="2">
        <f>IFERROR(__xludf.DUMMYFUNCTION("""COMPUTED_VALUE"""),45590.66666666667)</f>
        <v>45590.66667</v>
      </c>
      <c r="K44" s="1">
        <f>IFERROR(__xludf.DUMMYFUNCTION("""COMPUTED_VALUE"""),2004.61)</f>
        <v>2004.61</v>
      </c>
      <c r="M44" s="2">
        <f>IFERROR(__xludf.DUMMYFUNCTION("""COMPUTED_VALUE"""),45590.66666666667)</f>
        <v>45590.66667</v>
      </c>
      <c r="N44" s="1">
        <f>IFERROR(__xludf.DUMMYFUNCTION("""COMPUTED_VALUE"""),1.42736843E8)</f>
        <v>142736843</v>
      </c>
    </row>
    <row r="45">
      <c r="A45" s="2">
        <f>IFERROR(__xludf.DUMMYFUNCTION("""COMPUTED_VALUE"""),45597.66666666667)</f>
        <v>45597.66667</v>
      </c>
      <c r="B45" s="1">
        <f>IFERROR(__xludf.DUMMYFUNCTION("""COMPUTED_VALUE"""),2015.59)</f>
        <v>2015.59</v>
      </c>
      <c r="D45" s="2">
        <f>IFERROR(__xludf.DUMMYFUNCTION("""COMPUTED_VALUE"""),45597.66666666667)</f>
        <v>45597.66667</v>
      </c>
      <c r="E45" s="1">
        <f>IFERROR(__xludf.DUMMYFUNCTION("""COMPUTED_VALUE"""),2042.02)</f>
        <v>2042.02</v>
      </c>
      <c r="G45" s="2">
        <f>IFERROR(__xludf.DUMMYFUNCTION("""COMPUTED_VALUE"""),45597.66666666667)</f>
        <v>45597.66667</v>
      </c>
      <c r="H45" s="1">
        <f>IFERROR(__xludf.DUMMYFUNCTION("""COMPUTED_VALUE"""),1991.89)</f>
        <v>1991.89</v>
      </c>
      <c r="J45" s="2">
        <f>IFERROR(__xludf.DUMMYFUNCTION("""COMPUTED_VALUE"""),45597.66666666667)</f>
        <v>45597.66667</v>
      </c>
      <c r="K45" s="1">
        <f>IFERROR(__xludf.DUMMYFUNCTION("""COMPUTED_VALUE"""),2021.77)</f>
        <v>2021.77</v>
      </c>
      <c r="M45" s="2">
        <f>IFERROR(__xludf.DUMMYFUNCTION("""COMPUTED_VALUE"""),45597.66666666667)</f>
        <v>45597.66667</v>
      </c>
      <c r="N45" s="1">
        <f>IFERROR(__xludf.DUMMYFUNCTION("""COMPUTED_VALUE"""),1.68966074E8)</f>
        <v>168966074</v>
      </c>
    </row>
    <row r="46">
      <c r="A46" s="2">
        <f>IFERROR(__xludf.DUMMYFUNCTION("""COMPUTED_VALUE"""),45604.66666666667)</f>
        <v>45604.66667</v>
      </c>
      <c r="B46" s="1">
        <f>IFERROR(__xludf.DUMMYFUNCTION("""COMPUTED_VALUE"""),2026.61)</f>
        <v>2026.61</v>
      </c>
      <c r="D46" s="2">
        <f>IFERROR(__xludf.DUMMYFUNCTION("""COMPUTED_VALUE"""),45604.66666666667)</f>
        <v>45604.66667</v>
      </c>
      <c r="E46" s="1">
        <f>IFERROR(__xludf.DUMMYFUNCTION("""COMPUTED_VALUE"""),2134.34)</f>
        <v>2134.34</v>
      </c>
      <c r="G46" s="2">
        <f>IFERROR(__xludf.DUMMYFUNCTION("""COMPUTED_VALUE"""),45604.66666666667)</f>
        <v>45604.66667</v>
      </c>
      <c r="H46" s="1">
        <f>IFERROR(__xludf.DUMMYFUNCTION("""COMPUTED_VALUE"""),2016.17)</f>
        <v>2016.17</v>
      </c>
      <c r="J46" s="2">
        <f>IFERROR(__xludf.DUMMYFUNCTION("""COMPUTED_VALUE"""),45604.66666666667)</f>
        <v>45604.66667</v>
      </c>
      <c r="K46" s="1">
        <f>IFERROR(__xludf.DUMMYFUNCTION("""COMPUTED_VALUE"""),2128.7)</f>
        <v>2128.7</v>
      </c>
      <c r="M46" s="2">
        <f>IFERROR(__xludf.DUMMYFUNCTION("""COMPUTED_VALUE"""),45604.66666666667)</f>
        <v>45604.66667</v>
      </c>
      <c r="N46" s="1">
        <f>IFERROR(__xludf.DUMMYFUNCTION("""COMPUTED_VALUE"""),1.72162142E8)</f>
        <v>172162142</v>
      </c>
    </row>
    <row r="47">
      <c r="A47" s="2">
        <f>IFERROR(__xludf.DUMMYFUNCTION("""COMPUTED_VALUE"""),45611.66666666667)</f>
        <v>45611.66667</v>
      </c>
      <c r="B47" s="1">
        <f>IFERROR(__xludf.DUMMYFUNCTION("""COMPUTED_VALUE"""),2149.61)</f>
        <v>2149.61</v>
      </c>
      <c r="D47" s="2">
        <f>IFERROR(__xludf.DUMMYFUNCTION("""COMPUTED_VALUE"""),45611.66666666667)</f>
        <v>45611.66667</v>
      </c>
      <c r="E47" s="1">
        <f>IFERROR(__xludf.DUMMYFUNCTION("""COMPUTED_VALUE"""),2160.71)</f>
        <v>2160.71</v>
      </c>
      <c r="G47" s="2">
        <f>IFERROR(__xludf.DUMMYFUNCTION("""COMPUTED_VALUE"""),45611.66666666667)</f>
        <v>45611.66667</v>
      </c>
      <c r="H47" s="1">
        <f>IFERROR(__xludf.DUMMYFUNCTION("""COMPUTED_VALUE"""),2066.43)</f>
        <v>2066.43</v>
      </c>
      <c r="J47" s="2">
        <f>IFERROR(__xludf.DUMMYFUNCTION("""COMPUTED_VALUE"""),45611.66666666667)</f>
        <v>45611.66667</v>
      </c>
      <c r="K47" s="1">
        <f>IFERROR(__xludf.DUMMYFUNCTION("""COMPUTED_VALUE"""),2070.14)</f>
        <v>2070.14</v>
      </c>
      <c r="M47" s="2">
        <f>IFERROR(__xludf.DUMMYFUNCTION("""COMPUTED_VALUE"""),45611.66666666667)</f>
        <v>45611.66667</v>
      </c>
      <c r="N47" s="1">
        <f>IFERROR(__xludf.DUMMYFUNCTION("""COMPUTED_VALUE"""),2.70175983E8)</f>
        <v>270175983</v>
      </c>
    </row>
    <row r="48">
      <c r="A48" s="2">
        <f>IFERROR(__xludf.DUMMYFUNCTION("""COMPUTED_VALUE"""),45618.66666666667)</f>
        <v>45618.66667</v>
      </c>
      <c r="B48" s="1">
        <f>IFERROR(__xludf.DUMMYFUNCTION("""COMPUTED_VALUE"""),2074.34)</f>
        <v>2074.34</v>
      </c>
      <c r="D48" s="2">
        <f>IFERROR(__xludf.DUMMYFUNCTION("""COMPUTED_VALUE"""),45618.66666666667)</f>
        <v>45618.66667</v>
      </c>
      <c r="E48" s="1">
        <f>IFERROR(__xludf.DUMMYFUNCTION("""COMPUTED_VALUE"""),2142.72)</f>
        <v>2142.72</v>
      </c>
      <c r="G48" s="2">
        <f>IFERROR(__xludf.DUMMYFUNCTION("""COMPUTED_VALUE"""),45618.66666666667)</f>
        <v>45618.66667</v>
      </c>
      <c r="H48" s="1">
        <f>IFERROR(__xludf.DUMMYFUNCTION("""COMPUTED_VALUE"""),2041.65)</f>
        <v>2041.65</v>
      </c>
      <c r="J48" s="2">
        <f>IFERROR(__xludf.DUMMYFUNCTION("""COMPUTED_VALUE"""),45618.66666666667)</f>
        <v>45618.66667</v>
      </c>
      <c r="K48" s="1">
        <f>IFERROR(__xludf.DUMMYFUNCTION("""COMPUTED_VALUE"""),2140.87)</f>
        <v>2140.87</v>
      </c>
      <c r="M48" s="2">
        <f>IFERROR(__xludf.DUMMYFUNCTION("""COMPUTED_VALUE"""),45618.66666666667)</f>
        <v>45618.66667</v>
      </c>
      <c r="N48" s="1">
        <f>IFERROR(__xludf.DUMMYFUNCTION("""COMPUTED_VALUE"""),1.95681232E8)</f>
        <v>195681232</v>
      </c>
    </row>
    <row r="49">
      <c r="A49" s="2">
        <f>IFERROR(__xludf.DUMMYFUNCTION("""COMPUTED_VALUE"""),45625.54166666667)</f>
        <v>45625.54167</v>
      </c>
      <c r="B49" s="1">
        <f>IFERROR(__xludf.DUMMYFUNCTION("""COMPUTED_VALUE"""),2149.78)</f>
        <v>2149.78</v>
      </c>
      <c r="D49" s="2">
        <f>IFERROR(__xludf.DUMMYFUNCTION("""COMPUTED_VALUE"""),45625.54166666667)</f>
        <v>45625.54167</v>
      </c>
      <c r="E49" s="1">
        <f>IFERROR(__xludf.DUMMYFUNCTION("""COMPUTED_VALUE"""),2163.33)</f>
        <v>2163.33</v>
      </c>
      <c r="G49" s="2">
        <f>IFERROR(__xludf.DUMMYFUNCTION("""COMPUTED_VALUE"""),45625.54166666667)</f>
        <v>45625.54167</v>
      </c>
      <c r="H49" s="1">
        <f>IFERROR(__xludf.DUMMYFUNCTION("""COMPUTED_VALUE"""),2124.19)</f>
        <v>2124.19</v>
      </c>
      <c r="J49" s="2">
        <f>IFERROR(__xludf.DUMMYFUNCTION("""COMPUTED_VALUE"""),45625.54166666667)</f>
        <v>45625.54167</v>
      </c>
      <c r="K49" s="1">
        <f>IFERROR(__xludf.DUMMYFUNCTION("""COMPUTED_VALUE"""),2153.12)</f>
        <v>2153.12</v>
      </c>
      <c r="M49" s="2">
        <f>IFERROR(__xludf.DUMMYFUNCTION("""COMPUTED_VALUE"""),45625.54166666667)</f>
        <v>45625.54167</v>
      </c>
      <c r="N49" s="1">
        <f>IFERROR(__xludf.DUMMYFUNCTION("""COMPUTED_VALUE"""),1.51242685E8)</f>
        <v>151242685</v>
      </c>
    </row>
    <row r="50">
      <c r="A50" s="2">
        <f>IFERROR(__xludf.DUMMYFUNCTION("""COMPUTED_VALUE"""),45632.66666666667)</f>
        <v>45632.66667</v>
      </c>
      <c r="B50" s="1">
        <f>IFERROR(__xludf.DUMMYFUNCTION("""COMPUTED_VALUE"""),2154.61)</f>
        <v>2154.61</v>
      </c>
      <c r="D50" s="2">
        <f>IFERROR(__xludf.DUMMYFUNCTION("""COMPUTED_VALUE"""),45632.66666666667)</f>
        <v>45632.66667</v>
      </c>
      <c r="E50" s="1">
        <f>IFERROR(__xludf.DUMMYFUNCTION("""COMPUTED_VALUE"""),2207.38)</f>
        <v>2207.38</v>
      </c>
      <c r="G50" s="2">
        <f>IFERROR(__xludf.DUMMYFUNCTION("""COMPUTED_VALUE"""),45632.66666666667)</f>
        <v>45632.66667</v>
      </c>
      <c r="H50" s="1">
        <f>IFERROR(__xludf.DUMMYFUNCTION("""COMPUTED_VALUE"""),2152.13)</f>
        <v>2152.13</v>
      </c>
      <c r="J50" s="2">
        <f>IFERROR(__xludf.DUMMYFUNCTION("""COMPUTED_VALUE"""),45632.66666666667)</f>
        <v>45632.66667</v>
      </c>
      <c r="K50" s="1">
        <f>IFERROR(__xludf.DUMMYFUNCTION("""COMPUTED_VALUE"""),2197.38)</f>
        <v>2197.38</v>
      </c>
      <c r="M50" s="2">
        <f>IFERROR(__xludf.DUMMYFUNCTION("""COMPUTED_VALUE"""),45632.66666666667)</f>
        <v>45632.66667</v>
      </c>
      <c r="N50" s="1">
        <f>IFERROR(__xludf.DUMMYFUNCTION("""COMPUTED_VALUE"""),1.74612458E8)</f>
        <v>174612458</v>
      </c>
    </row>
    <row r="51">
      <c r="A51" s="2">
        <f>IFERROR(__xludf.DUMMYFUNCTION("""COMPUTED_VALUE"""),45639.66666666667)</f>
        <v>45639.66667</v>
      </c>
      <c r="B51" s="1">
        <f>IFERROR(__xludf.DUMMYFUNCTION("""COMPUTED_VALUE"""),2197.89)</f>
        <v>2197.89</v>
      </c>
      <c r="D51" s="2">
        <f>IFERROR(__xludf.DUMMYFUNCTION("""COMPUTED_VALUE"""),45639.66666666667)</f>
        <v>45639.66667</v>
      </c>
      <c r="E51" s="1">
        <f>IFERROR(__xludf.DUMMYFUNCTION("""COMPUTED_VALUE"""),2197.89)</f>
        <v>2197.89</v>
      </c>
      <c r="G51" s="2">
        <f>IFERROR(__xludf.DUMMYFUNCTION("""COMPUTED_VALUE"""),45639.66666666667)</f>
        <v>45639.66667</v>
      </c>
      <c r="H51" s="1">
        <f>IFERROR(__xludf.DUMMYFUNCTION("""COMPUTED_VALUE"""),2145.58)</f>
        <v>2145.58</v>
      </c>
      <c r="J51" s="2">
        <f>IFERROR(__xludf.DUMMYFUNCTION("""COMPUTED_VALUE"""),45639.66666666667)</f>
        <v>45639.66667</v>
      </c>
      <c r="K51" s="1">
        <f>IFERROR(__xludf.DUMMYFUNCTION("""COMPUTED_VALUE"""),2188.49)</f>
        <v>2188.49</v>
      </c>
      <c r="M51" s="2">
        <f>IFERROR(__xludf.DUMMYFUNCTION("""COMPUTED_VALUE"""),45639.66666666667)</f>
        <v>45639.66667</v>
      </c>
      <c r="N51" s="1">
        <f>IFERROR(__xludf.DUMMYFUNCTION("""COMPUTED_VALUE"""),2.03653109E8)</f>
        <v>203653109</v>
      </c>
    </row>
    <row r="52">
      <c r="A52" s="2">
        <f>IFERROR(__xludf.DUMMYFUNCTION("""COMPUTED_VALUE"""),45646.66666666667)</f>
        <v>45646.66667</v>
      </c>
      <c r="B52" s="1">
        <f>IFERROR(__xludf.DUMMYFUNCTION("""COMPUTED_VALUE"""),2189.98)</f>
        <v>2189.98</v>
      </c>
      <c r="D52" s="2">
        <f>IFERROR(__xludf.DUMMYFUNCTION("""COMPUTED_VALUE"""),45646.66666666667)</f>
        <v>45646.66667</v>
      </c>
      <c r="E52" s="1">
        <f>IFERROR(__xludf.DUMMYFUNCTION("""COMPUTED_VALUE"""),2204.36)</f>
        <v>2204.36</v>
      </c>
      <c r="G52" s="2">
        <f>IFERROR(__xludf.DUMMYFUNCTION("""COMPUTED_VALUE"""),45646.66666666667)</f>
        <v>45646.66667</v>
      </c>
      <c r="H52" s="1">
        <f>IFERROR(__xludf.DUMMYFUNCTION("""COMPUTED_VALUE"""),2119.3)</f>
        <v>2119.3</v>
      </c>
      <c r="J52" s="2">
        <f>IFERROR(__xludf.DUMMYFUNCTION("""COMPUTED_VALUE"""),45646.66666666667)</f>
        <v>45646.66667</v>
      </c>
      <c r="K52" s="1">
        <f>IFERROR(__xludf.DUMMYFUNCTION("""COMPUTED_VALUE"""),2177.25)</f>
        <v>2177.25</v>
      </c>
      <c r="M52" s="2">
        <f>IFERROR(__xludf.DUMMYFUNCTION("""COMPUTED_VALUE"""),45646.66666666667)</f>
        <v>45646.66667</v>
      </c>
      <c r="N52" s="1">
        <f>IFERROR(__xludf.DUMMYFUNCTION("""COMPUTED_VALUE"""),2.95794624E8)</f>
        <v>295794624</v>
      </c>
    </row>
    <row r="53">
      <c r="A53" s="2">
        <f>IFERROR(__xludf.DUMMYFUNCTION("""COMPUTED_VALUE"""),45653.66666666667)</f>
        <v>45653.66667</v>
      </c>
      <c r="B53" s="1">
        <f>IFERROR(__xludf.DUMMYFUNCTION("""COMPUTED_VALUE"""),2172.14)</f>
        <v>2172.14</v>
      </c>
      <c r="D53" s="2">
        <f>IFERROR(__xludf.DUMMYFUNCTION("""COMPUTED_VALUE"""),45653.66666666667)</f>
        <v>45653.66667</v>
      </c>
      <c r="E53" s="1">
        <f>IFERROR(__xludf.DUMMYFUNCTION("""COMPUTED_VALUE"""),2217.79)</f>
        <v>2217.79</v>
      </c>
      <c r="G53" s="2">
        <f>IFERROR(__xludf.DUMMYFUNCTION("""COMPUTED_VALUE"""),45653.66666666667)</f>
        <v>45653.66667</v>
      </c>
      <c r="H53" s="1">
        <f>IFERROR(__xludf.DUMMYFUNCTION("""COMPUTED_VALUE"""),2159.97)</f>
        <v>2159.97</v>
      </c>
      <c r="J53" s="2">
        <f>IFERROR(__xludf.DUMMYFUNCTION("""COMPUTED_VALUE"""),45653.66666666667)</f>
        <v>45653.66667</v>
      </c>
      <c r="K53" s="1">
        <f>IFERROR(__xludf.DUMMYFUNCTION("""COMPUTED_VALUE"""),2195.34)</f>
        <v>2195.34</v>
      </c>
      <c r="M53" s="2">
        <f>IFERROR(__xludf.DUMMYFUNCTION("""COMPUTED_VALUE"""),45653.66666666667)</f>
        <v>45653.66667</v>
      </c>
      <c r="N53" s="1">
        <f>IFERROR(__xludf.DUMMYFUNCTION("""COMPUTED_VALUE"""),9.2517701E7)</f>
        <v>92517701</v>
      </c>
    </row>
    <row r="54">
      <c r="A54" s="2">
        <f>IFERROR(__xludf.DUMMYFUNCTION("""COMPUTED_VALUE"""),45660.66666666667)</f>
        <v>45660.66667</v>
      </c>
      <c r="B54" s="1">
        <f>IFERROR(__xludf.DUMMYFUNCTION("""COMPUTED_VALUE"""),2170.23)</f>
        <v>2170.23</v>
      </c>
      <c r="D54" s="2">
        <f>IFERROR(__xludf.DUMMYFUNCTION("""COMPUTED_VALUE"""),45660.66666666667)</f>
        <v>45660.66667</v>
      </c>
      <c r="E54" s="1">
        <f>IFERROR(__xludf.DUMMYFUNCTION("""COMPUTED_VALUE"""),2198.19)</f>
        <v>2198.19</v>
      </c>
      <c r="G54" s="2">
        <f>IFERROR(__xludf.DUMMYFUNCTION("""COMPUTED_VALUE"""),45660.66666666667)</f>
        <v>45660.66667</v>
      </c>
      <c r="H54" s="1">
        <f>IFERROR(__xludf.DUMMYFUNCTION("""COMPUTED_VALUE"""),2150.55)</f>
        <v>2150.55</v>
      </c>
      <c r="J54" s="2">
        <f>IFERROR(__xludf.DUMMYFUNCTION("""COMPUTED_VALUE"""),45660.66666666667)</f>
        <v>45660.66667</v>
      </c>
      <c r="K54" s="1">
        <f>IFERROR(__xludf.DUMMYFUNCTION("""COMPUTED_VALUE"""),2187.95)</f>
        <v>2187.95</v>
      </c>
      <c r="M54" s="2">
        <f>IFERROR(__xludf.DUMMYFUNCTION("""COMPUTED_VALUE"""),45660.66666666667)</f>
        <v>45660.66667</v>
      </c>
      <c r="N54" s="1">
        <f>IFERROR(__xludf.DUMMYFUNCTION("""COMPUTED_VALUE"""),1.17214164E8)</f>
        <v>117214164</v>
      </c>
    </row>
    <row r="55">
      <c r="A55" s="2">
        <f>IFERROR(__xludf.DUMMYFUNCTION("""COMPUTED_VALUE"""),45667.66666666667)</f>
        <v>45667.66667</v>
      </c>
      <c r="B55" s="1">
        <f>IFERROR(__xludf.DUMMYFUNCTION("""COMPUTED_VALUE"""),2202.42)</f>
        <v>2202.42</v>
      </c>
      <c r="D55" s="2">
        <f>IFERROR(__xludf.DUMMYFUNCTION("""COMPUTED_VALUE"""),45667.66666666667)</f>
        <v>45667.66667</v>
      </c>
      <c r="E55" s="1">
        <f>IFERROR(__xludf.DUMMYFUNCTION("""COMPUTED_VALUE"""),2217.75)</f>
        <v>2217.75</v>
      </c>
      <c r="G55" s="2">
        <f>IFERROR(__xludf.DUMMYFUNCTION("""COMPUTED_VALUE"""),45667.66666666667)</f>
        <v>45667.66667</v>
      </c>
      <c r="H55" s="1">
        <f>IFERROR(__xludf.DUMMYFUNCTION("""COMPUTED_VALUE"""),2167.23)</f>
        <v>2167.23</v>
      </c>
      <c r="J55" s="2">
        <f>IFERROR(__xludf.DUMMYFUNCTION("""COMPUTED_VALUE"""),45667.66666666667)</f>
        <v>45667.66667</v>
      </c>
      <c r="K55" s="1">
        <f>IFERROR(__xludf.DUMMYFUNCTION("""COMPUTED_VALUE"""),2175.19)</f>
        <v>2175.19</v>
      </c>
      <c r="M55" s="2">
        <f>IFERROR(__xludf.DUMMYFUNCTION("""COMPUTED_VALUE"""),45667.66666666667)</f>
        <v>45667.66667</v>
      </c>
      <c r="N55" s="1">
        <f>IFERROR(__xludf.DUMMYFUNCTION("""COMPUTED_VALUE"""),1.41696669E8)</f>
        <v>141696669</v>
      </c>
    </row>
    <row r="56">
      <c r="A56" s="2">
        <f>IFERROR(__xludf.DUMMYFUNCTION("""COMPUTED_VALUE"""),45674.66666666667)</f>
        <v>45674.66667</v>
      </c>
      <c r="B56" s="1">
        <f>IFERROR(__xludf.DUMMYFUNCTION("""COMPUTED_VALUE"""),2148.87)</f>
        <v>2148.87</v>
      </c>
      <c r="D56" s="2">
        <f>IFERROR(__xludf.DUMMYFUNCTION("""COMPUTED_VALUE"""),45674.66666666667)</f>
        <v>45674.66667</v>
      </c>
      <c r="E56" s="1">
        <f>IFERROR(__xludf.DUMMYFUNCTION("""COMPUTED_VALUE"""),2258.38)</f>
        <v>2258.38</v>
      </c>
      <c r="G56" s="2">
        <f>IFERROR(__xludf.DUMMYFUNCTION("""COMPUTED_VALUE"""),45674.66666666667)</f>
        <v>45674.66667</v>
      </c>
      <c r="H56" s="1">
        <f>IFERROR(__xludf.DUMMYFUNCTION("""COMPUTED_VALUE"""),2138.76)</f>
        <v>2138.76</v>
      </c>
      <c r="J56" s="2">
        <f>IFERROR(__xludf.DUMMYFUNCTION("""COMPUTED_VALUE"""),45674.66666666667)</f>
        <v>45674.66667</v>
      </c>
      <c r="K56" s="1">
        <f>IFERROR(__xludf.DUMMYFUNCTION("""COMPUTED_VALUE"""),2243.14)</f>
        <v>2243.14</v>
      </c>
      <c r="M56" s="2">
        <f>IFERROR(__xludf.DUMMYFUNCTION("""COMPUTED_VALUE"""),45674.66666666667)</f>
        <v>45674.66667</v>
      </c>
      <c r="N56" s="1">
        <f>IFERROR(__xludf.DUMMYFUNCTION("""COMPUTED_VALUE"""),1.85401338E8)</f>
        <v>185401338</v>
      </c>
    </row>
    <row r="57">
      <c r="A57" s="2">
        <f>IFERROR(__xludf.DUMMYFUNCTION("""COMPUTED_VALUE"""),45681.66666666667)</f>
        <v>45681.66667</v>
      </c>
      <c r="B57" s="1">
        <f>IFERROR(__xludf.DUMMYFUNCTION("""COMPUTED_VALUE"""),2257.4)</f>
        <v>2257.4</v>
      </c>
      <c r="D57" s="2">
        <f>IFERROR(__xludf.DUMMYFUNCTION("""COMPUTED_VALUE"""),45681.66666666667)</f>
        <v>45681.66667</v>
      </c>
      <c r="E57" s="1">
        <f>IFERROR(__xludf.DUMMYFUNCTION("""COMPUTED_VALUE"""),2354.08)</f>
        <v>2354.08</v>
      </c>
      <c r="G57" s="2">
        <f>IFERROR(__xludf.DUMMYFUNCTION("""COMPUTED_VALUE"""),45681.66666666667)</f>
        <v>45681.66667</v>
      </c>
      <c r="H57" s="1">
        <f>IFERROR(__xludf.DUMMYFUNCTION("""COMPUTED_VALUE"""),2257.4)</f>
        <v>2257.4</v>
      </c>
      <c r="J57" s="2">
        <f>IFERROR(__xludf.DUMMYFUNCTION("""COMPUTED_VALUE"""),45681.66666666667)</f>
        <v>45681.66667</v>
      </c>
      <c r="K57" s="1">
        <f>IFERROR(__xludf.DUMMYFUNCTION("""COMPUTED_VALUE"""),2338.97)</f>
        <v>2338.97</v>
      </c>
      <c r="M57" s="2">
        <f>IFERROR(__xludf.DUMMYFUNCTION("""COMPUTED_VALUE"""),45681.66666666667)</f>
        <v>45681.66667</v>
      </c>
      <c r="N57" s="1">
        <f>IFERROR(__xludf.DUMMYFUNCTION("""COMPUTED_VALUE"""),1.56906031E8)</f>
        <v>156906031</v>
      </c>
    </row>
    <row r="58">
      <c r="A58" s="2">
        <f>IFERROR(__xludf.DUMMYFUNCTION("""COMPUTED_VALUE"""),45688.66666666667)</f>
        <v>45688.66667</v>
      </c>
      <c r="B58" s="1">
        <f>IFERROR(__xludf.DUMMYFUNCTION("""COMPUTED_VALUE"""),2234.23)</f>
        <v>2234.23</v>
      </c>
      <c r="D58" s="2">
        <f>IFERROR(__xludf.DUMMYFUNCTION("""COMPUTED_VALUE"""),45688.66666666667)</f>
        <v>45688.66667</v>
      </c>
      <c r="E58" s="1">
        <f>IFERROR(__xludf.DUMMYFUNCTION("""COMPUTED_VALUE"""),2260.79)</f>
        <v>2260.79</v>
      </c>
      <c r="G58" s="2">
        <f>IFERROR(__xludf.DUMMYFUNCTION("""COMPUTED_VALUE"""),45688.66666666667)</f>
        <v>45688.66667</v>
      </c>
      <c r="H58" s="1">
        <f>IFERROR(__xludf.DUMMYFUNCTION("""COMPUTED_VALUE"""),2117.1)</f>
        <v>2117.1</v>
      </c>
      <c r="J58" s="2">
        <f>IFERROR(__xludf.DUMMYFUNCTION("""COMPUTED_VALUE"""),45688.66666666667)</f>
        <v>45688.66667</v>
      </c>
      <c r="K58" s="1">
        <f>IFERROR(__xludf.DUMMYFUNCTION("""COMPUTED_VALUE"""),2233.8)</f>
        <v>2233.8</v>
      </c>
      <c r="M58" s="2">
        <f>IFERROR(__xludf.DUMMYFUNCTION("""COMPUTED_VALUE"""),45688.66666666667)</f>
        <v>45688.66667</v>
      </c>
      <c r="N58" s="1">
        <f>IFERROR(__xludf.DUMMYFUNCTION("""COMPUTED_VALUE"""),3.26716931E8)</f>
        <v>326716931</v>
      </c>
    </row>
    <row r="59">
      <c r="A59" s="2">
        <f>IFERROR(__xludf.DUMMYFUNCTION("""COMPUTED_VALUE"""),45695.66666666667)</f>
        <v>45695.66667</v>
      </c>
      <c r="B59" s="1">
        <f>IFERROR(__xludf.DUMMYFUNCTION("""COMPUTED_VALUE"""),2188.39)</f>
        <v>2188.39</v>
      </c>
      <c r="D59" s="2">
        <f>IFERROR(__xludf.DUMMYFUNCTION("""COMPUTED_VALUE"""),45695.66666666667)</f>
        <v>45695.66667</v>
      </c>
      <c r="E59" s="1">
        <f>IFERROR(__xludf.DUMMYFUNCTION("""COMPUTED_VALUE"""),2323.47)</f>
        <v>2323.47</v>
      </c>
      <c r="G59" s="2">
        <f>IFERROR(__xludf.DUMMYFUNCTION("""COMPUTED_VALUE"""),45695.66666666667)</f>
        <v>45695.66667</v>
      </c>
      <c r="H59" s="1">
        <f>IFERROR(__xludf.DUMMYFUNCTION("""COMPUTED_VALUE"""),2178.11)</f>
        <v>2178.11</v>
      </c>
      <c r="J59" s="2">
        <f>IFERROR(__xludf.DUMMYFUNCTION("""COMPUTED_VALUE"""),45695.66666666667)</f>
        <v>45695.66667</v>
      </c>
      <c r="K59" s="1">
        <f>IFERROR(__xludf.DUMMYFUNCTION("""COMPUTED_VALUE"""),2289.05)</f>
        <v>2289.05</v>
      </c>
      <c r="M59" s="2">
        <f>IFERROR(__xludf.DUMMYFUNCTION("""COMPUTED_VALUE"""),45695.66666666667)</f>
        <v>45695.66667</v>
      </c>
      <c r="N59" s="1">
        <f>IFERROR(__xludf.DUMMYFUNCTION("""COMPUTED_VALUE"""),2.15160718E8)</f>
        <v>215160718</v>
      </c>
    </row>
    <row r="60">
      <c r="A60" s="2">
        <f>IFERROR(__xludf.DUMMYFUNCTION("""COMPUTED_VALUE"""),45702.66666666667)</f>
        <v>45702.66667</v>
      </c>
      <c r="B60" s="1">
        <f>IFERROR(__xludf.DUMMYFUNCTION("""COMPUTED_VALUE"""),2311.73)</f>
        <v>2311.73</v>
      </c>
      <c r="D60" s="2">
        <f>IFERROR(__xludf.DUMMYFUNCTION("""COMPUTED_VALUE"""),45702.66666666667)</f>
        <v>45702.66667</v>
      </c>
      <c r="E60" s="1">
        <f>IFERROR(__xludf.DUMMYFUNCTION("""COMPUTED_VALUE"""),2315.21)</f>
        <v>2315.21</v>
      </c>
      <c r="G60" s="2">
        <f>IFERROR(__xludf.DUMMYFUNCTION("""COMPUTED_VALUE"""),45702.66666666667)</f>
        <v>45702.66667</v>
      </c>
      <c r="H60" s="1">
        <f>IFERROR(__xludf.DUMMYFUNCTION("""COMPUTED_VALUE"""),2217.74)</f>
        <v>2217.74</v>
      </c>
      <c r="J60" s="2">
        <f>IFERROR(__xludf.DUMMYFUNCTION("""COMPUTED_VALUE"""),45702.66666666667)</f>
        <v>45702.66667</v>
      </c>
      <c r="K60" s="1">
        <f>IFERROR(__xludf.DUMMYFUNCTION("""COMPUTED_VALUE"""),2249.84)</f>
        <v>2249.84</v>
      </c>
      <c r="M60" s="2">
        <f>IFERROR(__xludf.DUMMYFUNCTION("""COMPUTED_VALUE"""),45702.66666666667)</f>
        <v>45702.66667</v>
      </c>
      <c r="N60" s="1">
        <f>IFERROR(__xludf.DUMMYFUNCTION("""COMPUTED_VALUE"""),2.6167503E8)</f>
        <v>261675030</v>
      </c>
    </row>
    <row r="61">
      <c r="A61" s="2">
        <f>IFERROR(__xludf.DUMMYFUNCTION("""COMPUTED_VALUE"""),45709.66666666667)</f>
        <v>45709.66667</v>
      </c>
      <c r="B61" s="1">
        <f>IFERROR(__xludf.DUMMYFUNCTION("""COMPUTED_VALUE"""),2266.7)</f>
        <v>2266.7</v>
      </c>
      <c r="D61" s="2">
        <f>IFERROR(__xludf.DUMMYFUNCTION("""COMPUTED_VALUE"""),45709.66666666667)</f>
        <v>45709.66667</v>
      </c>
      <c r="E61" s="1">
        <f>IFERROR(__xludf.DUMMYFUNCTION("""COMPUTED_VALUE"""),2292.73)</f>
        <v>2292.73</v>
      </c>
      <c r="G61" s="2">
        <f>IFERROR(__xludf.DUMMYFUNCTION("""COMPUTED_VALUE"""),45709.66666666667)</f>
        <v>45709.66667</v>
      </c>
      <c r="H61" s="1">
        <f>IFERROR(__xludf.DUMMYFUNCTION("""COMPUTED_VALUE"""),2182.13)</f>
        <v>2182.13</v>
      </c>
      <c r="J61" s="2">
        <f>IFERROR(__xludf.DUMMYFUNCTION("""COMPUTED_VALUE"""),45709.66666666667)</f>
        <v>45709.66667</v>
      </c>
      <c r="K61" s="1">
        <f>IFERROR(__xludf.DUMMYFUNCTION("""COMPUTED_VALUE"""),2184.63)</f>
        <v>2184.63</v>
      </c>
      <c r="M61" s="2">
        <f>IFERROR(__xludf.DUMMYFUNCTION("""COMPUTED_VALUE"""),45709.66666666667)</f>
        <v>45709.66667</v>
      </c>
      <c r="N61" s="1">
        <f>IFERROR(__xludf.DUMMYFUNCTION("""COMPUTED_VALUE"""),2.13500833E8)</f>
        <v>213500833</v>
      </c>
    </row>
    <row r="62">
      <c r="A62" s="2">
        <f>IFERROR(__xludf.DUMMYFUNCTION("""COMPUTED_VALUE"""),45716.66666666667)</f>
        <v>45716.66667</v>
      </c>
      <c r="B62" s="1">
        <f>IFERROR(__xludf.DUMMYFUNCTION("""COMPUTED_VALUE"""),2176.09)</f>
        <v>2176.09</v>
      </c>
      <c r="D62" s="2">
        <f>IFERROR(__xludf.DUMMYFUNCTION("""COMPUTED_VALUE"""),45716.66666666667)</f>
        <v>45716.66667</v>
      </c>
      <c r="E62" s="1">
        <f>IFERROR(__xludf.DUMMYFUNCTION("""COMPUTED_VALUE"""),2203.21)</f>
        <v>2203.21</v>
      </c>
      <c r="G62" s="2">
        <f>IFERROR(__xludf.DUMMYFUNCTION("""COMPUTED_VALUE"""),45716.66666666667)</f>
        <v>45716.66667</v>
      </c>
      <c r="H62" s="1">
        <f>IFERROR(__xludf.DUMMYFUNCTION("""COMPUTED_VALUE"""),2130.98)</f>
        <v>2130.98</v>
      </c>
      <c r="J62" s="2">
        <f>IFERROR(__xludf.DUMMYFUNCTION("""COMPUTED_VALUE"""),45716.66666666667)</f>
        <v>45716.66667</v>
      </c>
      <c r="K62" s="1">
        <f>IFERROR(__xludf.DUMMYFUNCTION("""COMPUTED_VALUE"""),2176.36)</f>
        <v>2176.36</v>
      </c>
      <c r="M62" s="2">
        <f>IFERROR(__xludf.DUMMYFUNCTION("""COMPUTED_VALUE"""),45716.66666666667)</f>
        <v>45716.66667</v>
      </c>
      <c r="N62" s="1">
        <f>IFERROR(__xludf.DUMMYFUNCTION("""COMPUTED_VALUE"""),2.62747193E8)</f>
        <v>262747193</v>
      </c>
    </row>
    <row r="63">
      <c r="A63" s="2">
        <f>IFERROR(__xludf.DUMMYFUNCTION("""COMPUTED_VALUE"""),45723.66666666667)</f>
        <v>45723.66667</v>
      </c>
      <c r="B63" s="1">
        <f>IFERROR(__xludf.DUMMYFUNCTION("""COMPUTED_VALUE"""),2180.89)</f>
        <v>2180.89</v>
      </c>
      <c r="D63" s="2">
        <f>IFERROR(__xludf.DUMMYFUNCTION("""COMPUTED_VALUE"""),45723.66666666667)</f>
        <v>45723.66667</v>
      </c>
      <c r="E63" s="1">
        <f>IFERROR(__xludf.DUMMYFUNCTION("""COMPUTED_VALUE"""),2185.17)</f>
        <v>2185.17</v>
      </c>
      <c r="G63" s="2">
        <f>IFERROR(__xludf.DUMMYFUNCTION("""COMPUTED_VALUE"""),45723.66666666667)</f>
        <v>45723.66667</v>
      </c>
      <c r="H63" s="1">
        <f>IFERROR(__xludf.DUMMYFUNCTION("""COMPUTED_VALUE"""),2048.15)</f>
        <v>2048.15</v>
      </c>
      <c r="J63" s="2">
        <f>IFERROR(__xludf.DUMMYFUNCTION("""COMPUTED_VALUE"""),45723.66666666667)</f>
        <v>45723.66667</v>
      </c>
      <c r="K63" s="1">
        <f>IFERROR(__xludf.DUMMYFUNCTION("""COMPUTED_VALUE"""),2098.96)</f>
        <v>2098.96</v>
      </c>
      <c r="M63" s="2">
        <f>IFERROR(__xludf.DUMMYFUNCTION("""COMPUTED_VALUE"""),45723.66666666667)</f>
        <v>45723.66667</v>
      </c>
      <c r="N63" s="1">
        <f>IFERROR(__xludf.DUMMYFUNCTION("""COMPUTED_VALUE"""),2.48836326E8)</f>
        <v>248836326</v>
      </c>
    </row>
    <row r="64">
      <c r="A64" s="2">
        <f>IFERROR(__xludf.DUMMYFUNCTION("""COMPUTED_VALUE"""),45730.66666666667)</f>
        <v>45730.66667</v>
      </c>
      <c r="B64" s="1">
        <f>IFERROR(__xludf.DUMMYFUNCTION("""COMPUTED_VALUE"""),2066.0)</f>
        <v>2066</v>
      </c>
      <c r="D64" s="2">
        <f>IFERROR(__xludf.DUMMYFUNCTION("""COMPUTED_VALUE"""),45730.66666666667)</f>
        <v>45730.66667</v>
      </c>
      <c r="E64" s="1">
        <f>IFERROR(__xludf.DUMMYFUNCTION("""COMPUTED_VALUE"""),2069.32)</f>
        <v>2069.32</v>
      </c>
      <c r="G64" s="2">
        <f>IFERROR(__xludf.DUMMYFUNCTION("""COMPUTED_VALUE"""),45730.66666666667)</f>
        <v>45730.66667</v>
      </c>
      <c r="H64" s="1">
        <f>IFERROR(__xludf.DUMMYFUNCTION("""COMPUTED_VALUE"""),1974.52)</f>
        <v>1974.52</v>
      </c>
      <c r="J64" s="2">
        <f>IFERROR(__xludf.DUMMYFUNCTION("""COMPUTED_VALUE"""),45730.66666666667)</f>
        <v>45730.66667</v>
      </c>
      <c r="K64" s="1">
        <f>IFERROR(__xludf.DUMMYFUNCTION("""COMPUTED_VALUE"""),2026.38)</f>
        <v>2026.38</v>
      </c>
      <c r="M64" s="2">
        <f>IFERROR(__xludf.DUMMYFUNCTION("""COMPUTED_VALUE"""),45730.66666666667)</f>
        <v>45730.66667</v>
      </c>
      <c r="N64" s="1">
        <f>IFERROR(__xludf.DUMMYFUNCTION("""COMPUTED_VALUE"""),2.58868858E8)</f>
        <v>258868858</v>
      </c>
    </row>
    <row r="65">
      <c r="A65" s="2">
        <f>IFERROR(__xludf.DUMMYFUNCTION("""COMPUTED_VALUE"""),45737.66666666667)</f>
        <v>45737.66667</v>
      </c>
      <c r="B65" s="1">
        <f>IFERROR(__xludf.DUMMYFUNCTION("""COMPUTED_VALUE"""),2024.99)</f>
        <v>2024.99</v>
      </c>
      <c r="D65" s="2">
        <f>IFERROR(__xludf.DUMMYFUNCTION("""COMPUTED_VALUE"""),45737.66666666667)</f>
        <v>45737.66667</v>
      </c>
      <c r="E65" s="1">
        <f>IFERROR(__xludf.DUMMYFUNCTION("""COMPUTED_VALUE"""),2060.06)</f>
        <v>2060.06</v>
      </c>
      <c r="G65" s="2">
        <f>IFERROR(__xludf.DUMMYFUNCTION("""COMPUTED_VALUE"""),45737.66666666667)</f>
        <v>45737.66667</v>
      </c>
      <c r="H65" s="1">
        <f>IFERROR(__xludf.DUMMYFUNCTION("""COMPUTED_VALUE"""),2003.18)</f>
        <v>2003.18</v>
      </c>
      <c r="J65" s="2">
        <f>IFERROR(__xludf.DUMMYFUNCTION("""COMPUTED_VALUE"""),45737.66666666667)</f>
        <v>45737.66667</v>
      </c>
      <c r="K65" s="1">
        <f>IFERROR(__xludf.DUMMYFUNCTION("""COMPUTED_VALUE"""),2026.26)</f>
        <v>2026.26</v>
      </c>
      <c r="M65" s="2">
        <f>IFERROR(__xludf.DUMMYFUNCTION("""COMPUTED_VALUE"""),45737.66666666667)</f>
        <v>45737.66667</v>
      </c>
      <c r="N65" s="1">
        <f>IFERROR(__xludf.DUMMYFUNCTION("""COMPUTED_VALUE"""),2.61166447E8)</f>
        <v>261166447</v>
      </c>
    </row>
    <row r="66">
      <c r="A66" s="2">
        <f>IFERROR(__xludf.DUMMYFUNCTION("""COMPUTED_VALUE"""),45744.66666666667)</f>
        <v>45744.66667</v>
      </c>
      <c r="B66" s="1">
        <f>IFERROR(__xludf.DUMMYFUNCTION("""COMPUTED_VALUE"""),2059.91)</f>
        <v>2059.91</v>
      </c>
      <c r="D66" s="2">
        <f>IFERROR(__xludf.DUMMYFUNCTION("""COMPUTED_VALUE"""),45744.66666666667)</f>
        <v>45744.66667</v>
      </c>
      <c r="E66" s="1">
        <f>IFERROR(__xludf.DUMMYFUNCTION("""COMPUTED_VALUE"""),2081.57)</f>
        <v>2081.57</v>
      </c>
      <c r="G66" s="2">
        <f>IFERROR(__xludf.DUMMYFUNCTION("""COMPUTED_VALUE"""),45744.66666666667)</f>
        <v>45744.66667</v>
      </c>
      <c r="H66" s="1">
        <f>IFERROR(__xludf.DUMMYFUNCTION("""COMPUTED_VALUE"""),2006.56)</f>
        <v>2006.56</v>
      </c>
      <c r="J66" s="2">
        <f>IFERROR(__xludf.DUMMYFUNCTION("""COMPUTED_VALUE"""),45744.66666666667)</f>
        <v>45744.66667</v>
      </c>
      <c r="K66" s="1">
        <f>IFERROR(__xludf.DUMMYFUNCTION("""COMPUTED_VALUE"""),2017.52)</f>
        <v>2017.52</v>
      </c>
      <c r="M66" s="2">
        <f>IFERROR(__xludf.DUMMYFUNCTION("""COMPUTED_VALUE"""),45744.66666666667)</f>
        <v>45744.66667</v>
      </c>
      <c r="N66" s="1">
        <f>IFERROR(__xludf.DUMMYFUNCTION("""COMPUTED_VALUE"""),2.37843863E8)</f>
        <v>237843863</v>
      </c>
    </row>
    <row r="67">
      <c r="A67" s="2">
        <f>IFERROR(__xludf.DUMMYFUNCTION("""COMPUTED_VALUE"""),45751.66666666667)</f>
        <v>45751.66667</v>
      </c>
      <c r="B67" s="1">
        <f>IFERROR(__xludf.DUMMYFUNCTION("""COMPUTED_VALUE"""),2000.54)</f>
        <v>2000.54</v>
      </c>
      <c r="D67" s="2">
        <f>IFERROR(__xludf.DUMMYFUNCTION("""COMPUTED_VALUE"""),45751.66666666667)</f>
        <v>45751.66667</v>
      </c>
      <c r="E67" s="1">
        <f>IFERROR(__xludf.DUMMYFUNCTION("""COMPUTED_VALUE"""),2063.18)</f>
        <v>2063.18</v>
      </c>
      <c r="G67" s="2">
        <f>IFERROR(__xludf.DUMMYFUNCTION("""COMPUTED_VALUE"""),45751.66666666667)</f>
        <v>45751.66667</v>
      </c>
      <c r="H67" s="1">
        <f>IFERROR(__xludf.DUMMYFUNCTION("""COMPUTED_VALUE"""),1782.48)</f>
        <v>1782.48</v>
      </c>
      <c r="J67" s="2">
        <f>IFERROR(__xludf.DUMMYFUNCTION("""COMPUTED_VALUE"""),45751.66666666667)</f>
        <v>45751.66667</v>
      </c>
      <c r="K67" s="1">
        <f>IFERROR(__xludf.DUMMYFUNCTION("""COMPUTED_VALUE"""),1785.42)</f>
        <v>1785.42</v>
      </c>
      <c r="M67" s="2">
        <f>IFERROR(__xludf.DUMMYFUNCTION("""COMPUTED_VALUE"""),45751.66666666667)</f>
        <v>45751.66667</v>
      </c>
      <c r="N67" s="1">
        <f>IFERROR(__xludf.DUMMYFUNCTION("""COMPUTED_VALUE"""),3.08913653E8)</f>
        <v>308913653</v>
      </c>
    </row>
    <row r="68">
      <c r="A68" s="2">
        <f>IFERROR(__xludf.DUMMYFUNCTION("""COMPUTED_VALUE"""),45758.66666666667)</f>
        <v>45758.66667</v>
      </c>
      <c r="B68" s="1">
        <f>IFERROR(__xludf.DUMMYFUNCTION("""COMPUTED_VALUE"""),1731.02)</f>
        <v>1731.02</v>
      </c>
      <c r="D68" s="2">
        <f>IFERROR(__xludf.DUMMYFUNCTION("""COMPUTED_VALUE"""),45758.66666666667)</f>
        <v>45758.66667</v>
      </c>
      <c r="E68" s="1">
        <f>IFERROR(__xludf.DUMMYFUNCTION("""COMPUTED_VALUE"""),1943.85)</f>
        <v>1943.85</v>
      </c>
      <c r="G68" s="2">
        <f>IFERROR(__xludf.DUMMYFUNCTION("""COMPUTED_VALUE"""),45758.66666666667)</f>
        <v>45758.66667</v>
      </c>
      <c r="H68" s="1">
        <f>IFERROR(__xludf.DUMMYFUNCTION("""COMPUTED_VALUE"""),1708.47)</f>
        <v>1708.47</v>
      </c>
      <c r="J68" s="2">
        <f>IFERROR(__xludf.DUMMYFUNCTION("""COMPUTED_VALUE"""),45758.66666666667)</f>
        <v>45758.66667</v>
      </c>
      <c r="K68" s="1">
        <f>IFERROR(__xludf.DUMMYFUNCTION("""COMPUTED_VALUE"""),1901.69)</f>
        <v>1901.69</v>
      </c>
      <c r="M68" s="2">
        <f>IFERROR(__xludf.DUMMYFUNCTION("""COMPUTED_VALUE"""),45758.66666666667)</f>
        <v>45758.66667</v>
      </c>
      <c r="N68" s="1">
        <f>IFERROR(__xludf.DUMMYFUNCTION("""COMPUTED_VALUE"""),3.72440656E8)</f>
        <v>372440656</v>
      </c>
    </row>
    <row r="69">
      <c r="A69" s="2">
        <f>IFERROR(__xludf.DUMMYFUNCTION("""COMPUTED_VALUE"""),45764.66666666667)</f>
        <v>45764.66667</v>
      </c>
      <c r="B69" s="1">
        <f>IFERROR(__xludf.DUMMYFUNCTION("""COMPUTED_VALUE"""),1932.89)</f>
        <v>1932.89</v>
      </c>
      <c r="D69" s="2">
        <f>IFERROR(__xludf.DUMMYFUNCTION("""COMPUTED_VALUE"""),45764.66666666667)</f>
        <v>45764.66667</v>
      </c>
      <c r="E69" s="1">
        <f>IFERROR(__xludf.DUMMYFUNCTION("""COMPUTED_VALUE"""),1942.34)</f>
        <v>1942.34</v>
      </c>
      <c r="G69" s="2">
        <f>IFERROR(__xludf.DUMMYFUNCTION("""COMPUTED_VALUE"""),45764.66666666667)</f>
        <v>45764.66667</v>
      </c>
      <c r="H69" s="1">
        <f>IFERROR(__xludf.DUMMYFUNCTION("""COMPUTED_VALUE"""),1853.71)</f>
        <v>1853.71</v>
      </c>
      <c r="J69" s="2">
        <f>IFERROR(__xludf.DUMMYFUNCTION("""COMPUTED_VALUE"""),45764.66666666667)</f>
        <v>45764.66667</v>
      </c>
      <c r="K69" s="1">
        <f>IFERROR(__xludf.DUMMYFUNCTION("""COMPUTED_VALUE"""),1867.59)</f>
        <v>1867.59</v>
      </c>
      <c r="M69" s="2">
        <f>IFERROR(__xludf.DUMMYFUNCTION("""COMPUTED_VALUE"""),45764.66666666667)</f>
        <v>45764.66667</v>
      </c>
      <c r="N69" s="1">
        <f>IFERROR(__xludf.DUMMYFUNCTION("""COMPUTED_VALUE"""),1.47308864E8)</f>
        <v>147308864</v>
      </c>
    </row>
    <row r="70">
      <c r="A70" s="2">
        <f>IFERROR(__xludf.DUMMYFUNCTION("""COMPUTED_VALUE"""),45772.66666666667)</f>
        <v>45772.66667</v>
      </c>
      <c r="B70" s="1">
        <f>IFERROR(__xludf.DUMMYFUNCTION("""COMPUTED_VALUE"""),1838.59)</f>
        <v>1838.59</v>
      </c>
      <c r="D70" s="2">
        <f>IFERROR(__xludf.DUMMYFUNCTION("""COMPUTED_VALUE"""),45772.66666666667)</f>
        <v>45772.66667</v>
      </c>
      <c r="E70" s="1">
        <f>IFERROR(__xludf.DUMMYFUNCTION("""COMPUTED_VALUE"""),1941.24)</f>
        <v>1941.24</v>
      </c>
      <c r="G70" s="2">
        <f>IFERROR(__xludf.DUMMYFUNCTION("""COMPUTED_VALUE"""),45772.66666666667)</f>
        <v>45772.66667</v>
      </c>
      <c r="H70" s="1">
        <f>IFERROR(__xludf.DUMMYFUNCTION("""COMPUTED_VALUE"""),1795.43)</f>
        <v>1795.43</v>
      </c>
      <c r="J70" s="2">
        <f>IFERROR(__xludf.DUMMYFUNCTION("""COMPUTED_VALUE"""),45772.66666666667)</f>
        <v>45772.66667</v>
      </c>
      <c r="K70" s="1">
        <f>IFERROR(__xludf.DUMMYFUNCTION("""COMPUTED_VALUE"""),1935.68)</f>
        <v>1935.68</v>
      </c>
      <c r="M70" s="2">
        <f>IFERROR(__xludf.DUMMYFUNCTION("""COMPUTED_VALUE"""),45772.66666666667)</f>
        <v>45772.66667</v>
      </c>
      <c r="N70" s="1">
        <f>IFERROR(__xludf.DUMMYFUNCTION("""COMPUTED_VALUE"""),2.16130577E8)</f>
        <v>216130577</v>
      </c>
    </row>
    <row r="71">
      <c r="A71" s="2">
        <f>IFERROR(__xludf.DUMMYFUNCTION("""COMPUTED_VALUE"""),45779.66666666667)</f>
        <v>45779.66667</v>
      </c>
      <c r="B71" s="1">
        <f>IFERROR(__xludf.DUMMYFUNCTION("""COMPUTED_VALUE"""),1929.0)</f>
        <v>1929</v>
      </c>
      <c r="D71" s="2">
        <f>IFERROR(__xludf.DUMMYFUNCTION("""COMPUTED_VALUE"""),45779.66666666667)</f>
        <v>45779.66667</v>
      </c>
      <c r="E71" s="1">
        <f>IFERROR(__xludf.DUMMYFUNCTION("""COMPUTED_VALUE"""),2030.84)</f>
        <v>2030.84</v>
      </c>
      <c r="G71" s="2">
        <f>IFERROR(__xludf.DUMMYFUNCTION("""COMPUTED_VALUE"""),45779.66666666667)</f>
        <v>45779.66667</v>
      </c>
      <c r="H71" s="1">
        <f>IFERROR(__xludf.DUMMYFUNCTION("""COMPUTED_VALUE"""),1923.61)</f>
        <v>1923.61</v>
      </c>
      <c r="J71" s="2">
        <f>IFERROR(__xludf.DUMMYFUNCTION("""COMPUTED_VALUE"""),45779.66666666667)</f>
        <v>45779.66667</v>
      </c>
      <c r="K71" s="1">
        <f>IFERROR(__xludf.DUMMYFUNCTION("""COMPUTED_VALUE"""),2021.52)</f>
        <v>2021.52</v>
      </c>
      <c r="M71" s="2">
        <f>IFERROR(__xludf.DUMMYFUNCTION("""COMPUTED_VALUE"""),45779.66666666667)</f>
        <v>45779.66667</v>
      </c>
      <c r="N71" s="1">
        <f>IFERROR(__xludf.DUMMYFUNCTION("""COMPUTED_VALUE"""),2.24054868E8)</f>
        <v>224054868</v>
      </c>
    </row>
    <row r="72">
      <c r="A72" s="2">
        <f>IFERROR(__xludf.DUMMYFUNCTION("""COMPUTED_VALUE"""),45786.66666666667)</f>
        <v>45786.66667</v>
      </c>
      <c r="B72" s="1">
        <f>IFERROR(__xludf.DUMMYFUNCTION("""COMPUTED_VALUE"""),2006.79)</f>
        <v>2006.79</v>
      </c>
      <c r="D72" s="2">
        <f>IFERROR(__xludf.DUMMYFUNCTION("""COMPUTED_VALUE"""),45786.66666666667)</f>
        <v>45786.66667</v>
      </c>
      <c r="E72" s="1">
        <f>IFERROR(__xludf.DUMMYFUNCTION("""COMPUTED_VALUE"""),2041.4)</f>
        <v>2041.4</v>
      </c>
      <c r="G72" s="2">
        <f>IFERROR(__xludf.DUMMYFUNCTION("""COMPUTED_VALUE"""),45786.66666666667)</f>
        <v>45786.66667</v>
      </c>
      <c r="H72" s="1">
        <f>IFERROR(__xludf.DUMMYFUNCTION("""COMPUTED_VALUE"""),1985.29)</f>
        <v>1985.29</v>
      </c>
      <c r="J72" s="2">
        <f>IFERROR(__xludf.DUMMYFUNCTION("""COMPUTED_VALUE"""),45786.66666666667)</f>
        <v>45786.66667</v>
      </c>
      <c r="K72" s="1">
        <f>IFERROR(__xludf.DUMMYFUNCTION("""COMPUTED_VALUE"""),2012.02)</f>
        <v>2012.02</v>
      </c>
      <c r="M72" s="2">
        <f>IFERROR(__xludf.DUMMYFUNCTION("""COMPUTED_VALUE"""),45786.66666666667)</f>
        <v>45786.66667</v>
      </c>
      <c r="N72" s="1">
        <f>IFERROR(__xludf.DUMMYFUNCTION("""COMPUTED_VALUE"""),2.10759026E8)</f>
        <v>210759026</v>
      </c>
    </row>
    <row r="73">
      <c r="A73" s="2">
        <f>IFERROR(__xludf.DUMMYFUNCTION("""COMPUTED_VALUE"""),45793.66666666667)</f>
        <v>45793.66667</v>
      </c>
      <c r="B73" s="1">
        <f>IFERROR(__xludf.DUMMYFUNCTION("""COMPUTED_VALUE"""),2078.47)</f>
        <v>2078.47</v>
      </c>
      <c r="D73" s="2">
        <f>IFERROR(__xludf.DUMMYFUNCTION("""COMPUTED_VALUE"""),45793.66666666667)</f>
        <v>45793.66667</v>
      </c>
      <c r="E73" s="1">
        <f>IFERROR(__xludf.DUMMYFUNCTION("""COMPUTED_VALUE"""),2181.52)</f>
        <v>2181.52</v>
      </c>
      <c r="G73" s="2">
        <f>IFERROR(__xludf.DUMMYFUNCTION("""COMPUTED_VALUE"""),45793.66666666667)</f>
        <v>45793.66667</v>
      </c>
      <c r="H73" s="1">
        <f>IFERROR(__xludf.DUMMYFUNCTION("""COMPUTED_VALUE"""),2062.13)</f>
        <v>2062.13</v>
      </c>
      <c r="J73" s="2">
        <f>IFERROR(__xludf.DUMMYFUNCTION("""COMPUTED_VALUE"""),45793.66666666667)</f>
        <v>45793.66667</v>
      </c>
      <c r="K73" s="1">
        <f>IFERROR(__xludf.DUMMYFUNCTION("""COMPUTED_VALUE"""),2153.37)</f>
        <v>2153.37</v>
      </c>
      <c r="M73" s="2">
        <f>IFERROR(__xludf.DUMMYFUNCTION("""COMPUTED_VALUE"""),45793.66666666667)</f>
        <v>45793.66667</v>
      </c>
      <c r="N73" s="1">
        <f>IFERROR(__xludf.DUMMYFUNCTION("""COMPUTED_VALUE"""),2.97213079E8)</f>
        <v>297213079</v>
      </c>
    </row>
    <row r="74">
      <c r="A74" s="2">
        <f>IFERROR(__xludf.DUMMYFUNCTION("""COMPUTED_VALUE"""),45800.66666666667)</f>
        <v>45800.66667</v>
      </c>
      <c r="B74" s="1">
        <f>IFERROR(__xludf.DUMMYFUNCTION("""COMPUTED_VALUE"""),2137.39)</f>
        <v>2137.39</v>
      </c>
      <c r="D74" s="2">
        <f>IFERROR(__xludf.DUMMYFUNCTION("""COMPUTED_VALUE"""),45800.66666666667)</f>
        <v>45800.66667</v>
      </c>
      <c r="E74" s="1">
        <f>IFERROR(__xludf.DUMMYFUNCTION("""COMPUTED_VALUE"""),2165.13)</f>
        <v>2165.13</v>
      </c>
      <c r="G74" s="2">
        <f>IFERROR(__xludf.DUMMYFUNCTION("""COMPUTED_VALUE"""),45800.66666666667)</f>
        <v>45800.66667</v>
      </c>
      <c r="H74" s="1">
        <f>IFERROR(__xludf.DUMMYFUNCTION("""COMPUTED_VALUE"""),2093.74)</f>
        <v>2093.74</v>
      </c>
      <c r="J74" s="2">
        <f>IFERROR(__xludf.DUMMYFUNCTION("""COMPUTED_VALUE"""),45800.66666666667)</f>
        <v>45800.66667</v>
      </c>
      <c r="K74" s="1">
        <f>IFERROR(__xludf.DUMMYFUNCTION("""COMPUTED_VALUE"""),2112.0)</f>
        <v>2112</v>
      </c>
      <c r="M74" s="2">
        <f>IFERROR(__xludf.DUMMYFUNCTION("""COMPUTED_VALUE"""),45800.66666666667)</f>
        <v>45800.66667</v>
      </c>
      <c r="N74" s="1">
        <f>IFERROR(__xludf.DUMMYFUNCTION("""COMPUTED_VALUE"""),1.61723781E8)</f>
        <v>161723781</v>
      </c>
    </row>
    <row r="75">
      <c r="A75" s="2">
        <f>IFERROR(__xludf.DUMMYFUNCTION("""COMPUTED_VALUE"""),45807.66666666667)</f>
        <v>45807.66667</v>
      </c>
      <c r="B75" s="1">
        <f>IFERROR(__xludf.DUMMYFUNCTION("""COMPUTED_VALUE"""),2136.92)</f>
        <v>2136.92</v>
      </c>
      <c r="D75" s="2">
        <f>IFERROR(__xludf.DUMMYFUNCTION("""COMPUTED_VALUE"""),45807.66666666667)</f>
        <v>45807.66667</v>
      </c>
      <c r="E75" s="1">
        <f>IFERROR(__xludf.DUMMYFUNCTION("""COMPUTED_VALUE"""),2147.53)</f>
        <v>2147.53</v>
      </c>
      <c r="G75" s="2">
        <f>IFERROR(__xludf.DUMMYFUNCTION("""COMPUTED_VALUE"""),45807.66666666667)</f>
        <v>45807.66667</v>
      </c>
      <c r="H75" s="1">
        <f>IFERROR(__xludf.DUMMYFUNCTION("""COMPUTED_VALUE"""),2056.71)</f>
        <v>2056.71</v>
      </c>
      <c r="J75" s="2">
        <f>IFERROR(__xludf.DUMMYFUNCTION("""COMPUTED_VALUE"""),45807.66666666667)</f>
        <v>45807.66667</v>
      </c>
      <c r="K75" s="1">
        <f>IFERROR(__xludf.DUMMYFUNCTION("""COMPUTED_VALUE"""),2089.71)</f>
        <v>2089.71</v>
      </c>
      <c r="M75" s="2">
        <f>IFERROR(__xludf.DUMMYFUNCTION("""COMPUTED_VALUE"""),45807.66666666667)</f>
        <v>45807.66667</v>
      </c>
      <c r="N75" s="1">
        <f>IFERROR(__xludf.DUMMYFUNCTION("""COMPUTED_VALUE"""),1.77304804E8)</f>
        <v>177304804</v>
      </c>
    </row>
    <row r="76">
      <c r="A76" s="2">
        <f>IFERROR(__xludf.DUMMYFUNCTION("""COMPUTED_VALUE"""),45814.66666666667)</f>
        <v>45814.66667</v>
      </c>
      <c r="B76" s="1">
        <f>IFERROR(__xludf.DUMMYFUNCTION("""COMPUTED_VALUE"""),2082.38)</f>
        <v>2082.38</v>
      </c>
      <c r="D76" s="2">
        <f>IFERROR(__xludf.DUMMYFUNCTION("""COMPUTED_VALUE"""),45814.66666666667)</f>
        <v>45814.66667</v>
      </c>
      <c r="E76" s="1">
        <f>IFERROR(__xludf.DUMMYFUNCTION("""COMPUTED_VALUE"""),2195.45)</f>
        <v>2195.45</v>
      </c>
      <c r="G76" s="2">
        <f>IFERROR(__xludf.DUMMYFUNCTION("""COMPUTED_VALUE"""),45814.66666666667)</f>
        <v>45814.66667</v>
      </c>
      <c r="H76" s="1">
        <f>IFERROR(__xludf.DUMMYFUNCTION("""COMPUTED_VALUE"""),2079.2)</f>
        <v>2079.2</v>
      </c>
      <c r="J76" s="2">
        <f>IFERROR(__xludf.DUMMYFUNCTION("""COMPUTED_VALUE"""),45814.66666666667)</f>
        <v>45814.66667</v>
      </c>
      <c r="K76" s="1">
        <f>IFERROR(__xludf.DUMMYFUNCTION("""COMPUTED_VALUE"""),2193.88)</f>
        <v>2193.88</v>
      </c>
      <c r="M76" s="2">
        <f>IFERROR(__xludf.DUMMYFUNCTION("""COMPUTED_VALUE"""),45814.66666666667)</f>
        <v>45814.66667</v>
      </c>
      <c r="N76" s="1">
        <f>IFERROR(__xludf.DUMMYFUNCTION("""COMPUTED_VALUE"""),2.09780391E8)</f>
        <v>209780391</v>
      </c>
    </row>
    <row r="77">
      <c r="A77" s="2">
        <f>IFERROR(__xludf.DUMMYFUNCTION("""COMPUTED_VALUE"""),45821.66666666667)</f>
        <v>45821.66667</v>
      </c>
      <c r="B77" s="1">
        <f>IFERROR(__xludf.DUMMYFUNCTION("""COMPUTED_VALUE"""),2196.09)</f>
        <v>2196.09</v>
      </c>
      <c r="D77" s="2">
        <f>IFERROR(__xludf.DUMMYFUNCTION("""COMPUTED_VALUE"""),45821.66666666667)</f>
        <v>45821.66667</v>
      </c>
      <c r="E77" s="1">
        <f>IFERROR(__xludf.DUMMYFUNCTION("""COMPUTED_VALUE"""),2202.42)</f>
        <v>2202.42</v>
      </c>
      <c r="G77" s="2">
        <f>IFERROR(__xludf.DUMMYFUNCTION("""COMPUTED_VALUE"""),45821.66666666667)</f>
        <v>45821.66667</v>
      </c>
      <c r="H77" s="1">
        <f>IFERROR(__xludf.DUMMYFUNCTION("""COMPUTED_VALUE"""),2122.02)</f>
        <v>2122.02</v>
      </c>
      <c r="J77" s="2">
        <f>IFERROR(__xludf.DUMMYFUNCTION("""COMPUTED_VALUE"""),45821.66666666667)</f>
        <v>45821.66667</v>
      </c>
      <c r="K77" s="1">
        <f>IFERROR(__xludf.DUMMYFUNCTION("""COMPUTED_VALUE"""),2125.91)</f>
        <v>2125.91</v>
      </c>
      <c r="M77" s="2">
        <f>IFERROR(__xludf.DUMMYFUNCTION("""COMPUTED_VALUE"""),45821.66666666667)</f>
        <v>45821.66667</v>
      </c>
      <c r="N77" s="1">
        <f>IFERROR(__xludf.DUMMYFUNCTION("""COMPUTED_VALUE"""),1.84762423E8)</f>
        <v>184762423</v>
      </c>
    </row>
    <row r="78">
      <c r="A78" s="2">
        <f>IFERROR(__xludf.DUMMYFUNCTION("""COMPUTED_VALUE"""),45828.66666666667)</f>
        <v>45828.66667</v>
      </c>
      <c r="B78" s="1">
        <f>IFERROR(__xludf.DUMMYFUNCTION("""COMPUTED_VALUE"""),2146.83)</f>
        <v>2146.83</v>
      </c>
      <c r="D78" s="2">
        <f>IFERROR(__xludf.DUMMYFUNCTION("""COMPUTED_VALUE"""),45828.66666666667)</f>
        <v>45828.66667</v>
      </c>
      <c r="E78" s="1">
        <f>IFERROR(__xludf.DUMMYFUNCTION("""COMPUTED_VALUE"""),2173.14)</f>
        <v>2173.14</v>
      </c>
      <c r="G78" s="2">
        <f>IFERROR(__xludf.DUMMYFUNCTION("""COMPUTED_VALUE"""),45828.66666666667)</f>
        <v>45828.66667</v>
      </c>
      <c r="H78" s="1">
        <f>IFERROR(__xludf.DUMMYFUNCTION("""COMPUTED_VALUE"""),2124.75)</f>
        <v>2124.75</v>
      </c>
      <c r="J78" s="2">
        <f>IFERROR(__xludf.DUMMYFUNCTION("""COMPUTED_VALUE"""),45828.66666666667)</f>
        <v>45828.66667</v>
      </c>
      <c r="K78" s="1">
        <f>IFERROR(__xludf.DUMMYFUNCTION("""COMPUTED_VALUE"""),2138.51)</f>
        <v>2138.51</v>
      </c>
      <c r="M78" s="2">
        <f>IFERROR(__xludf.DUMMYFUNCTION("""COMPUTED_VALUE"""),45828.66666666667)</f>
        <v>45828.66667</v>
      </c>
      <c r="N78" s="1">
        <f>IFERROR(__xludf.DUMMYFUNCTION("""COMPUTED_VALUE"""),2.09563191E8)</f>
        <v>209563191</v>
      </c>
    </row>
    <row r="79">
      <c r="A79" s="2">
        <f>IFERROR(__xludf.DUMMYFUNCTION("""COMPUTED_VALUE"""),45835.66666666667)</f>
        <v>45835.66667</v>
      </c>
      <c r="B79" s="1">
        <f>IFERROR(__xludf.DUMMYFUNCTION("""COMPUTED_VALUE"""),2138.57)</f>
        <v>2138.57</v>
      </c>
      <c r="D79" s="2">
        <f>IFERROR(__xludf.DUMMYFUNCTION("""COMPUTED_VALUE"""),45835.66666666667)</f>
        <v>45835.66667</v>
      </c>
      <c r="E79" s="1">
        <f>IFERROR(__xludf.DUMMYFUNCTION("""COMPUTED_VALUE"""),2277.15)</f>
        <v>2277.15</v>
      </c>
      <c r="G79" s="2">
        <f>IFERROR(__xludf.DUMMYFUNCTION("""COMPUTED_VALUE"""),45835.66666666667)</f>
        <v>45835.66667</v>
      </c>
      <c r="H79" s="1">
        <f>IFERROR(__xludf.DUMMYFUNCTION("""COMPUTED_VALUE"""),2133.12)</f>
        <v>2133.12</v>
      </c>
      <c r="J79" s="2">
        <f>IFERROR(__xludf.DUMMYFUNCTION("""COMPUTED_VALUE"""),45835.66666666667)</f>
        <v>45835.66667</v>
      </c>
      <c r="K79" s="1">
        <f>IFERROR(__xludf.DUMMYFUNCTION("""COMPUTED_VALUE"""),2260.12)</f>
        <v>2260.12</v>
      </c>
      <c r="M79" s="2">
        <f>IFERROR(__xludf.DUMMYFUNCTION("""COMPUTED_VALUE"""),45835.66666666667)</f>
        <v>45835.66667</v>
      </c>
      <c r="N79" s="1">
        <f>IFERROR(__xludf.DUMMYFUNCTION("""COMPUTED_VALUE"""),2.61066378E8)</f>
        <v>261066378</v>
      </c>
    </row>
    <row r="80">
      <c r="A80" s="2">
        <f>IFERROR(__xludf.DUMMYFUNCTION("""COMPUTED_VALUE"""),45841.54166666667)</f>
        <v>45841.54167</v>
      </c>
      <c r="B80" s="1">
        <f>IFERROR(__xludf.DUMMYFUNCTION("""COMPUTED_VALUE"""),2281.22)</f>
        <v>2281.22</v>
      </c>
      <c r="D80" s="2">
        <f>IFERROR(__xludf.DUMMYFUNCTION("""COMPUTED_VALUE"""),45841.54166666667)</f>
        <v>45841.54167</v>
      </c>
      <c r="E80" s="1">
        <f>IFERROR(__xludf.DUMMYFUNCTION("""COMPUTED_VALUE"""),2302.91)</f>
        <v>2302.91</v>
      </c>
      <c r="G80" s="2">
        <f>IFERROR(__xludf.DUMMYFUNCTION("""COMPUTED_VALUE"""),45841.54166666667)</f>
        <v>45841.54167</v>
      </c>
      <c r="H80" s="1">
        <f>IFERROR(__xludf.DUMMYFUNCTION("""COMPUTED_VALUE"""),2254.71)</f>
        <v>2254.71</v>
      </c>
      <c r="J80" s="2">
        <f>IFERROR(__xludf.DUMMYFUNCTION("""COMPUTED_VALUE"""),45841.54166666667)</f>
        <v>45841.54167</v>
      </c>
      <c r="K80" s="1">
        <f>IFERROR(__xludf.DUMMYFUNCTION("""COMPUTED_VALUE"""),2300.19)</f>
        <v>2300.19</v>
      </c>
      <c r="M80" s="2">
        <f>IFERROR(__xludf.DUMMYFUNCTION("""COMPUTED_VALUE"""),45841.54166666667)</f>
        <v>45841.54167</v>
      </c>
      <c r="N80" s="1">
        <f>IFERROR(__xludf.DUMMYFUNCTION("""COMPUTED_VALUE"""),1.95883883E8)</f>
        <v>195883883</v>
      </c>
    </row>
    <row r="81">
      <c r="A81" s="2">
        <f>IFERROR(__xludf.DUMMYFUNCTION("""COMPUTED_VALUE"""),45849.66666666667)</f>
        <v>45849.66667</v>
      </c>
      <c r="B81" s="1">
        <f>IFERROR(__xludf.DUMMYFUNCTION("""COMPUTED_VALUE"""),2293.79)</f>
        <v>2293.79</v>
      </c>
      <c r="D81" s="2">
        <f>IFERROR(__xludf.DUMMYFUNCTION("""COMPUTED_VALUE"""),45849.66666666667)</f>
        <v>45849.66667</v>
      </c>
      <c r="E81" s="1">
        <f>IFERROR(__xludf.DUMMYFUNCTION("""COMPUTED_VALUE"""),2316.02)</f>
        <v>2316.02</v>
      </c>
      <c r="G81" s="2">
        <f>IFERROR(__xludf.DUMMYFUNCTION("""COMPUTED_VALUE"""),45849.66666666667)</f>
        <v>45849.66667</v>
      </c>
      <c r="H81" s="1">
        <f>IFERROR(__xludf.DUMMYFUNCTION("""COMPUTED_VALUE"""),2269.01)</f>
        <v>2269.01</v>
      </c>
      <c r="J81" s="2">
        <f>IFERROR(__xludf.DUMMYFUNCTION("""COMPUTED_VALUE"""),45849.66666666667)</f>
        <v>45849.66667</v>
      </c>
      <c r="K81" s="1">
        <f>IFERROR(__xludf.DUMMYFUNCTION("""COMPUTED_VALUE"""),2292.83)</f>
        <v>2292.83</v>
      </c>
      <c r="M81" s="2">
        <f>IFERROR(__xludf.DUMMYFUNCTION("""COMPUTED_VALUE"""),45849.66666666667)</f>
        <v>45849.66667</v>
      </c>
      <c r="N81" s="1">
        <f>IFERROR(__xludf.DUMMYFUNCTION("""COMPUTED_VALUE"""),1.9214537E8)</f>
        <v>192145370</v>
      </c>
    </row>
    <row r="82">
      <c r="A82" s="2">
        <f>IFERROR(__xludf.DUMMYFUNCTION("""COMPUTED_VALUE"""),45856.66666666667)</f>
        <v>45856.66667</v>
      </c>
      <c r="B82" s="1">
        <f>IFERROR(__xludf.DUMMYFUNCTION("""COMPUTED_VALUE"""),2289.35)</f>
        <v>2289.35</v>
      </c>
      <c r="D82" s="2">
        <f>IFERROR(__xludf.DUMMYFUNCTION("""COMPUTED_VALUE"""),45856.66666666667)</f>
        <v>45856.66667</v>
      </c>
      <c r="E82" s="1">
        <f>IFERROR(__xludf.DUMMYFUNCTION("""COMPUTED_VALUE"""),2347.29)</f>
        <v>2347.29</v>
      </c>
      <c r="G82" s="2">
        <f>IFERROR(__xludf.DUMMYFUNCTION("""COMPUTED_VALUE"""),45856.66666666667)</f>
        <v>45856.66667</v>
      </c>
      <c r="H82" s="1">
        <f>IFERROR(__xludf.DUMMYFUNCTION("""COMPUTED_VALUE"""),2256.48)</f>
        <v>2256.48</v>
      </c>
      <c r="J82" s="2">
        <f>IFERROR(__xludf.DUMMYFUNCTION("""COMPUTED_VALUE"""),45856.66666666667)</f>
        <v>45856.66667</v>
      </c>
      <c r="K82" s="1">
        <f>IFERROR(__xludf.DUMMYFUNCTION("""COMPUTED_VALUE"""),2331.2)</f>
        <v>2331.2</v>
      </c>
      <c r="M82" s="2">
        <f>IFERROR(__xludf.DUMMYFUNCTION("""COMPUTED_VALUE"""),45856.66666666667)</f>
        <v>45856.66667</v>
      </c>
      <c r="N82" s="1">
        <f>IFERROR(__xludf.DUMMYFUNCTION("""COMPUTED_VALUE"""),1.71589196E8)</f>
        <v>171589196</v>
      </c>
    </row>
    <row r="83">
      <c r="A83" s="2">
        <f>IFERROR(__xludf.DUMMYFUNCTION("""COMPUTED_VALUE"""),45863.66666666667)</f>
        <v>45863.66667</v>
      </c>
      <c r="B83" s="1">
        <f>IFERROR(__xludf.DUMMYFUNCTION("""COMPUTED_VALUE"""),2327.75)</f>
        <v>2327.75</v>
      </c>
      <c r="D83" s="2">
        <f>IFERROR(__xludf.DUMMYFUNCTION("""COMPUTED_VALUE"""),45863.66666666667)</f>
        <v>45863.66667</v>
      </c>
      <c r="E83" s="1">
        <f>IFERROR(__xludf.DUMMYFUNCTION("""COMPUTED_VALUE"""),2368.41)</f>
        <v>2368.41</v>
      </c>
      <c r="G83" s="2">
        <f>IFERROR(__xludf.DUMMYFUNCTION("""COMPUTED_VALUE"""),45863.66666666667)</f>
        <v>45863.66667</v>
      </c>
      <c r="H83" s="1">
        <f>IFERROR(__xludf.DUMMYFUNCTION("""COMPUTED_VALUE"""),2310.48)</f>
        <v>2310.48</v>
      </c>
      <c r="J83" s="2">
        <f>IFERROR(__xludf.DUMMYFUNCTION("""COMPUTED_VALUE"""),45863.66666666667)</f>
        <v>45863.66667</v>
      </c>
      <c r="K83" s="1">
        <f>IFERROR(__xludf.DUMMYFUNCTION("""COMPUTED_VALUE"""),2363.25)</f>
        <v>2363.25</v>
      </c>
      <c r="M83" s="2">
        <f>IFERROR(__xludf.DUMMYFUNCTION("""COMPUTED_VALUE"""),45863.66666666667)</f>
        <v>45863.66667</v>
      </c>
      <c r="N83" s="1">
        <f>IFERROR(__xludf.DUMMYFUNCTION("""COMPUTED_VALUE"""),1.60252636E8)</f>
        <v>160252636</v>
      </c>
    </row>
    <row r="84">
      <c r="A84" s="2">
        <f>IFERROR(__xludf.DUMMYFUNCTION("""COMPUTED_VALUE"""),45870.66666666667)</f>
        <v>45870.66667</v>
      </c>
      <c r="B84" s="1">
        <f>IFERROR(__xludf.DUMMYFUNCTION("""COMPUTED_VALUE"""),2352.74)</f>
        <v>2352.74</v>
      </c>
      <c r="D84" s="2">
        <f>IFERROR(__xludf.DUMMYFUNCTION("""COMPUTED_VALUE"""),45870.66666666667)</f>
        <v>45870.66667</v>
      </c>
      <c r="E84" s="1">
        <f>IFERROR(__xludf.DUMMYFUNCTION("""COMPUTED_VALUE"""),2432.29)</f>
        <v>2432.29</v>
      </c>
      <c r="G84" s="2">
        <f>IFERROR(__xludf.DUMMYFUNCTION("""COMPUTED_VALUE"""),45870.66666666667)</f>
        <v>45870.66667</v>
      </c>
      <c r="H84" s="1">
        <f>IFERROR(__xludf.DUMMYFUNCTION("""COMPUTED_VALUE"""),2320.89)</f>
        <v>2320.89</v>
      </c>
      <c r="J84" s="2">
        <f>IFERROR(__xludf.DUMMYFUNCTION("""COMPUTED_VALUE"""),45870.66666666667)</f>
        <v>45870.66667</v>
      </c>
      <c r="K84" s="1">
        <f>IFERROR(__xludf.DUMMYFUNCTION("""COMPUTED_VALUE"""),2347.93)</f>
        <v>2347.93</v>
      </c>
      <c r="M84" s="2">
        <f>IFERROR(__xludf.DUMMYFUNCTION("""COMPUTED_VALUE"""),45870.66666666667)</f>
        <v>45870.66667</v>
      </c>
      <c r="N84" s="1">
        <f>IFERROR(__xludf.DUMMYFUNCTION("""COMPUTED_VALUE"""),2.14394109E8)</f>
        <v>214394109</v>
      </c>
    </row>
    <row r="85">
      <c r="A85" s="2">
        <f>IFERROR(__xludf.DUMMYFUNCTION("""COMPUTED_VALUE"""),45877.66666666667)</f>
        <v>45877.66667</v>
      </c>
      <c r="B85" s="1">
        <f>IFERROR(__xludf.DUMMYFUNCTION("""COMPUTED_VALUE"""),2362.05)</f>
        <v>2362.05</v>
      </c>
      <c r="D85" s="2">
        <f>IFERROR(__xludf.DUMMYFUNCTION("""COMPUTED_VALUE"""),45877.66666666667)</f>
        <v>45877.66667</v>
      </c>
      <c r="E85" s="1">
        <f>IFERROR(__xludf.DUMMYFUNCTION("""COMPUTED_VALUE"""),2560.38)</f>
        <v>2560.38</v>
      </c>
      <c r="G85" s="2">
        <f>IFERROR(__xludf.DUMMYFUNCTION("""COMPUTED_VALUE"""),45877.66666666667)</f>
        <v>45877.66667</v>
      </c>
      <c r="H85" s="1">
        <f>IFERROR(__xludf.DUMMYFUNCTION("""COMPUTED_VALUE"""),2362.05)</f>
        <v>2362.05</v>
      </c>
      <c r="J85" s="2">
        <f>IFERROR(__xludf.DUMMYFUNCTION("""COMPUTED_VALUE"""),45877.66666666667)</f>
        <v>45877.66667</v>
      </c>
      <c r="K85" s="1">
        <f>IFERROR(__xludf.DUMMYFUNCTION("""COMPUTED_VALUE"""),2558.59)</f>
        <v>2558.59</v>
      </c>
      <c r="M85" s="2">
        <f>IFERROR(__xludf.DUMMYFUNCTION("""COMPUTED_VALUE"""),45877.66666666667)</f>
        <v>45877.66667</v>
      </c>
      <c r="N85" s="1">
        <f>IFERROR(__xludf.DUMMYFUNCTION("""COMPUTED_VALUE"""),2.34236891E8)</f>
        <v>234236891</v>
      </c>
    </row>
    <row r="86">
      <c r="A86" s="2">
        <f>IFERROR(__xludf.DUMMYFUNCTION("""COMPUTED_VALUE"""),45884.66666666667)</f>
        <v>45884.66667</v>
      </c>
      <c r="B86" s="1">
        <f>IFERROR(__xludf.DUMMYFUNCTION("""COMPUTED_VALUE"""),2564.72)</f>
        <v>2564.72</v>
      </c>
      <c r="D86" s="2">
        <f>IFERROR(__xludf.DUMMYFUNCTION("""COMPUTED_VALUE"""),45884.66666666667)</f>
        <v>45884.66667</v>
      </c>
      <c r="E86" s="1">
        <f>IFERROR(__xludf.DUMMYFUNCTION("""COMPUTED_VALUE"""),2589.69)</f>
        <v>2589.69</v>
      </c>
      <c r="G86" s="2">
        <f>IFERROR(__xludf.DUMMYFUNCTION("""COMPUTED_VALUE"""),45884.66666666667)</f>
        <v>45884.66667</v>
      </c>
      <c r="H86" s="1">
        <f>IFERROR(__xludf.DUMMYFUNCTION("""COMPUTED_VALUE"""),2441.99)</f>
        <v>2441.99</v>
      </c>
      <c r="J86" s="2">
        <f>IFERROR(__xludf.DUMMYFUNCTION("""COMPUTED_VALUE"""),45884.66666666667)</f>
        <v>45884.66667</v>
      </c>
      <c r="K86" s="1">
        <f>IFERROR(__xludf.DUMMYFUNCTION("""COMPUTED_VALUE"""),2454.13)</f>
        <v>2454.13</v>
      </c>
      <c r="M86" s="2">
        <f>IFERROR(__xludf.DUMMYFUNCTION("""COMPUTED_VALUE"""),45884.66666666667)</f>
        <v>45884.66667</v>
      </c>
      <c r="N86" s="1">
        <f>IFERROR(__xludf.DUMMYFUNCTION("""COMPUTED_VALUE"""),2.76838041E8)</f>
        <v>276838041</v>
      </c>
    </row>
    <row r="87">
      <c r="A87" s="2">
        <f>IFERROR(__xludf.DUMMYFUNCTION("""COMPUTED_VALUE"""),45891.66666666667)</f>
        <v>45891.66667</v>
      </c>
      <c r="B87" s="1">
        <f>IFERROR(__xludf.DUMMYFUNCTION("""COMPUTED_VALUE"""),2443.35)</f>
        <v>2443.35</v>
      </c>
      <c r="D87" s="2">
        <f>IFERROR(__xludf.DUMMYFUNCTION("""COMPUTED_VALUE"""),45891.66666666667)</f>
        <v>45891.66667</v>
      </c>
      <c r="E87" s="1">
        <f>IFERROR(__xludf.DUMMYFUNCTION("""COMPUTED_VALUE"""),2485.05)</f>
        <v>2485.05</v>
      </c>
      <c r="G87" s="2">
        <f>IFERROR(__xludf.DUMMYFUNCTION("""COMPUTED_VALUE"""),45891.66666666667)</f>
        <v>45891.66667</v>
      </c>
      <c r="H87" s="1">
        <f>IFERROR(__xludf.DUMMYFUNCTION("""COMPUTED_VALUE"""),2407.61)</f>
        <v>2407.61</v>
      </c>
      <c r="J87" s="2">
        <f>IFERROR(__xludf.DUMMYFUNCTION("""COMPUTED_VALUE"""),45891.66666666667)</f>
        <v>45891.66667</v>
      </c>
      <c r="K87" s="1">
        <f>IFERROR(__xludf.DUMMYFUNCTION("""COMPUTED_VALUE"""),2461.98)</f>
        <v>2461.98</v>
      </c>
      <c r="M87" s="2">
        <f>IFERROR(__xludf.DUMMYFUNCTION("""COMPUTED_VALUE"""),45891.66666666667)</f>
        <v>45891.66667</v>
      </c>
      <c r="N87" s="1">
        <f>IFERROR(__xludf.DUMMYFUNCTION("""COMPUTED_VALUE"""),1.74398037E8)</f>
        <v>174398037</v>
      </c>
    </row>
    <row r="88">
      <c r="A88" s="2">
        <f>IFERROR(__xludf.DUMMYFUNCTION("""COMPUTED_VALUE"""),45898.66666666667)</f>
        <v>45898.66667</v>
      </c>
      <c r="B88" s="1">
        <f>IFERROR(__xludf.DUMMYFUNCTION("""COMPUTED_VALUE"""),2463.04)</f>
        <v>2463.04</v>
      </c>
      <c r="D88" s="2">
        <f>IFERROR(__xludf.DUMMYFUNCTION("""COMPUTED_VALUE"""),45898.66666666667)</f>
        <v>45898.66667</v>
      </c>
      <c r="E88" s="1">
        <f>IFERROR(__xludf.DUMMYFUNCTION("""COMPUTED_VALUE"""),2536.41)</f>
        <v>2536.41</v>
      </c>
      <c r="G88" s="2">
        <f>IFERROR(__xludf.DUMMYFUNCTION("""COMPUTED_VALUE"""),45898.66666666667)</f>
        <v>45898.66667</v>
      </c>
      <c r="H88" s="1">
        <f>IFERROR(__xludf.DUMMYFUNCTION("""COMPUTED_VALUE"""),2447.16)</f>
        <v>2447.16</v>
      </c>
      <c r="J88" s="2">
        <f>IFERROR(__xludf.DUMMYFUNCTION("""COMPUTED_VALUE"""),45898.66666666667)</f>
        <v>45898.66667</v>
      </c>
      <c r="K88" s="1">
        <f>IFERROR(__xludf.DUMMYFUNCTION("""COMPUTED_VALUE"""),2525.01)</f>
        <v>2525.01</v>
      </c>
      <c r="M88" s="2">
        <f>IFERROR(__xludf.DUMMYFUNCTION("""COMPUTED_VALUE"""),45898.66666666667)</f>
        <v>45898.66667</v>
      </c>
      <c r="N88" s="1">
        <f>IFERROR(__xludf.DUMMYFUNCTION("""COMPUTED_VALUE"""),1.796985E8)</f>
        <v>179698500</v>
      </c>
    </row>
    <row r="89">
      <c r="A89" s="2">
        <f>IFERROR(__xludf.DUMMYFUNCTION("""COMPUTED_VALUE"""),45905.66666666667)</f>
        <v>45905.66667</v>
      </c>
      <c r="B89" s="1">
        <f>IFERROR(__xludf.DUMMYFUNCTION("""COMPUTED_VALUE"""),2481.29)</f>
        <v>2481.29</v>
      </c>
      <c r="D89" s="2">
        <f>IFERROR(__xludf.DUMMYFUNCTION("""COMPUTED_VALUE"""),45905.66666666667)</f>
        <v>45905.66667</v>
      </c>
      <c r="E89" s="1">
        <f>IFERROR(__xludf.DUMMYFUNCTION("""COMPUTED_VALUE"""),2569.7)</f>
        <v>2569.7</v>
      </c>
      <c r="G89" s="2">
        <f>IFERROR(__xludf.DUMMYFUNCTION("""COMPUTED_VALUE"""),45905.66666666667)</f>
        <v>45905.66667</v>
      </c>
      <c r="H89" s="1">
        <f>IFERROR(__xludf.DUMMYFUNCTION("""COMPUTED_VALUE"""),2464.7)</f>
        <v>2464.7</v>
      </c>
      <c r="J89" s="2">
        <f>IFERROR(__xludf.DUMMYFUNCTION("""COMPUTED_VALUE"""),45905.66666666667)</f>
        <v>45905.66667</v>
      </c>
      <c r="K89" s="1">
        <f>IFERROR(__xludf.DUMMYFUNCTION("""COMPUTED_VALUE"""),2538.06)</f>
        <v>2538.06</v>
      </c>
      <c r="M89" s="2">
        <f>IFERROR(__xludf.DUMMYFUNCTION("""COMPUTED_VALUE"""),45905.66666666667)</f>
        <v>45905.66667</v>
      </c>
      <c r="N89" s="1">
        <f>IFERROR(__xludf.DUMMYFUNCTION("""COMPUTED_VALUE"""),1.74096381E8)</f>
        <v>174096381</v>
      </c>
    </row>
    <row r="90">
      <c r="A90" s="2">
        <f>IFERROR(__xludf.DUMMYFUNCTION("""COMPUTED_VALUE"""),45912.66666666667)</f>
        <v>45912.66667</v>
      </c>
      <c r="B90" s="1">
        <f>IFERROR(__xludf.DUMMYFUNCTION("""COMPUTED_VALUE"""),2542.04)</f>
        <v>2542.04</v>
      </c>
      <c r="D90" s="2">
        <f>IFERROR(__xludf.DUMMYFUNCTION("""COMPUTED_VALUE"""),45912.66666666667)</f>
        <v>45912.66667</v>
      </c>
      <c r="E90" s="1">
        <f>IFERROR(__xludf.DUMMYFUNCTION("""COMPUTED_VALUE"""),2649.42)</f>
        <v>2649.42</v>
      </c>
      <c r="G90" s="2">
        <f>IFERROR(__xludf.DUMMYFUNCTION("""COMPUTED_VALUE"""),45912.66666666667)</f>
        <v>45912.66667</v>
      </c>
      <c r="H90" s="1">
        <f>IFERROR(__xludf.DUMMYFUNCTION("""COMPUTED_VALUE"""),2521.36)</f>
        <v>2521.36</v>
      </c>
      <c r="J90" s="2">
        <f>IFERROR(__xludf.DUMMYFUNCTION("""COMPUTED_VALUE"""),45912.66666666667)</f>
        <v>45912.66667</v>
      </c>
      <c r="K90" s="1">
        <f>IFERROR(__xludf.DUMMYFUNCTION("""COMPUTED_VALUE"""),2530.15)</f>
        <v>2530.15</v>
      </c>
      <c r="M90" s="2">
        <f>IFERROR(__xludf.DUMMYFUNCTION("""COMPUTED_VALUE"""),45912.66666666667)</f>
        <v>45912.66667</v>
      </c>
      <c r="N90" s="1">
        <f>IFERROR(__xludf.DUMMYFUNCTION("""COMPUTED_VALUE"""),2.36978312E8)</f>
        <v>236978312</v>
      </c>
    </row>
    <row r="91">
      <c r="A91" s="2">
        <f>IFERROR(__xludf.DUMMYFUNCTION("""COMPUTED_VALUE"""),45919.66666666667)</f>
        <v>45919.66667</v>
      </c>
      <c r="B91" s="1">
        <f>IFERROR(__xludf.DUMMYFUNCTION("""COMPUTED_VALUE"""),2532.2)</f>
        <v>2532.2</v>
      </c>
      <c r="D91" s="2">
        <f>IFERROR(__xludf.DUMMYFUNCTION("""COMPUTED_VALUE"""),45919.66666666667)</f>
        <v>45919.66667</v>
      </c>
      <c r="E91" s="1">
        <f>IFERROR(__xludf.DUMMYFUNCTION("""COMPUTED_VALUE"""),2622.81)</f>
        <v>2622.81</v>
      </c>
      <c r="G91" s="2">
        <f>IFERROR(__xludf.DUMMYFUNCTION("""COMPUTED_VALUE"""),45919.66666666667)</f>
        <v>45919.66667</v>
      </c>
      <c r="H91" s="1">
        <f>IFERROR(__xludf.DUMMYFUNCTION("""COMPUTED_VALUE"""),2528.92)</f>
        <v>2528.92</v>
      </c>
      <c r="J91" s="2">
        <f>IFERROR(__xludf.DUMMYFUNCTION("""COMPUTED_VALUE"""),45919.66666666667)</f>
        <v>45919.66667</v>
      </c>
      <c r="K91" s="1">
        <f>IFERROR(__xludf.DUMMYFUNCTION("""COMPUTED_VALUE"""),2607.41)</f>
        <v>2607.41</v>
      </c>
      <c r="M91" s="2">
        <f>IFERROR(__xludf.DUMMYFUNCTION("""COMPUTED_VALUE"""),45919.66666666667)</f>
        <v>45919.66667</v>
      </c>
      <c r="N91" s="1">
        <f>IFERROR(__xludf.DUMMYFUNCTION("""COMPUTED_VALUE"""),2.56614586E8)</f>
        <v>256614586</v>
      </c>
    </row>
  </sheetData>
  <drawing r:id="rId1"/>
</worksheet>
</file>