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tr">
        <f>IFERROR(__xludf.DUMMYFUNCTION("GOOGLEFINANCE(""DJUSFD"", ""open"", DATE(2024,1,1), TODAY(), ""WEEKLY"")"),"Date")</f>
        <v>Date</v>
      </c>
      <c r="B1" s="1" t="str">
        <f>IFERROR(__xludf.DUMMYFUNCTION("""COMPUTED_VALUE"""),"Open")</f>
        <v>Open</v>
      </c>
      <c r="D1" s="1" t="str">
        <f>IFERROR(__xludf.DUMMYFUNCTION("GOOGLEFINANCE(""DJUSFD"", ""high"", DATE(2024,1,1), TODAY(), ""WEEKLY"")"),"Date")</f>
        <v>Date</v>
      </c>
      <c r="E1" s="1" t="str">
        <f>IFERROR(__xludf.DUMMYFUNCTION("""COMPUTED_VALUE"""),"High")</f>
        <v>High</v>
      </c>
      <c r="G1" s="1" t="str">
        <f>IFERROR(__xludf.DUMMYFUNCTION("GOOGLEFINANCE(""DJUSFD"", ""low"", DATE(2024,1,1), TODAY(), ""WEEKLY"")"),"Date")</f>
        <v>Date</v>
      </c>
      <c r="H1" s="1" t="str">
        <f>IFERROR(__xludf.DUMMYFUNCTION("""COMPUTED_VALUE"""),"Low")</f>
        <v>Low</v>
      </c>
      <c r="J1" s="1" t="str">
        <f>IFERROR(__xludf.DUMMYFUNCTION("GOOGLEFINANCE(""DJUSFD"", ""close"", DATE(2024,1,1), TODAY(), ""WEEKLY"")"),"Date")</f>
        <v>Date</v>
      </c>
      <c r="K1" s="1" t="str">
        <f>IFERROR(__xludf.DUMMYFUNCTION("""COMPUTED_VALUE"""),"Close")</f>
        <v>Close</v>
      </c>
      <c r="M1" s="1" t="str">
        <f>IFERROR(__xludf.DUMMYFUNCTION("GOOGLEFINANCE(""DJUSFD"", ""volume"", DATE(2024,1,1), TODAY(), ""WEEKLY"")"),"Date")</f>
        <v>Date</v>
      </c>
      <c r="N1" s="1" t="str">
        <f>IFERROR(__xludf.DUMMYFUNCTION("""COMPUTED_VALUE"""),"Volume")</f>
        <v>Volume</v>
      </c>
    </row>
    <row r="2">
      <c r="A2" s="2">
        <f>IFERROR(__xludf.DUMMYFUNCTION("""COMPUTED_VALUE"""),45296.66666666667)</f>
        <v>45296.66667</v>
      </c>
      <c r="B2" s="1">
        <f>IFERROR(__xludf.DUMMYFUNCTION("""COMPUTED_VALUE"""),896.01)</f>
        <v>896.01</v>
      </c>
      <c r="D2" s="2">
        <f>IFERROR(__xludf.DUMMYFUNCTION("""COMPUTED_VALUE"""),45296.66666666667)</f>
        <v>45296.66667</v>
      </c>
      <c r="E2" s="1">
        <f>IFERROR(__xludf.DUMMYFUNCTION("""COMPUTED_VALUE"""),919.27)</f>
        <v>919.27</v>
      </c>
      <c r="G2" s="2">
        <f>IFERROR(__xludf.DUMMYFUNCTION("""COMPUTED_VALUE"""),45296.66666666667)</f>
        <v>45296.66667</v>
      </c>
      <c r="H2" s="1">
        <f>IFERROR(__xludf.DUMMYFUNCTION("""COMPUTED_VALUE"""),894.73)</f>
        <v>894.73</v>
      </c>
      <c r="J2" s="2">
        <f>IFERROR(__xludf.DUMMYFUNCTION("""COMPUTED_VALUE"""),45296.66666666667)</f>
        <v>45296.66667</v>
      </c>
      <c r="K2" s="1">
        <f>IFERROR(__xludf.DUMMYFUNCTION("""COMPUTED_VALUE"""),917.81)</f>
        <v>917.81</v>
      </c>
      <c r="M2" s="2">
        <f>IFERROR(__xludf.DUMMYFUNCTION("""COMPUTED_VALUE"""),45296.66666666667)</f>
        <v>45296.66667</v>
      </c>
      <c r="N2" s="1">
        <f>IFERROR(__xludf.DUMMYFUNCTION("""COMPUTED_VALUE"""),7.0650197E7)</f>
        <v>70650197</v>
      </c>
    </row>
    <row r="3">
      <c r="A3" s="2">
        <f>IFERROR(__xludf.DUMMYFUNCTION("""COMPUTED_VALUE"""),45303.66666666667)</f>
        <v>45303.66667</v>
      </c>
      <c r="B3" s="1">
        <f>IFERROR(__xludf.DUMMYFUNCTION("""COMPUTED_VALUE"""),916.39)</f>
        <v>916.39</v>
      </c>
      <c r="D3" s="2">
        <f>IFERROR(__xludf.DUMMYFUNCTION("""COMPUTED_VALUE"""),45303.66666666667)</f>
        <v>45303.66667</v>
      </c>
      <c r="E3" s="1">
        <f>IFERROR(__xludf.DUMMYFUNCTION("""COMPUTED_VALUE"""),922.12)</f>
        <v>922.12</v>
      </c>
      <c r="G3" s="2">
        <f>IFERROR(__xludf.DUMMYFUNCTION("""COMPUTED_VALUE"""),45303.66666666667)</f>
        <v>45303.66667</v>
      </c>
      <c r="H3" s="1">
        <f>IFERROR(__xludf.DUMMYFUNCTION("""COMPUTED_VALUE"""),908.63)</f>
        <v>908.63</v>
      </c>
      <c r="J3" s="2">
        <f>IFERROR(__xludf.DUMMYFUNCTION("""COMPUTED_VALUE"""),45303.66666666667)</f>
        <v>45303.66667</v>
      </c>
      <c r="K3" s="1">
        <f>IFERROR(__xludf.DUMMYFUNCTION("""COMPUTED_VALUE"""),917.87)</f>
        <v>917.87</v>
      </c>
      <c r="M3" s="2">
        <f>IFERROR(__xludf.DUMMYFUNCTION("""COMPUTED_VALUE"""),45303.66666666667)</f>
        <v>45303.66667</v>
      </c>
      <c r="N3" s="1">
        <f>IFERROR(__xludf.DUMMYFUNCTION("""COMPUTED_VALUE"""),6.0579032E7)</f>
        <v>60579032</v>
      </c>
    </row>
    <row r="4">
      <c r="A4" s="2">
        <f>IFERROR(__xludf.DUMMYFUNCTION("""COMPUTED_VALUE"""),45310.66666666667)</f>
        <v>45310.66667</v>
      </c>
      <c r="B4" s="1">
        <f>IFERROR(__xludf.DUMMYFUNCTION("""COMPUTED_VALUE"""),918.62)</f>
        <v>918.62</v>
      </c>
      <c r="D4" s="2">
        <f>IFERROR(__xludf.DUMMYFUNCTION("""COMPUTED_VALUE"""),45310.66666666667)</f>
        <v>45310.66667</v>
      </c>
      <c r="E4" s="1">
        <f>IFERROR(__xludf.DUMMYFUNCTION("""COMPUTED_VALUE"""),921.5)</f>
        <v>921.5</v>
      </c>
      <c r="G4" s="2">
        <f>IFERROR(__xludf.DUMMYFUNCTION("""COMPUTED_VALUE"""),45310.66666666667)</f>
        <v>45310.66667</v>
      </c>
      <c r="H4" s="1">
        <f>IFERROR(__xludf.DUMMYFUNCTION("""COMPUTED_VALUE"""),906.93)</f>
        <v>906.93</v>
      </c>
      <c r="J4" s="2">
        <f>IFERROR(__xludf.DUMMYFUNCTION("""COMPUTED_VALUE"""),45310.66666666667)</f>
        <v>45310.66667</v>
      </c>
      <c r="K4" s="1">
        <f>IFERROR(__xludf.DUMMYFUNCTION("""COMPUTED_VALUE"""),914.18)</f>
        <v>914.18</v>
      </c>
      <c r="M4" s="2">
        <f>IFERROR(__xludf.DUMMYFUNCTION("""COMPUTED_VALUE"""),45310.66666666667)</f>
        <v>45310.66667</v>
      </c>
      <c r="N4" s="1">
        <f>IFERROR(__xludf.DUMMYFUNCTION("""COMPUTED_VALUE"""),6.1057912E7)</f>
        <v>61057912</v>
      </c>
    </row>
    <row r="5">
      <c r="A5" s="2">
        <f>IFERROR(__xludf.DUMMYFUNCTION("""COMPUTED_VALUE"""),45317.66666666667)</f>
        <v>45317.66667</v>
      </c>
      <c r="B5" s="1">
        <f>IFERROR(__xludf.DUMMYFUNCTION("""COMPUTED_VALUE"""),915.81)</f>
        <v>915.81</v>
      </c>
      <c r="D5" s="2">
        <f>IFERROR(__xludf.DUMMYFUNCTION("""COMPUTED_VALUE"""),45317.66666666667)</f>
        <v>45317.66667</v>
      </c>
      <c r="E5" s="1">
        <f>IFERROR(__xludf.DUMMYFUNCTION("""COMPUTED_VALUE"""),920.2)</f>
        <v>920.2</v>
      </c>
      <c r="G5" s="2">
        <f>IFERROR(__xludf.DUMMYFUNCTION("""COMPUTED_VALUE"""),45317.66666666667)</f>
        <v>45317.66667</v>
      </c>
      <c r="H5" s="1">
        <f>IFERROR(__xludf.DUMMYFUNCTION("""COMPUTED_VALUE"""),906.65)</f>
        <v>906.65</v>
      </c>
      <c r="J5" s="2">
        <f>IFERROR(__xludf.DUMMYFUNCTION("""COMPUTED_VALUE"""),45317.66666666667)</f>
        <v>45317.66667</v>
      </c>
      <c r="K5" s="1">
        <f>IFERROR(__xludf.DUMMYFUNCTION("""COMPUTED_VALUE"""),909.3)</f>
        <v>909.3</v>
      </c>
      <c r="M5" s="2">
        <f>IFERROR(__xludf.DUMMYFUNCTION("""COMPUTED_VALUE"""),45317.66666666667)</f>
        <v>45317.66667</v>
      </c>
      <c r="N5" s="1">
        <f>IFERROR(__xludf.DUMMYFUNCTION("""COMPUTED_VALUE"""),6.3224658E7)</f>
        <v>63224658</v>
      </c>
    </row>
    <row r="6">
      <c r="A6" s="2">
        <f>IFERROR(__xludf.DUMMYFUNCTION("""COMPUTED_VALUE"""),45324.66666666667)</f>
        <v>45324.66667</v>
      </c>
      <c r="B6" s="1">
        <f>IFERROR(__xludf.DUMMYFUNCTION("""COMPUTED_VALUE"""),909.42)</f>
        <v>909.42</v>
      </c>
      <c r="D6" s="2">
        <f>IFERROR(__xludf.DUMMYFUNCTION("""COMPUTED_VALUE"""),45324.66666666667)</f>
        <v>45324.66667</v>
      </c>
      <c r="E6" s="1">
        <f>IFERROR(__xludf.DUMMYFUNCTION("""COMPUTED_VALUE"""),949.24)</f>
        <v>949.24</v>
      </c>
      <c r="G6" s="2">
        <f>IFERROR(__xludf.DUMMYFUNCTION("""COMPUTED_VALUE"""),45324.66666666667)</f>
        <v>45324.66667</v>
      </c>
      <c r="H6" s="1">
        <f>IFERROR(__xludf.DUMMYFUNCTION("""COMPUTED_VALUE"""),906.83)</f>
        <v>906.83</v>
      </c>
      <c r="J6" s="2">
        <f>IFERROR(__xludf.DUMMYFUNCTION("""COMPUTED_VALUE"""),45324.66666666667)</f>
        <v>45324.66667</v>
      </c>
      <c r="K6" s="1">
        <f>IFERROR(__xludf.DUMMYFUNCTION("""COMPUTED_VALUE"""),941.73)</f>
        <v>941.73</v>
      </c>
      <c r="M6" s="2">
        <f>IFERROR(__xludf.DUMMYFUNCTION("""COMPUTED_VALUE"""),45324.66666666667)</f>
        <v>45324.66667</v>
      </c>
      <c r="N6" s="1">
        <f>IFERROR(__xludf.DUMMYFUNCTION("""COMPUTED_VALUE"""),8.6012779E7)</f>
        <v>86012779</v>
      </c>
    </row>
    <row r="7">
      <c r="A7" s="2">
        <f>IFERROR(__xludf.DUMMYFUNCTION("""COMPUTED_VALUE"""),45331.66666666667)</f>
        <v>45331.66667</v>
      </c>
      <c r="B7" s="1">
        <f>IFERROR(__xludf.DUMMYFUNCTION("""COMPUTED_VALUE"""),938.18)</f>
        <v>938.18</v>
      </c>
      <c r="D7" s="2">
        <f>IFERROR(__xludf.DUMMYFUNCTION("""COMPUTED_VALUE"""),45331.66666666667)</f>
        <v>45331.66667</v>
      </c>
      <c r="E7" s="1">
        <f>IFERROR(__xludf.DUMMYFUNCTION("""COMPUTED_VALUE"""),939.91)</f>
        <v>939.91</v>
      </c>
      <c r="G7" s="2">
        <f>IFERROR(__xludf.DUMMYFUNCTION("""COMPUTED_VALUE"""),45331.66666666667)</f>
        <v>45331.66667</v>
      </c>
      <c r="H7" s="1">
        <f>IFERROR(__xludf.DUMMYFUNCTION("""COMPUTED_VALUE"""),918.83)</f>
        <v>918.83</v>
      </c>
      <c r="J7" s="2">
        <f>IFERROR(__xludf.DUMMYFUNCTION("""COMPUTED_VALUE"""),45331.66666666667)</f>
        <v>45331.66667</v>
      </c>
      <c r="K7" s="1">
        <f>IFERROR(__xludf.DUMMYFUNCTION("""COMPUTED_VALUE"""),928.34)</f>
        <v>928.34</v>
      </c>
      <c r="M7" s="2">
        <f>IFERROR(__xludf.DUMMYFUNCTION("""COMPUTED_VALUE"""),45331.66666666667)</f>
        <v>45331.66667</v>
      </c>
      <c r="N7" s="1">
        <f>IFERROR(__xludf.DUMMYFUNCTION("""COMPUTED_VALUE"""),7.7729513E7)</f>
        <v>77729513</v>
      </c>
    </row>
    <row r="8">
      <c r="A8" s="2">
        <f>IFERROR(__xludf.DUMMYFUNCTION("""COMPUTED_VALUE"""),45338.66666666667)</f>
        <v>45338.66667</v>
      </c>
      <c r="B8" s="1">
        <f>IFERROR(__xludf.DUMMYFUNCTION("""COMPUTED_VALUE"""),929.44)</f>
        <v>929.44</v>
      </c>
      <c r="D8" s="2">
        <f>IFERROR(__xludf.DUMMYFUNCTION("""COMPUTED_VALUE"""),45338.66666666667)</f>
        <v>45338.66667</v>
      </c>
      <c r="E8" s="1">
        <f>IFERROR(__xludf.DUMMYFUNCTION("""COMPUTED_VALUE"""),954.15)</f>
        <v>954.15</v>
      </c>
      <c r="G8" s="2">
        <f>IFERROR(__xludf.DUMMYFUNCTION("""COMPUTED_VALUE"""),45338.66666666667)</f>
        <v>45338.66667</v>
      </c>
      <c r="H8" s="1">
        <f>IFERROR(__xludf.DUMMYFUNCTION("""COMPUTED_VALUE"""),920.11)</f>
        <v>920.11</v>
      </c>
      <c r="J8" s="2">
        <f>IFERROR(__xludf.DUMMYFUNCTION("""COMPUTED_VALUE"""),45338.66666666667)</f>
        <v>45338.66667</v>
      </c>
      <c r="K8" s="1">
        <f>IFERROR(__xludf.DUMMYFUNCTION("""COMPUTED_VALUE"""),951.77)</f>
        <v>951.77</v>
      </c>
      <c r="M8" s="2">
        <f>IFERROR(__xludf.DUMMYFUNCTION("""COMPUTED_VALUE"""),45338.66666666667)</f>
        <v>45338.66667</v>
      </c>
      <c r="N8" s="1">
        <f>IFERROR(__xludf.DUMMYFUNCTION("""COMPUTED_VALUE"""),7.8986147E7)</f>
        <v>78986147</v>
      </c>
    </row>
    <row r="9">
      <c r="A9" s="2">
        <f>IFERROR(__xludf.DUMMYFUNCTION("""COMPUTED_VALUE"""),45345.66666666667)</f>
        <v>45345.66667</v>
      </c>
      <c r="B9" s="1">
        <f>IFERROR(__xludf.DUMMYFUNCTION("""COMPUTED_VALUE"""),957.07)</f>
        <v>957.07</v>
      </c>
      <c r="D9" s="2">
        <f>IFERROR(__xludf.DUMMYFUNCTION("""COMPUTED_VALUE"""),45345.66666666667)</f>
        <v>45345.66667</v>
      </c>
      <c r="E9" s="1">
        <f>IFERROR(__xludf.DUMMYFUNCTION("""COMPUTED_VALUE"""),975.21)</f>
        <v>975.21</v>
      </c>
      <c r="G9" s="2">
        <f>IFERROR(__xludf.DUMMYFUNCTION("""COMPUTED_VALUE"""),45345.66666666667)</f>
        <v>45345.66667</v>
      </c>
      <c r="H9" s="1">
        <f>IFERROR(__xludf.DUMMYFUNCTION("""COMPUTED_VALUE"""),947.85)</f>
        <v>947.85</v>
      </c>
      <c r="J9" s="2">
        <f>IFERROR(__xludf.DUMMYFUNCTION("""COMPUTED_VALUE"""),45345.66666666667)</f>
        <v>45345.66667</v>
      </c>
      <c r="K9" s="1">
        <f>IFERROR(__xludf.DUMMYFUNCTION("""COMPUTED_VALUE"""),972.65)</f>
        <v>972.65</v>
      </c>
      <c r="M9" s="2">
        <f>IFERROR(__xludf.DUMMYFUNCTION("""COMPUTED_VALUE"""),45345.66666666667)</f>
        <v>45345.66667</v>
      </c>
      <c r="N9" s="1">
        <f>IFERROR(__xludf.DUMMYFUNCTION("""COMPUTED_VALUE"""),6.1216849E7)</f>
        <v>61216849</v>
      </c>
    </row>
    <row r="10">
      <c r="A10" s="2">
        <f>IFERROR(__xludf.DUMMYFUNCTION("""COMPUTED_VALUE"""),45352.66666666667)</f>
        <v>45352.66667</v>
      </c>
      <c r="B10" s="1">
        <f>IFERROR(__xludf.DUMMYFUNCTION("""COMPUTED_VALUE"""),971.6)</f>
        <v>971.6</v>
      </c>
      <c r="D10" s="2">
        <f>IFERROR(__xludf.DUMMYFUNCTION("""COMPUTED_VALUE"""),45352.66666666667)</f>
        <v>45352.66667</v>
      </c>
      <c r="E10" s="1">
        <f>IFERROR(__xludf.DUMMYFUNCTION("""COMPUTED_VALUE"""),984.55)</f>
        <v>984.55</v>
      </c>
      <c r="G10" s="2">
        <f>IFERROR(__xludf.DUMMYFUNCTION("""COMPUTED_VALUE"""),45352.66666666667)</f>
        <v>45352.66667</v>
      </c>
      <c r="H10" s="1">
        <f>IFERROR(__xludf.DUMMYFUNCTION("""COMPUTED_VALUE"""),967.92)</f>
        <v>967.92</v>
      </c>
      <c r="J10" s="2">
        <f>IFERROR(__xludf.DUMMYFUNCTION("""COMPUTED_VALUE"""),45352.66666666667)</f>
        <v>45352.66667</v>
      </c>
      <c r="K10" s="1">
        <f>IFERROR(__xludf.DUMMYFUNCTION("""COMPUTED_VALUE"""),976.14)</f>
        <v>976.14</v>
      </c>
      <c r="M10" s="2">
        <f>IFERROR(__xludf.DUMMYFUNCTION("""COMPUTED_VALUE"""),45352.66666666667)</f>
        <v>45352.66667</v>
      </c>
      <c r="N10" s="1">
        <f>IFERROR(__xludf.DUMMYFUNCTION("""COMPUTED_VALUE"""),1.0278035E8)</f>
        <v>102780350</v>
      </c>
    </row>
    <row r="11">
      <c r="A11" s="2">
        <f>IFERROR(__xludf.DUMMYFUNCTION("""COMPUTED_VALUE"""),45359.66666666667)</f>
        <v>45359.66667</v>
      </c>
      <c r="B11" s="1">
        <f>IFERROR(__xludf.DUMMYFUNCTION("""COMPUTED_VALUE"""),976.04)</f>
        <v>976.04</v>
      </c>
      <c r="D11" s="2">
        <f>IFERROR(__xludf.DUMMYFUNCTION("""COMPUTED_VALUE"""),45359.66666666667)</f>
        <v>45359.66667</v>
      </c>
      <c r="E11" s="1">
        <f>IFERROR(__xludf.DUMMYFUNCTION("""COMPUTED_VALUE"""),1020.43)</f>
        <v>1020.43</v>
      </c>
      <c r="G11" s="2">
        <f>IFERROR(__xludf.DUMMYFUNCTION("""COMPUTED_VALUE"""),45359.66666666667)</f>
        <v>45359.66667</v>
      </c>
      <c r="H11" s="1">
        <f>IFERROR(__xludf.DUMMYFUNCTION("""COMPUTED_VALUE"""),972.99)</f>
        <v>972.99</v>
      </c>
      <c r="J11" s="2">
        <f>IFERROR(__xludf.DUMMYFUNCTION("""COMPUTED_VALUE"""),45359.66666666667)</f>
        <v>45359.66667</v>
      </c>
      <c r="K11" s="1">
        <f>IFERROR(__xludf.DUMMYFUNCTION("""COMPUTED_VALUE"""),1018.16)</f>
        <v>1018.16</v>
      </c>
      <c r="M11" s="2">
        <f>IFERROR(__xludf.DUMMYFUNCTION("""COMPUTED_VALUE"""),45359.66666666667)</f>
        <v>45359.66667</v>
      </c>
      <c r="N11" s="1">
        <f>IFERROR(__xludf.DUMMYFUNCTION("""COMPUTED_VALUE"""),9.6454566E7)</f>
        <v>96454566</v>
      </c>
    </row>
    <row r="12">
      <c r="A12" s="2">
        <f>IFERROR(__xludf.DUMMYFUNCTION("""COMPUTED_VALUE"""),45366.66666666667)</f>
        <v>45366.66667</v>
      </c>
      <c r="B12" s="1">
        <f>IFERROR(__xludf.DUMMYFUNCTION("""COMPUTED_VALUE"""),1015.02)</f>
        <v>1015.02</v>
      </c>
      <c r="D12" s="2">
        <f>IFERROR(__xludf.DUMMYFUNCTION("""COMPUTED_VALUE"""),45366.66666666667)</f>
        <v>45366.66667</v>
      </c>
      <c r="E12" s="1">
        <f>IFERROR(__xludf.DUMMYFUNCTION("""COMPUTED_VALUE"""),1026.59)</f>
        <v>1026.59</v>
      </c>
      <c r="G12" s="2">
        <f>IFERROR(__xludf.DUMMYFUNCTION("""COMPUTED_VALUE"""),45366.66666666667)</f>
        <v>45366.66667</v>
      </c>
      <c r="H12" s="1">
        <f>IFERROR(__xludf.DUMMYFUNCTION("""COMPUTED_VALUE"""),1006.4)</f>
        <v>1006.4</v>
      </c>
      <c r="J12" s="2">
        <f>IFERROR(__xludf.DUMMYFUNCTION("""COMPUTED_VALUE"""),45366.66666666667)</f>
        <v>45366.66667</v>
      </c>
      <c r="K12" s="1">
        <f>IFERROR(__xludf.DUMMYFUNCTION("""COMPUTED_VALUE"""),1024.24)</f>
        <v>1024.24</v>
      </c>
      <c r="M12" s="2">
        <f>IFERROR(__xludf.DUMMYFUNCTION("""COMPUTED_VALUE"""),45366.66666666667)</f>
        <v>45366.66667</v>
      </c>
      <c r="N12" s="1">
        <f>IFERROR(__xludf.DUMMYFUNCTION("""COMPUTED_VALUE"""),8.1755159E7)</f>
        <v>81755159</v>
      </c>
    </row>
    <row r="13">
      <c r="A13" s="2">
        <f>IFERROR(__xludf.DUMMYFUNCTION("""COMPUTED_VALUE"""),45373.66666666667)</f>
        <v>45373.66667</v>
      </c>
      <c r="B13" s="1">
        <f>IFERROR(__xludf.DUMMYFUNCTION("""COMPUTED_VALUE"""),1021.81)</f>
        <v>1021.81</v>
      </c>
      <c r="D13" s="2">
        <f>IFERROR(__xludf.DUMMYFUNCTION("""COMPUTED_VALUE"""),45373.66666666667)</f>
        <v>45373.66667</v>
      </c>
      <c r="E13" s="1">
        <f>IFERROR(__xludf.DUMMYFUNCTION("""COMPUTED_VALUE"""),1036.68)</f>
        <v>1036.68</v>
      </c>
      <c r="G13" s="2">
        <f>IFERROR(__xludf.DUMMYFUNCTION("""COMPUTED_VALUE"""),45373.66666666667)</f>
        <v>45373.66667</v>
      </c>
      <c r="H13" s="1">
        <f>IFERROR(__xludf.DUMMYFUNCTION("""COMPUTED_VALUE"""),1019.83)</f>
        <v>1019.83</v>
      </c>
      <c r="J13" s="2">
        <f>IFERROR(__xludf.DUMMYFUNCTION("""COMPUTED_VALUE"""),45373.66666666667)</f>
        <v>45373.66667</v>
      </c>
      <c r="K13" s="1">
        <f>IFERROR(__xludf.DUMMYFUNCTION("""COMPUTED_VALUE"""),1031.86)</f>
        <v>1031.86</v>
      </c>
      <c r="M13" s="2">
        <f>IFERROR(__xludf.DUMMYFUNCTION("""COMPUTED_VALUE"""),45373.66666666667)</f>
        <v>45373.66667</v>
      </c>
      <c r="N13" s="1">
        <f>IFERROR(__xludf.DUMMYFUNCTION("""COMPUTED_VALUE"""),6.5149251E7)</f>
        <v>65149251</v>
      </c>
    </row>
    <row r="14">
      <c r="A14" s="2">
        <f>IFERROR(__xludf.DUMMYFUNCTION("""COMPUTED_VALUE"""),45379.66666666667)</f>
        <v>45379.66667</v>
      </c>
      <c r="B14" s="1">
        <f>IFERROR(__xludf.DUMMYFUNCTION("""COMPUTED_VALUE"""),1033.65)</f>
        <v>1033.65</v>
      </c>
      <c r="D14" s="2">
        <f>IFERROR(__xludf.DUMMYFUNCTION("""COMPUTED_VALUE"""),45379.66666666667)</f>
        <v>45379.66667</v>
      </c>
      <c r="E14" s="1">
        <f>IFERROR(__xludf.DUMMYFUNCTION("""COMPUTED_VALUE"""),1042.51)</f>
        <v>1042.51</v>
      </c>
      <c r="G14" s="2">
        <f>IFERROR(__xludf.DUMMYFUNCTION("""COMPUTED_VALUE"""),45379.66666666667)</f>
        <v>45379.66667</v>
      </c>
      <c r="H14" s="1">
        <f>IFERROR(__xludf.DUMMYFUNCTION("""COMPUTED_VALUE"""),1024.74)</f>
        <v>1024.74</v>
      </c>
      <c r="J14" s="2">
        <f>IFERROR(__xludf.DUMMYFUNCTION("""COMPUTED_VALUE"""),45379.66666666667)</f>
        <v>45379.66667</v>
      </c>
      <c r="K14" s="1">
        <f>IFERROR(__xludf.DUMMYFUNCTION("""COMPUTED_VALUE"""),1034.79)</f>
        <v>1034.79</v>
      </c>
      <c r="M14" s="2">
        <f>IFERROR(__xludf.DUMMYFUNCTION("""COMPUTED_VALUE"""),45379.66666666667)</f>
        <v>45379.66667</v>
      </c>
      <c r="N14" s="1">
        <f>IFERROR(__xludf.DUMMYFUNCTION("""COMPUTED_VALUE"""),6.2071695E7)</f>
        <v>62071695</v>
      </c>
    </row>
    <row r="15">
      <c r="A15" s="2">
        <f>IFERROR(__xludf.DUMMYFUNCTION("""COMPUTED_VALUE"""),45387.66666666667)</f>
        <v>45387.66667</v>
      </c>
      <c r="B15" s="1">
        <f>IFERROR(__xludf.DUMMYFUNCTION("""COMPUTED_VALUE"""),1033.44)</f>
        <v>1033.44</v>
      </c>
      <c r="D15" s="2">
        <f>IFERROR(__xludf.DUMMYFUNCTION("""COMPUTED_VALUE"""),45387.66666666667)</f>
        <v>45387.66667</v>
      </c>
      <c r="E15" s="1">
        <f>IFERROR(__xludf.DUMMYFUNCTION("""COMPUTED_VALUE"""),1036.28)</f>
        <v>1036.28</v>
      </c>
      <c r="G15" s="2">
        <f>IFERROR(__xludf.DUMMYFUNCTION("""COMPUTED_VALUE"""),45387.66666666667)</f>
        <v>45387.66667</v>
      </c>
      <c r="H15" s="1">
        <f>IFERROR(__xludf.DUMMYFUNCTION("""COMPUTED_VALUE"""),994.65)</f>
        <v>994.65</v>
      </c>
      <c r="J15" s="2">
        <f>IFERROR(__xludf.DUMMYFUNCTION("""COMPUTED_VALUE"""),45387.66666666667)</f>
        <v>45387.66667</v>
      </c>
      <c r="K15" s="1">
        <f>IFERROR(__xludf.DUMMYFUNCTION("""COMPUTED_VALUE"""),1003.42)</f>
        <v>1003.42</v>
      </c>
      <c r="M15" s="2">
        <f>IFERROR(__xludf.DUMMYFUNCTION("""COMPUTED_VALUE"""),45387.66666666667)</f>
        <v>45387.66667</v>
      </c>
      <c r="N15" s="1">
        <f>IFERROR(__xludf.DUMMYFUNCTION("""COMPUTED_VALUE"""),7.5701912E7)</f>
        <v>75701912</v>
      </c>
    </row>
    <row r="16">
      <c r="A16" s="2">
        <f>IFERROR(__xludf.DUMMYFUNCTION("""COMPUTED_VALUE"""),45394.66666666667)</f>
        <v>45394.66667</v>
      </c>
      <c r="B16" s="1">
        <f>IFERROR(__xludf.DUMMYFUNCTION("""COMPUTED_VALUE"""),1002.25)</f>
        <v>1002.25</v>
      </c>
      <c r="D16" s="2">
        <f>IFERROR(__xludf.DUMMYFUNCTION("""COMPUTED_VALUE"""),45394.66666666667)</f>
        <v>45394.66667</v>
      </c>
      <c r="E16" s="1">
        <f>IFERROR(__xludf.DUMMYFUNCTION("""COMPUTED_VALUE"""),1004.84)</f>
        <v>1004.84</v>
      </c>
      <c r="G16" s="2">
        <f>IFERROR(__xludf.DUMMYFUNCTION("""COMPUTED_VALUE"""),45394.66666666667)</f>
        <v>45394.66667</v>
      </c>
      <c r="H16" s="1">
        <f>IFERROR(__xludf.DUMMYFUNCTION("""COMPUTED_VALUE"""),979.46)</f>
        <v>979.46</v>
      </c>
      <c r="J16" s="2">
        <f>IFERROR(__xludf.DUMMYFUNCTION("""COMPUTED_VALUE"""),45394.66666666667)</f>
        <v>45394.66667</v>
      </c>
      <c r="K16" s="1">
        <f>IFERROR(__xludf.DUMMYFUNCTION("""COMPUTED_VALUE"""),980.41)</f>
        <v>980.41</v>
      </c>
      <c r="M16" s="2">
        <f>IFERROR(__xludf.DUMMYFUNCTION("""COMPUTED_VALUE"""),45394.66666666667)</f>
        <v>45394.66667</v>
      </c>
      <c r="N16" s="1">
        <f>IFERROR(__xludf.DUMMYFUNCTION("""COMPUTED_VALUE"""),7.1487421E7)</f>
        <v>71487421</v>
      </c>
    </row>
    <row r="17">
      <c r="A17" s="2">
        <f>IFERROR(__xludf.DUMMYFUNCTION("""COMPUTED_VALUE"""),45401.66666666667)</f>
        <v>45401.66667</v>
      </c>
      <c r="B17" s="1">
        <f>IFERROR(__xludf.DUMMYFUNCTION("""COMPUTED_VALUE"""),988.21)</f>
        <v>988.21</v>
      </c>
      <c r="D17" s="2">
        <f>IFERROR(__xludf.DUMMYFUNCTION("""COMPUTED_VALUE"""),45401.66666666667)</f>
        <v>45401.66667</v>
      </c>
      <c r="E17" s="1">
        <f>IFERROR(__xludf.DUMMYFUNCTION("""COMPUTED_VALUE"""),993.87)</f>
        <v>993.87</v>
      </c>
      <c r="G17" s="2">
        <f>IFERROR(__xludf.DUMMYFUNCTION("""COMPUTED_VALUE"""),45401.66666666667)</f>
        <v>45401.66667</v>
      </c>
      <c r="H17" s="1">
        <f>IFERROR(__xludf.DUMMYFUNCTION("""COMPUTED_VALUE"""),974.27)</f>
        <v>974.27</v>
      </c>
      <c r="J17" s="2">
        <f>IFERROR(__xludf.DUMMYFUNCTION("""COMPUTED_VALUE"""),45401.66666666667)</f>
        <v>45401.66667</v>
      </c>
      <c r="K17" s="1">
        <f>IFERROR(__xludf.DUMMYFUNCTION("""COMPUTED_VALUE"""),993.87)</f>
        <v>993.87</v>
      </c>
      <c r="M17" s="2">
        <f>IFERROR(__xludf.DUMMYFUNCTION("""COMPUTED_VALUE"""),45401.66666666667)</f>
        <v>45401.66667</v>
      </c>
      <c r="N17" s="1">
        <f>IFERROR(__xludf.DUMMYFUNCTION("""COMPUTED_VALUE"""),6.7158357E7)</f>
        <v>67158357</v>
      </c>
    </row>
    <row r="18">
      <c r="A18" s="2">
        <f>IFERROR(__xludf.DUMMYFUNCTION("""COMPUTED_VALUE"""),45408.66666666667)</f>
        <v>45408.66667</v>
      </c>
      <c r="B18" s="1">
        <f>IFERROR(__xludf.DUMMYFUNCTION("""COMPUTED_VALUE"""),998.25)</f>
        <v>998.25</v>
      </c>
      <c r="D18" s="2">
        <f>IFERROR(__xludf.DUMMYFUNCTION("""COMPUTED_VALUE"""),45408.66666666667)</f>
        <v>45408.66667</v>
      </c>
      <c r="E18" s="1">
        <f>IFERROR(__xludf.DUMMYFUNCTION("""COMPUTED_VALUE"""),1004.67)</f>
        <v>1004.67</v>
      </c>
      <c r="G18" s="2">
        <f>IFERROR(__xludf.DUMMYFUNCTION("""COMPUTED_VALUE"""),45408.66666666667)</f>
        <v>45408.66667</v>
      </c>
      <c r="H18" s="1">
        <f>IFERROR(__xludf.DUMMYFUNCTION("""COMPUTED_VALUE"""),988.91)</f>
        <v>988.91</v>
      </c>
      <c r="J18" s="2">
        <f>IFERROR(__xludf.DUMMYFUNCTION("""COMPUTED_VALUE"""),45408.66666666667)</f>
        <v>45408.66667</v>
      </c>
      <c r="K18" s="1">
        <f>IFERROR(__xludf.DUMMYFUNCTION("""COMPUTED_VALUE"""),995.97)</f>
        <v>995.97</v>
      </c>
      <c r="M18" s="2">
        <f>IFERROR(__xludf.DUMMYFUNCTION("""COMPUTED_VALUE"""),45408.66666666667)</f>
        <v>45408.66667</v>
      </c>
      <c r="N18" s="1">
        <f>IFERROR(__xludf.DUMMYFUNCTION("""COMPUTED_VALUE"""),6.5672468E7)</f>
        <v>65672468</v>
      </c>
    </row>
    <row r="19">
      <c r="A19" s="2">
        <f>IFERROR(__xludf.DUMMYFUNCTION("""COMPUTED_VALUE"""),45415.66666666667)</f>
        <v>45415.66667</v>
      </c>
      <c r="B19" s="1">
        <f>IFERROR(__xludf.DUMMYFUNCTION("""COMPUTED_VALUE"""),996.87)</f>
        <v>996.87</v>
      </c>
      <c r="D19" s="2">
        <f>IFERROR(__xludf.DUMMYFUNCTION("""COMPUTED_VALUE"""),45415.66666666667)</f>
        <v>45415.66667</v>
      </c>
      <c r="E19" s="1">
        <f>IFERROR(__xludf.DUMMYFUNCTION("""COMPUTED_VALUE"""),1000.8)</f>
        <v>1000.8</v>
      </c>
      <c r="G19" s="2">
        <f>IFERROR(__xludf.DUMMYFUNCTION("""COMPUTED_VALUE"""),45415.66666666667)</f>
        <v>45415.66667</v>
      </c>
      <c r="H19" s="1">
        <f>IFERROR(__xludf.DUMMYFUNCTION("""COMPUTED_VALUE"""),970.59)</f>
        <v>970.59</v>
      </c>
      <c r="J19" s="2">
        <f>IFERROR(__xludf.DUMMYFUNCTION("""COMPUTED_VALUE"""),45415.66666666667)</f>
        <v>45415.66667</v>
      </c>
      <c r="K19" s="1">
        <f>IFERROR(__xludf.DUMMYFUNCTION("""COMPUTED_VALUE"""),990.98)</f>
        <v>990.98</v>
      </c>
      <c r="M19" s="2">
        <f>IFERROR(__xludf.DUMMYFUNCTION("""COMPUTED_VALUE"""),45415.66666666667)</f>
        <v>45415.66667</v>
      </c>
      <c r="N19" s="1">
        <f>IFERROR(__xludf.DUMMYFUNCTION("""COMPUTED_VALUE"""),8.114729E7)</f>
        <v>81147290</v>
      </c>
    </row>
    <row r="20">
      <c r="A20" s="2">
        <f>IFERROR(__xludf.DUMMYFUNCTION("""COMPUTED_VALUE"""),45422.66666666667)</f>
        <v>45422.66667</v>
      </c>
      <c r="B20" s="1">
        <f>IFERROR(__xludf.DUMMYFUNCTION("""COMPUTED_VALUE"""),993.75)</f>
        <v>993.75</v>
      </c>
      <c r="D20" s="2">
        <f>IFERROR(__xludf.DUMMYFUNCTION("""COMPUTED_VALUE"""),45422.66666666667)</f>
        <v>45422.66667</v>
      </c>
      <c r="E20" s="1">
        <f>IFERROR(__xludf.DUMMYFUNCTION("""COMPUTED_VALUE"""),1018.59)</f>
        <v>1018.59</v>
      </c>
      <c r="G20" s="2">
        <f>IFERROR(__xludf.DUMMYFUNCTION("""COMPUTED_VALUE"""),45422.66666666667)</f>
        <v>45422.66667</v>
      </c>
      <c r="H20" s="1">
        <f>IFERROR(__xludf.DUMMYFUNCTION("""COMPUTED_VALUE"""),992.23)</f>
        <v>992.23</v>
      </c>
      <c r="J20" s="2">
        <f>IFERROR(__xludf.DUMMYFUNCTION("""COMPUTED_VALUE"""),45422.66666666667)</f>
        <v>45422.66667</v>
      </c>
      <c r="K20" s="1">
        <f>IFERROR(__xludf.DUMMYFUNCTION("""COMPUTED_VALUE"""),1017.82)</f>
        <v>1017.82</v>
      </c>
      <c r="M20" s="2">
        <f>IFERROR(__xludf.DUMMYFUNCTION("""COMPUTED_VALUE"""),45422.66666666667)</f>
        <v>45422.66667</v>
      </c>
      <c r="N20" s="1">
        <f>IFERROR(__xludf.DUMMYFUNCTION("""COMPUTED_VALUE"""),6.9625804E7)</f>
        <v>69625804</v>
      </c>
    </row>
    <row r="21">
      <c r="A21" s="2">
        <f>IFERROR(__xludf.DUMMYFUNCTION("""COMPUTED_VALUE"""),45429.66666666667)</f>
        <v>45429.66667</v>
      </c>
      <c r="B21" s="1">
        <f>IFERROR(__xludf.DUMMYFUNCTION("""COMPUTED_VALUE"""),1018.57)</f>
        <v>1018.57</v>
      </c>
      <c r="D21" s="2">
        <f>IFERROR(__xludf.DUMMYFUNCTION("""COMPUTED_VALUE"""),45429.66666666667)</f>
        <v>45429.66667</v>
      </c>
      <c r="E21" s="1">
        <f>IFERROR(__xludf.DUMMYFUNCTION("""COMPUTED_VALUE"""),1023.52)</f>
        <v>1023.52</v>
      </c>
      <c r="G21" s="2">
        <f>IFERROR(__xludf.DUMMYFUNCTION("""COMPUTED_VALUE"""),45429.66666666667)</f>
        <v>45429.66667</v>
      </c>
      <c r="H21" s="1">
        <f>IFERROR(__xludf.DUMMYFUNCTION("""COMPUTED_VALUE"""),1007.42)</f>
        <v>1007.42</v>
      </c>
      <c r="J21" s="2">
        <f>IFERROR(__xludf.DUMMYFUNCTION("""COMPUTED_VALUE"""),45429.66666666667)</f>
        <v>45429.66667</v>
      </c>
      <c r="K21" s="1">
        <f>IFERROR(__xludf.DUMMYFUNCTION("""COMPUTED_VALUE"""),1013.45)</f>
        <v>1013.45</v>
      </c>
      <c r="M21" s="2">
        <f>IFERROR(__xludf.DUMMYFUNCTION("""COMPUTED_VALUE"""),45429.66666666667)</f>
        <v>45429.66667</v>
      </c>
      <c r="N21" s="1">
        <f>IFERROR(__xludf.DUMMYFUNCTION("""COMPUTED_VALUE"""),7.8291896E7)</f>
        <v>78291896</v>
      </c>
    </row>
    <row r="22">
      <c r="A22" s="2">
        <f>IFERROR(__xludf.DUMMYFUNCTION("""COMPUTED_VALUE"""),45436.66666666667)</f>
        <v>45436.66667</v>
      </c>
      <c r="B22" s="1">
        <f>IFERROR(__xludf.DUMMYFUNCTION("""COMPUTED_VALUE"""),1013.79)</f>
        <v>1013.79</v>
      </c>
      <c r="D22" s="2">
        <f>IFERROR(__xludf.DUMMYFUNCTION("""COMPUTED_VALUE"""),45436.66666666667)</f>
        <v>45436.66667</v>
      </c>
      <c r="E22" s="1">
        <f>IFERROR(__xludf.DUMMYFUNCTION("""COMPUTED_VALUE"""),1016.55)</f>
        <v>1016.55</v>
      </c>
      <c r="G22" s="2">
        <f>IFERROR(__xludf.DUMMYFUNCTION("""COMPUTED_VALUE"""),45436.66666666667)</f>
        <v>45436.66667</v>
      </c>
      <c r="H22" s="1">
        <f>IFERROR(__xludf.DUMMYFUNCTION("""COMPUTED_VALUE"""),985.01)</f>
        <v>985.01</v>
      </c>
      <c r="J22" s="2">
        <f>IFERROR(__xludf.DUMMYFUNCTION("""COMPUTED_VALUE"""),45436.66666666667)</f>
        <v>45436.66667</v>
      </c>
      <c r="K22" s="1">
        <f>IFERROR(__xludf.DUMMYFUNCTION("""COMPUTED_VALUE"""),991.41)</f>
        <v>991.41</v>
      </c>
      <c r="M22" s="2">
        <f>IFERROR(__xludf.DUMMYFUNCTION("""COMPUTED_VALUE"""),45436.66666666667)</f>
        <v>45436.66667</v>
      </c>
      <c r="N22" s="1">
        <f>IFERROR(__xludf.DUMMYFUNCTION("""COMPUTED_VALUE"""),7.2374889E7)</f>
        <v>72374889</v>
      </c>
    </row>
    <row r="23">
      <c r="A23" s="2">
        <f>IFERROR(__xludf.DUMMYFUNCTION("""COMPUTED_VALUE"""),45443.66666666667)</f>
        <v>45443.66667</v>
      </c>
      <c r="B23" s="1">
        <f>IFERROR(__xludf.DUMMYFUNCTION("""COMPUTED_VALUE"""),989.87)</f>
        <v>989.87</v>
      </c>
      <c r="D23" s="2">
        <f>IFERROR(__xludf.DUMMYFUNCTION("""COMPUTED_VALUE"""),45443.66666666667)</f>
        <v>45443.66667</v>
      </c>
      <c r="E23" s="1">
        <f>IFERROR(__xludf.DUMMYFUNCTION("""COMPUTED_VALUE"""),991.7)</f>
        <v>991.7</v>
      </c>
      <c r="G23" s="2">
        <f>IFERROR(__xludf.DUMMYFUNCTION("""COMPUTED_VALUE"""),45443.66666666667)</f>
        <v>45443.66667</v>
      </c>
      <c r="H23" s="1">
        <f>IFERROR(__xludf.DUMMYFUNCTION("""COMPUTED_VALUE"""),967.53)</f>
        <v>967.53</v>
      </c>
      <c r="J23" s="2">
        <f>IFERROR(__xludf.DUMMYFUNCTION("""COMPUTED_VALUE"""),45443.66666666667)</f>
        <v>45443.66667</v>
      </c>
      <c r="K23" s="1">
        <f>IFERROR(__xludf.DUMMYFUNCTION("""COMPUTED_VALUE"""),980.99)</f>
        <v>980.99</v>
      </c>
      <c r="M23" s="2">
        <f>IFERROR(__xludf.DUMMYFUNCTION("""COMPUTED_VALUE"""),45443.66666666667)</f>
        <v>45443.66667</v>
      </c>
      <c r="N23" s="1">
        <f>IFERROR(__xludf.DUMMYFUNCTION("""COMPUTED_VALUE"""),6.9554042E7)</f>
        <v>69554042</v>
      </c>
    </row>
    <row r="24">
      <c r="A24" s="2">
        <f>IFERROR(__xludf.DUMMYFUNCTION("""COMPUTED_VALUE"""),45450.66666666667)</f>
        <v>45450.66667</v>
      </c>
      <c r="B24" s="1">
        <f>IFERROR(__xludf.DUMMYFUNCTION("""COMPUTED_VALUE"""),975.96)</f>
        <v>975.96</v>
      </c>
      <c r="D24" s="2">
        <f>IFERROR(__xludf.DUMMYFUNCTION("""COMPUTED_VALUE"""),45450.66666666667)</f>
        <v>45450.66667</v>
      </c>
      <c r="E24" s="1">
        <f>IFERROR(__xludf.DUMMYFUNCTION("""COMPUTED_VALUE"""),982.47)</f>
        <v>982.47</v>
      </c>
      <c r="G24" s="2">
        <f>IFERROR(__xludf.DUMMYFUNCTION("""COMPUTED_VALUE"""),45450.66666666667)</f>
        <v>45450.66667</v>
      </c>
      <c r="H24" s="1">
        <f>IFERROR(__xludf.DUMMYFUNCTION("""COMPUTED_VALUE"""),969.45)</f>
        <v>969.45</v>
      </c>
      <c r="J24" s="2">
        <f>IFERROR(__xludf.DUMMYFUNCTION("""COMPUTED_VALUE"""),45450.66666666667)</f>
        <v>45450.66667</v>
      </c>
      <c r="K24" s="1">
        <f>IFERROR(__xludf.DUMMYFUNCTION("""COMPUTED_VALUE"""),974.88)</f>
        <v>974.88</v>
      </c>
      <c r="M24" s="2">
        <f>IFERROR(__xludf.DUMMYFUNCTION("""COMPUTED_VALUE"""),45450.66666666667)</f>
        <v>45450.66667</v>
      </c>
      <c r="N24" s="1">
        <f>IFERROR(__xludf.DUMMYFUNCTION("""COMPUTED_VALUE"""),6.8052084E7)</f>
        <v>68052084</v>
      </c>
    </row>
    <row r="25">
      <c r="A25" s="2">
        <f>IFERROR(__xludf.DUMMYFUNCTION("""COMPUTED_VALUE"""),45457.66666666667)</f>
        <v>45457.66667</v>
      </c>
      <c r="B25" s="1">
        <f>IFERROR(__xludf.DUMMYFUNCTION("""COMPUTED_VALUE"""),972.12)</f>
        <v>972.12</v>
      </c>
      <c r="D25" s="2">
        <f>IFERROR(__xludf.DUMMYFUNCTION("""COMPUTED_VALUE"""),45457.66666666667)</f>
        <v>45457.66667</v>
      </c>
      <c r="E25" s="1">
        <f>IFERROR(__xludf.DUMMYFUNCTION("""COMPUTED_VALUE"""),981.99)</f>
        <v>981.99</v>
      </c>
      <c r="G25" s="2">
        <f>IFERROR(__xludf.DUMMYFUNCTION("""COMPUTED_VALUE"""),45457.66666666667)</f>
        <v>45457.66667</v>
      </c>
      <c r="H25" s="1">
        <f>IFERROR(__xludf.DUMMYFUNCTION("""COMPUTED_VALUE"""),958.88)</f>
        <v>958.88</v>
      </c>
      <c r="J25" s="2">
        <f>IFERROR(__xludf.DUMMYFUNCTION("""COMPUTED_VALUE"""),45457.66666666667)</f>
        <v>45457.66667</v>
      </c>
      <c r="K25" s="1">
        <f>IFERROR(__xludf.DUMMYFUNCTION("""COMPUTED_VALUE"""),964.97)</f>
        <v>964.97</v>
      </c>
      <c r="M25" s="2">
        <f>IFERROR(__xludf.DUMMYFUNCTION("""COMPUTED_VALUE"""),45457.66666666667)</f>
        <v>45457.66667</v>
      </c>
      <c r="N25" s="1">
        <f>IFERROR(__xludf.DUMMYFUNCTION("""COMPUTED_VALUE"""),6.6563058E7)</f>
        <v>66563058</v>
      </c>
    </row>
    <row r="26">
      <c r="A26" s="2">
        <f>IFERROR(__xludf.DUMMYFUNCTION("""COMPUTED_VALUE"""),45464.66666666667)</f>
        <v>45464.66667</v>
      </c>
      <c r="B26" s="1">
        <f>IFERROR(__xludf.DUMMYFUNCTION("""COMPUTED_VALUE"""),967.38)</f>
        <v>967.38</v>
      </c>
      <c r="D26" s="2">
        <f>IFERROR(__xludf.DUMMYFUNCTION("""COMPUTED_VALUE"""),45464.66666666667)</f>
        <v>45464.66667</v>
      </c>
      <c r="E26" s="1">
        <f>IFERROR(__xludf.DUMMYFUNCTION("""COMPUTED_VALUE"""),996.41)</f>
        <v>996.41</v>
      </c>
      <c r="G26" s="2">
        <f>IFERROR(__xludf.DUMMYFUNCTION("""COMPUTED_VALUE"""),45464.66666666667)</f>
        <v>45464.66667</v>
      </c>
      <c r="H26" s="1">
        <f>IFERROR(__xludf.DUMMYFUNCTION("""COMPUTED_VALUE"""),967.38)</f>
        <v>967.38</v>
      </c>
      <c r="J26" s="2">
        <f>IFERROR(__xludf.DUMMYFUNCTION("""COMPUTED_VALUE"""),45464.66666666667)</f>
        <v>45464.66667</v>
      </c>
      <c r="K26" s="1">
        <f>IFERROR(__xludf.DUMMYFUNCTION("""COMPUTED_VALUE"""),977.29)</f>
        <v>977.29</v>
      </c>
      <c r="M26" s="2">
        <f>IFERROR(__xludf.DUMMYFUNCTION("""COMPUTED_VALUE"""),45464.66666666667)</f>
        <v>45464.66667</v>
      </c>
      <c r="N26" s="1">
        <f>IFERROR(__xludf.DUMMYFUNCTION("""COMPUTED_VALUE"""),1.08264791E8)</f>
        <v>108264791</v>
      </c>
    </row>
    <row r="27">
      <c r="A27" s="2">
        <f>IFERROR(__xludf.DUMMYFUNCTION("""COMPUTED_VALUE"""),45471.66666666667)</f>
        <v>45471.66667</v>
      </c>
      <c r="B27" s="1">
        <f>IFERROR(__xludf.DUMMYFUNCTION("""COMPUTED_VALUE"""),977.68)</f>
        <v>977.68</v>
      </c>
      <c r="D27" s="2">
        <f>IFERROR(__xludf.DUMMYFUNCTION("""COMPUTED_VALUE"""),45471.66666666667)</f>
        <v>45471.66667</v>
      </c>
      <c r="E27" s="1">
        <f>IFERROR(__xludf.DUMMYFUNCTION("""COMPUTED_VALUE"""),995.61)</f>
        <v>995.61</v>
      </c>
      <c r="G27" s="2">
        <f>IFERROR(__xludf.DUMMYFUNCTION("""COMPUTED_VALUE"""),45471.66666666667)</f>
        <v>45471.66667</v>
      </c>
      <c r="H27" s="1">
        <f>IFERROR(__xludf.DUMMYFUNCTION("""COMPUTED_VALUE"""),970.39)</f>
        <v>970.39</v>
      </c>
      <c r="J27" s="2">
        <f>IFERROR(__xludf.DUMMYFUNCTION("""COMPUTED_VALUE"""),45471.66666666667)</f>
        <v>45471.66667</v>
      </c>
      <c r="K27" s="1">
        <f>IFERROR(__xludf.DUMMYFUNCTION("""COMPUTED_VALUE"""),973.92)</f>
        <v>973.92</v>
      </c>
      <c r="M27" s="2">
        <f>IFERROR(__xludf.DUMMYFUNCTION("""COMPUTED_VALUE"""),45471.66666666667)</f>
        <v>45471.66667</v>
      </c>
      <c r="N27" s="1">
        <f>IFERROR(__xludf.DUMMYFUNCTION("""COMPUTED_VALUE"""),1.05506021E8)</f>
        <v>105506021</v>
      </c>
    </row>
    <row r="28">
      <c r="A28" s="2">
        <f>IFERROR(__xludf.DUMMYFUNCTION("""COMPUTED_VALUE"""),45478.66666666667)</f>
        <v>45478.66667</v>
      </c>
      <c r="B28" s="1">
        <f>IFERROR(__xludf.DUMMYFUNCTION("""COMPUTED_VALUE"""),976.11)</f>
        <v>976.11</v>
      </c>
      <c r="D28" s="2">
        <f>IFERROR(__xludf.DUMMYFUNCTION("""COMPUTED_VALUE"""),45478.66666666667)</f>
        <v>45478.66667</v>
      </c>
      <c r="E28" s="1">
        <f>IFERROR(__xludf.DUMMYFUNCTION("""COMPUTED_VALUE"""),978.62)</f>
        <v>978.62</v>
      </c>
      <c r="G28" s="2">
        <f>IFERROR(__xludf.DUMMYFUNCTION("""COMPUTED_VALUE"""),45478.66666666667)</f>
        <v>45478.66667</v>
      </c>
      <c r="H28" s="1">
        <f>IFERROR(__xludf.DUMMYFUNCTION("""COMPUTED_VALUE"""),961.22)</f>
        <v>961.22</v>
      </c>
      <c r="J28" s="2">
        <f>IFERROR(__xludf.DUMMYFUNCTION("""COMPUTED_VALUE"""),45478.66666666667)</f>
        <v>45478.66667</v>
      </c>
      <c r="K28" s="1">
        <f>IFERROR(__xludf.DUMMYFUNCTION("""COMPUTED_VALUE"""),968.34)</f>
        <v>968.34</v>
      </c>
      <c r="M28" s="2">
        <f>IFERROR(__xludf.DUMMYFUNCTION("""COMPUTED_VALUE"""),45478.66666666667)</f>
        <v>45478.66667</v>
      </c>
      <c r="N28" s="1">
        <f>IFERROR(__xludf.DUMMYFUNCTION("""COMPUTED_VALUE"""),5.7508054E7)</f>
        <v>57508054</v>
      </c>
    </row>
    <row r="29">
      <c r="A29" s="2">
        <f>IFERROR(__xludf.DUMMYFUNCTION("""COMPUTED_VALUE"""),45485.66666666667)</f>
        <v>45485.66667</v>
      </c>
      <c r="B29" s="1">
        <f>IFERROR(__xludf.DUMMYFUNCTION("""COMPUTED_VALUE"""),972.25)</f>
        <v>972.25</v>
      </c>
      <c r="D29" s="2">
        <f>IFERROR(__xludf.DUMMYFUNCTION("""COMPUTED_VALUE"""),45485.66666666667)</f>
        <v>45485.66667</v>
      </c>
      <c r="E29" s="1">
        <f>IFERROR(__xludf.DUMMYFUNCTION("""COMPUTED_VALUE"""),988.91)</f>
        <v>988.91</v>
      </c>
      <c r="G29" s="2">
        <f>IFERROR(__xludf.DUMMYFUNCTION("""COMPUTED_VALUE"""),45485.66666666667)</f>
        <v>45485.66667</v>
      </c>
      <c r="H29" s="1">
        <f>IFERROR(__xludf.DUMMYFUNCTION("""COMPUTED_VALUE"""),954.7)</f>
        <v>954.7</v>
      </c>
      <c r="J29" s="2">
        <f>IFERROR(__xludf.DUMMYFUNCTION("""COMPUTED_VALUE"""),45485.66666666667)</f>
        <v>45485.66667</v>
      </c>
      <c r="K29" s="1">
        <f>IFERROR(__xludf.DUMMYFUNCTION("""COMPUTED_VALUE"""),983.64)</f>
        <v>983.64</v>
      </c>
      <c r="M29" s="2">
        <f>IFERROR(__xludf.DUMMYFUNCTION("""COMPUTED_VALUE"""),45485.66666666667)</f>
        <v>45485.66667</v>
      </c>
      <c r="N29" s="1">
        <f>IFERROR(__xludf.DUMMYFUNCTION("""COMPUTED_VALUE"""),6.7267449E7)</f>
        <v>67267449</v>
      </c>
    </row>
    <row r="30">
      <c r="A30" s="2">
        <f>IFERROR(__xludf.DUMMYFUNCTION("""COMPUTED_VALUE"""),45492.66666666667)</f>
        <v>45492.66667</v>
      </c>
      <c r="B30" s="1">
        <f>IFERROR(__xludf.DUMMYFUNCTION("""COMPUTED_VALUE"""),982.2)</f>
        <v>982.2</v>
      </c>
      <c r="D30" s="2">
        <f>IFERROR(__xludf.DUMMYFUNCTION("""COMPUTED_VALUE"""),45492.66666666667)</f>
        <v>45492.66667</v>
      </c>
      <c r="E30" s="1">
        <f>IFERROR(__xludf.DUMMYFUNCTION("""COMPUTED_VALUE"""),1016.7)</f>
        <v>1016.7</v>
      </c>
      <c r="G30" s="2">
        <f>IFERROR(__xludf.DUMMYFUNCTION("""COMPUTED_VALUE"""),45492.66666666667)</f>
        <v>45492.66667</v>
      </c>
      <c r="H30" s="1">
        <f>IFERROR(__xludf.DUMMYFUNCTION("""COMPUTED_VALUE"""),981.88)</f>
        <v>981.88</v>
      </c>
      <c r="J30" s="2">
        <f>IFERROR(__xludf.DUMMYFUNCTION("""COMPUTED_VALUE"""),45492.66666666667)</f>
        <v>45492.66667</v>
      </c>
      <c r="K30" s="1">
        <f>IFERROR(__xludf.DUMMYFUNCTION("""COMPUTED_VALUE"""),1003.02)</f>
        <v>1003.02</v>
      </c>
      <c r="M30" s="2">
        <f>IFERROR(__xludf.DUMMYFUNCTION("""COMPUTED_VALUE"""),45492.66666666667)</f>
        <v>45492.66667</v>
      </c>
      <c r="N30" s="1">
        <f>IFERROR(__xludf.DUMMYFUNCTION("""COMPUTED_VALUE"""),6.5821039E7)</f>
        <v>65821039</v>
      </c>
    </row>
    <row r="31">
      <c r="A31" s="2">
        <f>IFERROR(__xludf.DUMMYFUNCTION("""COMPUTED_VALUE"""),45499.66666666667)</f>
        <v>45499.66667</v>
      </c>
      <c r="B31" s="1">
        <f>IFERROR(__xludf.DUMMYFUNCTION("""COMPUTED_VALUE"""),1003.77)</f>
        <v>1003.77</v>
      </c>
      <c r="D31" s="2">
        <f>IFERROR(__xludf.DUMMYFUNCTION("""COMPUTED_VALUE"""),45499.66666666667)</f>
        <v>45499.66667</v>
      </c>
      <c r="E31" s="1">
        <f>IFERROR(__xludf.DUMMYFUNCTION("""COMPUTED_VALUE"""),1024.92)</f>
        <v>1024.92</v>
      </c>
      <c r="G31" s="2">
        <f>IFERROR(__xludf.DUMMYFUNCTION("""COMPUTED_VALUE"""),45499.66666666667)</f>
        <v>45499.66667</v>
      </c>
      <c r="H31" s="1">
        <f>IFERROR(__xludf.DUMMYFUNCTION("""COMPUTED_VALUE"""),983.01)</f>
        <v>983.01</v>
      </c>
      <c r="J31" s="2">
        <f>IFERROR(__xludf.DUMMYFUNCTION("""COMPUTED_VALUE"""),45499.66666666667)</f>
        <v>45499.66667</v>
      </c>
      <c r="K31" s="1">
        <f>IFERROR(__xludf.DUMMYFUNCTION("""COMPUTED_VALUE"""),1010.57)</f>
        <v>1010.57</v>
      </c>
      <c r="M31" s="2">
        <f>IFERROR(__xludf.DUMMYFUNCTION("""COMPUTED_VALUE"""),45499.66666666667)</f>
        <v>45499.66667</v>
      </c>
      <c r="N31" s="1">
        <f>IFERROR(__xludf.DUMMYFUNCTION("""COMPUTED_VALUE"""),6.8943425E7)</f>
        <v>68943425</v>
      </c>
    </row>
    <row r="32">
      <c r="A32" s="2">
        <f>IFERROR(__xludf.DUMMYFUNCTION("""COMPUTED_VALUE"""),45506.66666666667)</f>
        <v>45506.66667</v>
      </c>
      <c r="B32" s="1">
        <f>IFERROR(__xludf.DUMMYFUNCTION("""COMPUTED_VALUE"""),1006.93)</f>
        <v>1006.93</v>
      </c>
      <c r="D32" s="2">
        <f>IFERROR(__xludf.DUMMYFUNCTION("""COMPUTED_VALUE"""),45506.66666666667)</f>
        <v>45506.66667</v>
      </c>
      <c r="E32" s="1">
        <f>IFERROR(__xludf.DUMMYFUNCTION("""COMPUTED_VALUE"""),1049.65)</f>
        <v>1049.65</v>
      </c>
      <c r="G32" s="2">
        <f>IFERROR(__xludf.DUMMYFUNCTION("""COMPUTED_VALUE"""),45506.66666666667)</f>
        <v>45506.66667</v>
      </c>
      <c r="H32" s="1">
        <f>IFERROR(__xludf.DUMMYFUNCTION("""COMPUTED_VALUE"""),1002.92)</f>
        <v>1002.92</v>
      </c>
      <c r="J32" s="2">
        <f>IFERROR(__xludf.DUMMYFUNCTION("""COMPUTED_VALUE"""),45506.66666666667)</f>
        <v>45506.66667</v>
      </c>
      <c r="K32" s="1">
        <f>IFERROR(__xludf.DUMMYFUNCTION("""COMPUTED_VALUE"""),1030.26)</f>
        <v>1030.26</v>
      </c>
      <c r="M32" s="2">
        <f>IFERROR(__xludf.DUMMYFUNCTION("""COMPUTED_VALUE"""),45506.66666666667)</f>
        <v>45506.66667</v>
      </c>
      <c r="N32" s="1">
        <f>IFERROR(__xludf.DUMMYFUNCTION("""COMPUTED_VALUE"""),8.4473674E7)</f>
        <v>84473674</v>
      </c>
    </row>
    <row r="33">
      <c r="A33" s="2">
        <f>IFERROR(__xludf.DUMMYFUNCTION("""COMPUTED_VALUE"""),45513.66666666667)</f>
        <v>45513.66667</v>
      </c>
      <c r="B33" s="1">
        <f>IFERROR(__xludf.DUMMYFUNCTION("""COMPUTED_VALUE"""),1015.38)</f>
        <v>1015.38</v>
      </c>
      <c r="D33" s="2">
        <f>IFERROR(__xludf.DUMMYFUNCTION("""COMPUTED_VALUE"""),45513.66666666667)</f>
        <v>45513.66667</v>
      </c>
      <c r="E33" s="1">
        <f>IFERROR(__xludf.DUMMYFUNCTION("""COMPUTED_VALUE"""),1027.63)</f>
        <v>1027.63</v>
      </c>
      <c r="G33" s="2">
        <f>IFERROR(__xludf.DUMMYFUNCTION("""COMPUTED_VALUE"""),45513.66666666667)</f>
        <v>45513.66667</v>
      </c>
      <c r="H33" s="1">
        <f>IFERROR(__xludf.DUMMYFUNCTION("""COMPUTED_VALUE"""),1003.61)</f>
        <v>1003.61</v>
      </c>
      <c r="J33" s="2">
        <f>IFERROR(__xludf.DUMMYFUNCTION("""COMPUTED_VALUE"""),45513.66666666667)</f>
        <v>45513.66667</v>
      </c>
      <c r="K33" s="1">
        <f>IFERROR(__xludf.DUMMYFUNCTION("""COMPUTED_VALUE"""),1016.85)</f>
        <v>1016.85</v>
      </c>
      <c r="M33" s="2">
        <f>IFERROR(__xludf.DUMMYFUNCTION("""COMPUTED_VALUE"""),45513.66666666667)</f>
        <v>45513.66667</v>
      </c>
      <c r="N33" s="1">
        <f>IFERROR(__xludf.DUMMYFUNCTION("""COMPUTED_VALUE"""),7.1288392E7)</f>
        <v>71288392</v>
      </c>
    </row>
    <row r="34">
      <c r="A34" s="2">
        <f>IFERROR(__xludf.DUMMYFUNCTION("""COMPUTED_VALUE"""),45520.66666666667)</f>
        <v>45520.66667</v>
      </c>
      <c r="B34" s="1">
        <f>IFERROR(__xludf.DUMMYFUNCTION("""COMPUTED_VALUE"""),1016.54)</f>
        <v>1016.54</v>
      </c>
      <c r="D34" s="2">
        <f>IFERROR(__xludf.DUMMYFUNCTION("""COMPUTED_VALUE"""),45520.66666666667)</f>
        <v>45520.66667</v>
      </c>
      <c r="E34" s="1">
        <f>IFERROR(__xludf.DUMMYFUNCTION("""COMPUTED_VALUE"""),1046.05)</f>
        <v>1046.05</v>
      </c>
      <c r="G34" s="2">
        <f>IFERROR(__xludf.DUMMYFUNCTION("""COMPUTED_VALUE"""),45520.66666666667)</f>
        <v>45520.66667</v>
      </c>
      <c r="H34" s="1">
        <f>IFERROR(__xludf.DUMMYFUNCTION("""COMPUTED_VALUE"""),999.87)</f>
        <v>999.87</v>
      </c>
      <c r="J34" s="2">
        <f>IFERROR(__xludf.DUMMYFUNCTION("""COMPUTED_VALUE"""),45520.66666666667)</f>
        <v>45520.66667</v>
      </c>
      <c r="K34" s="1">
        <f>IFERROR(__xludf.DUMMYFUNCTION("""COMPUTED_VALUE"""),1045.09)</f>
        <v>1045.09</v>
      </c>
      <c r="M34" s="2">
        <f>IFERROR(__xludf.DUMMYFUNCTION("""COMPUTED_VALUE"""),45520.66666666667)</f>
        <v>45520.66667</v>
      </c>
      <c r="N34" s="1">
        <f>IFERROR(__xludf.DUMMYFUNCTION("""COMPUTED_VALUE"""),7.1601609E7)</f>
        <v>71601609</v>
      </c>
    </row>
    <row r="35">
      <c r="A35" s="2">
        <f>IFERROR(__xludf.DUMMYFUNCTION("""COMPUTED_VALUE"""),45527.66666666667)</f>
        <v>45527.66667</v>
      </c>
      <c r="B35" s="1">
        <f>IFERROR(__xludf.DUMMYFUNCTION("""COMPUTED_VALUE"""),1043.43)</f>
        <v>1043.43</v>
      </c>
      <c r="D35" s="2">
        <f>IFERROR(__xludf.DUMMYFUNCTION("""COMPUTED_VALUE"""),45527.66666666667)</f>
        <v>45527.66667</v>
      </c>
      <c r="E35" s="1">
        <f>IFERROR(__xludf.DUMMYFUNCTION("""COMPUTED_VALUE"""),1048.24)</f>
        <v>1048.24</v>
      </c>
      <c r="G35" s="2">
        <f>IFERROR(__xludf.DUMMYFUNCTION("""COMPUTED_VALUE"""),45527.66666666667)</f>
        <v>45527.66667</v>
      </c>
      <c r="H35" s="1">
        <f>IFERROR(__xludf.DUMMYFUNCTION("""COMPUTED_VALUE"""),1033.3)</f>
        <v>1033.3</v>
      </c>
      <c r="J35" s="2">
        <f>IFERROR(__xludf.DUMMYFUNCTION("""COMPUTED_VALUE"""),45527.66666666667)</f>
        <v>45527.66667</v>
      </c>
      <c r="K35" s="1">
        <f>IFERROR(__xludf.DUMMYFUNCTION("""COMPUTED_VALUE"""),1040.56)</f>
        <v>1040.56</v>
      </c>
      <c r="M35" s="2">
        <f>IFERROR(__xludf.DUMMYFUNCTION("""COMPUTED_VALUE"""),45527.66666666667)</f>
        <v>45527.66667</v>
      </c>
      <c r="N35" s="1">
        <f>IFERROR(__xludf.DUMMYFUNCTION("""COMPUTED_VALUE"""),6.6355055E7)</f>
        <v>66355055</v>
      </c>
    </row>
    <row r="36">
      <c r="A36" s="2">
        <f>IFERROR(__xludf.DUMMYFUNCTION("""COMPUTED_VALUE"""),45534.66666666667)</f>
        <v>45534.66667</v>
      </c>
      <c r="B36" s="1">
        <f>IFERROR(__xludf.DUMMYFUNCTION("""COMPUTED_VALUE"""),1044.67)</f>
        <v>1044.67</v>
      </c>
      <c r="D36" s="2">
        <f>IFERROR(__xludf.DUMMYFUNCTION("""COMPUTED_VALUE"""),45534.66666666667)</f>
        <v>45534.66667</v>
      </c>
      <c r="E36" s="1">
        <f>IFERROR(__xludf.DUMMYFUNCTION("""COMPUTED_VALUE"""),1052.23)</f>
        <v>1052.23</v>
      </c>
      <c r="G36" s="2">
        <f>IFERROR(__xludf.DUMMYFUNCTION("""COMPUTED_VALUE"""),45534.66666666667)</f>
        <v>45534.66667</v>
      </c>
      <c r="H36" s="1">
        <f>IFERROR(__xludf.DUMMYFUNCTION("""COMPUTED_VALUE"""),1038.48)</f>
        <v>1038.48</v>
      </c>
      <c r="J36" s="2">
        <f>IFERROR(__xludf.DUMMYFUNCTION("""COMPUTED_VALUE"""),45534.66666666667)</f>
        <v>45534.66667</v>
      </c>
      <c r="K36" s="1">
        <f>IFERROR(__xludf.DUMMYFUNCTION("""COMPUTED_VALUE"""),1049.86)</f>
        <v>1049.86</v>
      </c>
      <c r="M36" s="2">
        <f>IFERROR(__xludf.DUMMYFUNCTION("""COMPUTED_VALUE"""),45534.66666666667)</f>
        <v>45534.66667</v>
      </c>
      <c r="N36" s="1">
        <f>IFERROR(__xludf.DUMMYFUNCTION("""COMPUTED_VALUE"""),6.7199048E7)</f>
        <v>67199048</v>
      </c>
    </row>
    <row r="37">
      <c r="A37" s="2">
        <f>IFERROR(__xludf.DUMMYFUNCTION("""COMPUTED_VALUE"""),45541.66666666667)</f>
        <v>45541.66667</v>
      </c>
      <c r="B37" s="1">
        <f>IFERROR(__xludf.DUMMYFUNCTION("""COMPUTED_VALUE"""),1047.87)</f>
        <v>1047.87</v>
      </c>
      <c r="D37" s="2">
        <f>IFERROR(__xludf.DUMMYFUNCTION("""COMPUTED_VALUE"""),45541.66666666667)</f>
        <v>45541.66667</v>
      </c>
      <c r="E37" s="1">
        <f>IFERROR(__xludf.DUMMYFUNCTION("""COMPUTED_VALUE"""),1055.25)</f>
        <v>1055.25</v>
      </c>
      <c r="G37" s="2">
        <f>IFERROR(__xludf.DUMMYFUNCTION("""COMPUTED_VALUE"""),45541.66666666667)</f>
        <v>45541.66667</v>
      </c>
      <c r="H37" s="1">
        <f>IFERROR(__xludf.DUMMYFUNCTION("""COMPUTED_VALUE"""),1034.89)</f>
        <v>1034.89</v>
      </c>
      <c r="J37" s="2">
        <f>IFERROR(__xludf.DUMMYFUNCTION("""COMPUTED_VALUE"""),45541.66666666667)</f>
        <v>45541.66667</v>
      </c>
      <c r="K37" s="1">
        <f>IFERROR(__xludf.DUMMYFUNCTION("""COMPUTED_VALUE"""),1035.05)</f>
        <v>1035.05</v>
      </c>
      <c r="M37" s="2">
        <f>IFERROR(__xludf.DUMMYFUNCTION("""COMPUTED_VALUE"""),45541.66666666667)</f>
        <v>45541.66667</v>
      </c>
      <c r="N37" s="1">
        <f>IFERROR(__xludf.DUMMYFUNCTION("""COMPUTED_VALUE"""),6.9907852E7)</f>
        <v>69907852</v>
      </c>
    </row>
    <row r="38">
      <c r="A38" s="2">
        <f>IFERROR(__xludf.DUMMYFUNCTION("""COMPUTED_VALUE"""),45548.66666666667)</f>
        <v>45548.66667</v>
      </c>
      <c r="B38" s="1">
        <f>IFERROR(__xludf.DUMMYFUNCTION("""COMPUTED_VALUE"""),1035.48)</f>
        <v>1035.48</v>
      </c>
      <c r="D38" s="2">
        <f>IFERROR(__xludf.DUMMYFUNCTION("""COMPUTED_VALUE"""),45548.66666666667)</f>
        <v>45548.66667</v>
      </c>
      <c r="E38" s="1">
        <f>IFERROR(__xludf.DUMMYFUNCTION("""COMPUTED_VALUE"""),1062.93)</f>
        <v>1062.93</v>
      </c>
      <c r="G38" s="2">
        <f>IFERROR(__xludf.DUMMYFUNCTION("""COMPUTED_VALUE"""),45548.66666666667)</f>
        <v>45548.66667</v>
      </c>
      <c r="H38" s="1">
        <f>IFERROR(__xludf.DUMMYFUNCTION("""COMPUTED_VALUE"""),1012.93)</f>
        <v>1012.93</v>
      </c>
      <c r="J38" s="2">
        <f>IFERROR(__xludf.DUMMYFUNCTION("""COMPUTED_VALUE"""),45548.66666666667)</f>
        <v>45548.66667</v>
      </c>
      <c r="K38" s="1">
        <f>IFERROR(__xludf.DUMMYFUNCTION("""COMPUTED_VALUE"""),1060.52)</f>
        <v>1060.52</v>
      </c>
      <c r="M38" s="2">
        <f>IFERROR(__xludf.DUMMYFUNCTION("""COMPUTED_VALUE"""),45548.66666666667)</f>
        <v>45548.66667</v>
      </c>
      <c r="N38" s="1">
        <f>IFERROR(__xludf.DUMMYFUNCTION("""COMPUTED_VALUE"""),8.9848299E7)</f>
        <v>89848299</v>
      </c>
    </row>
    <row r="39">
      <c r="A39" s="2">
        <f>IFERROR(__xludf.DUMMYFUNCTION("""COMPUTED_VALUE"""),45555.66666666667)</f>
        <v>45555.66667</v>
      </c>
      <c r="B39" s="1">
        <f>IFERROR(__xludf.DUMMYFUNCTION("""COMPUTED_VALUE"""),1066.12)</f>
        <v>1066.12</v>
      </c>
      <c r="D39" s="2">
        <f>IFERROR(__xludf.DUMMYFUNCTION("""COMPUTED_VALUE"""),45555.66666666667)</f>
        <v>45555.66667</v>
      </c>
      <c r="E39" s="1">
        <f>IFERROR(__xludf.DUMMYFUNCTION("""COMPUTED_VALUE"""),1078.82)</f>
        <v>1078.82</v>
      </c>
      <c r="G39" s="2">
        <f>IFERROR(__xludf.DUMMYFUNCTION("""COMPUTED_VALUE"""),45555.66666666667)</f>
        <v>45555.66667</v>
      </c>
      <c r="H39" s="1">
        <f>IFERROR(__xludf.DUMMYFUNCTION("""COMPUTED_VALUE"""),1045.67)</f>
        <v>1045.67</v>
      </c>
      <c r="J39" s="2">
        <f>IFERROR(__xludf.DUMMYFUNCTION("""COMPUTED_VALUE"""),45555.66666666667)</f>
        <v>45555.66667</v>
      </c>
      <c r="K39" s="1">
        <f>IFERROR(__xludf.DUMMYFUNCTION("""COMPUTED_VALUE"""),1057.65)</f>
        <v>1057.65</v>
      </c>
      <c r="M39" s="2">
        <f>IFERROR(__xludf.DUMMYFUNCTION("""COMPUTED_VALUE"""),45555.66666666667)</f>
        <v>45555.66667</v>
      </c>
      <c r="N39" s="1">
        <f>IFERROR(__xludf.DUMMYFUNCTION("""COMPUTED_VALUE"""),1.02659583E8)</f>
        <v>102659583</v>
      </c>
    </row>
    <row r="40">
      <c r="A40" s="2">
        <f>IFERROR(__xludf.DUMMYFUNCTION("""COMPUTED_VALUE"""),45562.66666666667)</f>
        <v>45562.66667</v>
      </c>
      <c r="B40" s="1">
        <f>IFERROR(__xludf.DUMMYFUNCTION("""COMPUTED_VALUE"""),1057.17)</f>
        <v>1057.17</v>
      </c>
      <c r="D40" s="2">
        <f>IFERROR(__xludf.DUMMYFUNCTION("""COMPUTED_VALUE"""),45562.66666666667)</f>
        <v>45562.66667</v>
      </c>
      <c r="E40" s="1">
        <f>IFERROR(__xludf.DUMMYFUNCTION("""COMPUTED_VALUE"""),1079.91)</f>
        <v>1079.91</v>
      </c>
      <c r="G40" s="2">
        <f>IFERROR(__xludf.DUMMYFUNCTION("""COMPUTED_VALUE"""),45562.66666666667)</f>
        <v>45562.66667</v>
      </c>
      <c r="H40" s="1">
        <f>IFERROR(__xludf.DUMMYFUNCTION("""COMPUTED_VALUE"""),1053.49)</f>
        <v>1053.49</v>
      </c>
      <c r="J40" s="2">
        <f>IFERROR(__xludf.DUMMYFUNCTION("""COMPUTED_VALUE"""),45562.66666666667)</f>
        <v>45562.66667</v>
      </c>
      <c r="K40" s="1">
        <f>IFERROR(__xludf.DUMMYFUNCTION("""COMPUTED_VALUE"""),1071.15)</f>
        <v>1071.15</v>
      </c>
      <c r="M40" s="2">
        <f>IFERROR(__xludf.DUMMYFUNCTION("""COMPUTED_VALUE"""),45562.66666666667)</f>
        <v>45562.66667</v>
      </c>
      <c r="N40" s="1">
        <f>IFERROR(__xludf.DUMMYFUNCTION("""COMPUTED_VALUE"""),9.3487372E7)</f>
        <v>93487372</v>
      </c>
    </row>
    <row r="41">
      <c r="A41" s="2">
        <f>IFERROR(__xludf.DUMMYFUNCTION("""COMPUTED_VALUE"""),45569.66666666667)</f>
        <v>45569.66667</v>
      </c>
      <c r="B41" s="1">
        <f>IFERROR(__xludf.DUMMYFUNCTION("""COMPUTED_VALUE"""),1072.29)</f>
        <v>1072.29</v>
      </c>
      <c r="D41" s="2">
        <f>IFERROR(__xludf.DUMMYFUNCTION("""COMPUTED_VALUE"""),45569.66666666667)</f>
        <v>45569.66667</v>
      </c>
      <c r="E41" s="1">
        <f>IFERROR(__xludf.DUMMYFUNCTION("""COMPUTED_VALUE"""),1084.19)</f>
        <v>1084.19</v>
      </c>
      <c r="G41" s="2">
        <f>IFERROR(__xludf.DUMMYFUNCTION("""COMPUTED_VALUE"""),45569.66666666667)</f>
        <v>45569.66667</v>
      </c>
      <c r="H41" s="1">
        <f>IFERROR(__xludf.DUMMYFUNCTION("""COMPUTED_VALUE"""),1060.09)</f>
        <v>1060.09</v>
      </c>
      <c r="J41" s="2">
        <f>IFERROR(__xludf.DUMMYFUNCTION("""COMPUTED_VALUE"""),45569.66666666667)</f>
        <v>45569.66667</v>
      </c>
      <c r="K41" s="1">
        <f>IFERROR(__xludf.DUMMYFUNCTION("""COMPUTED_VALUE"""),1066.1)</f>
        <v>1066.1</v>
      </c>
      <c r="M41" s="2">
        <f>IFERROR(__xludf.DUMMYFUNCTION("""COMPUTED_VALUE"""),45569.66666666667)</f>
        <v>45569.66667</v>
      </c>
      <c r="N41" s="1">
        <f>IFERROR(__xludf.DUMMYFUNCTION("""COMPUTED_VALUE"""),8.0636255E7)</f>
        <v>80636255</v>
      </c>
    </row>
    <row r="42">
      <c r="A42" s="2">
        <f>IFERROR(__xludf.DUMMYFUNCTION("""COMPUTED_VALUE"""),45576.66666666667)</f>
        <v>45576.66667</v>
      </c>
      <c r="B42" s="1">
        <f>IFERROR(__xludf.DUMMYFUNCTION("""COMPUTED_VALUE"""),1066.74)</f>
        <v>1066.74</v>
      </c>
      <c r="D42" s="2">
        <f>IFERROR(__xludf.DUMMYFUNCTION("""COMPUTED_VALUE"""),45576.66666666667)</f>
        <v>45576.66667</v>
      </c>
      <c r="E42" s="1">
        <f>IFERROR(__xludf.DUMMYFUNCTION("""COMPUTED_VALUE"""),1081.62)</f>
        <v>1081.62</v>
      </c>
      <c r="G42" s="2">
        <f>IFERROR(__xludf.DUMMYFUNCTION("""COMPUTED_VALUE"""),45576.66666666667)</f>
        <v>45576.66667</v>
      </c>
      <c r="H42" s="1">
        <f>IFERROR(__xludf.DUMMYFUNCTION("""COMPUTED_VALUE"""),1057.25)</f>
        <v>1057.25</v>
      </c>
      <c r="J42" s="2">
        <f>IFERROR(__xludf.DUMMYFUNCTION("""COMPUTED_VALUE"""),45576.66666666667)</f>
        <v>45576.66667</v>
      </c>
      <c r="K42" s="1">
        <f>IFERROR(__xludf.DUMMYFUNCTION("""COMPUTED_VALUE"""),1072.94)</f>
        <v>1072.94</v>
      </c>
      <c r="M42" s="2">
        <f>IFERROR(__xludf.DUMMYFUNCTION("""COMPUTED_VALUE"""),45576.66666666667)</f>
        <v>45576.66667</v>
      </c>
      <c r="N42" s="1">
        <f>IFERROR(__xludf.DUMMYFUNCTION("""COMPUTED_VALUE"""),7.2520326E7)</f>
        <v>72520326</v>
      </c>
    </row>
    <row r="43">
      <c r="A43" s="2">
        <f>IFERROR(__xludf.DUMMYFUNCTION("""COMPUTED_VALUE"""),45583.66666666667)</f>
        <v>45583.66667</v>
      </c>
      <c r="B43" s="1">
        <f>IFERROR(__xludf.DUMMYFUNCTION("""COMPUTED_VALUE"""),1075.08)</f>
        <v>1075.08</v>
      </c>
      <c r="D43" s="2">
        <f>IFERROR(__xludf.DUMMYFUNCTION("""COMPUTED_VALUE"""),45583.66666666667)</f>
        <v>45583.66667</v>
      </c>
      <c r="E43" s="1">
        <f>IFERROR(__xludf.DUMMYFUNCTION("""COMPUTED_VALUE"""),1096.2)</f>
        <v>1096.2</v>
      </c>
      <c r="G43" s="2">
        <f>IFERROR(__xludf.DUMMYFUNCTION("""COMPUTED_VALUE"""),45583.66666666667)</f>
        <v>45583.66667</v>
      </c>
      <c r="H43" s="1">
        <f>IFERROR(__xludf.DUMMYFUNCTION("""COMPUTED_VALUE"""),1068.61)</f>
        <v>1068.61</v>
      </c>
      <c r="J43" s="2">
        <f>IFERROR(__xludf.DUMMYFUNCTION("""COMPUTED_VALUE"""),45583.66666666667)</f>
        <v>45583.66667</v>
      </c>
      <c r="K43" s="1">
        <f>IFERROR(__xludf.DUMMYFUNCTION("""COMPUTED_VALUE"""),1089.12)</f>
        <v>1089.12</v>
      </c>
      <c r="M43" s="2">
        <f>IFERROR(__xludf.DUMMYFUNCTION("""COMPUTED_VALUE"""),45583.66666666667)</f>
        <v>45583.66667</v>
      </c>
      <c r="N43" s="1">
        <f>IFERROR(__xludf.DUMMYFUNCTION("""COMPUTED_VALUE"""),7.2299291E7)</f>
        <v>72299291</v>
      </c>
    </row>
    <row r="44">
      <c r="A44" s="2">
        <f>IFERROR(__xludf.DUMMYFUNCTION("""COMPUTED_VALUE"""),45590.66666666667)</f>
        <v>45590.66667</v>
      </c>
      <c r="B44" s="1">
        <f>IFERROR(__xludf.DUMMYFUNCTION("""COMPUTED_VALUE"""),1090.67)</f>
        <v>1090.67</v>
      </c>
      <c r="D44" s="2">
        <f>IFERROR(__xludf.DUMMYFUNCTION("""COMPUTED_VALUE"""),45590.66666666667)</f>
        <v>45590.66667</v>
      </c>
      <c r="E44" s="1">
        <f>IFERROR(__xludf.DUMMYFUNCTION("""COMPUTED_VALUE"""),1095.21)</f>
        <v>1095.21</v>
      </c>
      <c r="G44" s="2">
        <f>IFERROR(__xludf.DUMMYFUNCTION("""COMPUTED_VALUE"""),45590.66666666667)</f>
        <v>45590.66667</v>
      </c>
      <c r="H44" s="1">
        <f>IFERROR(__xludf.DUMMYFUNCTION("""COMPUTED_VALUE"""),1078.95)</f>
        <v>1078.95</v>
      </c>
      <c r="J44" s="2">
        <f>IFERROR(__xludf.DUMMYFUNCTION("""COMPUTED_VALUE"""),45590.66666666667)</f>
        <v>45590.66667</v>
      </c>
      <c r="K44" s="1">
        <f>IFERROR(__xludf.DUMMYFUNCTION("""COMPUTED_VALUE"""),1086.91)</f>
        <v>1086.91</v>
      </c>
      <c r="M44" s="2">
        <f>IFERROR(__xludf.DUMMYFUNCTION("""COMPUTED_VALUE"""),45590.66666666667)</f>
        <v>45590.66667</v>
      </c>
      <c r="N44" s="1">
        <f>IFERROR(__xludf.DUMMYFUNCTION("""COMPUTED_VALUE"""),7.5196269E7)</f>
        <v>75196269</v>
      </c>
    </row>
    <row r="45">
      <c r="A45" s="2">
        <f>IFERROR(__xludf.DUMMYFUNCTION("""COMPUTED_VALUE"""),45597.66666666667)</f>
        <v>45597.66667</v>
      </c>
      <c r="B45" s="1">
        <f>IFERROR(__xludf.DUMMYFUNCTION("""COMPUTED_VALUE"""),1091.79)</f>
        <v>1091.79</v>
      </c>
      <c r="D45" s="2">
        <f>IFERROR(__xludf.DUMMYFUNCTION("""COMPUTED_VALUE"""),45597.66666666667)</f>
        <v>45597.66667</v>
      </c>
      <c r="E45" s="1">
        <f>IFERROR(__xludf.DUMMYFUNCTION("""COMPUTED_VALUE"""),1100.28)</f>
        <v>1100.28</v>
      </c>
      <c r="G45" s="2">
        <f>IFERROR(__xludf.DUMMYFUNCTION("""COMPUTED_VALUE"""),45597.66666666667)</f>
        <v>45597.66667</v>
      </c>
      <c r="H45" s="1">
        <f>IFERROR(__xludf.DUMMYFUNCTION("""COMPUTED_VALUE"""),1076.27)</f>
        <v>1076.27</v>
      </c>
      <c r="J45" s="2">
        <f>IFERROR(__xludf.DUMMYFUNCTION("""COMPUTED_VALUE"""),45597.66666666667)</f>
        <v>45597.66667</v>
      </c>
      <c r="K45" s="1">
        <f>IFERROR(__xludf.DUMMYFUNCTION("""COMPUTED_VALUE"""),1096.23)</f>
        <v>1096.23</v>
      </c>
      <c r="M45" s="2">
        <f>IFERROR(__xludf.DUMMYFUNCTION("""COMPUTED_VALUE"""),45597.66666666667)</f>
        <v>45597.66667</v>
      </c>
      <c r="N45" s="1">
        <f>IFERROR(__xludf.DUMMYFUNCTION("""COMPUTED_VALUE"""),8.89022E7)</f>
        <v>88902200</v>
      </c>
    </row>
    <row r="46">
      <c r="A46" s="2">
        <f>IFERROR(__xludf.DUMMYFUNCTION("""COMPUTED_VALUE"""),45604.66666666667)</f>
        <v>45604.66667</v>
      </c>
      <c r="B46" s="1">
        <f>IFERROR(__xludf.DUMMYFUNCTION("""COMPUTED_VALUE"""),1092.27)</f>
        <v>1092.27</v>
      </c>
      <c r="D46" s="2">
        <f>IFERROR(__xludf.DUMMYFUNCTION("""COMPUTED_VALUE"""),45604.66666666667)</f>
        <v>45604.66667</v>
      </c>
      <c r="E46" s="1">
        <f>IFERROR(__xludf.DUMMYFUNCTION("""COMPUTED_VALUE"""),1163.22)</f>
        <v>1163.22</v>
      </c>
      <c r="G46" s="2">
        <f>IFERROR(__xludf.DUMMYFUNCTION("""COMPUTED_VALUE"""),45604.66666666667)</f>
        <v>45604.66667</v>
      </c>
      <c r="H46" s="1">
        <f>IFERROR(__xludf.DUMMYFUNCTION("""COMPUTED_VALUE"""),1092.18)</f>
        <v>1092.18</v>
      </c>
      <c r="J46" s="2">
        <f>IFERROR(__xludf.DUMMYFUNCTION("""COMPUTED_VALUE"""),45604.66666666667)</f>
        <v>45604.66667</v>
      </c>
      <c r="K46" s="1">
        <f>IFERROR(__xludf.DUMMYFUNCTION("""COMPUTED_VALUE"""),1160.36)</f>
        <v>1160.36</v>
      </c>
      <c r="M46" s="2">
        <f>IFERROR(__xludf.DUMMYFUNCTION("""COMPUTED_VALUE"""),45604.66666666667)</f>
        <v>45604.66667</v>
      </c>
      <c r="N46" s="1">
        <f>IFERROR(__xludf.DUMMYFUNCTION("""COMPUTED_VALUE"""),1.00687813E8)</f>
        <v>100687813</v>
      </c>
    </row>
    <row r="47">
      <c r="A47" s="2">
        <f>IFERROR(__xludf.DUMMYFUNCTION("""COMPUTED_VALUE"""),45611.66666666667)</f>
        <v>45611.66667</v>
      </c>
      <c r="B47" s="1">
        <f>IFERROR(__xludf.DUMMYFUNCTION("""COMPUTED_VALUE"""),1163.34)</f>
        <v>1163.34</v>
      </c>
      <c r="D47" s="2">
        <f>IFERROR(__xludf.DUMMYFUNCTION("""COMPUTED_VALUE"""),45611.66666666667)</f>
        <v>45611.66667</v>
      </c>
      <c r="E47" s="1">
        <f>IFERROR(__xludf.DUMMYFUNCTION("""COMPUTED_VALUE"""),1172.48)</f>
        <v>1172.48</v>
      </c>
      <c r="G47" s="2">
        <f>IFERROR(__xludf.DUMMYFUNCTION("""COMPUTED_VALUE"""),45611.66666666667)</f>
        <v>45611.66667</v>
      </c>
      <c r="H47" s="1">
        <f>IFERROR(__xludf.DUMMYFUNCTION("""COMPUTED_VALUE"""),1119.51)</f>
        <v>1119.51</v>
      </c>
      <c r="J47" s="2">
        <f>IFERROR(__xludf.DUMMYFUNCTION("""COMPUTED_VALUE"""),45611.66666666667)</f>
        <v>45611.66667</v>
      </c>
      <c r="K47" s="1">
        <f>IFERROR(__xludf.DUMMYFUNCTION("""COMPUTED_VALUE"""),1120.46)</f>
        <v>1120.46</v>
      </c>
      <c r="M47" s="2">
        <f>IFERROR(__xludf.DUMMYFUNCTION("""COMPUTED_VALUE"""),45611.66666666667)</f>
        <v>45611.66667</v>
      </c>
      <c r="N47" s="1">
        <f>IFERROR(__xludf.DUMMYFUNCTION("""COMPUTED_VALUE"""),9.8289501E7)</f>
        <v>98289501</v>
      </c>
    </row>
    <row r="48">
      <c r="A48" s="2">
        <f>IFERROR(__xludf.DUMMYFUNCTION("""COMPUTED_VALUE"""),45618.66666666667)</f>
        <v>45618.66667</v>
      </c>
      <c r="B48" s="1">
        <f>IFERROR(__xludf.DUMMYFUNCTION("""COMPUTED_VALUE"""),1121.65)</f>
        <v>1121.65</v>
      </c>
      <c r="D48" s="2">
        <f>IFERROR(__xludf.DUMMYFUNCTION("""COMPUTED_VALUE"""),45618.66666666667)</f>
        <v>45618.66667</v>
      </c>
      <c r="E48" s="1">
        <f>IFERROR(__xludf.DUMMYFUNCTION("""COMPUTED_VALUE"""),1159.42)</f>
        <v>1159.42</v>
      </c>
      <c r="G48" s="2">
        <f>IFERROR(__xludf.DUMMYFUNCTION("""COMPUTED_VALUE"""),45618.66666666667)</f>
        <v>45618.66667</v>
      </c>
      <c r="H48" s="1">
        <f>IFERROR(__xludf.DUMMYFUNCTION("""COMPUTED_VALUE"""),1114.73)</f>
        <v>1114.73</v>
      </c>
      <c r="J48" s="2">
        <f>IFERROR(__xludf.DUMMYFUNCTION("""COMPUTED_VALUE"""),45618.66666666667)</f>
        <v>45618.66667</v>
      </c>
      <c r="K48" s="1">
        <f>IFERROR(__xludf.DUMMYFUNCTION("""COMPUTED_VALUE"""),1158.0)</f>
        <v>1158</v>
      </c>
      <c r="M48" s="2">
        <f>IFERROR(__xludf.DUMMYFUNCTION("""COMPUTED_VALUE"""),45618.66666666667)</f>
        <v>45618.66667</v>
      </c>
      <c r="N48" s="1">
        <f>IFERROR(__xludf.DUMMYFUNCTION("""COMPUTED_VALUE"""),8.6039379E7)</f>
        <v>86039379</v>
      </c>
    </row>
    <row r="49">
      <c r="A49" s="2">
        <f>IFERROR(__xludf.DUMMYFUNCTION("""COMPUTED_VALUE"""),45625.54166666667)</f>
        <v>45625.54167</v>
      </c>
      <c r="B49" s="1">
        <f>IFERROR(__xludf.DUMMYFUNCTION("""COMPUTED_VALUE"""),1165.42)</f>
        <v>1165.42</v>
      </c>
      <c r="D49" s="2">
        <f>IFERROR(__xludf.DUMMYFUNCTION("""COMPUTED_VALUE"""),45625.54166666667)</f>
        <v>45625.54167</v>
      </c>
      <c r="E49" s="1">
        <f>IFERROR(__xludf.DUMMYFUNCTION("""COMPUTED_VALUE"""),1181.87)</f>
        <v>1181.87</v>
      </c>
      <c r="G49" s="2">
        <f>IFERROR(__xludf.DUMMYFUNCTION("""COMPUTED_VALUE"""),45625.54166666667)</f>
        <v>45625.54167</v>
      </c>
      <c r="H49" s="1">
        <f>IFERROR(__xludf.DUMMYFUNCTION("""COMPUTED_VALUE"""),1162.45)</f>
        <v>1162.45</v>
      </c>
      <c r="J49" s="2">
        <f>IFERROR(__xludf.DUMMYFUNCTION("""COMPUTED_VALUE"""),45625.54166666667)</f>
        <v>45625.54167</v>
      </c>
      <c r="K49" s="1">
        <f>IFERROR(__xludf.DUMMYFUNCTION("""COMPUTED_VALUE"""),1179.33)</f>
        <v>1179.33</v>
      </c>
      <c r="M49" s="2">
        <f>IFERROR(__xludf.DUMMYFUNCTION("""COMPUTED_VALUE"""),45625.54166666667)</f>
        <v>45625.54167</v>
      </c>
      <c r="N49" s="1">
        <f>IFERROR(__xludf.DUMMYFUNCTION("""COMPUTED_VALUE"""),6.1075494E7)</f>
        <v>61075494</v>
      </c>
    </row>
    <row r="50">
      <c r="A50" s="2">
        <f>IFERROR(__xludf.DUMMYFUNCTION("""COMPUTED_VALUE"""),45632.66666666667)</f>
        <v>45632.66667</v>
      </c>
      <c r="B50" s="1">
        <f>IFERROR(__xludf.DUMMYFUNCTION("""COMPUTED_VALUE"""),1175.2)</f>
        <v>1175.2</v>
      </c>
      <c r="D50" s="2">
        <f>IFERROR(__xludf.DUMMYFUNCTION("""COMPUTED_VALUE"""),45632.66666666667)</f>
        <v>45632.66667</v>
      </c>
      <c r="E50" s="1">
        <f>IFERROR(__xludf.DUMMYFUNCTION("""COMPUTED_VALUE"""),1200.48)</f>
        <v>1200.48</v>
      </c>
      <c r="G50" s="2">
        <f>IFERROR(__xludf.DUMMYFUNCTION("""COMPUTED_VALUE"""),45632.66666666667)</f>
        <v>45632.66667</v>
      </c>
      <c r="H50" s="1">
        <f>IFERROR(__xludf.DUMMYFUNCTION("""COMPUTED_VALUE"""),1162.95)</f>
        <v>1162.95</v>
      </c>
      <c r="J50" s="2">
        <f>IFERROR(__xludf.DUMMYFUNCTION("""COMPUTED_VALUE"""),45632.66666666667)</f>
        <v>45632.66667</v>
      </c>
      <c r="K50" s="1">
        <f>IFERROR(__xludf.DUMMYFUNCTION("""COMPUTED_VALUE"""),1186.2)</f>
        <v>1186.2</v>
      </c>
      <c r="M50" s="2">
        <f>IFERROR(__xludf.DUMMYFUNCTION("""COMPUTED_VALUE"""),45632.66666666667)</f>
        <v>45632.66667</v>
      </c>
      <c r="N50" s="1">
        <f>IFERROR(__xludf.DUMMYFUNCTION("""COMPUTED_VALUE"""),1.01443785E8)</f>
        <v>101443785</v>
      </c>
    </row>
    <row r="51">
      <c r="A51" s="2">
        <f>IFERROR(__xludf.DUMMYFUNCTION("""COMPUTED_VALUE"""),45639.66666666667)</f>
        <v>45639.66667</v>
      </c>
      <c r="B51" s="1">
        <f>IFERROR(__xludf.DUMMYFUNCTION("""COMPUTED_VALUE"""),1185.55)</f>
        <v>1185.55</v>
      </c>
      <c r="D51" s="2">
        <f>IFERROR(__xludf.DUMMYFUNCTION("""COMPUTED_VALUE"""),45639.66666666667)</f>
        <v>45639.66667</v>
      </c>
      <c r="E51" s="1">
        <f>IFERROR(__xludf.DUMMYFUNCTION("""COMPUTED_VALUE"""),1199.55)</f>
        <v>1199.55</v>
      </c>
      <c r="G51" s="2">
        <f>IFERROR(__xludf.DUMMYFUNCTION("""COMPUTED_VALUE"""),45639.66666666667)</f>
        <v>45639.66667</v>
      </c>
      <c r="H51" s="1">
        <f>IFERROR(__xludf.DUMMYFUNCTION("""COMPUTED_VALUE"""),1163.96)</f>
        <v>1163.96</v>
      </c>
      <c r="J51" s="2">
        <f>IFERROR(__xludf.DUMMYFUNCTION("""COMPUTED_VALUE"""),45639.66666666667)</f>
        <v>45639.66667</v>
      </c>
      <c r="K51" s="1">
        <f>IFERROR(__xludf.DUMMYFUNCTION("""COMPUTED_VALUE"""),1187.6)</f>
        <v>1187.6</v>
      </c>
      <c r="M51" s="2">
        <f>IFERROR(__xludf.DUMMYFUNCTION("""COMPUTED_VALUE"""),45639.66666666667)</f>
        <v>45639.66667</v>
      </c>
      <c r="N51" s="1">
        <f>IFERROR(__xludf.DUMMYFUNCTION("""COMPUTED_VALUE"""),1.74210063E8)</f>
        <v>174210063</v>
      </c>
    </row>
    <row r="52">
      <c r="A52" s="2">
        <f>IFERROR(__xludf.DUMMYFUNCTION("""COMPUTED_VALUE"""),45646.66666666667)</f>
        <v>45646.66667</v>
      </c>
      <c r="B52" s="1">
        <f>IFERROR(__xludf.DUMMYFUNCTION("""COMPUTED_VALUE"""),1185.19)</f>
        <v>1185.19</v>
      </c>
      <c r="D52" s="2">
        <f>IFERROR(__xludf.DUMMYFUNCTION("""COMPUTED_VALUE"""),45646.66666666667)</f>
        <v>45646.66667</v>
      </c>
      <c r="E52" s="1">
        <f>IFERROR(__xludf.DUMMYFUNCTION("""COMPUTED_VALUE"""),1193.53)</f>
        <v>1193.53</v>
      </c>
      <c r="G52" s="2">
        <f>IFERROR(__xludf.DUMMYFUNCTION("""COMPUTED_VALUE"""),45646.66666666667)</f>
        <v>45646.66667</v>
      </c>
      <c r="H52" s="1">
        <f>IFERROR(__xludf.DUMMYFUNCTION("""COMPUTED_VALUE"""),1140.95)</f>
        <v>1140.95</v>
      </c>
      <c r="J52" s="2">
        <f>IFERROR(__xludf.DUMMYFUNCTION("""COMPUTED_VALUE"""),45646.66666666667)</f>
        <v>45646.66667</v>
      </c>
      <c r="K52" s="1">
        <f>IFERROR(__xludf.DUMMYFUNCTION("""COMPUTED_VALUE"""),1148.93)</f>
        <v>1148.93</v>
      </c>
      <c r="M52" s="2">
        <f>IFERROR(__xludf.DUMMYFUNCTION("""COMPUTED_VALUE"""),45646.66666666667)</f>
        <v>45646.66667</v>
      </c>
      <c r="N52" s="1">
        <f>IFERROR(__xludf.DUMMYFUNCTION("""COMPUTED_VALUE"""),1.72433217E8)</f>
        <v>172433217</v>
      </c>
    </row>
    <row r="53">
      <c r="A53" s="2">
        <f>IFERROR(__xludf.DUMMYFUNCTION("""COMPUTED_VALUE"""),45653.66666666667)</f>
        <v>45653.66667</v>
      </c>
      <c r="B53" s="1">
        <f>IFERROR(__xludf.DUMMYFUNCTION("""COMPUTED_VALUE"""),1143.54)</f>
        <v>1143.54</v>
      </c>
      <c r="D53" s="2">
        <f>IFERROR(__xludf.DUMMYFUNCTION("""COMPUTED_VALUE"""),45653.66666666667)</f>
        <v>45653.66667</v>
      </c>
      <c r="E53" s="1">
        <f>IFERROR(__xludf.DUMMYFUNCTION("""COMPUTED_VALUE"""),1161.95)</f>
        <v>1161.95</v>
      </c>
      <c r="G53" s="2">
        <f>IFERROR(__xludf.DUMMYFUNCTION("""COMPUTED_VALUE"""),45653.66666666667)</f>
        <v>45653.66667</v>
      </c>
      <c r="H53" s="1">
        <f>IFERROR(__xludf.DUMMYFUNCTION("""COMPUTED_VALUE"""),1130.27)</f>
        <v>1130.27</v>
      </c>
      <c r="J53" s="2">
        <f>IFERROR(__xludf.DUMMYFUNCTION("""COMPUTED_VALUE"""),45653.66666666667)</f>
        <v>45653.66667</v>
      </c>
      <c r="K53" s="1">
        <f>IFERROR(__xludf.DUMMYFUNCTION("""COMPUTED_VALUE"""),1152.24)</f>
        <v>1152.24</v>
      </c>
      <c r="M53" s="2">
        <f>IFERROR(__xludf.DUMMYFUNCTION("""COMPUTED_VALUE"""),45653.66666666667)</f>
        <v>45653.66667</v>
      </c>
      <c r="N53" s="1">
        <f>IFERROR(__xludf.DUMMYFUNCTION("""COMPUTED_VALUE"""),4.9814237E7)</f>
        <v>49814237</v>
      </c>
    </row>
    <row r="54">
      <c r="A54" s="2">
        <f>IFERROR(__xludf.DUMMYFUNCTION("""COMPUTED_VALUE"""),45660.66666666667)</f>
        <v>45660.66667</v>
      </c>
      <c r="B54" s="1">
        <f>IFERROR(__xludf.DUMMYFUNCTION("""COMPUTED_VALUE"""),1145.22)</f>
        <v>1145.22</v>
      </c>
      <c r="D54" s="2">
        <f>IFERROR(__xludf.DUMMYFUNCTION("""COMPUTED_VALUE"""),45660.66666666667)</f>
        <v>45660.66667</v>
      </c>
      <c r="E54" s="1">
        <f>IFERROR(__xludf.DUMMYFUNCTION("""COMPUTED_VALUE"""),1153.58)</f>
        <v>1153.58</v>
      </c>
      <c r="G54" s="2">
        <f>IFERROR(__xludf.DUMMYFUNCTION("""COMPUTED_VALUE"""),45660.66666666667)</f>
        <v>45660.66667</v>
      </c>
      <c r="H54" s="1">
        <f>IFERROR(__xludf.DUMMYFUNCTION("""COMPUTED_VALUE"""),1132.39)</f>
        <v>1132.39</v>
      </c>
      <c r="J54" s="2">
        <f>IFERROR(__xludf.DUMMYFUNCTION("""COMPUTED_VALUE"""),45660.66666666667)</f>
        <v>45660.66667</v>
      </c>
      <c r="K54" s="1">
        <f>IFERROR(__xludf.DUMMYFUNCTION("""COMPUTED_VALUE"""),1146.93)</f>
        <v>1146.93</v>
      </c>
      <c r="M54" s="2">
        <f>IFERROR(__xludf.DUMMYFUNCTION("""COMPUTED_VALUE"""),45660.66666666667)</f>
        <v>45660.66667</v>
      </c>
      <c r="N54" s="1">
        <f>IFERROR(__xludf.DUMMYFUNCTION("""COMPUTED_VALUE"""),7.8947445E7)</f>
        <v>78947445</v>
      </c>
    </row>
    <row r="55">
      <c r="A55" s="2">
        <f>IFERROR(__xludf.DUMMYFUNCTION("""COMPUTED_VALUE"""),45667.66666666667)</f>
        <v>45667.66667</v>
      </c>
      <c r="B55" s="1">
        <f>IFERROR(__xludf.DUMMYFUNCTION("""COMPUTED_VALUE"""),1147.56)</f>
        <v>1147.56</v>
      </c>
      <c r="D55" s="2">
        <f>IFERROR(__xludf.DUMMYFUNCTION("""COMPUTED_VALUE"""),45667.66666666667)</f>
        <v>45667.66667</v>
      </c>
      <c r="E55" s="1">
        <f>IFERROR(__xludf.DUMMYFUNCTION("""COMPUTED_VALUE"""),1152.37)</f>
        <v>1152.37</v>
      </c>
      <c r="G55" s="2">
        <f>IFERROR(__xludf.DUMMYFUNCTION("""COMPUTED_VALUE"""),45667.66666666667)</f>
        <v>45667.66667</v>
      </c>
      <c r="H55" s="1">
        <f>IFERROR(__xludf.DUMMYFUNCTION("""COMPUTED_VALUE"""),1119.16)</f>
        <v>1119.16</v>
      </c>
      <c r="J55" s="2">
        <f>IFERROR(__xludf.DUMMYFUNCTION("""COMPUTED_VALUE"""),45667.66666666667)</f>
        <v>45667.66667</v>
      </c>
      <c r="K55" s="1">
        <f>IFERROR(__xludf.DUMMYFUNCTION("""COMPUTED_VALUE"""),1125.82)</f>
        <v>1125.82</v>
      </c>
      <c r="M55" s="2">
        <f>IFERROR(__xludf.DUMMYFUNCTION("""COMPUTED_VALUE"""),45667.66666666667)</f>
        <v>45667.66667</v>
      </c>
      <c r="N55" s="1">
        <f>IFERROR(__xludf.DUMMYFUNCTION("""COMPUTED_VALUE"""),9.9929426E7)</f>
        <v>99929426</v>
      </c>
    </row>
    <row r="56">
      <c r="A56" s="2">
        <f>IFERROR(__xludf.DUMMYFUNCTION("""COMPUTED_VALUE"""),45674.66666666667)</f>
        <v>45674.66667</v>
      </c>
      <c r="B56" s="1">
        <f>IFERROR(__xludf.DUMMYFUNCTION("""COMPUTED_VALUE"""),1122.8)</f>
        <v>1122.8</v>
      </c>
      <c r="D56" s="2">
        <f>IFERROR(__xludf.DUMMYFUNCTION("""COMPUTED_VALUE"""),45674.66666666667)</f>
        <v>45674.66667</v>
      </c>
      <c r="E56" s="1">
        <f>IFERROR(__xludf.DUMMYFUNCTION("""COMPUTED_VALUE"""),1154.15)</f>
        <v>1154.15</v>
      </c>
      <c r="G56" s="2">
        <f>IFERROR(__xludf.DUMMYFUNCTION("""COMPUTED_VALUE"""),45674.66666666667)</f>
        <v>45674.66667</v>
      </c>
      <c r="H56" s="1">
        <f>IFERROR(__xludf.DUMMYFUNCTION("""COMPUTED_VALUE"""),1119.76)</f>
        <v>1119.76</v>
      </c>
      <c r="J56" s="2">
        <f>IFERROR(__xludf.DUMMYFUNCTION("""COMPUTED_VALUE"""),45674.66666666667)</f>
        <v>45674.66667</v>
      </c>
      <c r="K56" s="1">
        <f>IFERROR(__xludf.DUMMYFUNCTION("""COMPUTED_VALUE"""),1129.82)</f>
        <v>1129.82</v>
      </c>
      <c r="M56" s="2">
        <f>IFERROR(__xludf.DUMMYFUNCTION("""COMPUTED_VALUE"""),45674.66666666667)</f>
        <v>45674.66667</v>
      </c>
      <c r="N56" s="1">
        <f>IFERROR(__xludf.DUMMYFUNCTION("""COMPUTED_VALUE"""),1.37617378E8)</f>
        <v>137617378</v>
      </c>
    </row>
    <row r="57">
      <c r="A57" s="2">
        <f>IFERROR(__xludf.DUMMYFUNCTION("""COMPUTED_VALUE"""),45681.66666666667)</f>
        <v>45681.66667</v>
      </c>
      <c r="B57" s="1">
        <f>IFERROR(__xludf.DUMMYFUNCTION("""COMPUTED_VALUE"""),1135.91)</f>
        <v>1135.91</v>
      </c>
      <c r="D57" s="2">
        <f>IFERROR(__xludf.DUMMYFUNCTION("""COMPUTED_VALUE"""),45681.66666666667)</f>
        <v>45681.66667</v>
      </c>
      <c r="E57" s="1">
        <f>IFERROR(__xludf.DUMMYFUNCTION("""COMPUTED_VALUE"""),1153.34)</f>
        <v>1153.34</v>
      </c>
      <c r="G57" s="2">
        <f>IFERROR(__xludf.DUMMYFUNCTION("""COMPUTED_VALUE"""),45681.66666666667)</f>
        <v>45681.66667</v>
      </c>
      <c r="H57" s="1">
        <f>IFERROR(__xludf.DUMMYFUNCTION("""COMPUTED_VALUE"""),1135.91)</f>
        <v>1135.91</v>
      </c>
      <c r="J57" s="2">
        <f>IFERROR(__xludf.DUMMYFUNCTION("""COMPUTED_VALUE"""),45681.66666666667)</f>
        <v>45681.66667</v>
      </c>
      <c r="K57" s="1">
        <f>IFERROR(__xludf.DUMMYFUNCTION("""COMPUTED_VALUE"""),1153.12)</f>
        <v>1153.12</v>
      </c>
      <c r="M57" s="2">
        <f>IFERROR(__xludf.DUMMYFUNCTION("""COMPUTED_VALUE"""),45681.66666666667)</f>
        <v>45681.66667</v>
      </c>
      <c r="N57" s="1">
        <f>IFERROR(__xludf.DUMMYFUNCTION("""COMPUTED_VALUE"""),7.995618E7)</f>
        <v>79956180</v>
      </c>
    </row>
    <row r="58">
      <c r="A58" s="2">
        <f>IFERROR(__xludf.DUMMYFUNCTION("""COMPUTED_VALUE"""),45688.66666666667)</f>
        <v>45688.66667</v>
      </c>
      <c r="B58" s="1">
        <f>IFERROR(__xludf.DUMMYFUNCTION("""COMPUTED_VALUE"""),1154.43)</f>
        <v>1154.43</v>
      </c>
      <c r="D58" s="2">
        <f>IFERROR(__xludf.DUMMYFUNCTION("""COMPUTED_VALUE"""),45688.66666666667)</f>
        <v>45688.66667</v>
      </c>
      <c r="E58" s="1">
        <f>IFERROR(__xludf.DUMMYFUNCTION("""COMPUTED_VALUE"""),1188.7)</f>
        <v>1188.7</v>
      </c>
      <c r="G58" s="2">
        <f>IFERROR(__xludf.DUMMYFUNCTION("""COMPUTED_VALUE"""),45688.66666666667)</f>
        <v>45688.66667</v>
      </c>
      <c r="H58" s="1">
        <f>IFERROR(__xludf.DUMMYFUNCTION("""COMPUTED_VALUE"""),1154.02)</f>
        <v>1154.02</v>
      </c>
      <c r="J58" s="2">
        <f>IFERROR(__xludf.DUMMYFUNCTION("""COMPUTED_VALUE"""),45688.66666666667)</f>
        <v>45688.66667</v>
      </c>
      <c r="K58" s="1">
        <f>IFERROR(__xludf.DUMMYFUNCTION("""COMPUTED_VALUE"""),1180.41)</f>
        <v>1180.41</v>
      </c>
      <c r="M58" s="2">
        <f>IFERROR(__xludf.DUMMYFUNCTION("""COMPUTED_VALUE"""),45688.66666666667)</f>
        <v>45688.66667</v>
      </c>
      <c r="N58" s="1">
        <f>IFERROR(__xludf.DUMMYFUNCTION("""COMPUTED_VALUE"""),1.07685904E8)</f>
        <v>107685904</v>
      </c>
    </row>
    <row r="59">
      <c r="A59" s="2">
        <f>IFERROR(__xludf.DUMMYFUNCTION("""COMPUTED_VALUE"""),45695.66666666667)</f>
        <v>45695.66667</v>
      </c>
      <c r="B59" s="1">
        <f>IFERROR(__xludf.DUMMYFUNCTION("""COMPUTED_VALUE"""),1164.67)</f>
        <v>1164.67</v>
      </c>
      <c r="D59" s="2">
        <f>IFERROR(__xludf.DUMMYFUNCTION("""COMPUTED_VALUE"""),45695.66666666667)</f>
        <v>45695.66667</v>
      </c>
      <c r="E59" s="1">
        <f>IFERROR(__xludf.DUMMYFUNCTION("""COMPUTED_VALUE"""),1212.42)</f>
        <v>1212.42</v>
      </c>
      <c r="G59" s="2">
        <f>IFERROR(__xludf.DUMMYFUNCTION("""COMPUTED_VALUE"""),45695.66666666667)</f>
        <v>45695.66667</v>
      </c>
      <c r="H59" s="1">
        <f>IFERROR(__xludf.DUMMYFUNCTION("""COMPUTED_VALUE"""),1162.55)</f>
        <v>1162.55</v>
      </c>
      <c r="J59" s="2">
        <f>IFERROR(__xludf.DUMMYFUNCTION("""COMPUTED_VALUE"""),45695.66666666667)</f>
        <v>45695.66667</v>
      </c>
      <c r="K59" s="1">
        <f>IFERROR(__xludf.DUMMYFUNCTION("""COMPUTED_VALUE"""),1195.92)</f>
        <v>1195.92</v>
      </c>
      <c r="M59" s="2">
        <f>IFERROR(__xludf.DUMMYFUNCTION("""COMPUTED_VALUE"""),45695.66666666667)</f>
        <v>45695.66667</v>
      </c>
      <c r="N59" s="1">
        <f>IFERROR(__xludf.DUMMYFUNCTION("""COMPUTED_VALUE"""),1.19271934E8)</f>
        <v>119271934</v>
      </c>
    </row>
    <row r="60">
      <c r="A60" s="2">
        <f>IFERROR(__xludf.DUMMYFUNCTION("""COMPUTED_VALUE"""),45702.66666666667)</f>
        <v>45702.66667</v>
      </c>
      <c r="B60" s="1">
        <f>IFERROR(__xludf.DUMMYFUNCTION("""COMPUTED_VALUE"""),1197.49)</f>
        <v>1197.49</v>
      </c>
      <c r="D60" s="2">
        <f>IFERROR(__xludf.DUMMYFUNCTION("""COMPUTED_VALUE"""),45702.66666666667)</f>
        <v>45702.66667</v>
      </c>
      <c r="E60" s="1">
        <f>IFERROR(__xludf.DUMMYFUNCTION("""COMPUTED_VALUE"""),1221.08)</f>
        <v>1221.08</v>
      </c>
      <c r="G60" s="2">
        <f>IFERROR(__xludf.DUMMYFUNCTION("""COMPUTED_VALUE"""),45702.66666666667)</f>
        <v>45702.66667</v>
      </c>
      <c r="H60" s="1">
        <f>IFERROR(__xludf.DUMMYFUNCTION("""COMPUTED_VALUE"""),1184.15)</f>
        <v>1184.15</v>
      </c>
      <c r="J60" s="2">
        <f>IFERROR(__xludf.DUMMYFUNCTION("""COMPUTED_VALUE"""),45702.66666666667)</f>
        <v>45702.66667</v>
      </c>
      <c r="K60" s="1">
        <f>IFERROR(__xludf.DUMMYFUNCTION("""COMPUTED_VALUE"""),1211.03)</f>
        <v>1211.03</v>
      </c>
      <c r="M60" s="2">
        <f>IFERROR(__xludf.DUMMYFUNCTION("""COMPUTED_VALUE"""),45702.66666666667)</f>
        <v>45702.66667</v>
      </c>
      <c r="N60" s="1">
        <f>IFERROR(__xludf.DUMMYFUNCTION("""COMPUTED_VALUE"""),1.02428367E8)</f>
        <v>102428367</v>
      </c>
    </row>
    <row r="61">
      <c r="A61" s="2">
        <f>IFERROR(__xludf.DUMMYFUNCTION("""COMPUTED_VALUE"""),45709.66666666667)</f>
        <v>45709.66667</v>
      </c>
      <c r="B61" s="1">
        <f>IFERROR(__xludf.DUMMYFUNCTION("""COMPUTED_VALUE"""),1212.47)</f>
        <v>1212.47</v>
      </c>
      <c r="D61" s="2">
        <f>IFERROR(__xludf.DUMMYFUNCTION("""COMPUTED_VALUE"""),45709.66666666667)</f>
        <v>45709.66667</v>
      </c>
      <c r="E61" s="1">
        <f>IFERROR(__xludf.DUMMYFUNCTION("""COMPUTED_VALUE"""),1214.82)</f>
        <v>1214.82</v>
      </c>
      <c r="G61" s="2">
        <f>IFERROR(__xludf.DUMMYFUNCTION("""COMPUTED_VALUE"""),45709.66666666667)</f>
        <v>45709.66667</v>
      </c>
      <c r="H61" s="1">
        <f>IFERROR(__xludf.DUMMYFUNCTION("""COMPUTED_VALUE"""),1168.67)</f>
        <v>1168.67</v>
      </c>
      <c r="J61" s="2">
        <f>IFERROR(__xludf.DUMMYFUNCTION("""COMPUTED_VALUE"""),45709.66666666667)</f>
        <v>45709.66667</v>
      </c>
      <c r="K61" s="1">
        <f>IFERROR(__xludf.DUMMYFUNCTION("""COMPUTED_VALUE"""),1177.92)</f>
        <v>1177.92</v>
      </c>
      <c r="M61" s="2">
        <f>IFERROR(__xludf.DUMMYFUNCTION("""COMPUTED_VALUE"""),45709.66666666667)</f>
        <v>45709.66667</v>
      </c>
      <c r="N61" s="1">
        <f>IFERROR(__xludf.DUMMYFUNCTION("""COMPUTED_VALUE"""),1.12097419E8)</f>
        <v>112097419</v>
      </c>
    </row>
    <row r="62">
      <c r="A62" s="2">
        <f>IFERROR(__xludf.DUMMYFUNCTION("""COMPUTED_VALUE"""),45716.66666666667)</f>
        <v>45716.66667</v>
      </c>
      <c r="B62" s="1">
        <f>IFERROR(__xludf.DUMMYFUNCTION("""COMPUTED_VALUE"""),1169.76)</f>
        <v>1169.76</v>
      </c>
      <c r="D62" s="2">
        <f>IFERROR(__xludf.DUMMYFUNCTION("""COMPUTED_VALUE"""),45716.66666666667)</f>
        <v>45716.66667</v>
      </c>
      <c r="E62" s="1">
        <f>IFERROR(__xludf.DUMMYFUNCTION("""COMPUTED_VALUE"""),1189.7)</f>
        <v>1189.7</v>
      </c>
      <c r="G62" s="2">
        <f>IFERROR(__xludf.DUMMYFUNCTION("""COMPUTED_VALUE"""),45716.66666666667)</f>
        <v>45716.66667</v>
      </c>
      <c r="H62" s="1">
        <f>IFERROR(__xludf.DUMMYFUNCTION("""COMPUTED_VALUE"""),1165.66)</f>
        <v>1165.66</v>
      </c>
      <c r="J62" s="2">
        <f>IFERROR(__xludf.DUMMYFUNCTION("""COMPUTED_VALUE"""),45716.66666666667)</f>
        <v>45716.66667</v>
      </c>
      <c r="K62" s="1">
        <f>IFERROR(__xludf.DUMMYFUNCTION("""COMPUTED_VALUE"""),1186.01)</f>
        <v>1186.01</v>
      </c>
      <c r="M62" s="2">
        <f>IFERROR(__xludf.DUMMYFUNCTION("""COMPUTED_VALUE"""),45716.66666666667)</f>
        <v>45716.66667</v>
      </c>
      <c r="N62" s="1">
        <f>IFERROR(__xludf.DUMMYFUNCTION("""COMPUTED_VALUE"""),1.3697982E8)</f>
        <v>136979820</v>
      </c>
    </row>
    <row r="63">
      <c r="A63" s="2">
        <f>IFERROR(__xludf.DUMMYFUNCTION("""COMPUTED_VALUE"""),45723.66666666667)</f>
        <v>45723.66667</v>
      </c>
      <c r="B63" s="1">
        <f>IFERROR(__xludf.DUMMYFUNCTION("""COMPUTED_VALUE"""),1187.63)</f>
        <v>1187.63</v>
      </c>
      <c r="D63" s="2">
        <f>IFERROR(__xludf.DUMMYFUNCTION("""COMPUTED_VALUE"""),45723.66666666667)</f>
        <v>45723.66667</v>
      </c>
      <c r="E63" s="1">
        <f>IFERROR(__xludf.DUMMYFUNCTION("""COMPUTED_VALUE"""),1188.86)</f>
        <v>1188.86</v>
      </c>
      <c r="G63" s="2">
        <f>IFERROR(__xludf.DUMMYFUNCTION("""COMPUTED_VALUE"""),45723.66666666667)</f>
        <v>45723.66667</v>
      </c>
      <c r="H63" s="1">
        <f>IFERROR(__xludf.DUMMYFUNCTION("""COMPUTED_VALUE"""),1135.84)</f>
        <v>1135.84</v>
      </c>
      <c r="J63" s="2">
        <f>IFERROR(__xludf.DUMMYFUNCTION("""COMPUTED_VALUE"""),45723.66666666667)</f>
        <v>45723.66667</v>
      </c>
      <c r="K63" s="1">
        <f>IFERROR(__xludf.DUMMYFUNCTION("""COMPUTED_VALUE"""),1166.73)</f>
        <v>1166.73</v>
      </c>
      <c r="M63" s="2">
        <f>IFERROR(__xludf.DUMMYFUNCTION("""COMPUTED_VALUE"""),45723.66666666667)</f>
        <v>45723.66667</v>
      </c>
      <c r="N63" s="1">
        <f>IFERROR(__xludf.DUMMYFUNCTION("""COMPUTED_VALUE"""),1.73905844E8)</f>
        <v>173905844</v>
      </c>
    </row>
    <row r="64">
      <c r="A64" s="2">
        <f>IFERROR(__xludf.DUMMYFUNCTION("""COMPUTED_VALUE"""),45730.66666666667)</f>
        <v>45730.66667</v>
      </c>
      <c r="B64" s="1">
        <f>IFERROR(__xludf.DUMMYFUNCTION("""COMPUTED_VALUE"""),1163.23)</f>
        <v>1163.23</v>
      </c>
      <c r="D64" s="2">
        <f>IFERROR(__xludf.DUMMYFUNCTION("""COMPUTED_VALUE"""),45730.66666666667)</f>
        <v>45730.66667</v>
      </c>
      <c r="E64" s="1">
        <f>IFERROR(__xludf.DUMMYFUNCTION("""COMPUTED_VALUE"""),1170.75)</f>
        <v>1170.75</v>
      </c>
      <c r="G64" s="2">
        <f>IFERROR(__xludf.DUMMYFUNCTION("""COMPUTED_VALUE"""),45730.66666666667)</f>
        <v>45730.66667</v>
      </c>
      <c r="H64" s="1">
        <f>IFERROR(__xludf.DUMMYFUNCTION("""COMPUTED_VALUE"""),1129.85)</f>
        <v>1129.85</v>
      </c>
      <c r="J64" s="2">
        <f>IFERROR(__xludf.DUMMYFUNCTION("""COMPUTED_VALUE"""),45730.66666666667)</f>
        <v>45730.66667</v>
      </c>
      <c r="K64" s="1">
        <f>IFERROR(__xludf.DUMMYFUNCTION("""COMPUTED_VALUE"""),1140.55)</f>
        <v>1140.55</v>
      </c>
      <c r="M64" s="2">
        <f>IFERROR(__xludf.DUMMYFUNCTION("""COMPUTED_VALUE"""),45730.66666666667)</f>
        <v>45730.66667</v>
      </c>
      <c r="N64" s="1">
        <f>IFERROR(__xludf.DUMMYFUNCTION("""COMPUTED_VALUE"""),1.89056506E8)</f>
        <v>189056506</v>
      </c>
    </row>
    <row r="65">
      <c r="A65" s="2">
        <f>IFERROR(__xludf.DUMMYFUNCTION("""COMPUTED_VALUE"""),45737.66666666667)</f>
        <v>45737.66667</v>
      </c>
      <c r="B65" s="1">
        <f>IFERROR(__xludf.DUMMYFUNCTION("""COMPUTED_VALUE"""),1139.82)</f>
        <v>1139.82</v>
      </c>
      <c r="D65" s="2">
        <f>IFERROR(__xludf.DUMMYFUNCTION("""COMPUTED_VALUE"""),45737.66666666667)</f>
        <v>45737.66667</v>
      </c>
      <c r="E65" s="1">
        <f>IFERROR(__xludf.DUMMYFUNCTION("""COMPUTED_VALUE"""),1167.85)</f>
        <v>1167.85</v>
      </c>
      <c r="G65" s="2">
        <f>IFERROR(__xludf.DUMMYFUNCTION("""COMPUTED_VALUE"""),45737.66666666667)</f>
        <v>45737.66667</v>
      </c>
      <c r="H65" s="1">
        <f>IFERROR(__xludf.DUMMYFUNCTION("""COMPUTED_VALUE"""),1121.2)</f>
        <v>1121.2</v>
      </c>
      <c r="J65" s="2">
        <f>IFERROR(__xludf.DUMMYFUNCTION("""COMPUTED_VALUE"""),45737.66666666667)</f>
        <v>45737.66667</v>
      </c>
      <c r="K65" s="1">
        <f>IFERROR(__xludf.DUMMYFUNCTION("""COMPUTED_VALUE"""),1139.63)</f>
        <v>1139.63</v>
      </c>
      <c r="M65" s="2">
        <f>IFERROR(__xludf.DUMMYFUNCTION("""COMPUTED_VALUE"""),45737.66666666667)</f>
        <v>45737.66667</v>
      </c>
      <c r="N65" s="1">
        <f>IFERROR(__xludf.DUMMYFUNCTION("""COMPUTED_VALUE"""),1.3694393E8)</f>
        <v>136943930</v>
      </c>
    </row>
    <row r="66">
      <c r="A66" s="2">
        <f>IFERROR(__xludf.DUMMYFUNCTION("""COMPUTED_VALUE"""),45744.66666666667)</f>
        <v>45744.66667</v>
      </c>
      <c r="B66" s="1">
        <f>IFERROR(__xludf.DUMMYFUNCTION("""COMPUTED_VALUE"""),1144.45)</f>
        <v>1144.45</v>
      </c>
      <c r="D66" s="2">
        <f>IFERROR(__xludf.DUMMYFUNCTION("""COMPUTED_VALUE"""),45744.66666666667)</f>
        <v>45744.66667</v>
      </c>
      <c r="E66" s="1">
        <f>IFERROR(__xludf.DUMMYFUNCTION("""COMPUTED_VALUE"""),1178.72)</f>
        <v>1178.72</v>
      </c>
      <c r="G66" s="2">
        <f>IFERROR(__xludf.DUMMYFUNCTION("""COMPUTED_VALUE"""),45744.66666666667)</f>
        <v>45744.66667</v>
      </c>
      <c r="H66" s="1">
        <f>IFERROR(__xludf.DUMMYFUNCTION("""COMPUTED_VALUE"""),1138.98)</f>
        <v>1138.98</v>
      </c>
      <c r="J66" s="2">
        <f>IFERROR(__xludf.DUMMYFUNCTION("""COMPUTED_VALUE"""),45744.66666666667)</f>
        <v>45744.66667</v>
      </c>
      <c r="K66" s="1">
        <f>IFERROR(__xludf.DUMMYFUNCTION("""COMPUTED_VALUE"""),1172.95)</f>
        <v>1172.95</v>
      </c>
      <c r="M66" s="2">
        <f>IFERROR(__xludf.DUMMYFUNCTION("""COMPUTED_VALUE"""),45744.66666666667)</f>
        <v>45744.66667</v>
      </c>
      <c r="N66" s="1">
        <f>IFERROR(__xludf.DUMMYFUNCTION("""COMPUTED_VALUE"""),9.8936751E7)</f>
        <v>98936751</v>
      </c>
    </row>
    <row r="67">
      <c r="A67" s="2">
        <f>IFERROR(__xludf.DUMMYFUNCTION("""COMPUTED_VALUE"""),45751.66666666667)</f>
        <v>45751.66667</v>
      </c>
      <c r="B67" s="1">
        <f>IFERROR(__xludf.DUMMYFUNCTION("""COMPUTED_VALUE"""),1170.2)</f>
        <v>1170.2</v>
      </c>
      <c r="D67" s="2">
        <f>IFERROR(__xludf.DUMMYFUNCTION("""COMPUTED_VALUE"""),45751.66666666667)</f>
        <v>45751.66667</v>
      </c>
      <c r="E67" s="1">
        <f>IFERROR(__xludf.DUMMYFUNCTION("""COMPUTED_VALUE"""),1220.49)</f>
        <v>1220.49</v>
      </c>
      <c r="G67" s="2">
        <f>IFERROR(__xludf.DUMMYFUNCTION("""COMPUTED_VALUE"""),45751.66666666667)</f>
        <v>45751.66667</v>
      </c>
      <c r="H67" s="1">
        <f>IFERROR(__xludf.DUMMYFUNCTION("""COMPUTED_VALUE"""),1145.52)</f>
        <v>1145.52</v>
      </c>
      <c r="J67" s="2">
        <f>IFERROR(__xludf.DUMMYFUNCTION("""COMPUTED_VALUE"""),45751.66666666667)</f>
        <v>45751.66667</v>
      </c>
      <c r="K67" s="1">
        <f>IFERROR(__xludf.DUMMYFUNCTION("""COMPUTED_VALUE"""),1147.36)</f>
        <v>1147.36</v>
      </c>
      <c r="M67" s="2">
        <f>IFERROR(__xludf.DUMMYFUNCTION("""COMPUTED_VALUE"""),45751.66666666667)</f>
        <v>45751.66667</v>
      </c>
      <c r="N67" s="1">
        <f>IFERROR(__xludf.DUMMYFUNCTION("""COMPUTED_VALUE"""),1.45362428E8)</f>
        <v>145362428</v>
      </c>
    </row>
    <row r="68">
      <c r="A68" s="2">
        <f>IFERROR(__xludf.DUMMYFUNCTION("""COMPUTED_VALUE"""),45758.66666666667)</f>
        <v>45758.66667</v>
      </c>
      <c r="B68" s="1">
        <f>IFERROR(__xludf.DUMMYFUNCTION("""COMPUTED_VALUE"""),1121.14)</f>
        <v>1121.14</v>
      </c>
      <c r="D68" s="2">
        <f>IFERROR(__xludf.DUMMYFUNCTION("""COMPUTED_VALUE"""),45758.66666666667)</f>
        <v>45758.66667</v>
      </c>
      <c r="E68" s="1">
        <f>IFERROR(__xludf.DUMMYFUNCTION("""COMPUTED_VALUE"""),1183.09)</f>
        <v>1183.09</v>
      </c>
      <c r="G68" s="2">
        <f>IFERROR(__xludf.DUMMYFUNCTION("""COMPUTED_VALUE"""),45758.66666666667)</f>
        <v>45758.66667</v>
      </c>
      <c r="H68" s="1">
        <f>IFERROR(__xludf.DUMMYFUNCTION("""COMPUTED_VALUE"""),1099.62)</f>
        <v>1099.62</v>
      </c>
      <c r="J68" s="2">
        <f>IFERROR(__xludf.DUMMYFUNCTION("""COMPUTED_VALUE"""),45758.66666666667)</f>
        <v>45758.66667</v>
      </c>
      <c r="K68" s="1">
        <f>IFERROR(__xludf.DUMMYFUNCTION("""COMPUTED_VALUE"""),1176.25)</f>
        <v>1176.25</v>
      </c>
      <c r="M68" s="2">
        <f>IFERROR(__xludf.DUMMYFUNCTION("""COMPUTED_VALUE"""),45758.66666666667)</f>
        <v>45758.66667</v>
      </c>
      <c r="N68" s="1">
        <f>IFERROR(__xludf.DUMMYFUNCTION("""COMPUTED_VALUE"""),1.68321248E8)</f>
        <v>168321248</v>
      </c>
    </row>
    <row r="69">
      <c r="A69" s="2">
        <f>IFERROR(__xludf.DUMMYFUNCTION("""COMPUTED_VALUE"""),45764.66666666667)</f>
        <v>45764.66667</v>
      </c>
      <c r="B69" s="1">
        <f>IFERROR(__xludf.DUMMYFUNCTION("""COMPUTED_VALUE"""),1184.26)</f>
        <v>1184.26</v>
      </c>
      <c r="D69" s="2">
        <f>IFERROR(__xludf.DUMMYFUNCTION("""COMPUTED_VALUE"""),45764.66666666667)</f>
        <v>45764.66667</v>
      </c>
      <c r="E69" s="1">
        <f>IFERROR(__xludf.DUMMYFUNCTION("""COMPUTED_VALUE"""),1209.04)</f>
        <v>1209.04</v>
      </c>
      <c r="G69" s="2">
        <f>IFERROR(__xludf.DUMMYFUNCTION("""COMPUTED_VALUE"""),45764.66666666667)</f>
        <v>45764.66667</v>
      </c>
      <c r="H69" s="1">
        <f>IFERROR(__xludf.DUMMYFUNCTION("""COMPUTED_VALUE"""),1173.82)</f>
        <v>1173.82</v>
      </c>
      <c r="J69" s="2">
        <f>IFERROR(__xludf.DUMMYFUNCTION("""COMPUTED_VALUE"""),45764.66666666667)</f>
        <v>45764.66667</v>
      </c>
      <c r="K69" s="1">
        <f>IFERROR(__xludf.DUMMYFUNCTION("""COMPUTED_VALUE"""),1203.02)</f>
        <v>1203.02</v>
      </c>
      <c r="M69" s="2">
        <f>IFERROR(__xludf.DUMMYFUNCTION("""COMPUTED_VALUE"""),45764.66666666667)</f>
        <v>45764.66667</v>
      </c>
      <c r="N69" s="1">
        <f>IFERROR(__xludf.DUMMYFUNCTION("""COMPUTED_VALUE"""),1.24687809E8)</f>
        <v>124687809</v>
      </c>
    </row>
    <row r="70">
      <c r="A70" s="2">
        <f>IFERROR(__xludf.DUMMYFUNCTION("""COMPUTED_VALUE"""),45772.66666666667)</f>
        <v>45772.66667</v>
      </c>
      <c r="B70" s="1">
        <f>IFERROR(__xludf.DUMMYFUNCTION("""COMPUTED_VALUE"""),1203.18)</f>
        <v>1203.18</v>
      </c>
      <c r="D70" s="2">
        <f>IFERROR(__xludf.DUMMYFUNCTION("""COMPUTED_VALUE"""),45772.66666666667)</f>
        <v>45772.66667</v>
      </c>
      <c r="E70" s="1">
        <f>IFERROR(__xludf.DUMMYFUNCTION("""COMPUTED_VALUE"""),1237.61)</f>
        <v>1237.61</v>
      </c>
      <c r="G70" s="2">
        <f>IFERROR(__xludf.DUMMYFUNCTION("""COMPUTED_VALUE"""),45772.66666666667)</f>
        <v>45772.66667</v>
      </c>
      <c r="H70" s="1">
        <f>IFERROR(__xludf.DUMMYFUNCTION("""COMPUTED_VALUE"""),1188.63)</f>
        <v>1188.63</v>
      </c>
      <c r="J70" s="2">
        <f>IFERROR(__xludf.DUMMYFUNCTION("""COMPUTED_VALUE"""),45772.66666666667)</f>
        <v>45772.66667</v>
      </c>
      <c r="K70" s="1">
        <f>IFERROR(__xludf.DUMMYFUNCTION("""COMPUTED_VALUE"""),1203.42)</f>
        <v>1203.42</v>
      </c>
      <c r="M70" s="2">
        <f>IFERROR(__xludf.DUMMYFUNCTION("""COMPUTED_VALUE"""),45772.66666666667)</f>
        <v>45772.66667</v>
      </c>
      <c r="N70" s="1">
        <f>IFERROR(__xludf.DUMMYFUNCTION("""COMPUTED_VALUE"""),1.35107215E8)</f>
        <v>135107215</v>
      </c>
    </row>
    <row r="71">
      <c r="A71" s="2">
        <f>IFERROR(__xludf.DUMMYFUNCTION("""COMPUTED_VALUE"""),45779.66666666667)</f>
        <v>45779.66667</v>
      </c>
      <c r="B71" s="1">
        <f>IFERROR(__xludf.DUMMYFUNCTION("""COMPUTED_VALUE"""),1206.1)</f>
        <v>1206.1</v>
      </c>
      <c r="D71" s="2">
        <f>IFERROR(__xludf.DUMMYFUNCTION("""COMPUTED_VALUE"""),45779.66666666667)</f>
        <v>45779.66667</v>
      </c>
      <c r="E71" s="1">
        <f>IFERROR(__xludf.DUMMYFUNCTION("""COMPUTED_VALUE"""),1240.28)</f>
        <v>1240.28</v>
      </c>
      <c r="G71" s="2">
        <f>IFERROR(__xludf.DUMMYFUNCTION("""COMPUTED_VALUE"""),45779.66666666667)</f>
        <v>45779.66667</v>
      </c>
      <c r="H71" s="1">
        <f>IFERROR(__xludf.DUMMYFUNCTION("""COMPUTED_VALUE"""),1189.88)</f>
        <v>1189.88</v>
      </c>
      <c r="J71" s="2">
        <f>IFERROR(__xludf.DUMMYFUNCTION("""COMPUTED_VALUE"""),45779.66666666667)</f>
        <v>45779.66667</v>
      </c>
      <c r="K71" s="1">
        <f>IFERROR(__xludf.DUMMYFUNCTION("""COMPUTED_VALUE"""),1234.85)</f>
        <v>1234.85</v>
      </c>
      <c r="M71" s="2">
        <f>IFERROR(__xludf.DUMMYFUNCTION("""COMPUTED_VALUE"""),45779.66666666667)</f>
        <v>45779.66667</v>
      </c>
      <c r="N71" s="1">
        <f>IFERROR(__xludf.DUMMYFUNCTION("""COMPUTED_VALUE"""),1.43482105E8)</f>
        <v>143482105</v>
      </c>
    </row>
    <row r="72">
      <c r="A72" s="2">
        <f>IFERROR(__xludf.DUMMYFUNCTION("""COMPUTED_VALUE"""),45786.66666666667)</f>
        <v>45786.66667</v>
      </c>
      <c r="B72" s="1">
        <f>IFERROR(__xludf.DUMMYFUNCTION("""COMPUTED_VALUE"""),1233.89)</f>
        <v>1233.89</v>
      </c>
      <c r="D72" s="2">
        <f>IFERROR(__xludf.DUMMYFUNCTION("""COMPUTED_VALUE"""),45786.66666666667)</f>
        <v>45786.66667</v>
      </c>
      <c r="E72" s="1">
        <f>IFERROR(__xludf.DUMMYFUNCTION("""COMPUTED_VALUE"""),1250.98)</f>
        <v>1250.98</v>
      </c>
      <c r="G72" s="2">
        <f>IFERROR(__xludf.DUMMYFUNCTION("""COMPUTED_VALUE"""),45786.66666666667)</f>
        <v>45786.66667</v>
      </c>
      <c r="H72" s="1">
        <f>IFERROR(__xludf.DUMMYFUNCTION("""COMPUTED_VALUE"""),1222.18)</f>
        <v>1222.18</v>
      </c>
      <c r="J72" s="2">
        <f>IFERROR(__xludf.DUMMYFUNCTION("""COMPUTED_VALUE"""),45786.66666666667)</f>
        <v>45786.66667</v>
      </c>
      <c r="K72" s="1">
        <f>IFERROR(__xludf.DUMMYFUNCTION("""COMPUTED_VALUE"""),1230.71)</f>
        <v>1230.71</v>
      </c>
      <c r="M72" s="2">
        <f>IFERROR(__xludf.DUMMYFUNCTION("""COMPUTED_VALUE"""),45786.66666666667)</f>
        <v>45786.66667</v>
      </c>
      <c r="N72" s="1">
        <f>IFERROR(__xludf.DUMMYFUNCTION("""COMPUTED_VALUE"""),1.2762965E8)</f>
        <v>127629650</v>
      </c>
    </row>
    <row r="73">
      <c r="A73" s="2">
        <f>IFERROR(__xludf.DUMMYFUNCTION("""COMPUTED_VALUE"""),45793.66666666667)</f>
        <v>45793.66667</v>
      </c>
      <c r="B73" s="1">
        <f>IFERROR(__xludf.DUMMYFUNCTION("""COMPUTED_VALUE"""),1232.91)</f>
        <v>1232.91</v>
      </c>
      <c r="D73" s="2">
        <f>IFERROR(__xludf.DUMMYFUNCTION("""COMPUTED_VALUE"""),45793.66666666667)</f>
        <v>45793.66667</v>
      </c>
      <c r="E73" s="1">
        <f>IFERROR(__xludf.DUMMYFUNCTION("""COMPUTED_VALUE"""),1243.4)</f>
        <v>1243.4</v>
      </c>
      <c r="G73" s="2">
        <f>IFERROR(__xludf.DUMMYFUNCTION("""COMPUTED_VALUE"""),45793.66666666667)</f>
        <v>45793.66667</v>
      </c>
      <c r="H73" s="1">
        <f>IFERROR(__xludf.DUMMYFUNCTION("""COMPUTED_VALUE"""),1197.28)</f>
        <v>1197.28</v>
      </c>
      <c r="J73" s="2">
        <f>IFERROR(__xludf.DUMMYFUNCTION("""COMPUTED_VALUE"""),45793.66666666667)</f>
        <v>45793.66667</v>
      </c>
      <c r="K73" s="1">
        <f>IFERROR(__xludf.DUMMYFUNCTION("""COMPUTED_VALUE"""),1243.32)</f>
        <v>1243.32</v>
      </c>
      <c r="M73" s="2">
        <f>IFERROR(__xludf.DUMMYFUNCTION("""COMPUTED_VALUE"""),45793.66666666667)</f>
        <v>45793.66667</v>
      </c>
      <c r="N73" s="1">
        <f>IFERROR(__xludf.DUMMYFUNCTION("""COMPUTED_VALUE"""),1.36435454E8)</f>
        <v>136435454</v>
      </c>
    </row>
    <row r="74">
      <c r="A74" s="2">
        <f>IFERROR(__xludf.DUMMYFUNCTION("""COMPUTED_VALUE"""),45800.66666666667)</f>
        <v>45800.66667</v>
      </c>
      <c r="B74" s="1">
        <f>IFERROR(__xludf.DUMMYFUNCTION("""COMPUTED_VALUE"""),1237.68)</f>
        <v>1237.68</v>
      </c>
      <c r="D74" s="2">
        <f>IFERROR(__xludf.DUMMYFUNCTION("""COMPUTED_VALUE"""),45800.66666666667)</f>
        <v>45800.66667</v>
      </c>
      <c r="E74" s="1">
        <f>IFERROR(__xludf.DUMMYFUNCTION("""COMPUTED_VALUE"""),1260.67)</f>
        <v>1260.67</v>
      </c>
      <c r="G74" s="2">
        <f>IFERROR(__xludf.DUMMYFUNCTION("""COMPUTED_VALUE"""),45800.66666666667)</f>
        <v>45800.66667</v>
      </c>
      <c r="H74" s="1">
        <f>IFERROR(__xludf.DUMMYFUNCTION("""COMPUTED_VALUE"""),1218.86)</f>
        <v>1218.86</v>
      </c>
      <c r="J74" s="2">
        <f>IFERROR(__xludf.DUMMYFUNCTION("""COMPUTED_VALUE"""),45800.66666666667)</f>
        <v>45800.66667</v>
      </c>
      <c r="K74" s="1">
        <f>IFERROR(__xludf.DUMMYFUNCTION("""COMPUTED_VALUE"""),1227.56)</f>
        <v>1227.56</v>
      </c>
      <c r="M74" s="2">
        <f>IFERROR(__xludf.DUMMYFUNCTION("""COMPUTED_VALUE"""),45800.66666666667)</f>
        <v>45800.66667</v>
      </c>
      <c r="N74" s="1">
        <f>IFERROR(__xludf.DUMMYFUNCTION("""COMPUTED_VALUE"""),9.1981926E7)</f>
        <v>91981926</v>
      </c>
    </row>
    <row r="75">
      <c r="A75" s="2">
        <f>IFERROR(__xludf.DUMMYFUNCTION("""COMPUTED_VALUE"""),45807.66666666667)</f>
        <v>45807.66667</v>
      </c>
      <c r="B75" s="1">
        <f>IFERROR(__xludf.DUMMYFUNCTION("""COMPUTED_VALUE"""),1233.42)</f>
        <v>1233.42</v>
      </c>
      <c r="D75" s="2">
        <f>IFERROR(__xludf.DUMMYFUNCTION("""COMPUTED_VALUE"""),45807.66666666667)</f>
        <v>45807.66667</v>
      </c>
      <c r="E75" s="1">
        <f>IFERROR(__xludf.DUMMYFUNCTION("""COMPUTED_VALUE"""),1252.74)</f>
        <v>1252.74</v>
      </c>
      <c r="G75" s="2">
        <f>IFERROR(__xludf.DUMMYFUNCTION("""COMPUTED_VALUE"""),45807.66666666667)</f>
        <v>45807.66667</v>
      </c>
      <c r="H75" s="1">
        <f>IFERROR(__xludf.DUMMYFUNCTION("""COMPUTED_VALUE"""),1220.17)</f>
        <v>1220.17</v>
      </c>
      <c r="J75" s="2">
        <f>IFERROR(__xludf.DUMMYFUNCTION("""COMPUTED_VALUE"""),45807.66666666667)</f>
        <v>45807.66667</v>
      </c>
      <c r="K75" s="1">
        <f>IFERROR(__xludf.DUMMYFUNCTION("""COMPUTED_VALUE"""),1246.79)</f>
        <v>1246.79</v>
      </c>
      <c r="M75" s="2">
        <f>IFERROR(__xludf.DUMMYFUNCTION("""COMPUTED_VALUE"""),45807.66666666667)</f>
        <v>45807.66667</v>
      </c>
      <c r="N75" s="1">
        <f>IFERROR(__xludf.DUMMYFUNCTION("""COMPUTED_VALUE"""),1.02025927E8)</f>
        <v>102025927</v>
      </c>
    </row>
    <row r="76">
      <c r="A76" s="2">
        <f>IFERROR(__xludf.DUMMYFUNCTION("""COMPUTED_VALUE"""),45814.66666666667)</f>
        <v>45814.66667</v>
      </c>
      <c r="B76" s="1">
        <f>IFERROR(__xludf.DUMMYFUNCTION("""COMPUTED_VALUE"""),1244.6)</f>
        <v>1244.6</v>
      </c>
      <c r="D76" s="2">
        <f>IFERROR(__xludf.DUMMYFUNCTION("""COMPUTED_VALUE"""),45814.66666666667)</f>
        <v>45814.66667</v>
      </c>
      <c r="E76" s="1">
        <f>IFERROR(__xludf.DUMMYFUNCTION("""COMPUTED_VALUE"""),1255.08)</f>
        <v>1255.08</v>
      </c>
      <c r="G76" s="2">
        <f>IFERROR(__xludf.DUMMYFUNCTION("""COMPUTED_VALUE"""),45814.66666666667)</f>
        <v>45814.66667</v>
      </c>
      <c r="H76" s="1">
        <f>IFERROR(__xludf.DUMMYFUNCTION("""COMPUTED_VALUE"""),1223.08)</f>
        <v>1223.08</v>
      </c>
      <c r="J76" s="2">
        <f>IFERROR(__xludf.DUMMYFUNCTION("""COMPUTED_VALUE"""),45814.66666666667)</f>
        <v>45814.66667</v>
      </c>
      <c r="K76" s="1">
        <f>IFERROR(__xludf.DUMMYFUNCTION("""COMPUTED_VALUE"""),1234.38)</f>
        <v>1234.38</v>
      </c>
      <c r="M76" s="2">
        <f>IFERROR(__xludf.DUMMYFUNCTION("""COMPUTED_VALUE"""),45814.66666666667)</f>
        <v>45814.66667</v>
      </c>
      <c r="N76" s="1">
        <f>IFERROR(__xludf.DUMMYFUNCTION("""COMPUTED_VALUE"""),1.09014258E8)</f>
        <v>109014258</v>
      </c>
    </row>
    <row r="77">
      <c r="A77" s="2">
        <f>IFERROR(__xludf.DUMMYFUNCTION("""COMPUTED_VALUE"""),45821.66666666667)</f>
        <v>45821.66667</v>
      </c>
      <c r="B77" s="1">
        <f>IFERROR(__xludf.DUMMYFUNCTION("""COMPUTED_VALUE"""),1232.76)</f>
        <v>1232.76</v>
      </c>
      <c r="D77" s="2">
        <f>IFERROR(__xludf.DUMMYFUNCTION("""COMPUTED_VALUE"""),45821.66666666667)</f>
        <v>45821.66667</v>
      </c>
      <c r="E77" s="1">
        <f>IFERROR(__xludf.DUMMYFUNCTION("""COMPUTED_VALUE"""),1251.31)</f>
        <v>1251.31</v>
      </c>
      <c r="G77" s="2">
        <f>IFERROR(__xludf.DUMMYFUNCTION("""COMPUTED_VALUE"""),45821.66666666667)</f>
        <v>45821.66667</v>
      </c>
      <c r="H77" s="1">
        <f>IFERROR(__xludf.DUMMYFUNCTION("""COMPUTED_VALUE"""),1219.98)</f>
        <v>1219.98</v>
      </c>
      <c r="J77" s="2">
        <f>IFERROR(__xludf.DUMMYFUNCTION("""COMPUTED_VALUE"""),45821.66666666667)</f>
        <v>45821.66667</v>
      </c>
      <c r="K77" s="1">
        <f>IFERROR(__xludf.DUMMYFUNCTION("""COMPUTED_VALUE"""),1229.6)</f>
        <v>1229.6</v>
      </c>
      <c r="M77" s="2">
        <f>IFERROR(__xludf.DUMMYFUNCTION("""COMPUTED_VALUE"""),45821.66666666667)</f>
        <v>45821.66667</v>
      </c>
      <c r="N77" s="1">
        <f>IFERROR(__xludf.DUMMYFUNCTION("""COMPUTED_VALUE"""),1.06727049E8)</f>
        <v>106727049</v>
      </c>
    </row>
    <row r="78">
      <c r="A78" s="2">
        <f>IFERROR(__xludf.DUMMYFUNCTION("""COMPUTED_VALUE"""),45828.66666666667)</f>
        <v>45828.66667</v>
      </c>
      <c r="B78" s="1">
        <f>IFERROR(__xludf.DUMMYFUNCTION("""COMPUTED_VALUE"""),1234.55)</f>
        <v>1234.55</v>
      </c>
      <c r="D78" s="2">
        <f>IFERROR(__xludf.DUMMYFUNCTION("""COMPUTED_VALUE"""),45828.66666666667)</f>
        <v>45828.66667</v>
      </c>
      <c r="E78" s="1">
        <f>IFERROR(__xludf.DUMMYFUNCTION("""COMPUTED_VALUE"""),1275.91)</f>
        <v>1275.91</v>
      </c>
      <c r="G78" s="2">
        <f>IFERROR(__xludf.DUMMYFUNCTION("""COMPUTED_VALUE"""),45828.66666666667)</f>
        <v>45828.66667</v>
      </c>
      <c r="H78" s="1">
        <f>IFERROR(__xludf.DUMMYFUNCTION("""COMPUTED_VALUE"""),1227.48)</f>
        <v>1227.48</v>
      </c>
      <c r="J78" s="2">
        <f>IFERROR(__xludf.DUMMYFUNCTION("""COMPUTED_VALUE"""),45828.66666666667)</f>
        <v>45828.66667</v>
      </c>
      <c r="K78" s="1">
        <f>IFERROR(__xludf.DUMMYFUNCTION("""COMPUTED_VALUE"""),1271.3)</f>
        <v>1271.3</v>
      </c>
      <c r="M78" s="2">
        <f>IFERROR(__xludf.DUMMYFUNCTION("""COMPUTED_VALUE"""),45828.66666666667)</f>
        <v>45828.66667</v>
      </c>
      <c r="N78" s="1">
        <f>IFERROR(__xludf.DUMMYFUNCTION("""COMPUTED_VALUE"""),1.45101738E8)</f>
        <v>145101738</v>
      </c>
    </row>
    <row r="79">
      <c r="A79" s="2">
        <f>IFERROR(__xludf.DUMMYFUNCTION("""COMPUTED_VALUE"""),45835.66666666667)</f>
        <v>45835.66667</v>
      </c>
      <c r="B79" s="1">
        <f>IFERROR(__xludf.DUMMYFUNCTION("""COMPUTED_VALUE"""),1273.99)</f>
        <v>1273.99</v>
      </c>
      <c r="D79" s="2">
        <f>IFERROR(__xludf.DUMMYFUNCTION("""COMPUTED_VALUE"""),45835.66666666667)</f>
        <v>45835.66667</v>
      </c>
      <c r="E79" s="1">
        <f>IFERROR(__xludf.DUMMYFUNCTION("""COMPUTED_VALUE"""),1298.38)</f>
        <v>1298.38</v>
      </c>
      <c r="G79" s="2">
        <f>IFERROR(__xludf.DUMMYFUNCTION("""COMPUTED_VALUE"""),45835.66666666667)</f>
        <v>45835.66667</v>
      </c>
      <c r="H79" s="1">
        <f>IFERROR(__xludf.DUMMYFUNCTION("""COMPUTED_VALUE"""),1255.5)</f>
        <v>1255.5</v>
      </c>
      <c r="J79" s="2">
        <f>IFERROR(__xludf.DUMMYFUNCTION("""COMPUTED_VALUE"""),45835.66666666667)</f>
        <v>45835.66667</v>
      </c>
      <c r="K79" s="1">
        <f>IFERROR(__xludf.DUMMYFUNCTION("""COMPUTED_VALUE"""),1272.07)</f>
        <v>1272.07</v>
      </c>
      <c r="M79" s="2">
        <f>IFERROR(__xludf.DUMMYFUNCTION("""COMPUTED_VALUE"""),45835.66666666667)</f>
        <v>45835.66667</v>
      </c>
      <c r="N79" s="1">
        <f>IFERROR(__xludf.DUMMYFUNCTION("""COMPUTED_VALUE"""),1.40792074E8)</f>
        <v>140792074</v>
      </c>
    </row>
    <row r="80">
      <c r="A80" s="2">
        <f>IFERROR(__xludf.DUMMYFUNCTION("""COMPUTED_VALUE"""),45841.54166666667)</f>
        <v>45841.54167</v>
      </c>
      <c r="B80" s="1">
        <f>IFERROR(__xludf.DUMMYFUNCTION("""COMPUTED_VALUE"""),1273.85)</f>
        <v>1273.85</v>
      </c>
      <c r="D80" s="2">
        <f>IFERROR(__xludf.DUMMYFUNCTION("""COMPUTED_VALUE"""),45841.54166666667)</f>
        <v>45841.54167</v>
      </c>
      <c r="E80" s="1">
        <f>IFERROR(__xludf.DUMMYFUNCTION("""COMPUTED_VALUE"""),1289.75)</f>
        <v>1289.75</v>
      </c>
      <c r="G80" s="2">
        <f>IFERROR(__xludf.DUMMYFUNCTION("""COMPUTED_VALUE"""),45841.54166666667)</f>
        <v>45841.54167</v>
      </c>
      <c r="H80" s="1">
        <f>IFERROR(__xludf.DUMMYFUNCTION("""COMPUTED_VALUE"""),1267.3)</f>
        <v>1267.3</v>
      </c>
      <c r="J80" s="2">
        <f>IFERROR(__xludf.DUMMYFUNCTION("""COMPUTED_VALUE"""),45841.54166666667)</f>
        <v>45841.54167</v>
      </c>
      <c r="K80" s="1">
        <f>IFERROR(__xludf.DUMMYFUNCTION("""COMPUTED_VALUE"""),1285.15)</f>
        <v>1285.15</v>
      </c>
      <c r="M80" s="2">
        <f>IFERROR(__xludf.DUMMYFUNCTION("""COMPUTED_VALUE"""),45841.54166666667)</f>
        <v>45841.54167</v>
      </c>
      <c r="N80" s="1">
        <f>IFERROR(__xludf.DUMMYFUNCTION("""COMPUTED_VALUE"""),8.1712651E7)</f>
        <v>81712651</v>
      </c>
    </row>
    <row r="81">
      <c r="A81" s="2">
        <f>IFERROR(__xludf.DUMMYFUNCTION("""COMPUTED_VALUE"""),45849.66666666667)</f>
        <v>45849.66667</v>
      </c>
      <c r="B81" s="1">
        <f>IFERROR(__xludf.DUMMYFUNCTION("""COMPUTED_VALUE"""),1284.57)</f>
        <v>1284.57</v>
      </c>
      <c r="D81" s="2">
        <f>IFERROR(__xludf.DUMMYFUNCTION("""COMPUTED_VALUE"""),45849.66666666667)</f>
        <v>45849.66667</v>
      </c>
      <c r="E81" s="1">
        <f>IFERROR(__xludf.DUMMYFUNCTION("""COMPUTED_VALUE"""),1307.61)</f>
        <v>1307.61</v>
      </c>
      <c r="G81" s="2">
        <f>IFERROR(__xludf.DUMMYFUNCTION("""COMPUTED_VALUE"""),45849.66666666667)</f>
        <v>45849.66667</v>
      </c>
      <c r="H81" s="1">
        <f>IFERROR(__xludf.DUMMYFUNCTION("""COMPUTED_VALUE"""),1274.31)</f>
        <v>1274.31</v>
      </c>
      <c r="J81" s="2">
        <f>IFERROR(__xludf.DUMMYFUNCTION("""COMPUTED_VALUE"""),45849.66666666667)</f>
        <v>45849.66667</v>
      </c>
      <c r="K81" s="1">
        <f>IFERROR(__xludf.DUMMYFUNCTION("""COMPUTED_VALUE"""),1298.16)</f>
        <v>1298.16</v>
      </c>
      <c r="M81" s="2">
        <f>IFERROR(__xludf.DUMMYFUNCTION("""COMPUTED_VALUE"""),45849.66666666667)</f>
        <v>45849.66667</v>
      </c>
      <c r="N81" s="1">
        <f>IFERROR(__xludf.DUMMYFUNCTION("""COMPUTED_VALUE"""),1.19440678E8)</f>
        <v>119440678</v>
      </c>
    </row>
    <row r="82">
      <c r="A82" s="2">
        <f>IFERROR(__xludf.DUMMYFUNCTION("""COMPUTED_VALUE"""),45856.66666666667)</f>
        <v>45856.66667</v>
      </c>
      <c r="B82" s="1">
        <f>IFERROR(__xludf.DUMMYFUNCTION("""COMPUTED_VALUE"""),1300.57)</f>
        <v>1300.57</v>
      </c>
      <c r="D82" s="2">
        <f>IFERROR(__xludf.DUMMYFUNCTION("""COMPUTED_VALUE"""),45856.66666666667)</f>
        <v>45856.66667</v>
      </c>
      <c r="E82" s="1">
        <f>IFERROR(__xludf.DUMMYFUNCTION("""COMPUTED_VALUE"""),1330.01)</f>
        <v>1330.01</v>
      </c>
      <c r="G82" s="2">
        <f>IFERROR(__xludf.DUMMYFUNCTION("""COMPUTED_VALUE"""),45856.66666666667)</f>
        <v>45856.66667</v>
      </c>
      <c r="H82" s="1">
        <f>IFERROR(__xludf.DUMMYFUNCTION("""COMPUTED_VALUE"""),1300.57)</f>
        <v>1300.57</v>
      </c>
      <c r="J82" s="2">
        <f>IFERROR(__xludf.DUMMYFUNCTION("""COMPUTED_VALUE"""),45856.66666666667)</f>
        <v>45856.66667</v>
      </c>
      <c r="K82" s="1">
        <f>IFERROR(__xludf.DUMMYFUNCTION("""COMPUTED_VALUE"""),1316.43)</f>
        <v>1316.43</v>
      </c>
      <c r="M82" s="2">
        <f>IFERROR(__xludf.DUMMYFUNCTION("""COMPUTED_VALUE"""),45856.66666666667)</f>
        <v>45856.66667</v>
      </c>
      <c r="N82" s="1">
        <f>IFERROR(__xludf.DUMMYFUNCTION("""COMPUTED_VALUE"""),1.53952203E8)</f>
        <v>153952203</v>
      </c>
    </row>
    <row r="83">
      <c r="A83" s="2">
        <f>IFERROR(__xludf.DUMMYFUNCTION("""COMPUTED_VALUE"""),45863.66666666667)</f>
        <v>45863.66667</v>
      </c>
      <c r="B83" s="1">
        <f>IFERROR(__xludf.DUMMYFUNCTION("""COMPUTED_VALUE"""),1315.45)</f>
        <v>1315.45</v>
      </c>
      <c r="D83" s="2">
        <f>IFERROR(__xludf.DUMMYFUNCTION("""COMPUTED_VALUE"""),45863.66666666667)</f>
        <v>45863.66667</v>
      </c>
      <c r="E83" s="1">
        <f>IFERROR(__xludf.DUMMYFUNCTION("""COMPUTED_VALUE"""),1346.72)</f>
        <v>1346.72</v>
      </c>
      <c r="G83" s="2">
        <f>IFERROR(__xludf.DUMMYFUNCTION("""COMPUTED_VALUE"""),45863.66666666667)</f>
        <v>45863.66667</v>
      </c>
      <c r="H83" s="1">
        <f>IFERROR(__xludf.DUMMYFUNCTION("""COMPUTED_VALUE"""),1315.45)</f>
        <v>1315.45</v>
      </c>
      <c r="J83" s="2">
        <f>IFERROR(__xludf.DUMMYFUNCTION("""COMPUTED_VALUE"""),45863.66666666667)</f>
        <v>45863.66667</v>
      </c>
      <c r="K83" s="1">
        <f>IFERROR(__xludf.DUMMYFUNCTION("""COMPUTED_VALUE"""),1321.53)</f>
        <v>1321.53</v>
      </c>
      <c r="M83" s="2">
        <f>IFERROR(__xludf.DUMMYFUNCTION("""COMPUTED_VALUE"""),45863.66666666667)</f>
        <v>45863.66667</v>
      </c>
      <c r="N83" s="1">
        <f>IFERROR(__xludf.DUMMYFUNCTION("""COMPUTED_VALUE"""),1.0207344E8)</f>
        <v>102073440</v>
      </c>
    </row>
    <row r="84">
      <c r="A84" s="2">
        <f>IFERROR(__xludf.DUMMYFUNCTION("""COMPUTED_VALUE"""),45870.66666666667)</f>
        <v>45870.66667</v>
      </c>
      <c r="B84" s="1">
        <f>IFERROR(__xludf.DUMMYFUNCTION("""COMPUTED_VALUE"""),1321.56)</f>
        <v>1321.56</v>
      </c>
      <c r="D84" s="2">
        <f>IFERROR(__xludf.DUMMYFUNCTION("""COMPUTED_VALUE"""),45870.66666666667)</f>
        <v>45870.66667</v>
      </c>
      <c r="E84" s="1">
        <f>IFERROR(__xludf.DUMMYFUNCTION("""COMPUTED_VALUE"""),1322.81)</f>
        <v>1322.81</v>
      </c>
      <c r="G84" s="2">
        <f>IFERROR(__xludf.DUMMYFUNCTION("""COMPUTED_VALUE"""),45870.66666666667)</f>
        <v>45870.66667</v>
      </c>
      <c r="H84" s="1">
        <f>IFERROR(__xludf.DUMMYFUNCTION("""COMPUTED_VALUE"""),1292.58)</f>
        <v>1292.58</v>
      </c>
      <c r="J84" s="2">
        <f>IFERROR(__xludf.DUMMYFUNCTION("""COMPUTED_VALUE"""),45870.66666666667)</f>
        <v>45870.66667</v>
      </c>
      <c r="K84" s="1">
        <f>IFERROR(__xludf.DUMMYFUNCTION("""COMPUTED_VALUE"""),1313.58)</f>
        <v>1313.58</v>
      </c>
      <c r="M84" s="2">
        <f>IFERROR(__xludf.DUMMYFUNCTION("""COMPUTED_VALUE"""),45870.66666666667)</f>
        <v>45870.66667</v>
      </c>
      <c r="N84" s="1">
        <f>IFERROR(__xludf.DUMMYFUNCTION("""COMPUTED_VALUE"""),1.38282916E8)</f>
        <v>138282916</v>
      </c>
    </row>
    <row r="85">
      <c r="A85" s="2">
        <f>IFERROR(__xludf.DUMMYFUNCTION("""COMPUTED_VALUE"""),45877.66666666667)</f>
        <v>45877.66667</v>
      </c>
      <c r="B85" s="1">
        <f>IFERROR(__xludf.DUMMYFUNCTION("""COMPUTED_VALUE"""),1313.88)</f>
        <v>1313.88</v>
      </c>
      <c r="D85" s="2">
        <f>IFERROR(__xludf.DUMMYFUNCTION("""COMPUTED_VALUE"""),45877.66666666667)</f>
        <v>45877.66667</v>
      </c>
      <c r="E85" s="1">
        <f>IFERROR(__xludf.DUMMYFUNCTION("""COMPUTED_VALUE"""),1330.38)</f>
        <v>1330.38</v>
      </c>
      <c r="G85" s="2">
        <f>IFERROR(__xludf.DUMMYFUNCTION("""COMPUTED_VALUE"""),45877.66666666667)</f>
        <v>45877.66667</v>
      </c>
      <c r="H85" s="1">
        <f>IFERROR(__xludf.DUMMYFUNCTION("""COMPUTED_VALUE"""),1301.35)</f>
        <v>1301.35</v>
      </c>
      <c r="J85" s="2">
        <f>IFERROR(__xludf.DUMMYFUNCTION("""COMPUTED_VALUE"""),45877.66666666667)</f>
        <v>45877.66667</v>
      </c>
      <c r="K85" s="1">
        <f>IFERROR(__xludf.DUMMYFUNCTION("""COMPUTED_VALUE"""),1320.85)</f>
        <v>1320.85</v>
      </c>
      <c r="M85" s="2">
        <f>IFERROR(__xludf.DUMMYFUNCTION("""COMPUTED_VALUE"""),45877.66666666667)</f>
        <v>45877.66667</v>
      </c>
      <c r="N85" s="1">
        <f>IFERROR(__xludf.DUMMYFUNCTION("""COMPUTED_VALUE"""),1.40462301E8)</f>
        <v>140462301</v>
      </c>
    </row>
    <row r="86">
      <c r="A86" s="2">
        <f>IFERROR(__xludf.DUMMYFUNCTION("""COMPUTED_VALUE"""),45884.66666666667)</f>
        <v>45884.66667</v>
      </c>
      <c r="B86" s="1">
        <f>IFERROR(__xludf.DUMMYFUNCTION("""COMPUTED_VALUE"""),1321.47)</f>
        <v>1321.47</v>
      </c>
      <c r="D86" s="2">
        <f>IFERROR(__xludf.DUMMYFUNCTION("""COMPUTED_VALUE"""),45884.66666666667)</f>
        <v>45884.66667</v>
      </c>
      <c r="E86" s="1">
        <f>IFERROR(__xludf.DUMMYFUNCTION("""COMPUTED_VALUE"""),1322.25)</f>
        <v>1322.25</v>
      </c>
      <c r="G86" s="2">
        <f>IFERROR(__xludf.DUMMYFUNCTION("""COMPUTED_VALUE"""),45884.66666666667)</f>
        <v>45884.66667</v>
      </c>
      <c r="H86" s="1">
        <f>IFERROR(__xludf.DUMMYFUNCTION("""COMPUTED_VALUE"""),1271.64)</f>
        <v>1271.64</v>
      </c>
      <c r="J86" s="2">
        <f>IFERROR(__xludf.DUMMYFUNCTION("""COMPUTED_VALUE"""),45884.66666666667)</f>
        <v>45884.66667</v>
      </c>
      <c r="K86" s="1">
        <f>IFERROR(__xludf.DUMMYFUNCTION("""COMPUTED_VALUE"""),1272.48)</f>
        <v>1272.48</v>
      </c>
      <c r="M86" s="2">
        <f>IFERROR(__xludf.DUMMYFUNCTION("""COMPUTED_VALUE"""),45884.66666666667)</f>
        <v>45884.66667</v>
      </c>
      <c r="N86" s="1">
        <f>IFERROR(__xludf.DUMMYFUNCTION("""COMPUTED_VALUE"""),1.57428021E8)</f>
        <v>157428021</v>
      </c>
    </row>
    <row r="87">
      <c r="A87" s="2">
        <f>IFERROR(__xludf.DUMMYFUNCTION("""COMPUTED_VALUE"""),45891.66666666667)</f>
        <v>45891.66667</v>
      </c>
      <c r="B87" s="1">
        <f>IFERROR(__xludf.DUMMYFUNCTION("""COMPUTED_VALUE"""),1273.5)</f>
        <v>1273.5</v>
      </c>
      <c r="D87" s="2">
        <f>IFERROR(__xludf.DUMMYFUNCTION("""COMPUTED_VALUE"""),45891.66666666667)</f>
        <v>45891.66667</v>
      </c>
      <c r="E87" s="1">
        <f>IFERROR(__xludf.DUMMYFUNCTION("""COMPUTED_VALUE"""),1305.96)</f>
        <v>1305.96</v>
      </c>
      <c r="G87" s="2">
        <f>IFERROR(__xludf.DUMMYFUNCTION("""COMPUTED_VALUE"""),45891.66666666667)</f>
        <v>45891.66667</v>
      </c>
      <c r="H87" s="1">
        <f>IFERROR(__xludf.DUMMYFUNCTION("""COMPUTED_VALUE"""),1270.44)</f>
        <v>1270.44</v>
      </c>
      <c r="J87" s="2">
        <f>IFERROR(__xludf.DUMMYFUNCTION("""COMPUTED_VALUE"""),45891.66666666667)</f>
        <v>45891.66667</v>
      </c>
      <c r="K87" s="1">
        <f>IFERROR(__xludf.DUMMYFUNCTION("""COMPUTED_VALUE"""),1282.12)</f>
        <v>1282.12</v>
      </c>
      <c r="M87" s="2">
        <f>IFERROR(__xludf.DUMMYFUNCTION("""COMPUTED_VALUE"""),45891.66666666667)</f>
        <v>45891.66667</v>
      </c>
      <c r="N87" s="1">
        <f>IFERROR(__xludf.DUMMYFUNCTION("""COMPUTED_VALUE"""),1.14634371E8)</f>
        <v>114634371</v>
      </c>
    </row>
    <row r="88">
      <c r="A88" s="2">
        <f>IFERROR(__xludf.DUMMYFUNCTION("""COMPUTED_VALUE"""),45898.66666666667)</f>
        <v>45898.66667</v>
      </c>
      <c r="B88" s="1">
        <f>IFERROR(__xludf.DUMMYFUNCTION("""COMPUTED_VALUE"""),1280.89)</f>
        <v>1280.89</v>
      </c>
      <c r="D88" s="2">
        <f>IFERROR(__xludf.DUMMYFUNCTION("""COMPUTED_VALUE"""),45898.66666666667)</f>
        <v>45898.66667</v>
      </c>
      <c r="E88" s="1">
        <f>IFERROR(__xludf.DUMMYFUNCTION("""COMPUTED_VALUE"""),1285.77)</f>
        <v>1285.77</v>
      </c>
      <c r="G88" s="2">
        <f>IFERROR(__xludf.DUMMYFUNCTION("""COMPUTED_VALUE"""),45898.66666666667)</f>
        <v>45898.66667</v>
      </c>
      <c r="H88" s="1">
        <f>IFERROR(__xludf.DUMMYFUNCTION("""COMPUTED_VALUE"""),1252.61)</f>
        <v>1252.61</v>
      </c>
      <c r="J88" s="2">
        <f>IFERROR(__xludf.DUMMYFUNCTION("""COMPUTED_VALUE"""),45898.66666666667)</f>
        <v>45898.66667</v>
      </c>
      <c r="K88" s="1">
        <f>IFERROR(__xludf.DUMMYFUNCTION("""COMPUTED_VALUE"""),1265.93)</f>
        <v>1265.93</v>
      </c>
      <c r="M88" s="2">
        <f>IFERROR(__xludf.DUMMYFUNCTION("""COMPUTED_VALUE"""),45898.66666666667)</f>
        <v>45898.66667</v>
      </c>
      <c r="N88" s="1">
        <f>IFERROR(__xludf.DUMMYFUNCTION("""COMPUTED_VALUE"""),1.15476288E8)</f>
        <v>115476288</v>
      </c>
    </row>
    <row r="89">
      <c r="A89" s="2">
        <f>IFERROR(__xludf.DUMMYFUNCTION("""COMPUTED_VALUE"""),45905.66666666667)</f>
        <v>45905.66667</v>
      </c>
      <c r="B89" s="1">
        <f>IFERROR(__xludf.DUMMYFUNCTION("""COMPUTED_VALUE"""),1266.02)</f>
        <v>1266.02</v>
      </c>
      <c r="D89" s="2">
        <f>IFERROR(__xludf.DUMMYFUNCTION("""COMPUTED_VALUE"""),45905.66666666667)</f>
        <v>45905.66667</v>
      </c>
      <c r="E89" s="1">
        <f>IFERROR(__xludf.DUMMYFUNCTION("""COMPUTED_VALUE"""),1283.63)</f>
        <v>1283.63</v>
      </c>
      <c r="G89" s="2">
        <f>IFERROR(__xludf.DUMMYFUNCTION("""COMPUTED_VALUE"""),45905.66666666667)</f>
        <v>45905.66667</v>
      </c>
      <c r="H89" s="1">
        <f>IFERROR(__xludf.DUMMYFUNCTION("""COMPUTED_VALUE"""),1262.83)</f>
        <v>1262.83</v>
      </c>
      <c r="J89" s="2">
        <f>IFERROR(__xludf.DUMMYFUNCTION("""COMPUTED_VALUE"""),45905.66666666667)</f>
        <v>45905.66667</v>
      </c>
      <c r="K89" s="1">
        <f>IFERROR(__xludf.DUMMYFUNCTION("""COMPUTED_VALUE"""),1281.64)</f>
        <v>1281.64</v>
      </c>
      <c r="M89" s="2">
        <f>IFERROR(__xludf.DUMMYFUNCTION("""COMPUTED_VALUE"""),45905.66666666667)</f>
        <v>45905.66667</v>
      </c>
      <c r="N89" s="1">
        <f>IFERROR(__xludf.DUMMYFUNCTION("""COMPUTED_VALUE"""),9.5209269E7)</f>
        <v>95209269</v>
      </c>
    </row>
    <row r="90">
      <c r="A90" s="2">
        <f>IFERROR(__xludf.DUMMYFUNCTION("""COMPUTED_VALUE"""),45912.66666666667)</f>
        <v>45912.66667</v>
      </c>
      <c r="B90" s="1">
        <f>IFERROR(__xludf.DUMMYFUNCTION("""COMPUTED_VALUE"""),1284.33)</f>
        <v>1284.33</v>
      </c>
      <c r="D90" s="2">
        <f>IFERROR(__xludf.DUMMYFUNCTION("""COMPUTED_VALUE"""),45912.66666666667)</f>
        <v>45912.66667</v>
      </c>
      <c r="E90" s="1">
        <f>IFERROR(__xludf.DUMMYFUNCTION("""COMPUTED_VALUE"""),1304.51)</f>
        <v>1304.51</v>
      </c>
      <c r="G90" s="2">
        <f>IFERROR(__xludf.DUMMYFUNCTION("""COMPUTED_VALUE"""),45912.66666666667)</f>
        <v>45912.66667</v>
      </c>
      <c r="H90" s="1">
        <f>IFERROR(__xludf.DUMMYFUNCTION("""COMPUTED_VALUE"""),1262.72)</f>
        <v>1262.72</v>
      </c>
      <c r="J90" s="2">
        <f>IFERROR(__xludf.DUMMYFUNCTION("""COMPUTED_VALUE"""),45912.66666666667)</f>
        <v>45912.66667</v>
      </c>
      <c r="K90" s="1">
        <f>IFERROR(__xludf.DUMMYFUNCTION("""COMPUTED_VALUE"""),1295.39)</f>
        <v>1295.39</v>
      </c>
      <c r="M90" s="2">
        <f>IFERROR(__xludf.DUMMYFUNCTION("""COMPUTED_VALUE"""),45912.66666666667)</f>
        <v>45912.66667</v>
      </c>
      <c r="N90" s="1">
        <f>IFERROR(__xludf.DUMMYFUNCTION("""COMPUTED_VALUE"""),1.40178933E8)</f>
        <v>140178933</v>
      </c>
    </row>
    <row r="91">
      <c r="A91" s="2">
        <f>IFERROR(__xludf.DUMMYFUNCTION("""COMPUTED_VALUE"""),45919.66666666667)</f>
        <v>45919.66667</v>
      </c>
      <c r="B91" s="1">
        <f>IFERROR(__xludf.DUMMYFUNCTION("""COMPUTED_VALUE"""),1295.46)</f>
        <v>1295.46</v>
      </c>
      <c r="D91" s="2">
        <f>IFERROR(__xludf.DUMMYFUNCTION("""COMPUTED_VALUE"""),45919.66666666667)</f>
        <v>45919.66667</v>
      </c>
      <c r="E91" s="1">
        <f>IFERROR(__xludf.DUMMYFUNCTION("""COMPUTED_VALUE"""),1297.99)</f>
        <v>1297.99</v>
      </c>
      <c r="G91" s="2">
        <f>IFERROR(__xludf.DUMMYFUNCTION("""COMPUTED_VALUE"""),45919.66666666667)</f>
        <v>45919.66667</v>
      </c>
      <c r="H91" s="1">
        <f>IFERROR(__xludf.DUMMYFUNCTION("""COMPUTED_VALUE"""),1257.83)</f>
        <v>1257.83</v>
      </c>
      <c r="J91" s="2">
        <f>IFERROR(__xludf.DUMMYFUNCTION("""COMPUTED_VALUE"""),45919.66666666667)</f>
        <v>45919.66667</v>
      </c>
      <c r="K91" s="1">
        <f>IFERROR(__xludf.DUMMYFUNCTION("""COMPUTED_VALUE"""),1261.24)</f>
        <v>1261.24</v>
      </c>
      <c r="M91" s="2">
        <f>IFERROR(__xludf.DUMMYFUNCTION("""COMPUTED_VALUE"""),45919.66666666667)</f>
        <v>45919.66667</v>
      </c>
      <c r="N91" s="1">
        <f>IFERROR(__xludf.DUMMYFUNCTION("""COMPUTED_VALUE"""),1.82455997E8)</f>
        <v>182455997</v>
      </c>
    </row>
  </sheetData>
  <drawing r:id="rId1"/>
</worksheet>
</file>