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IFERROR(__xludf.DUMMYFUNCTION("GOOGLEFINANCE(""DJUSHR"", ""open"", DATE(2024,1,1), TODAY(), ""WEEKLY"")"),"Date")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IFERROR(__xludf.DUMMYFUNCTION("GOOGLEFINANCE(""DJUSHR"", ""high"", DATE(2024,1,1), TODAY(), ""WEEKLY"")"),"Date")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IFERROR(__xludf.DUMMYFUNCTION("GOOGLEFINANCE(""DJUSHR"", ""low"", DATE(2024,1,1), TODAY(), ""WEEKLY"")"),"Date")</f>
        <v>Date</v>
      </c>
      <c r="H1" s="1" t="str">
        <f>IFERROR(__xludf.DUMMYFUNCTION("""COMPUTED_VALUE"""),"Low")</f>
        <v>Low</v>
      </c>
      <c r="J1" s="1" t="str">
        <f>IFERROR(__xludf.DUMMYFUNCTION("GOOGLEFINANCE(""DJUSHR"", ""close"", DATE(2024,1,1), TODAY(), ""WEEKLY"")"),"Date")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IFERROR(__xludf.DUMMYFUNCTION("GOOGLEFINANCE(""DJUSHR"", ""volume"", DATE(2024,1,1), TODAY(), ""WEEKLY"")"),"Date")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IFERROR(__xludf.DUMMYFUNCTION("""COMPUTED_VALUE"""),45296.66666666667)</f>
        <v>45296.66667</v>
      </c>
      <c r="B2" s="1">
        <f>IFERROR(__xludf.DUMMYFUNCTION("""COMPUTED_VALUE"""),4087.52)</f>
        <v>4087.52</v>
      </c>
      <c r="D2" s="2">
        <f>IFERROR(__xludf.DUMMYFUNCTION("""COMPUTED_VALUE"""),45296.66666666667)</f>
        <v>45296.66667</v>
      </c>
      <c r="E2" s="1">
        <f>IFERROR(__xludf.DUMMYFUNCTION("""COMPUTED_VALUE"""),4131.49)</f>
        <v>4131.49</v>
      </c>
      <c r="G2" s="2">
        <f>IFERROR(__xludf.DUMMYFUNCTION("""COMPUTED_VALUE"""),45296.66666666667)</f>
        <v>45296.66667</v>
      </c>
      <c r="H2" s="1">
        <f>IFERROR(__xludf.DUMMYFUNCTION("""COMPUTED_VALUE"""),3970.49)</f>
        <v>3970.49</v>
      </c>
      <c r="J2" s="2">
        <f>IFERROR(__xludf.DUMMYFUNCTION("""COMPUTED_VALUE"""),45296.66666666667)</f>
        <v>45296.66667</v>
      </c>
      <c r="K2" s="1">
        <f>IFERROR(__xludf.DUMMYFUNCTION("""COMPUTED_VALUE"""),4020.98)</f>
        <v>4020.98</v>
      </c>
      <c r="M2" s="2">
        <f>IFERROR(__xludf.DUMMYFUNCTION("""COMPUTED_VALUE"""),45296.66666666667)</f>
        <v>45296.66667</v>
      </c>
      <c r="N2" s="1">
        <f>IFERROR(__xludf.DUMMYFUNCTION("""COMPUTED_VALUE"""),1.17948727E8)</f>
        <v>117948727</v>
      </c>
    </row>
    <row r="3">
      <c r="A3" s="2">
        <f>IFERROR(__xludf.DUMMYFUNCTION("""COMPUTED_VALUE"""),45303.66666666667)</f>
        <v>45303.66667</v>
      </c>
      <c r="B3" s="1">
        <f>IFERROR(__xludf.DUMMYFUNCTION("""COMPUTED_VALUE"""),4019.99)</f>
        <v>4019.99</v>
      </c>
      <c r="D3" s="2">
        <f>IFERROR(__xludf.DUMMYFUNCTION("""COMPUTED_VALUE"""),45303.66666666667)</f>
        <v>45303.66667</v>
      </c>
      <c r="E3" s="1">
        <f>IFERROR(__xludf.DUMMYFUNCTION("""COMPUTED_VALUE"""),4068.38)</f>
        <v>4068.38</v>
      </c>
      <c r="G3" s="2">
        <f>IFERROR(__xludf.DUMMYFUNCTION("""COMPUTED_VALUE"""),45303.66666666667)</f>
        <v>45303.66667</v>
      </c>
      <c r="H3" s="1">
        <f>IFERROR(__xludf.DUMMYFUNCTION("""COMPUTED_VALUE"""),3982.71)</f>
        <v>3982.71</v>
      </c>
      <c r="J3" s="2">
        <f>IFERROR(__xludf.DUMMYFUNCTION("""COMPUTED_VALUE"""),45303.66666666667)</f>
        <v>45303.66667</v>
      </c>
      <c r="K3" s="1">
        <f>IFERROR(__xludf.DUMMYFUNCTION("""COMPUTED_VALUE"""),3999.47)</f>
        <v>3999.47</v>
      </c>
      <c r="M3" s="2">
        <f>IFERROR(__xludf.DUMMYFUNCTION("""COMPUTED_VALUE"""),45303.66666666667)</f>
        <v>45303.66667</v>
      </c>
      <c r="N3" s="1">
        <f>IFERROR(__xludf.DUMMYFUNCTION("""COMPUTED_VALUE"""),1.14986558E8)</f>
        <v>114986558</v>
      </c>
    </row>
    <row r="4">
      <c r="A4" s="2">
        <f>IFERROR(__xludf.DUMMYFUNCTION("""COMPUTED_VALUE"""),45310.66666666667)</f>
        <v>45310.66667</v>
      </c>
      <c r="B4" s="1">
        <f>IFERROR(__xludf.DUMMYFUNCTION("""COMPUTED_VALUE"""),3992.01)</f>
        <v>3992.01</v>
      </c>
      <c r="D4" s="2">
        <f>IFERROR(__xludf.DUMMYFUNCTION("""COMPUTED_VALUE"""),45310.66666666667)</f>
        <v>45310.66667</v>
      </c>
      <c r="E4" s="1">
        <f>IFERROR(__xludf.DUMMYFUNCTION("""COMPUTED_VALUE"""),4006.02)</f>
        <v>4006.02</v>
      </c>
      <c r="G4" s="2">
        <f>IFERROR(__xludf.DUMMYFUNCTION("""COMPUTED_VALUE"""),45310.66666666667)</f>
        <v>45310.66667</v>
      </c>
      <c r="H4" s="1">
        <f>IFERROR(__xludf.DUMMYFUNCTION("""COMPUTED_VALUE"""),3889.24)</f>
        <v>3889.24</v>
      </c>
      <c r="J4" s="2">
        <f>IFERROR(__xludf.DUMMYFUNCTION("""COMPUTED_VALUE"""),45310.66666666667)</f>
        <v>45310.66667</v>
      </c>
      <c r="K4" s="1">
        <f>IFERROR(__xludf.DUMMYFUNCTION("""COMPUTED_VALUE"""),3969.4)</f>
        <v>3969.4</v>
      </c>
      <c r="M4" s="2">
        <f>IFERROR(__xludf.DUMMYFUNCTION("""COMPUTED_VALUE"""),45310.66666666667)</f>
        <v>45310.66667</v>
      </c>
      <c r="N4" s="1">
        <f>IFERROR(__xludf.DUMMYFUNCTION("""COMPUTED_VALUE"""),9.113372E7)</f>
        <v>91133720</v>
      </c>
    </row>
    <row r="5">
      <c r="A5" s="2">
        <f>IFERROR(__xludf.DUMMYFUNCTION("""COMPUTED_VALUE"""),45317.66666666667)</f>
        <v>45317.66667</v>
      </c>
      <c r="B5" s="1">
        <f>IFERROR(__xludf.DUMMYFUNCTION("""COMPUTED_VALUE"""),3970.77)</f>
        <v>3970.77</v>
      </c>
      <c r="D5" s="2">
        <f>IFERROR(__xludf.DUMMYFUNCTION("""COMPUTED_VALUE"""),45317.66666666667)</f>
        <v>45317.66667</v>
      </c>
      <c r="E5" s="1">
        <f>IFERROR(__xludf.DUMMYFUNCTION("""COMPUTED_VALUE"""),4174.76)</f>
        <v>4174.76</v>
      </c>
      <c r="G5" s="2">
        <f>IFERROR(__xludf.DUMMYFUNCTION("""COMPUTED_VALUE"""),45317.66666666667)</f>
        <v>45317.66667</v>
      </c>
      <c r="H5" s="1">
        <f>IFERROR(__xludf.DUMMYFUNCTION("""COMPUTED_VALUE"""),3970.77)</f>
        <v>3970.77</v>
      </c>
      <c r="J5" s="2">
        <f>IFERROR(__xludf.DUMMYFUNCTION("""COMPUTED_VALUE"""),45317.66666666667)</f>
        <v>45317.66667</v>
      </c>
      <c r="K5" s="1">
        <f>IFERROR(__xludf.DUMMYFUNCTION("""COMPUTED_VALUE"""),4132.75)</f>
        <v>4132.75</v>
      </c>
      <c r="M5" s="2">
        <f>IFERROR(__xludf.DUMMYFUNCTION("""COMPUTED_VALUE"""),45317.66666666667)</f>
        <v>45317.66667</v>
      </c>
      <c r="N5" s="1">
        <f>IFERROR(__xludf.DUMMYFUNCTION("""COMPUTED_VALUE"""),1.08352636E8)</f>
        <v>108352636</v>
      </c>
    </row>
    <row r="6">
      <c r="A6" s="2">
        <f>IFERROR(__xludf.DUMMYFUNCTION("""COMPUTED_VALUE"""),45324.66666666667)</f>
        <v>45324.66667</v>
      </c>
      <c r="B6" s="1">
        <f>IFERROR(__xludf.DUMMYFUNCTION("""COMPUTED_VALUE"""),4130.91)</f>
        <v>4130.91</v>
      </c>
      <c r="D6" s="2">
        <f>IFERROR(__xludf.DUMMYFUNCTION("""COMPUTED_VALUE"""),45324.66666666667)</f>
        <v>45324.66667</v>
      </c>
      <c r="E6" s="1">
        <f>IFERROR(__xludf.DUMMYFUNCTION("""COMPUTED_VALUE"""),4261.53)</f>
        <v>4261.53</v>
      </c>
      <c r="G6" s="2">
        <f>IFERROR(__xludf.DUMMYFUNCTION("""COMPUTED_VALUE"""),45324.66666666667)</f>
        <v>45324.66667</v>
      </c>
      <c r="H6" s="1">
        <f>IFERROR(__xludf.DUMMYFUNCTION("""COMPUTED_VALUE"""),4117.67)</f>
        <v>4117.67</v>
      </c>
      <c r="J6" s="2">
        <f>IFERROR(__xludf.DUMMYFUNCTION("""COMPUTED_VALUE"""),45324.66666666667)</f>
        <v>45324.66667</v>
      </c>
      <c r="K6" s="1">
        <f>IFERROR(__xludf.DUMMYFUNCTION("""COMPUTED_VALUE"""),4237.09)</f>
        <v>4237.09</v>
      </c>
      <c r="M6" s="2">
        <f>IFERROR(__xludf.DUMMYFUNCTION("""COMPUTED_VALUE"""),45324.66666666667)</f>
        <v>45324.66667</v>
      </c>
      <c r="N6" s="1">
        <f>IFERROR(__xludf.DUMMYFUNCTION("""COMPUTED_VALUE"""),1.22331992E8)</f>
        <v>122331992</v>
      </c>
    </row>
    <row r="7">
      <c r="A7" s="2">
        <f>IFERROR(__xludf.DUMMYFUNCTION("""COMPUTED_VALUE"""),45331.66666666667)</f>
        <v>45331.66667</v>
      </c>
      <c r="B7" s="1">
        <f>IFERROR(__xludf.DUMMYFUNCTION("""COMPUTED_VALUE"""),4232.55)</f>
        <v>4232.55</v>
      </c>
      <c r="D7" s="2">
        <f>IFERROR(__xludf.DUMMYFUNCTION("""COMPUTED_VALUE"""),45331.66666666667)</f>
        <v>45331.66667</v>
      </c>
      <c r="E7" s="1">
        <f>IFERROR(__xludf.DUMMYFUNCTION("""COMPUTED_VALUE"""),4332.64)</f>
        <v>4332.64</v>
      </c>
      <c r="G7" s="2">
        <f>IFERROR(__xludf.DUMMYFUNCTION("""COMPUTED_VALUE"""),45331.66666666667)</f>
        <v>45331.66667</v>
      </c>
      <c r="H7" s="1">
        <f>IFERROR(__xludf.DUMMYFUNCTION("""COMPUTED_VALUE"""),4195.76)</f>
        <v>4195.76</v>
      </c>
      <c r="J7" s="2">
        <f>IFERROR(__xludf.DUMMYFUNCTION("""COMPUTED_VALUE"""),45331.66666666667)</f>
        <v>45331.66667</v>
      </c>
      <c r="K7" s="1">
        <f>IFERROR(__xludf.DUMMYFUNCTION("""COMPUTED_VALUE"""),4242.77)</f>
        <v>4242.77</v>
      </c>
      <c r="M7" s="2">
        <f>IFERROR(__xludf.DUMMYFUNCTION("""COMPUTED_VALUE"""),45331.66666666667)</f>
        <v>45331.66667</v>
      </c>
      <c r="N7" s="1">
        <f>IFERROR(__xludf.DUMMYFUNCTION("""COMPUTED_VALUE"""),1.47561169E8)</f>
        <v>147561169</v>
      </c>
    </row>
    <row r="8">
      <c r="A8" s="2">
        <f>IFERROR(__xludf.DUMMYFUNCTION("""COMPUTED_VALUE"""),45338.66666666667)</f>
        <v>45338.66667</v>
      </c>
      <c r="B8" s="1">
        <f>IFERROR(__xludf.DUMMYFUNCTION("""COMPUTED_VALUE"""),4252.47)</f>
        <v>4252.47</v>
      </c>
      <c r="D8" s="2">
        <f>IFERROR(__xludf.DUMMYFUNCTION("""COMPUTED_VALUE"""),45338.66666666667)</f>
        <v>45338.66667</v>
      </c>
      <c r="E8" s="1">
        <f>IFERROR(__xludf.DUMMYFUNCTION("""COMPUTED_VALUE"""),4318.31)</f>
        <v>4318.31</v>
      </c>
      <c r="G8" s="2">
        <f>IFERROR(__xludf.DUMMYFUNCTION("""COMPUTED_VALUE"""),45338.66666666667)</f>
        <v>45338.66667</v>
      </c>
      <c r="H8" s="1">
        <f>IFERROR(__xludf.DUMMYFUNCTION("""COMPUTED_VALUE"""),4177.19)</f>
        <v>4177.19</v>
      </c>
      <c r="J8" s="2">
        <f>IFERROR(__xludf.DUMMYFUNCTION("""COMPUTED_VALUE"""),45338.66666666667)</f>
        <v>45338.66667</v>
      </c>
      <c r="K8" s="1">
        <f>IFERROR(__xludf.DUMMYFUNCTION("""COMPUTED_VALUE"""),4237.06)</f>
        <v>4237.06</v>
      </c>
      <c r="M8" s="2">
        <f>IFERROR(__xludf.DUMMYFUNCTION("""COMPUTED_VALUE"""),45338.66666666667)</f>
        <v>45338.66667</v>
      </c>
      <c r="N8" s="1">
        <f>IFERROR(__xludf.DUMMYFUNCTION("""COMPUTED_VALUE"""),1.51743743E8)</f>
        <v>151743743</v>
      </c>
    </row>
    <row r="9">
      <c r="A9" s="2">
        <f>IFERROR(__xludf.DUMMYFUNCTION("""COMPUTED_VALUE"""),45345.66666666667)</f>
        <v>45345.66667</v>
      </c>
      <c r="B9" s="1">
        <f>IFERROR(__xludf.DUMMYFUNCTION("""COMPUTED_VALUE"""),4200.25)</f>
        <v>4200.25</v>
      </c>
      <c r="D9" s="2">
        <f>IFERROR(__xludf.DUMMYFUNCTION("""COMPUTED_VALUE"""),45345.66666666667)</f>
        <v>45345.66667</v>
      </c>
      <c r="E9" s="1">
        <f>IFERROR(__xludf.DUMMYFUNCTION("""COMPUTED_VALUE"""),4289.75)</f>
        <v>4289.75</v>
      </c>
      <c r="G9" s="2">
        <f>IFERROR(__xludf.DUMMYFUNCTION("""COMPUTED_VALUE"""),45345.66666666667)</f>
        <v>45345.66667</v>
      </c>
      <c r="H9" s="1">
        <f>IFERROR(__xludf.DUMMYFUNCTION("""COMPUTED_VALUE"""),4157.92)</f>
        <v>4157.92</v>
      </c>
      <c r="J9" s="2">
        <f>IFERROR(__xludf.DUMMYFUNCTION("""COMPUTED_VALUE"""),45345.66666666667)</f>
        <v>45345.66667</v>
      </c>
      <c r="K9" s="1">
        <f>IFERROR(__xludf.DUMMYFUNCTION("""COMPUTED_VALUE"""),4280.65)</f>
        <v>4280.65</v>
      </c>
      <c r="M9" s="2">
        <f>IFERROR(__xludf.DUMMYFUNCTION("""COMPUTED_VALUE"""),45345.66666666667)</f>
        <v>45345.66667</v>
      </c>
      <c r="N9" s="1">
        <f>IFERROR(__xludf.DUMMYFUNCTION("""COMPUTED_VALUE"""),8.5732921E7)</f>
        <v>85732921</v>
      </c>
    </row>
    <row r="10">
      <c r="A10" s="2">
        <f>IFERROR(__xludf.DUMMYFUNCTION("""COMPUTED_VALUE"""),45352.66666666667)</f>
        <v>45352.66667</v>
      </c>
      <c r="B10" s="1">
        <f>IFERROR(__xludf.DUMMYFUNCTION("""COMPUTED_VALUE"""),4278.3)</f>
        <v>4278.3</v>
      </c>
      <c r="D10" s="2">
        <f>IFERROR(__xludf.DUMMYFUNCTION("""COMPUTED_VALUE"""),45352.66666666667)</f>
        <v>45352.66667</v>
      </c>
      <c r="E10" s="1">
        <f>IFERROR(__xludf.DUMMYFUNCTION("""COMPUTED_VALUE"""),4390.51)</f>
        <v>4390.51</v>
      </c>
      <c r="G10" s="2">
        <f>IFERROR(__xludf.DUMMYFUNCTION("""COMPUTED_VALUE"""),45352.66666666667)</f>
        <v>45352.66667</v>
      </c>
      <c r="H10" s="1">
        <f>IFERROR(__xludf.DUMMYFUNCTION("""COMPUTED_VALUE"""),4257.39)</f>
        <v>4257.39</v>
      </c>
      <c r="J10" s="2">
        <f>IFERROR(__xludf.DUMMYFUNCTION("""COMPUTED_VALUE"""),45352.66666666667)</f>
        <v>45352.66667</v>
      </c>
      <c r="K10" s="1">
        <f>IFERROR(__xludf.DUMMYFUNCTION("""COMPUTED_VALUE"""),4384.86)</f>
        <v>4384.86</v>
      </c>
      <c r="M10" s="2">
        <f>IFERROR(__xludf.DUMMYFUNCTION("""COMPUTED_VALUE"""),45352.66666666667)</f>
        <v>45352.66667</v>
      </c>
      <c r="N10" s="1">
        <f>IFERROR(__xludf.DUMMYFUNCTION("""COMPUTED_VALUE"""),1.21125367E8)</f>
        <v>121125367</v>
      </c>
    </row>
    <row r="11">
      <c r="A11" s="2">
        <f>IFERROR(__xludf.DUMMYFUNCTION("""COMPUTED_VALUE"""),45359.66666666667)</f>
        <v>45359.66667</v>
      </c>
      <c r="B11" s="1">
        <f>IFERROR(__xludf.DUMMYFUNCTION("""COMPUTED_VALUE"""),4387.48)</f>
        <v>4387.48</v>
      </c>
      <c r="D11" s="2">
        <f>IFERROR(__xludf.DUMMYFUNCTION("""COMPUTED_VALUE"""),45359.66666666667)</f>
        <v>45359.66667</v>
      </c>
      <c r="E11" s="1">
        <f>IFERROR(__xludf.DUMMYFUNCTION("""COMPUTED_VALUE"""),4467.46)</f>
        <v>4467.46</v>
      </c>
      <c r="G11" s="2">
        <f>IFERROR(__xludf.DUMMYFUNCTION("""COMPUTED_VALUE"""),45359.66666666667)</f>
        <v>45359.66667</v>
      </c>
      <c r="H11" s="1">
        <f>IFERROR(__xludf.DUMMYFUNCTION("""COMPUTED_VALUE"""),4351.75)</f>
        <v>4351.75</v>
      </c>
      <c r="J11" s="2">
        <f>IFERROR(__xludf.DUMMYFUNCTION("""COMPUTED_VALUE"""),45359.66666666667)</f>
        <v>45359.66667</v>
      </c>
      <c r="K11" s="1">
        <f>IFERROR(__xludf.DUMMYFUNCTION("""COMPUTED_VALUE"""),4417.42)</f>
        <v>4417.42</v>
      </c>
      <c r="M11" s="2">
        <f>IFERROR(__xludf.DUMMYFUNCTION("""COMPUTED_VALUE"""),45359.66666666667)</f>
        <v>45359.66667</v>
      </c>
      <c r="N11" s="1">
        <f>IFERROR(__xludf.DUMMYFUNCTION("""COMPUTED_VALUE"""),1.52436192E8)</f>
        <v>152436192</v>
      </c>
    </row>
    <row r="12">
      <c r="A12" s="2">
        <f>IFERROR(__xludf.DUMMYFUNCTION("""COMPUTED_VALUE"""),45366.66666666667)</f>
        <v>45366.66667</v>
      </c>
      <c r="B12" s="1">
        <f>IFERROR(__xludf.DUMMYFUNCTION("""COMPUTED_VALUE"""),4419.57)</f>
        <v>4419.57</v>
      </c>
      <c r="D12" s="2">
        <f>IFERROR(__xludf.DUMMYFUNCTION("""COMPUTED_VALUE"""),45366.66666666667)</f>
        <v>45366.66667</v>
      </c>
      <c r="E12" s="1">
        <f>IFERROR(__xludf.DUMMYFUNCTION("""COMPUTED_VALUE"""),4521.05)</f>
        <v>4521.05</v>
      </c>
      <c r="G12" s="2">
        <f>IFERROR(__xludf.DUMMYFUNCTION("""COMPUTED_VALUE"""),45366.66666666667)</f>
        <v>45366.66667</v>
      </c>
      <c r="H12" s="1">
        <f>IFERROR(__xludf.DUMMYFUNCTION("""COMPUTED_VALUE"""),4352.12)</f>
        <v>4352.12</v>
      </c>
      <c r="J12" s="2">
        <f>IFERROR(__xludf.DUMMYFUNCTION("""COMPUTED_VALUE"""),45366.66666666667)</f>
        <v>45366.66667</v>
      </c>
      <c r="K12" s="1">
        <f>IFERROR(__xludf.DUMMYFUNCTION("""COMPUTED_VALUE"""),4515.19)</f>
        <v>4515.19</v>
      </c>
      <c r="M12" s="2">
        <f>IFERROR(__xludf.DUMMYFUNCTION("""COMPUTED_VALUE"""),45366.66666666667)</f>
        <v>45366.66667</v>
      </c>
      <c r="N12" s="1">
        <f>IFERROR(__xludf.DUMMYFUNCTION("""COMPUTED_VALUE"""),1.56282652E8)</f>
        <v>156282652</v>
      </c>
    </row>
    <row r="13">
      <c r="A13" s="2">
        <f>IFERROR(__xludf.DUMMYFUNCTION("""COMPUTED_VALUE"""),45373.66666666667)</f>
        <v>45373.66667</v>
      </c>
      <c r="B13" s="1">
        <f>IFERROR(__xludf.DUMMYFUNCTION("""COMPUTED_VALUE"""),4526.86)</f>
        <v>4526.86</v>
      </c>
      <c r="D13" s="2">
        <f>IFERROR(__xludf.DUMMYFUNCTION("""COMPUTED_VALUE"""),45373.66666666667)</f>
        <v>45373.66667</v>
      </c>
      <c r="E13" s="1">
        <f>IFERROR(__xludf.DUMMYFUNCTION("""COMPUTED_VALUE"""),4737.88)</f>
        <v>4737.88</v>
      </c>
      <c r="G13" s="2">
        <f>IFERROR(__xludf.DUMMYFUNCTION("""COMPUTED_VALUE"""),45373.66666666667)</f>
        <v>45373.66667</v>
      </c>
      <c r="H13" s="1">
        <f>IFERROR(__xludf.DUMMYFUNCTION("""COMPUTED_VALUE"""),4525.0)</f>
        <v>4525</v>
      </c>
      <c r="J13" s="2">
        <f>IFERROR(__xludf.DUMMYFUNCTION("""COMPUTED_VALUE"""),45373.66666666667)</f>
        <v>45373.66667</v>
      </c>
      <c r="K13" s="1">
        <f>IFERROR(__xludf.DUMMYFUNCTION("""COMPUTED_VALUE"""),4684.14)</f>
        <v>4684.14</v>
      </c>
      <c r="M13" s="2">
        <f>IFERROR(__xludf.DUMMYFUNCTION("""COMPUTED_VALUE"""),45373.66666666667)</f>
        <v>45373.66667</v>
      </c>
      <c r="N13" s="1">
        <f>IFERROR(__xludf.DUMMYFUNCTION("""COMPUTED_VALUE"""),1.34344042E8)</f>
        <v>134344042</v>
      </c>
    </row>
    <row r="14">
      <c r="A14" s="2">
        <f>IFERROR(__xludf.DUMMYFUNCTION("""COMPUTED_VALUE"""),45379.66666666667)</f>
        <v>45379.66667</v>
      </c>
      <c r="B14" s="1">
        <f>IFERROR(__xludf.DUMMYFUNCTION("""COMPUTED_VALUE"""),4682.14)</f>
        <v>4682.14</v>
      </c>
      <c r="D14" s="2">
        <f>IFERROR(__xludf.DUMMYFUNCTION("""COMPUTED_VALUE"""),45379.66666666667)</f>
        <v>45379.66667</v>
      </c>
      <c r="E14" s="1">
        <f>IFERROR(__xludf.DUMMYFUNCTION("""COMPUTED_VALUE"""),4788.13)</f>
        <v>4788.13</v>
      </c>
      <c r="G14" s="2">
        <f>IFERROR(__xludf.DUMMYFUNCTION("""COMPUTED_VALUE"""),45379.66666666667)</f>
        <v>45379.66667</v>
      </c>
      <c r="H14" s="1">
        <f>IFERROR(__xludf.DUMMYFUNCTION("""COMPUTED_VALUE"""),4656.17)</f>
        <v>4656.17</v>
      </c>
      <c r="J14" s="2">
        <f>IFERROR(__xludf.DUMMYFUNCTION("""COMPUTED_VALUE"""),45379.66666666667)</f>
        <v>45379.66667</v>
      </c>
      <c r="K14" s="1">
        <f>IFERROR(__xludf.DUMMYFUNCTION("""COMPUTED_VALUE"""),4780.57)</f>
        <v>4780.57</v>
      </c>
      <c r="M14" s="2">
        <f>IFERROR(__xludf.DUMMYFUNCTION("""COMPUTED_VALUE"""),45379.66666666667)</f>
        <v>45379.66667</v>
      </c>
      <c r="N14" s="1">
        <f>IFERROR(__xludf.DUMMYFUNCTION("""COMPUTED_VALUE"""),6.7015044E7)</f>
        <v>67015044</v>
      </c>
    </row>
    <row r="15">
      <c r="A15" s="2">
        <f>IFERROR(__xludf.DUMMYFUNCTION("""COMPUTED_VALUE"""),45387.66666666667)</f>
        <v>45387.66667</v>
      </c>
      <c r="B15" s="1">
        <f>IFERROR(__xludf.DUMMYFUNCTION("""COMPUTED_VALUE"""),4781.1)</f>
        <v>4781.1</v>
      </c>
      <c r="D15" s="2">
        <f>IFERROR(__xludf.DUMMYFUNCTION("""COMPUTED_VALUE"""),45387.66666666667)</f>
        <v>45387.66667</v>
      </c>
      <c r="E15" s="1">
        <f>IFERROR(__xludf.DUMMYFUNCTION("""COMPUTED_VALUE"""),4870.74)</f>
        <v>4870.74</v>
      </c>
      <c r="G15" s="2">
        <f>IFERROR(__xludf.DUMMYFUNCTION("""COMPUTED_VALUE"""),45387.66666666667)</f>
        <v>45387.66667</v>
      </c>
      <c r="H15" s="1">
        <f>IFERROR(__xludf.DUMMYFUNCTION("""COMPUTED_VALUE"""),4708.99)</f>
        <v>4708.99</v>
      </c>
      <c r="J15" s="2">
        <f>IFERROR(__xludf.DUMMYFUNCTION("""COMPUTED_VALUE"""),45387.66666666667)</f>
        <v>45387.66667</v>
      </c>
      <c r="K15" s="1">
        <f>IFERROR(__xludf.DUMMYFUNCTION("""COMPUTED_VALUE"""),4855.92)</f>
        <v>4855.92</v>
      </c>
      <c r="M15" s="2">
        <f>IFERROR(__xludf.DUMMYFUNCTION("""COMPUTED_VALUE"""),45387.66666666667)</f>
        <v>45387.66667</v>
      </c>
      <c r="N15" s="1">
        <f>IFERROR(__xludf.DUMMYFUNCTION("""COMPUTED_VALUE"""),9.0420723E7)</f>
        <v>90420723</v>
      </c>
    </row>
    <row r="16">
      <c r="A16" s="2">
        <f>IFERROR(__xludf.DUMMYFUNCTION("""COMPUTED_VALUE"""),45394.66666666667)</f>
        <v>45394.66667</v>
      </c>
      <c r="B16" s="1">
        <f>IFERROR(__xludf.DUMMYFUNCTION("""COMPUTED_VALUE"""),4856.96)</f>
        <v>4856.96</v>
      </c>
      <c r="D16" s="2">
        <f>IFERROR(__xludf.DUMMYFUNCTION("""COMPUTED_VALUE"""),45394.66666666667)</f>
        <v>45394.66667</v>
      </c>
      <c r="E16" s="1">
        <f>IFERROR(__xludf.DUMMYFUNCTION("""COMPUTED_VALUE"""),4880.08)</f>
        <v>4880.08</v>
      </c>
      <c r="G16" s="2">
        <f>IFERROR(__xludf.DUMMYFUNCTION("""COMPUTED_VALUE"""),45394.66666666667)</f>
        <v>45394.66667</v>
      </c>
      <c r="H16" s="1">
        <f>IFERROR(__xludf.DUMMYFUNCTION("""COMPUTED_VALUE"""),4684.26)</f>
        <v>4684.26</v>
      </c>
      <c r="J16" s="2">
        <f>IFERROR(__xludf.DUMMYFUNCTION("""COMPUTED_VALUE"""),45394.66666666667)</f>
        <v>45394.66667</v>
      </c>
      <c r="K16" s="1">
        <f>IFERROR(__xludf.DUMMYFUNCTION("""COMPUTED_VALUE"""),4703.22)</f>
        <v>4703.22</v>
      </c>
      <c r="M16" s="2">
        <f>IFERROR(__xludf.DUMMYFUNCTION("""COMPUTED_VALUE"""),45394.66666666667)</f>
        <v>45394.66667</v>
      </c>
      <c r="N16" s="1">
        <f>IFERROR(__xludf.DUMMYFUNCTION("""COMPUTED_VALUE"""),9.360965E7)</f>
        <v>93609650</v>
      </c>
    </row>
    <row r="17">
      <c r="A17" s="2">
        <f>IFERROR(__xludf.DUMMYFUNCTION("""COMPUTED_VALUE"""),45401.66666666667)</f>
        <v>45401.66667</v>
      </c>
      <c r="B17" s="1">
        <f>IFERROR(__xludf.DUMMYFUNCTION("""COMPUTED_VALUE"""),4718.29)</f>
        <v>4718.29</v>
      </c>
      <c r="D17" s="2">
        <f>IFERROR(__xludf.DUMMYFUNCTION("""COMPUTED_VALUE"""),45401.66666666667)</f>
        <v>45401.66667</v>
      </c>
      <c r="E17" s="1">
        <f>IFERROR(__xludf.DUMMYFUNCTION("""COMPUTED_VALUE"""),4798.21)</f>
        <v>4798.21</v>
      </c>
      <c r="G17" s="2">
        <f>IFERROR(__xludf.DUMMYFUNCTION("""COMPUTED_VALUE"""),45401.66666666667)</f>
        <v>45401.66667</v>
      </c>
      <c r="H17" s="1">
        <f>IFERROR(__xludf.DUMMYFUNCTION("""COMPUTED_VALUE"""),4562.68)</f>
        <v>4562.68</v>
      </c>
      <c r="J17" s="2">
        <f>IFERROR(__xludf.DUMMYFUNCTION("""COMPUTED_VALUE"""),45401.66666666667)</f>
        <v>45401.66667</v>
      </c>
      <c r="K17" s="1">
        <f>IFERROR(__xludf.DUMMYFUNCTION("""COMPUTED_VALUE"""),4588.56)</f>
        <v>4588.56</v>
      </c>
      <c r="M17" s="2">
        <f>IFERROR(__xludf.DUMMYFUNCTION("""COMPUTED_VALUE"""),45401.66666666667)</f>
        <v>45401.66667</v>
      </c>
      <c r="N17" s="1">
        <f>IFERROR(__xludf.DUMMYFUNCTION("""COMPUTED_VALUE"""),9.3435484E7)</f>
        <v>93435484</v>
      </c>
    </row>
    <row r="18">
      <c r="A18" s="2">
        <f>IFERROR(__xludf.DUMMYFUNCTION("""COMPUTED_VALUE"""),45408.66666666667)</f>
        <v>45408.66667</v>
      </c>
      <c r="B18" s="1">
        <f>IFERROR(__xludf.DUMMYFUNCTION("""COMPUTED_VALUE"""),4602.2)</f>
        <v>4602.2</v>
      </c>
      <c r="D18" s="2">
        <f>IFERROR(__xludf.DUMMYFUNCTION("""COMPUTED_VALUE"""),45408.66666666667)</f>
        <v>45408.66667</v>
      </c>
      <c r="E18" s="1">
        <f>IFERROR(__xludf.DUMMYFUNCTION("""COMPUTED_VALUE"""),4711.6)</f>
        <v>4711.6</v>
      </c>
      <c r="G18" s="2">
        <f>IFERROR(__xludf.DUMMYFUNCTION("""COMPUTED_VALUE"""),45408.66666666667)</f>
        <v>45408.66667</v>
      </c>
      <c r="H18" s="1">
        <f>IFERROR(__xludf.DUMMYFUNCTION("""COMPUTED_VALUE"""),4447.84)</f>
        <v>4447.84</v>
      </c>
      <c r="J18" s="2">
        <f>IFERROR(__xludf.DUMMYFUNCTION("""COMPUTED_VALUE"""),45408.66666666667)</f>
        <v>45408.66667</v>
      </c>
      <c r="K18" s="1">
        <f>IFERROR(__xludf.DUMMYFUNCTION("""COMPUTED_VALUE"""),4546.18)</f>
        <v>4546.18</v>
      </c>
      <c r="M18" s="2">
        <f>IFERROR(__xludf.DUMMYFUNCTION("""COMPUTED_VALUE"""),45408.66666666667)</f>
        <v>45408.66667</v>
      </c>
      <c r="N18" s="1">
        <f>IFERROR(__xludf.DUMMYFUNCTION("""COMPUTED_VALUE"""),1.55582562E8)</f>
        <v>155582562</v>
      </c>
    </row>
    <row r="19">
      <c r="A19" s="2">
        <f>IFERROR(__xludf.DUMMYFUNCTION("""COMPUTED_VALUE"""),45415.66666666667)</f>
        <v>45415.66667</v>
      </c>
      <c r="B19" s="1">
        <f>IFERROR(__xludf.DUMMYFUNCTION("""COMPUTED_VALUE"""),4559.48)</f>
        <v>4559.48</v>
      </c>
      <c r="D19" s="2">
        <f>IFERROR(__xludf.DUMMYFUNCTION("""COMPUTED_VALUE"""),45415.66666666667)</f>
        <v>45415.66667</v>
      </c>
      <c r="E19" s="1">
        <f>IFERROR(__xludf.DUMMYFUNCTION("""COMPUTED_VALUE"""),4626.11)</f>
        <v>4626.11</v>
      </c>
      <c r="G19" s="2">
        <f>IFERROR(__xludf.DUMMYFUNCTION("""COMPUTED_VALUE"""),45415.66666666667)</f>
        <v>45415.66667</v>
      </c>
      <c r="H19" s="1">
        <f>IFERROR(__xludf.DUMMYFUNCTION("""COMPUTED_VALUE"""),4378.08)</f>
        <v>4378.08</v>
      </c>
      <c r="J19" s="2">
        <f>IFERROR(__xludf.DUMMYFUNCTION("""COMPUTED_VALUE"""),45415.66666666667)</f>
        <v>45415.66667</v>
      </c>
      <c r="K19" s="1">
        <f>IFERROR(__xludf.DUMMYFUNCTION("""COMPUTED_VALUE"""),4471.49)</f>
        <v>4471.49</v>
      </c>
      <c r="M19" s="2">
        <f>IFERROR(__xludf.DUMMYFUNCTION("""COMPUTED_VALUE"""),45415.66666666667)</f>
        <v>45415.66667</v>
      </c>
      <c r="N19" s="1">
        <f>IFERROR(__xludf.DUMMYFUNCTION("""COMPUTED_VALUE"""),1.30208177E8)</f>
        <v>130208177</v>
      </c>
    </row>
    <row r="20">
      <c r="A20" s="2">
        <f>IFERROR(__xludf.DUMMYFUNCTION("""COMPUTED_VALUE"""),45422.66666666667)</f>
        <v>45422.66667</v>
      </c>
      <c r="B20" s="1">
        <f>IFERROR(__xludf.DUMMYFUNCTION("""COMPUTED_VALUE"""),4501.17)</f>
        <v>4501.17</v>
      </c>
      <c r="D20" s="2">
        <f>IFERROR(__xludf.DUMMYFUNCTION("""COMPUTED_VALUE"""),45422.66666666667)</f>
        <v>45422.66667</v>
      </c>
      <c r="E20" s="1">
        <f>IFERROR(__xludf.DUMMYFUNCTION("""COMPUTED_VALUE"""),4670.03)</f>
        <v>4670.03</v>
      </c>
      <c r="G20" s="2">
        <f>IFERROR(__xludf.DUMMYFUNCTION("""COMPUTED_VALUE"""),45422.66666666667)</f>
        <v>45422.66667</v>
      </c>
      <c r="H20" s="1">
        <f>IFERROR(__xludf.DUMMYFUNCTION("""COMPUTED_VALUE"""),4498.41)</f>
        <v>4498.41</v>
      </c>
      <c r="J20" s="2">
        <f>IFERROR(__xludf.DUMMYFUNCTION("""COMPUTED_VALUE"""),45422.66666666667)</f>
        <v>45422.66667</v>
      </c>
      <c r="K20" s="1">
        <f>IFERROR(__xludf.DUMMYFUNCTION("""COMPUTED_VALUE"""),4651.83)</f>
        <v>4651.83</v>
      </c>
      <c r="M20" s="2">
        <f>IFERROR(__xludf.DUMMYFUNCTION("""COMPUTED_VALUE"""),45422.66666666667)</f>
        <v>45422.66667</v>
      </c>
      <c r="N20" s="1">
        <f>IFERROR(__xludf.DUMMYFUNCTION("""COMPUTED_VALUE"""),8.7440286E7)</f>
        <v>87440286</v>
      </c>
    </row>
    <row r="21">
      <c r="A21" s="2">
        <f>IFERROR(__xludf.DUMMYFUNCTION("""COMPUTED_VALUE"""),45429.66666666667)</f>
        <v>45429.66667</v>
      </c>
      <c r="B21" s="1">
        <f>IFERROR(__xludf.DUMMYFUNCTION("""COMPUTED_VALUE"""),4655.15)</f>
        <v>4655.15</v>
      </c>
      <c r="D21" s="2">
        <f>IFERROR(__xludf.DUMMYFUNCTION("""COMPUTED_VALUE"""),45429.66666666667)</f>
        <v>45429.66667</v>
      </c>
      <c r="E21" s="1">
        <f>IFERROR(__xludf.DUMMYFUNCTION("""COMPUTED_VALUE"""),4717.34)</f>
        <v>4717.34</v>
      </c>
      <c r="G21" s="2">
        <f>IFERROR(__xludf.DUMMYFUNCTION("""COMPUTED_VALUE"""),45429.66666666667)</f>
        <v>45429.66667</v>
      </c>
      <c r="H21" s="1">
        <f>IFERROR(__xludf.DUMMYFUNCTION("""COMPUTED_VALUE"""),4547.96)</f>
        <v>4547.96</v>
      </c>
      <c r="J21" s="2">
        <f>IFERROR(__xludf.DUMMYFUNCTION("""COMPUTED_VALUE"""),45429.66666666667)</f>
        <v>45429.66667</v>
      </c>
      <c r="K21" s="1">
        <f>IFERROR(__xludf.DUMMYFUNCTION("""COMPUTED_VALUE"""),4587.63)</f>
        <v>4587.63</v>
      </c>
      <c r="M21" s="2">
        <f>IFERROR(__xludf.DUMMYFUNCTION("""COMPUTED_VALUE"""),45429.66666666667)</f>
        <v>45429.66667</v>
      </c>
      <c r="N21" s="1">
        <f>IFERROR(__xludf.DUMMYFUNCTION("""COMPUTED_VALUE"""),9.6858321E7)</f>
        <v>96858321</v>
      </c>
    </row>
    <row r="22">
      <c r="A22" s="2">
        <f>IFERROR(__xludf.DUMMYFUNCTION("""COMPUTED_VALUE"""),45436.66666666667)</f>
        <v>45436.66667</v>
      </c>
      <c r="B22" s="1">
        <f>IFERROR(__xludf.DUMMYFUNCTION("""COMPUTED_VALUE"""),4591.19)</f>
        <v>4591.19</v>
      </c>
      <c r="D22" s="2">
        <f>IFERROR(__xludf.DUMMYFUNCTION("""COMPUTED_VALUE"""),45436.66666666667)</f>
        <v>45436.66667</v>
      </c>
      <c r="E22" s="1">
        <f>IFERROR(__xludf.DUMMYFUNCTION("""COMPUTED_VALUE"""),4630.25)</f>
        <v>4630.25</v>
      </c>
      <c r="G22" s="2">
        <f>IFERROR(__xludf.DUMMYFUNCTION("""COMPUTED_VALUE"""),45436.66666666667)</f>
        <v>45436.66667</v>
      </c>
      <c r="H22" s="1">
        <f>IFERROR(__xludf.DUMMYFUNCTION("""COMPUTED_VALUE"""),4478.16)</f>
        <v>4478.16</v>
      </c>
      <c r="J22" s="2">
        <f>IFERROR(__xludf.DUMMYFUNCTION("""COMPUTED_VALUE"""),45436.66666666667)</f>
        <v>45436.66667</v>
      </c>
      <c r="K22" s="1">
        <f>IFERROR(__xludf.DUMMYFUNCTION("""COMPUTED_VALUE"""),4495.25)</f>
        <v>4495.25</v>
      </c>
      <c r="M22" s="2">
        <f>IFERROR(__xludf.DUMMYFUNCTION("""COMPUTED_VALUE"""),45436.66666666667)</f>
        <v>45436.66667</v>
      </c>
      <c r="N22" s="1">
        <f>IFERROR(__xludf.DUMMYFUNCTION("""COMPUTED_VALUE"""),8.9434545E7)</f>
        <v>89434545</v>
      </c>
    </row>
    <row r="23">
      <c r="A23" s="2">
        <f>IFERROR(__xludf.DUMMYFUNCTION("""COMPUTED_VALUE"""),45443.66666666667)</f>
        <v>45443.66667</v>
      </c>
      <c r="B23" s="1">
        <f>IFERROR(__xludf.DUMMYFUNCTION("""COMPUTED_VALUE"""),4494.5)</f>
        <v>4494.5</v>
      </c>
      <c r="D23" s="2">
        <f>IFERROR(__xludf.DUMMYFUNCTION("""COMPUTED_VALUE"""),45443.66666666667)</f>
        <v>45443.66667</v>
      </c>
      <c r="E23" s="1">
        <f>IFERROR(__xludf.DUMMYFUNCTION("""COMPUTED_VALUE"""),4494.5)</f>
        <v>4494.5</v>
      </c>
      <c r="G23" s="2">
        <f>IFERROR(__xludf.DUMMYFUNCTION("""COMPUTED_VALUE"""),45443.66666666667)</f>
        <v>45443.66667</v>
      </c>
      <c r="H23" s="1">
        <f>IFERROR(__xludf.DUMMYFUNCTION("""COMPUTED_VALUE"""),4351.37)</f>
        <v>4351.37</v>
      </c>
      <c r="J23" s="2">
        <f>IFERROR(__xludf.DUMMYFUNCTION("""COMPUTED_VALUE"""),45443.66666666667)</f>
        <v>45443.66667</v>
      </c>
      <c r="K23" s="1">
        <f>IFERROR(__xludf.DUMMYFUNCTION("""COMPUTED_VALUE"""),4420.43)</f>
        <v>4420.43</v>
      </c>
      <c r="M23" s="2">
        <f>IFERROR(__xludf.DUMMYFUNCTION("""COMPUTED_VALUE"""),45443.66666666667)</f>
        <v>45443.66667</v>
      </c>
      <c r="N23" s="1">
        <f>IFERROR(__xludf.DUMMYFUNCTION("""COMPUTED_VALUE"""),1.0191272E8)</f>
        <v>101912720</v>
      </c>
    </row>
    <row r="24">
      <c r="A24" s="2">
        <f>IFERROR(__xludf.DUMMYFUNCTION("""COMPUTED_VALUE"""),45450.66666666667)</f>
        <v>45450.66667</v>
      </c>
      <c r="B24" s="1">
        <f>IFERROR(__xludf.DUMMYFUNCTION("""COMPUTED_VALUE"""),4421.98)</f>
        <v>4421.98</v>
      </c>
      <c r="D24" s="2">
        <f>IFERROR(__xludf.DUMMYFUNCTION("""COMPUTED_VALUE"""),45450.66666666667)</f>
        <v>45450.66667</v>
      </c>
      <c r="E24" s="1">
        <f>IFERROR(__xludf.DUMMYFUNCTION("""COMPUTED_VALUE"""),4440.57)</f>
        <v>4440.57</v>
      </c>
      <c r="G24" s="2">
        <f>IFERROR(__xludf.DUMMYFUNCTION("""COMPUTED_VALUE"""),45450.66666666667)</f>
        <v>45450.66667</v>
      </c>
      <c r="H24" s="1">
        <f>IFERROR(__xludf.DUMMYFUNCTION("""COMPUTED_VALUE"""),4275.0)</f>
        <v>4275</v>
      </c>
      <c r="J24" s="2">
        <f>IFERROR(__xludf.DUMMYFUNCTION("""COMPUTED_VALUE"""),45450.66666666667)</f>
        <v>45450.66667</v>
      </c>
      <c r="K24" s="1">
        <f>IFERROR(__xludf.DUMMYFUNCTION("""COMPUTED_VALUE"""),4337.73)</f>
        <v>4337.73</v>
      </c>
      <c r="M24" s="2">
        <f>IFERROR(__xludf.DUMMYFUNCTION("""COMPUTED_VALUE"""),45450.66666666667)</f>
        <v>45450.66667</v>
      </c>
      <c r="N24" s="1">
        <f>IFERROR(__xludf.DUMMYFUNCTION("""COMPUTED_VALUE"""),9.6952602E7)</f>
        <v>96952602</v>
      </c>
    </row>
    <row r="25">
      <c r="A25" s="2">
        <f>IFERROR(__xludf.DUMMYFUNCTION("""COMPUTED_VALUE"""),45457.66666666667)</f>
        <v>45457.66667</v>
      </c>
      <c r="B25" s="1">
        <f>IFERROR(__xludf.DUMMYFUNCTION("""COMPUTED_VALUE"""),4331.62)</f>
        <v>4331.62</v>
      </c>
      <c r="D25" s="2">
        <f>IFERROR(__xludf.DUMMYFUNCTION("""COMPUTED_VALUE"""),45457.66666666667)</f>
        <v>45457.66667</v>
      </c>
      <c r="E25" s="1">
        <f>IFERROR(__xludf.DUMMYFUNCTION("""COMPUTED_VALUE"""),4381.38)</f>
        <v>4381.38</v>
      </c>
      <c r="G25" s="2">
        <f>IFERROR(__xludf.DUMMYFUNCTION("""COMPUTED_VALUE"""),45457.66666666667)</f>
        <v>45457.66667</v>
      </c>
      <c r="H25" s="1">
        <f>IFERROR(__xludf.DUMMYFUNCTION("""COMPUTED_VALUE"""),4242.74)</f>
        <v>4242.74</v>
      </c>
      <c r="J25" s="2">
        <f>IFERROR(__xludf.DUMMYFUNCTION("""COMPUTED_VALUE"""),45457.66666666667)</f>
        <v>45457.66667</v>
      </c>
      <c r="K25" s="1">
        <f>IFERROR(__xludf.DUMMYFUNCTION("""COMPUTED_VALUE"""),4304.16)</f>
        <v>4304.16</v>
      </c>
      <c r="M25" s="2">
        <f>IFERROR(__xludf.DUMMYFUNCTION("""COMPUTED_VALUE"""),45457.66666666667)</f>
        <v>45457.66667</v>
      </c>
      <c r="N25" s="1">
        <f>IFERROR(__xludf.DUMMYFUNCTION("""COMPUTED_VALUE"""),1.03066224E8)</f>
        <v>103066224</v>
      </c>
    </row>
    <row r="26">
      <c r="A26" s="2">
        <f>IFERROR(__xludf.DUMMYFUNCTION("""COMPUTED_VALUE"""),45464.66666666667)</f>
        <v>45464.66667</v>
      </c>
      <c r="B26" s="1">
        <f>IFERROR(__xludf.DUMMYFUNCTION("""COMPUTED_VALUE"""),4301.39)</f>
        <v>4301.39</v>
      </c>
      <c r="D26" s="2">
        <f>IFERROR(__xludf.DUMMYFUNCTION("""COMPUTED_VALUE"""),45464.66666666667)</f>
        <v>45464.66667</v>
      </c>
      <c r="E26" s="1">
        <f>IFERROR(__xludf.DUMMYFUNCTION("""COMPUTED_VALUE"""),4397.31)</f>
        <v>4397.31</v>
      </c>
      <c r="G26" s="2">
        <f>IFERROR(__xludf.DUMMYFUNCTION("""COMPUTED_VALUE"""),45464.66666666667)</f>
        <v>45464.66667</v>
      </c>
      <c r="H26" s="1">
        <f>IFERROR(__xludf.DUMMYFUNCTION("""COMPUTED_VALUE"""),4279.32)</f>
        <v>4279.32</v>
      </c>
      <c r="J26" s="2">
        <f>IFERROR(__xludf.DUMMYFUNCTION("""COMPUTED_VALUE"""),45464.66666666667)</f>
        <v>45464.66667</v>
      </c>
      <c r="K26" s="1">
        <f>IFERROR(__xludf.DUMMYFUNCTION("""COMPUTED_VALUE"""),4338.11)</f>
        <v>4338.11</v>
      </c>
      <c r="M26" s="2">
        <f>IFERROR(__xludf.DUMMYFUNCTION("""COMPUTED_VALUE"""),45464.66666666667)</f>
        <v>45464.66667</v>
      </c>
      <c r="N26" s="1">
        <f>IFERROR(__xludf.DUMMYFUNCTION("""COMPUTED_VALUE"""),9.0297316E7)</f>
        <v>90297316</v>
      </c>
    </row>
    <row r="27">
      <c r="A27" s="2">
        <f>IFERROR(__xludf.DUMMYFUNCTION("""COMPUTED_VALUE"""),45471.66666666667)</f>
        <v>45471.66667</v>
      </c>
      <c r="B27" s="1">
        <f>IFERROR(__xludf.DUMMYFUNCTION("""COMPUTED_VALUE"""),4348.04)</f>
        <v>4348.04</v>
      </c>
      <c r="D27" s="2">
        <f>IFERROR(__xludf.DUMMYFUNCTION("""COMPUTED_VALUE"""),45471.66666666667)</f>
        <v>45471.66667</v>
      </c>
      <c r="E27" s="1">
        <f>IFERROR(__xludf.DUMMYFUNCTION("""COMPUTED_VALUE"""),4421.69)</f>
        <v>4421.69</v>
      </c>
      <c r="G27" s="2">
        <f>IFERROR(__xludf.DUMMYFUNCTION("""COMPUTED_VALUE"""),45471.66666666667)</f>
        <v>45471.66667</v>
      </c>
      <c r="H27" s="1">
        <f>IFERROR(__xludf.DUMMYFUNCTION("""COMPUTED_VALUE"""),4278.12)</f>
        <v>4278.12</v>
      </c>
      <c r="J27" s="2">
        <f>IFERROR(__xludf.DUMMYFUNCTION("""COMPUTED_VALUE"""),45471.66666666667)</f>
        <v>45471.66667</v>
      </c>
      <c r="K27" s="1">
        <f>IFERROR(__xludf.DUMMYFUNCTION("""COMPUTED_VALUE"""),4337.3)</f>
        <v>4337.3</v>
      </c>
      <c r="M27" s="2">
        <f>IFERROR(__xludf.DUMMYFUNCTION("""COMPUTED_VALUE"""),45471.66666666667)</f>
        <v>45471.66667</v>
      </c>
      <c r="N27" s="1">
        <f>IFERROR(__xludf.DUMMYFUNCTION("""COMPUTED_VALUE"""),1.22980468E8)</f>
        <v>122980468</v>
      </c>
    </row>
    <row r="28">
      <c r="A28" s="2">
        <f>IFERROR(__xludf.DUMMYFUNCTION("""COMPUTED_VALUE"""),45478.66666666667)</f>
        <v>45478.66667</v>
      </c>
      <c r="B28" s="1">
        <f>IFERROR(__xludf.DUMMYFUNCTION("""COMPUTED_VALUE"""),4352.76)</f>
        <v>4352.76</v>
      </c>
      <c r="D28" s="2">
        <f>IFERROR(__xludf.DUMMYFUNCTION("""COMPUTED_VALUE"""),45478.66666666667)</f>
        <v>45478.66667</v>
      </c>
      <c r="E28" s="1">
        <f>IFERROR(__xludf.DUMMYFUNCTION("""COMPUTED_VALUE"""),4361.6)</f>
        <v>4361.6</v>
      </c>
      <c r="G28" s="2">
        <f>IFERROR(__xludf.DUMMYFUNCTION("""COMPUTED_VALUE"""),45478.66666666667)</f>
        <v>45478.66667</v>
      </c>
      <c r="H28" s="1">
        <f>IFERROR(__xludf.DUMMYFUNCTION("""COMPUTED_VALUE"""),4205.35)</f>
        <v>4205.35</v>
      </c>
      <c r="J28" s="2">
        <f>IFERROR(__xludf.DUMMYFUNCTION("""COMPUTED_VALUE"""),45478.66666666667)</f>
        <v>45478.66667</v>
      </c>
      <c r="K28" s="1">
        <f>IFERROR(__xludf.DUMMYFUNCTION("""COMPUTED_VALUE"""),4226.72)</f>
        <v>4226.72</v>
      </c>
      <c r="M28" s="2">
        <f>IFERROR(__xludf.DUMMYFUNCTION("""COMPUTED_VALUE"""),45478.66666666667)</f>
        <v>45478.66667</v>
      </c>
      <c r="N28" s="1">
        <f>IFERROR(__xludf.DUMMYFUNCTION("""COMPUTED_VALUE"""),7.5649611E7)</f>
        <v>75649611</v>
      </c>
    </row>
    <row r="29">
      <c r="A29" s="2">
        <f>IFERROR(__xludf.DUMMYFUNCTION("""COMPUTED_VALUE"""),45485.66666666667)</f>
        <v>45485.66667</v>
      </c>
      <c r="B29" s="1">
        <f>IFERROR(__xludf.DUMMYFUNCTION("""COMPUTED_VALUE"""),4235.57)</f>
        <v>4235.57</v>
      </c>
      <c r="D29" s="2">
        <f>IFERROR(__xludf.DUMMYFUNCTION("""COMPUTED_VALUE"""),45485.66666666667)</f>
        <v>45485.66667</v>
      </c>
      <c r="E29" s="1">
        <f>IFERROR(__xludf.DUMMYFUNCTION("""COMPUTED_VALUE"""),4379.03)</f>
        <v>4379.03</v>
      </c>
      <c r="G29" s="2">
        <f>IFERROR(__xludf.DUMMYFUNCTION("""COMPUTED_VALUE"""),45485.66666666667)</f>
        <v>45485.66667</v>
      </c>
      <c r="H29" s="1">
        <f>IFERROR(__xludf.DUMMYFUNCTION("""COMPUTED_VALUE"""),4177.68)</f>
        <v>4177.68</v>
      </c>
      <c r="J29" s="2">
        <f>IFERROR(__xludf.DUMMYFUNCTION("""COMPUTED_VALUE"""),45485.66666666667)</f>
        <v>45485.66667</v>
      </c>
      <c r="K29" s="1">
        <f>IFERROR(__xludf.DUMMYFUNCTION("""COMPUTED_VALUE"""),4348.17)</f>
        <v>4348.17</v>
      </c>
      <c r="M29" s="2">
        <f>IFERROR(__xludf.DUMMYFUNCTION("""COMPUTED_VALUE"""),45485.66666666667)</f>
        <v>45485.66667</v>
      </c>
      <c r="N29" s="1">
        <f>IFERROR(__xludf.DUMMYFUNCTION("""COMPUTED_VALUE"""),9.4456724E7)</f>
        <v>94456724</v>
      </c>
    </row>
    <row r="30">
      <c r="A30" s="2">
        <f>IFERROR(__xludf.DUMMYFUNCTION("""COMPUTED_VALUE"""),45492.66666666667)</f>
        <v>45492.66667</v>
      </c>
      <c r="B30" s="1">
        <f>IFERROR(__xludf.DUMMYFUNCTION("""COMPUTED_VALUE"""),4352.24)</f>
        <v>4352.24</v>
      </c>
      <c r="D30" s="2">
        <f>IFERROR(__xludf.DUMMYFUNCTION("""COMPUTED_VALUE"""),45492.66666666667)</f>
        <v>45492.66667</v>
      </c>
      <c r="E30" s="1">
        <f>IFERROR(__xludf.DUMMYFUNCTION("""COMPUTED_VALUE"""),4702.03)</f>
        <v>4702.03</v>
      </c>
      <c r="G30" s="2">
        <f>IFERROR(__xludf.DUMMYFUNCTION("""COMPUTED_VALUE"""),45492.66666666667)</f>
        <v>45492.66667</v>
      </c>
      <c r="H30" s="1">
        <f>IFERROR(__xludf.DUMMYFUNCTION("""COMPUTED_VALUE"""),4352.24)</f>
        <v>4352.24</v>
      </c>
      <c r="J30" s="2">
        <f>IFERROR(__xludf.DUMMYFUNCTION("""COMPUTED_VALUE"""),45492.66666666667)</f>
        <v>45492.66667</v>
      </c>
      <c r="K30" s="1">
        <f>IFERROR(__xludf.DUMMYFUNCTION("""COMPUTED_VALUE"""),4499.24)</f>
        <v>4499.24</v>
      </c>
      <c r="M30" s="2">
        <f>IFERROR(__xludf.DUMMYFUNCTION("""COMPUTED_VALUE"""),45492.66666666667)</f>
        <v>45492.66667</v>
      </c>
      <c r="N30" s="1">
        <f>IFERROR(__xludf.DUMMYFUNCTION("""COMPUTED_VALUE"""),1.00099588E8)</f>
        <v>100099588</v>
      </c>
    </row>
    <row r="31">
      <c r="A31" s="2">
        <f>IFERROR(__xludf.DUMMYFUNCTION("""COMPUTED_VALUE"""),45499.66666666667)</f>
        <v>45499.66667</v>
      </c>
      <c r="B31" s="1">
        <f>IFERROR(__xludf.DUMMYFUNCTION("""COMPUTED_VALUE"""),4507.7)</f>
        <v>4507.7</v>
      </c>
      <c r="D31" s="2">
        <f>IFERROR(__xludf.DUMMYFUNCTION("""COMPUTED_VALUE"""),45499.66666666667)</f>
        <v>45499.66667</v>
      </c>
      <c r="E31" s="1">
        <f>IFERROR(__xludf.DUMMYFUNCTION("""COMPUTED_VALUE"""),4519.42)</f>
        <v>4519.42</v>
      </c>
      <c r="G31" s="2">
        <f>IFERROR(__xludf.DUMMYFUNCTION("""COMPUTED_VALUE"""),45499.66666666667)</f>
        <v>45499.66667</v>
      </c>
      <c r="H31" s="1">
        <f>IFERROR(__xludf.DUMMYFUNCTION("""COMPUTED_VALUE"""),4316.74)</f>
        <v>4316.74</v>
      </c>
      <c r="J31" s="2">
        <f>IFERROR(__xludf.DUMMYFUNCTION("""COMPUTED_VALUE"""),45499.66666666667)</f>
        <v>45499.66667</v>
      </c>
      <c r="K31" s="1">
        <f>IFERROR(__xludf.DUMMYFUNCTION("""COMPUTED_VALUE"""),4487.89)</f>
        <v>4487.89</v>
      </c>
      <c r="M31" s="2">
        <f>IFERROR(__xludf.DUMMYFUNCTION("""COMPUTED_VALUE"""),45499.66666666667)</f>
        <v>45499.66667</v>
      </c>
      <c r="N31" s="1">
        <f>IFERROR(__xludf.DUMMYFUNCTION("""COMPUTED_VALUE"""),9.9659661E7)</f>
        <v>99659661</v>
      </c>
    </row>
    <row r="32">
      <c r="A32" s="2">
        <f>IFERROR(__xludf.DUMMYFUNCTION("""COMPUTED_VALUE"""),45506.66666666667)</f>
        <v>45506.66667</v>
      </c>
      <c r="B32" s="1">
        <f>IFERROR(__xludf.DUMMYFUNCTION("""COMPUTED_VALUE"""),4481.32)</f>
        <v>4481.32</v>
      </c>
      <c r="D32" s="2">
        <f>IFERROR(__xludf.DUMMYFUNCTION("""COMPUTED_VALUE"""),45506.66666666667)</f>
        <v>45506.66667</v>
      </c>
      <c r="E32" s="1">
        <f>IFERROR(__xludf.DUMMYFUNCTION("""COMPUTED_VALUE"""),4490.63)</f>
        <v>4490.63</v>
      </c>
      <c r="G32" s="2">
        <f>IFERROR(__xludf.DUMMYFUNCTION("""COMPUTED_VALUE"""),45506.66666666667)</f>
        <v>45506.66667</v>
      </c>
      <c r="H32" s="1">
        <f>IFERROR(__xludf.DUMMYFUNCTION("""COMPUTED_VALUE"""),4152.0)</f>
        <v>4152</v>
      </c>
      <c r="J32" s="2">
        <f>IFERROR(__xludf.DUMMYFUNCTION("""COMPUTED_VALUE"""),45506.66666666667)</f>
        <v>45506.66667</v>
      </c>
      <c r="K32" s="1">
        <f>IFERROR(__xludf.DUMMYFUNCTION("""COMPUTED_VALUE"""),4176.43)</f>
        <v>4176.43</v>
      </c>
      <c r="M32" s="2">
        <f>IFERROR(__xludf.DUMMYFUNCTION("""COMPUTED_VALUE"""),45506.66666666667)</f>
        <v>45506.66667</v>
      </c>
      <c r="N32" s="1">
        <f>IFERROR(__xludf.DUMMYFUNCTION("""COMPUTED_VALUE"""),1.31781783E8)</f>
        <v>131781783</v>
      </c>
    </row>
    <row r="33">
      <c r="A33" s="2">
        <f>IFERROR(__xludf.DUMMYFUNCTION("""COMPUTED_VALUE"""),45513.66666666667)</f>
        <v>45513.66667</v>
      </c>
      <c r="B33" s="1">
        <f>IFERROR(__xludf.DUMMYFUNCTION("""COMPUTED_VALUE"""),4074.28)</f>
        <v>4074.28</v>
      </c>
      <c r="D33" s="2">
        <f>IFERROR(__xludf.DUMMYFUNCTION("""COMPUTED_VALUE"""),45513.66666666667)</f>
        <v>45513.66667</v>
      </c>
      <c r="E33" s="1">
        <f>IFERROR(__xludf.DUMMYFUNCTION("""COMPUTED_VALUE"""),4257.9)</f>
        <v>4257.9</v>
      </c>
      <c r="G33" s="2">
        <f>IFERROR(__xludf.DUMMYFUNCTION("""COMPUTED_VALUE"""),45513.66666666667)</f>
        <v>45513.66667</v>
      </c>
      <c r="H33" s="1">
        <f>IFERROR(__xludf.DUMMYFUNCTION("""COMPUTED_VALUE"""),4016.16)</f>
        <v>4016.16</v>
      </c>
      <c r="J33" s="2">
        <f>IFERROR(__xludf.DUMMYFUNCTION("""COMPUTED_VALUE"""),45513.66666666667)</f>
        <v>45513.66667</v>
      </c>
      <c r="K33" s="1">
        <f>IFERROR(__xludf.DUMMYFUNCTION("""COMPUTED_VALUE"""),4239.99)</f>
        <v>4239.99</v>
      </c>
      <c r="M33" s="2">
        <f>IFERROR(__xludf.DUMMYFUNCTION("""COMPUTED_VALUE"""),45513.66666666667)</f>
        <v>45513.66667</v>
      </c>
      <c r="N33" s="1">
        <f>IFERROR(__xludf.DUMMYFUNCTION("""COMPUTED_VALUE"""),1.12072192E8)</f>
        <v>112072192</v>
      </c>
    </row>
    <row r="34">
      <c r="A34" s="2">
        <f>IFERROR(__xludf.DUMMYFUNCTION("""COMPUTED_VALUE"""),45520.66666666667)</f>
        <v>45520.66667</v>
      </c>
      <c r="B34" s="1">
        <f>IFERROR(__xludf.DUMMYFUNCTION("""COMPUTED_VALUE"""),4243.6)</f>
        <v>4243.6</v>
      </c>
      <c r="D34" s="2">
        <f>IFERROR(__xludf.DUMMYFUNCTION("""COMPUTED_VALUE"""),45520.66666666667)</f>
        <v>45520.66667</v>
      </c>
      <c r="E34" s="1">
        <f>IFERROR(__xludf.DUMMYFUNCTION("""COMPUTED_VALUE"""),4413.87)</f>
        <v>4413.87</v>
      </c>
      <c r="G34" s="2">
        <f>IFERROR(__xludf.DUMMYFUNCTION("""COMPUTED_VALUE"""),45520.66666666667)</f>
        <v>45520.66667</v>
      </c>
      <c r="H34" s="1">
        <f>IFERROR(__xludf.DUMMYFUNCTION("""COMPUTED_VALUE"""),4195.9)</f>
        <v>4195.9</v>
      </c>
      <c r="J34" s="2">
        <f>IFERROR(__xludf.DUMMYFUNCTION("""COMPUTED_VALUE"""),45520.66666666667)</f>
        <v>45520.66667</v>
      </c>
      <c r="K34" s="1">
        <f>IFERROR(__xludf.DUMMYFUNCTION("""COMPUTED_VALUE"""),4388.84)</f>
        <v>4388.84</v>
      </c>
      <c r="M34" s="2">
        <f>IFERROR(__xludf.DUMMYFUNCTION("""COMPUTED_VALUE"""),45520.66666666667)</f>
        <v>45520.66667</v>
      </c>
      <c r="N34" s="1">
        <f>IFERROR(__xludf.DUMMYFUNCTION("""COMPUTED_VALUE"""),8.9629658E7)</f>
        <v>89629658</v>
      </c>
    </row>
    <row r="35">
      <c r="A35" s="2">
        <f>IFERROR(__xludf.DUMMYFUNCTION("""COMPUTED_VALUE"""),45527.66666666667)</f>
        <v>45527.66667</v>
      </c>
      <c r="B35" s="1">
        <f>IFERROR(__xludf.DUMMYFUNCTION("""COMPUTED_VALUE"""),4392.97)</f>
        <v>4392.97</v>
      </c>
      <c r="D35" s="2">
        <f>IFERROR(__xludf.DUMMYFUNCTION("""COMPUTED_VALUE"""),45527.66666666667)</f>
        <v>45527.66667</v>
      </c>
      <c r="E35" s="1">
        <f>IFERROR(__xludf.DUMMYFUNCTION("""COMPUTED_VALUE"""),4477.78)</f>
        <v>4477.78</v>
      </c>
      <c r="G35" s="2">
        <f>IFERROR(__xludf.DUMMYFUNCTION("""COMPUTED_VALUE"""),45527.66666666667)</f>
        <v>45527.66667</v>
      </c>
      <c r="H35" s="1">
        <f>IFERROR(__xludf.DUMMYFUNCTION("""COMPUTED_VALUE"""),4368.93)</f>
        <v>4368.93</v>
      </c>
      <c r="J35" s="2">
        <f>IFERROR(__xludf.DUMMYFUNCTION("""COMPUTED_VALUE"""),45527.66666666667)</f>
        <v>45527.66667</v>
      </c>
      <c r="K35" s="1">
        <f>IFERROR(__xludf.DUMMYFUNCTION("""COMPUTED_VALUE"""),4467.06)</f>
        <v>4467.06</v>
      </c>
      <c r="M35" s="2">
        <f>IFERROR(__xludf.DUMMYFUNCTION("""COMPUTED_VALUE"""),45527.66666666667)</f>
        <v>45527.66667</v>
      </c>
      <c r="N35" s="1">
        <f>IFERROR(__xludf.DUMMYFUNCTION("""COMPUTED_VALUE"""),6.8942554E7)</f>
        <v>68942554</v>
      </c>
    </row>
    <row r="36">
      <c r="A36" s="2">
        <f>IFERROR(__xludf.DUMMYFUNCTION("""COMPUTED_VALUE"""),45534.66666666667)</f>
        <v>45534.66667</v>
      </c>
      <c r="B36" s="1">
        <f>IFERROR(__xludf.DUMMYFUNCTION("""COMPUTED_VALUE"""),4471.84)</f>
        <v>4471.84</v>
      </c>
      <c r="D36" s="2">
        <f>IFERROR(__xludf.DUMMYFUNCTION("""COMPUTED_VALUE"""),45534.66666666667)</f>
        <v>45534.66667</v>
      </c>
      <c r="E36" s="1">
        <f>IFERROR(__xludf.DUMMYFUNCTION("""COMPUTED_VALUE"""),4534.95)</f>
        <v>4534.95</v>
      </c>
      <c r="G36" s="2">
        <f>IFERROR(__xludf.DUMMYFUNCTION("""COMPUTED_VALUE"""),45534.66666666667)</f>
        <v>45534.66667</v>
      </c>
      <c r="H36" s="1">
        <f>IFERROR(__xludf.DUMMYFUNCTION("""COMPUTED_VALUE"""),4417.13)</f>
        <v>4417.13</v>
      </c>
      <c r="J36" s="2">
        <f>IFERROR(__xludf.DUMMYFUNCTION("""COMPUTED_VALUE"""),45534.66666666667)</f>
        <v>45534.66667</v>
      </c>
      <c r="K36" s="1">
        <f>IFERROR(__xludf.DUMMYFUNCTION("""COMPUTED_VALUE"""),4533.48)</f>
        <v>4533.48</v>
      </c>
      <c r="M36" s="2">
        <f>IFERROR(__xludf.DUMMYFUNCTION("""COMPUTED_VALUE"""),45534.66666666667)</f>
        <v>45534.66667</v>
      </c>
      <c r="N36" s="1">
        <f>IFERROR(__xludf.DUMMYFUNCTION("""COMPUTED_VALUE"""),7.0971401E7)</f>
        <v>70971401</v>
      </c>
    </row>
    <row r="37">
      <c r="A37" s="2">
        <f>IFERROR(__xludf.DUMMYFUNCTION("""COMPUTED_VALUE"""),45541.66666666667)</f>
        <v>45541.66667</v>
      </c>
      <c r="B37" s="1">
        <f>IFERROR(__xludf.DUMMYFUNCTION("""COMPUTED_VALUE"""),4531.49)</f>
        <v>4531.49</v>
      </c>
      <c r="D37" s="2">
        <f>IFERROR(__xludf.DUMMYFUNCTION("""COMPUTED_VALUE"""),45541.66666666667)</f>
        <v>45541.66667</v>
      </c>
      <c r="E37" s="1">
        <f>IFERROR(__xludf.DUMMYFUNCTION("""COMPUTED_VALUE"""),4531.49)</f>
        <v>4531.49</v>
      </c>
      <c r="G37" s="2">
        <f>IFERROR(__xludf.DUMMYFUNCTION("""COMPUTED_VALUE"""),45541.66666666667)</f>
        <v>45541.66667</v>
      </c>
      <c r="H37" s="1">
        <f>IFERROR(__xludf.DUMMYFUNCTION("""COMPUTED_VALUE"""),4294.18)</f>
        <v>4294.18</v>
      </c>
      <c r="J37" s="2">
        <f>IFERROR(__xludf.DUMMYFUNCTION("""COMPUTED_VALUE"""),45541.66666666667)</f>
        <v>45541.66667</v>
      </c>
      <c r="K37" s="1">
        <f>IFERROR(__xludf.DUMMYFUNCTION("""COMPUTED_VALUE"""),4297.48)</f>
        <v>4297.48</v>
      </c>
      <c r="M37" s="2">
        <f>IFERROR(__xludf.DUMMYFUNCTION("""COMPUTED_VALUE"""),45541.66666666667)</f>
        <v>45541.66667</v>
      </c>
      <c r="N37" s="1">
        <f>IFERROR(__xludf.DUMMYFUNCTION("""COMPUTED_VALUE"""),9.9082113E7)</f>
        <v>99082113</v>
      </c>
    </row>
    <row r="38">
      <c r="A38" s="2">
        <f>IFERROR(__xludf.DUMMYFUNCTION("""COMPUTED_VALUE"""),45548.66666666667)</f>
        <v>45548.66667</v>
      </c>
      <c r="B38" s="1">
        <f>IFERROR(__xludf.DUMMYFUNCTION("""COMPUTED_VALUE"""),4335.44)</f>
        <v>4335.44</v>
      </c>
      <c r="D38" s="2">
        <f>IFERROR(__xludf.DUMMYFUNCTION("""COMPUTED_VALUE"""),45548.66666666667)</f>
        <v>45548.66667</v>
      </c>
      <c r="E38" s="1">
        <f>IFERROR(__xludf.DUMMYFUNCTION("""COMPUTED_VALUE"""),4480.51)</f>
        <v>4480.51</v>
      </c>
      <c r="G38" s="2">
        <f>IFERROR(__xludf.DUMMYFUNCTION("""COMPUTED_VALUE"""),45548.66666666667)</f>
        <v>45548.66667</v>
      </c>
      <c r="H38" s="1">
        <f>IFERROR(__xludf.DUMMYFUNCTION("""COMPUTED_VALUE"""),4249.13)</f>
        <v>4249.13</v>
      </c>
      <c r="J38" s="2">
        <f>IFERROR(__xludf.DUMMYFUNCTION("""COMPUTED_VALUE"""),45548.66666666667)</f>
        <v>45548.66667</v>
      </c>
      <c r="K38" s="1">
        <f>IFERROR(__xludf.DUMMYFUNCTION("""COMPUTED_VALUE"""),4461.04)</f>
        <v>4461.04</v>
      </c>
      <c r="M38" s="2">
        <f>IFERROR(__xludf.DUMMYFUNCTION("""COMPUTED_VALUE"""),45548.66666666667)</f>
        <v>45548.66667</v>
      </c>
      <c r="N38" s="1">
        <f>IFERROR(__xludf.DUMMYFUNCTION("""COMPUTED_VALUE"""),1.25611265E8)</f>
        <v>125611265</v>
      </c>
    </row>
    <row r="39">
      <c r="A39" s="2">
        <f>IFERROR(__xludf.DUMMYFUNCTION("""COMPUTED_VALUE"""),45555.66666666667)</f>
        <v>45555.66667</v>
      </c>
      <c r="B39" s="1">
        <f>IFERROR(__xludf.DUMMYFUNCTION("""COMPUTED_VALUE"""),4484.15)</f>
        <v>4484.15</v>
      </c>
      <c r="D39" s="2">
        <f>IFERROR(__xludf.DUMMYFUNCTION("""COMPUTED_VALUE"""),45555.66666666667)</f>
        <v>45555.66667</v>
      </c>
      <c r="E39" s="1">
        <f>IFERROR(__xludf.DUMMYFUNCTION("""COMPUTED_VALUE"""),4724.29)</f>
        <v>4724.29</v>
      </c>
      <c r="G39" s="2">
        <f>IFERROR(__xludf.DUMMYFUNCTION("""COMPUTED_VALUE"""),45555.66666666667)</f>
        <v>45555.66667</v>
      </c>
      <c r="H39" s="1">
        <f>IFERROR(__xludf.DUMMYFUNCTION("""COMPUTED_VALUE"""),4453.77)</f>
        <v>4453.77</v>
      </c>
      <c r="J39" s="2">
        <f>IFERROR(__xludf.DUMMYFUNCTION("""COMPUTED_VALUE"""),45555.66666666667)</f>
        <v>45555.66667</v>
      </c>
      <c r="K39" s="1">
        <f>IFERROR(__xludf.DUMMYFUNCTION("""COMPUTED_VALUE"""),4670.23)</f>
        <v>4670.23</v>
      </c>
      <c r="M39" s="2">
        <f>IFERROR(__xludf.DUMMYFUNCTION("""COMPUTED_VALUE"""),45555.66666666667)</f>
        <v>45555.66667</v>
      </c>
      <c r="N39" s="1">
        <f>IFERROR(__xludf.DUMMYFUNCTION("""COMPUTED_VALUE"""),2.54618665E8)</f>
        <v>254618665</v>
      </c>
    </row>
    <row r="40">
      <c r="A40" s="2">
        <f>IFERROR(__xludf.DUMMYFUNCTION("""COMPUTED_VALUE"""),45562.66666666667)</f>
        <v>45562.66667</v>
      </c>
      <c r="B40" s="1">
        <f>IFERROR(__xludf.DUMMYFUNCTION("""COMPUTED_VALUE"""),4670.44)</f>
        <v>4670.44</v>
      </c>
      <c r="D40" s="2">
        <f>IFERROR(__xludf.DUMMYFUNCTION("""COMPUTED_VALUE"""),45562.66666666667)</f>
        <v>45562.66667</v>
      </c>
      <c r="E40" s="1">
        <f>IFERROR(__xludf.DUMMYFUNCTION("""COMPUTED_VALUE"""),4898.19)</f>
        <v>4898.19</v>
      </c>
      <c r="G40" s="2">
        <f>IFERROR(__xludf.DUMMYFUNCTION("""COMPUTED_VALUE"""),45562.66666666667)</f>
        <v>45562.66667</v>
      </c>
      <c r="H40" s="1">
        <f>IFERROR(__xludf.DUMMYFUNCTION("""COMPUTED_VALUE"""),4658.99)</f>
        <v>4658.99</v>
      </c>
      <c r="J40" s="2">
        <f>IFERROR(__xludf.DUMMYFUNCTION("""COMPUTED_VALUE"""),45562.66666666667)</f>
        <v>45562.66667</v>
      </c>
      <c r="K40" s="1">
        <f>IFERROR(__xludf.DUMMYFUNCTION("""COMPUTED_VALUE"""),4856.24)</f>
        <v>4856.24</v>
      </c>
      <c r="M40" s="2">
        <f>IFERROR(__xludf.DUMMYFUNCTION("""COMPUTED_VALUE"""),45562.66666666667)</f>
        <v>45562.66667</v>
      </c>
      <c r="N40" s="1">
        <f>IFERROR(__xludf.DUMMYFUNCTION("""COMPUTED_VALUE"""),1.1035194E8)</f>
        <v>110351940</v>
      </c>
    </row>
    <row r="41">
      <c r="A41" s="2">
        <f>IFERROR(__xludf.DUMMYFUNCTION("""COMPUTED_VALUE"""),45569.66666666667)</f>
        <v>45569.66667</v>
      </c>
      <c r="B41" s="1">
        <f>IFERROR(__xludf.DUMMYFUNCTION("""COMPUTED_VALUE"""),4843.29)</f>
        <v>4843.29</v>
      </c>
      <c r="D41" s="2">
        <f>IFERROR(__xludf.DUMMYFUNCTION("""COMPUTED_VALUE"""),45569.66666666667)</f>
        <v>45569.66667</v>
      </c>
      <c r="E41" s="1">
        <f>IFERROR(__xludf.DUMMYFUNCTION("""COMPUTED_VALUE"""),4896.72)</f>
        <v>4896.72</v>
      </c>
      <c r="G41" s="2">
        <f>IFERROR(__xludf.DUMMYFUNCTION("""COMPUTED_VALUE"""),45569.66666666667)</f>
        <v>45569.66667</v>
      </c>
      <c r="H41" s="1">
        <f>IFERROR(__xludf.DUMMYFUNCTION("""COMPUTED_VALUE"""),4805.28)</f>
        <v>4805.28</v>
      </c>
      <c r="J41" s="2">
        <f>IFERROR(__xludf.DUMMYFUNCTION("""COMPUTED_VALUE"""),45569.66666666667)</f>
        <v>45569.66667</v>
      </c>
      <c r="K41" s="1">
        <f>IFERROR(__xludf.DUMMYFUNCTION("""COMPUTED_VALUE"""),4894.52)</f>
        <v>4894.52</v>
      </c>
      <c r="M41" s="2">
        <f>IFERROR(__xludf.DUMMYFUNCTION("""COMPUTED_VALUE"""),45569.66666666667)</f>
        <v>45569.66667</v>
      </c>
      <c r="N41" s="1">
        <f>IFERROR(__xludf.DUMMYFUNCTION("""COMPUTED_VALUE"""),9.6548531E7)</f>
        <v>96548531</v>
      </c>
    </row>
    <row r="42">
      <c r="A42" s="2">
        <f>IFERROR(__xludf.DUMMYFUNCTION("""COMPUTED_VALUE"""),45576.66666666667)</f>
        <v>45576.66667</v>
      </c>
      <c r="B42" s="1">
        <f>IFERROR(__xludf.DUMMYFUNCTION("""COMPUTED_VALUE"""),4884.59)</f>
        <v>4884.59</v>
      </c>
      <c r="D42" s="2">
        <f>IFERROR(__xludf.DUMMYFUNCTION("""COMPUTED_VALUE"""),45576.66666666667)</f>
        <v>45576.66667</v>
      </c>
      <c r="E42" s="1">
        <f>IFERROR(__xludf.DUMMYFUNCTION("""COMPUTED_VALUE"""),4974.68)</f>
        <v>4974.68</v>
      </c>
      <c r="G42" s="2">
        <f>IFERROR(__xludf.DUMMYFUNCTION("""COMPUTED_VALUE"""),45576.66666666667)</f>
        <v>45576.66667</v>
      </c>
      <c r="H42" s="1">
        <f>IFERROR(__xludf.DUMMYFUNCTION("""COMPUTED_VALUE"""),4787.44)</f>
        <v>4787.44</v>
      </c>
      <c r="J42" s="2">
        <f>IFERROR(__xludf.DUMMYFUNCTION("""COMPUTED_VALUE"""),45576.66666666667)</f>
        <v>45576.66667</v>
      </c>
      <c r="K42" s="1">
        <f>IFERROR(__xludf.DUMMYFUNCTION("""COMPUTED_VALUE"""),4967.57)</f>
        <v>4967.57</v>
      </c>
      <c r="M42" s="2">
        <f>IFERROR(__xludf.DUMMYFUNCTION("""COMPUTED_VALUE"""),45576.66666666667)</f>
        <v>45576.66667</v>
      </c>
      <c r="N42" s="1">
        <f>IFERROR(__xludf.DUMMYFUNCTION("""COMPUTED_VALUE"""),7.8349044E7)</f>
        <v>78349044</v>
      </c>
    </row>
    <row r="43">
      <c r="A43" s="2">
        <f>IFERROR(__xludf.DUMMYFUNCTION("""COMPUTED_VALUE"""),45583.66666666667)</f>
        <v>45583.66667</v>
      </c>
      <c r="B43" s="1">
        <f>IFERROR(__xludf.DUMMYFUNCTION("""COMPUTED_VALUE"""),4909.75)</f>
        <v>4909.75</v>
      </c>
      <c r="D43" s="2">
        <f>IFERROR(__xludf.DUMMYFUNCTION("""COMPUTED_VALUE"""),45583.66666666667)</f>
        <v>45583.66667</v>
      </c>
      <c r="E43" s="1">
        <f>IFERROR(__xludf.DUMMYFUNCTION("""COMPUTED_VALUE"""),4954.39)</f>
        <v>4954.39</v>
      </c>
      <c r="G43" s="2">
        <f>IFERROR(__xludf.DUMMYFUNCTION("""COMPUTED_VALUE"""),45583.66666666667)</f>
        <v>45583.66667</v>
      </c>
      <c r="H43" s="1">
        <f>IFERROR(__xludf.DUMMYFUNCTION("""COMPUTED_VALUE"""),4856.48)</f>
        <v>4856.48</v>
      </c>
      <c r="J43" s="2">
        <f>IFERROR(__xludf.DUMMYFUNCTION("""COMPUTED_VALUE"""),45583.66666666667)</f>
        <v>45583.66667</v>
      </c>
      <c r="K43" s="1">
        <f>IFERROR(__xludf.DUMMYFUNCTION("""COMPUTED_VALUE"""),4947.1)</f>
        <v>4947.1</v>
      </c>
      <c r="M43" s="2">
        <f>IFERROR(__xludf.DUMMYFUNCTION("""COMPUTED_VALUE"""),45583.66666666667)</f>
        <v>45583.66667</v>
      </c>
      <c r="N43" s="1">
        <f>IFERROR(__xludf.DUMMYFUNCTION("""COMPUTED_VALUE"""),8.5440569E7)</f>
        <v>85440569</v>
      </c>
    </row>
    <row r="44">
      <c r="A44" s="2">
        <f>IFERROR(__xludf.DUMMYFUNCTION("""COMPUTED_VALUE"""),45590.66666666667)</f>
        <v>45590.66667</v>
      </c>
      <c r="B44" s="1">
        <f>IFERROR(__xludf.DUMMYFUNCTION("""COMPUTED_VALUE"""),4936.13)</f>
        <v>4936.13</v>
      </c>
      <c r="D44" s="2">
        <f>IFERROR(__xludf.DUMMYFUNCTION("""COMPUTED_VALUE"""),45590.66666666667)</f>
        <v>45590.66667</v>
      </c>
      <c r="E44" s="1">
        <f>IFERROR(__xludf.DUMMYFUNCTION("""COMPUTED_VALUE"""),4947.46)</f>
        <v>4947.46</v>
      </c>
      <c r="G44" s="2">
        <f>IFERROR(__xludf.DUMMYFUNCTION("""COMPUTED_VALUE"""),45590.66666666667)</f>
        <v>45590.66667</v>
      </c>
      <c r="H44" s="1">
        <f>IFERROR(__xludf.DUMMYFUNCTION("""COMPUTED_VALUE"""),4819.4)</f>
        <v>4819.4</v>
      </c>
      <c r="J44" s="2">
        <f>IFERROR(__xludf.DUMMYFUNCTION("""COMPUTED_VALUE"""),45590.66666666667)</f>
        <v>45590.66667</v>
      </c>
      <c r="K44" s="1">
        <f>IFERROR(__xludf.DUMMYFUNCTION("""COMPUTED_VALUE"""),4862.42)</f>
        <v>4862.42</v>
      </c>
      <c r="M44" s="2">
        <f>IFERROR(__xludf.DUMMYFUNCTION("""COMPUTED_VALUE"""),45590.66666666667)</f>
        <v>45590.66667</v>
      </c>
      <c r="N44" s="1">
        <f>IFERROR(__xludf.DUMMYFUNCTION("""COMPUTED_VALUE"""),8.5002004E7)</f>
        <v>85002004</v>
      </c>
    </row>
    <row r="45">
      <c r="A45" s="2">
        <f>IFERROR(__xludf.DUMMYFUNCTION("""COMPUTED_VALUE"""),45597.66666666667)</f>
        <v>45597.66667</v>
      </c>
      <c r="B45" s="1">
        <f>IFERROR(__xludf.DUMMYFUNCTION("""COMPUTED_VALUE"""),4882.76)</f>
        <v>4882.76</v>
      </c>
      <c r="D45" s="2">
        <f>IFERROR(__xludf.DUMMYFUNCTION("""COMPUTED_VALUE"""),45597.66666666667)</f>
        <v>45597.66667</v>
      </c>
      <c r="E45" s="1">
        <f>IFERROR(__xludf.DUMMYFUNCTION("""COMPUTED_VALUE"""),4931.41)</f>
        <v>4931.41</v>
      </c>
      <c r="G45" s="2">
        <f>IFERROR(__xludf.DUMMYFUNCTION("""COMPUTED_VALUE"""),45597.66666666667)</f>
        <v>45597.66667</v>
      </c>
      <c r="H45" s="1">
        <f>IFERROR(__xludf.DUMMYFUNCTION("""COMPUTED_VALUE"""),4761.82)</f>
        <v>4761.82</v>
      </c>
      <c r="J45" s="2">
        <f>IFERROR(__xludf.DUMMYFUNCTION("""COMPUTED_VALUE"""),45597.66666666667)</f>
        <v>45597.66667</v>
      </c>
      <c r="K45" s="1">
        <f>IFERROR(__xludf.DUMMYFUNCTION("""COMPUTED_VALUE"""),4797.45)</f>
        <v>4797.45</v>
      </c>
      <c r="M45" s="2">
        <f>IFERROR(__xludf.DUMMYFUNCTION("""COMPUTED_VALUE"""),45597.66666666667)</f>
        <v>45597.66667</v>
      </c>
      <c r="N45" s="1">
        <f>IFERROR(__xludf.DUMMYFUNCTION("""COMPUTED_VALUE"""),9.3291546E7)</f>
        <v>93291546</v>
      </c>
    </row>
    <row r="46">
      <c r="A46" s="2">
        <f>IFERROR(__xludf.DUMMYFUNCTION("""COMPUTED_VALUE"""),45604.66666666667)</f>
        <v>45604.66667</v>
      </c>
      <c r="B46" s="1">
        <f>IFERROR(__xludf.DUMMYFUNCTION("""COMPUTED_VALUE"""),4793.28)</f>
        <v>4793.28</v>
      </c>
      <c r="D46" s="2">
        <f>IFERROR(__xludf.DUMMYFUNCTION("""COMPUTED_VALUE"""),45604.66666666667)</f>
        <v>45604.66667</v>
      </c>
      <c r="E46" s="1">
        <f>IFERROR(__xludf.DUMMYFUNCTION("""COMPUTED_VALUE"""),5169.55)</f>
        <v>5169.55</v>
      </c>
      <c r="G46" s="2">
        <f>IFERROR(__xludf.DUMMYFUNCTION("""COMPUTED_VALUE"""),45604.66666666667)</f>
        <v>45604.66667</v>
      </c>
      <c r="H46" s="1">
        <f>IFERROR(__xludf.DUMMYFUNCTION("""COMPUTED_VALUE"""),4767.25)</f>
        <v>4767.25</v>
      </c>
      <c r="J46" s="2">
        <f>IFERROR(__xludf.DUMMYFUNCTION("""COMPUTED_VALUE"""),45604.66666666667)</f>
        <v>45604.66667</v>
      </c>
      <c r="K46" s="1">
        <f>IFERROR(__xludf.DUMMYFUNCTION("""COMPUTED_VALUE"""),4985.4)</f>
        <v>4985.4</v>
      </c>
      <c r="M46" s="2">
        <f>IFERROR(__xludf.DUMMYFUNCTION("""COMPUTED_VALUE"""),45604.66666666667)</f>
        <v>45604.66667</v>
      </c>
      <c r="N46" s="1">
        <f>IFERROR(__xludf.DUMMYFUNCTION("""COMPUTED_VALUE"""),1.41656959E8)</f>
        <v>141656959</v>
      </c>
    </row>
    <row r="47">
      <c r="A47" s="2">
        <f>IFERROR(__xludf.DUMMYFUNCTION("""COMPUTED_VALUE"""),45611.66666666667)</f>
        <v>45611.66667</v>
      </c>
      <c r="B47" s="1">
        <f>IFERROR(__xludf.DUMMYFUNCTION("""COMPUTED_VALUE"""),4994.2)</f>
        <v>4994.2</v>
      </c>
      <c r="D47" s="2">
        <f>IFERROR(__xludf.DUMMYFUNCTION("""COMPUTED_VALUE"""),45611.66666666667)</f>
        <v>45611.66667</v>
      </c>
      <c r="E47" s="1">
        <f>IFERROR(__xludf.DUMMYFUNCTION("""COMPUTED_VALUE"""),5061.14)</f>
        <v>5061.14</v>
      </c>
      <c r="G47" s="2">
        <f>IFERROR(__xludf.DUMMYFUNCTION("""COMPUTED_VALUE"""),45611.66666666667)</f>
        <v>45611.66667</v>
      </c>
      <c r="H47" s="1">
        <f>IFERROR(__xludf.DUMMYFUNCTION("""COMPUTED_VALUE"""),4914.16)</f>
        <v>4914.16</v>
      </c>
      <c r="J47" s="2">
        <f>IFERROR(__xludf.DUMMYFUNCTION("""COMPUTED_VALUE"""),45611.66666666667)</f>
        <v>45611.66667</v>
      </c>
      <c r="K47" s="1">
        <f>IFERROR(__xludf.DUMMYFUNCTION("""COMPUTED_VALUE"""),4931.94)</f>
        <v>4931.94</v>
      </c>
      <c r="M47" s="2">
        <f>IFERROR(__xludf.DUMMYFUNCTION("""COMPUTED_VALUE"""),45611.66666666667)</f>
        <v>45611.66667</v>
      </c>
      <c r="N47" s="1">
        <f>IFERROR(__xludf.DUMMYFUNCTION("""COMPUTED_VALUE"""),1.15663501E8)</f>
        <v>115663501</v>
      </c>
    </row>
    <row r="48">
      <c r="A48" s="2">
        <f>IFERROR(__xludf.DUMMYFUNCTION("""COMPUTED_VALUE"""),45618.66666666667)</f>
        <v>45618.66667</v>
      </c>
      <c r="B48" s="1">
        <f>IFERROR(__xludf.DUMMYFUNCTION("""COMPUTED_VALUE"""),4926.56)</f>
        <v>4926.56</v>
      </c>
      <c r="D48" s="2">
        <f>IFERROR(__xludf.DUMMYFUNCTION("""COMPUTED_VALUE"""),45618.66666666667)</f>
        <v>45618.66667</v>
      </c>
      <c r="E48" s="1">
        <f>IFERROR(__xludf.DUMMYFUNCTION("""COMPUTED_VALUE"""),5194.3)</f>
        <v>5194.3</v>
      </c>
      <c r="G48" s="2">
        <f>IFERROR(__xludf.DUMMYFUNCTION("""COMPUTED_VALUE"""),45618.66666666667)</f>
        <v>45618.66667</v>
      </c>
      <c r="H48" s="1">
        <f>IFERROR(__xludf.DUMMYFUNCTION("""COMPUTED_VALUE"""),4887.61)</f>
        <v>4887.61</v>
      </c>
      <c r="J48" s="2">
        <f>IFERROR(__xludf.DUMMYFUNCTION("""COMPUTED_VALUE"""),45618.66666666667)</f>
        <v>45618.66667</v>
      </c>
      <c r="K48" s="1">
        <f>IFERROR(__xludf.DUMMYFUNCTION("""COMPUTED_VALUE"""),5188.41)</f>
        <v>5188.41</v>
      </c>
      <c r="M48" s="2">
        <f>IFERROR(__xludf.DUMMYFUNCTION("""COMPUTED_VALUE"""),45618.66666666667)</f>
        <v>45618.66667</v>
      </c>
      <c r="N48" s="1">
        <f>IFERROR(__xludf.DUMMYFUNCTION("""COMPUTED_VALUE"""),1.43757544E8)</f>
        <v>143757544</v>
      </c>
    </row>
    <row r="49">
      <c r="A49" s="2">
        <f>IFERROR(__xludf.DUMMYFUNCTION("""COMPUTED_VALUE"""),45625.54166666667)</f>
        <v>45625.54167</v>
      </c>
      <c r="B49" s="1">
        <f>IFERROR(__xludf.DUMMYFUNCTION("""COMPUTED_VALUE"""),5198.25)</f>
        <v>5198.25</v>
      </c>
      <c r="D49" s="2">
        <f>IFERROR(__xludf.DUMMYFUNCTION("""COMPUTED_VALUE"""),45625.54166666667)</f>
        <v>45625.54167</v>
      </c>
      <c r="E49" s="1">
        <f>IFERROR(__xludf.DUMMYFUNCTION("""COMPUTED_VALUE"""),5350.04)</f>
        <v>5350.04</v>
      </c>
      <c r="G49" s="2">
        <f>IFERROR(__xludf.DUMMYFUNCTION("""COMPUTED_VALUE"""),45625.54166666667)</f>
        <v>45625.54167</v>
      </c>
      <c r="H49" s="1">
        <f>IFERROR(__xludf.DUMMYFUNCTION("""COMPUTED_VALUE"""),5198.25)</f>
        <v>5198.25</v>
      </c>
      <c r="J49" s="2">
        <f>IFERROR(__xludf.DUMMYFUNCTION("""COMPUTED_VALUE"""),45625.54166666667)</f>
        <v>45625.54167</v>
      </c>
      <c r="K49" s="1">
        <f>IFERROR(__xludf.DUMMYFUNCTION("""COMPUTED_VALUE"""),5309.98)</f>
        <v>5309.98</v>
      </c>
      <c r="M49" s="2">
        <f>IFERROR(__xludf.DUMMYFUNCTION("""COMPUTED_VALUE"""),45625.54166666667)</f>
        <v>45625.54167</v>
      </c>
      <c r="N49" s="1">
        <f>IFERROR(__xludf.DUMMYFUNCTION("""COMPUTED_VALUE"""),9.7767078E7)</f>
        <v>97767078</v>
      </c>
    </row>
    <row r="50">
      <c r="A50" s="2">
        <f>IFERROR(__xludf.DUMMYFUNCTION("""COMPUTED_VALUE"""),45632.66666666667)</f>
        <v>45632.66667</v>
      </c>
      <c r="B50" s="1">
        <f>IFERROR(__xludf.DUMMYFUNCTION("""COMPUTED_VALUE"""),5308.74)</f>
        <v>5308.74</v>
      </c>
      <c r="D50" s="2">
        <f>IFERROR(__xludf.DUMMYFUNCTION("""COMPUTED_VALUE"""),45632.66666666667)</f>
        <v>45632.66667</v>
      </c>
      <c r="E50" s="1">
        <f>IFERROR(__xludf.DUMMYFUNCTION("""COMPUTED_VALUE"""),5315.87)</f>
        <v>5315.87</v>
      </c>
      <c r="G50" s="2">
        <f>IFERROR(__xludf.DUMMYFUNCTION("""COMPUTED_VALUE"""),45632.66666666667)</f>
        <v>45632.66667</v>
      </c>
      <c r="H50" s="1">
        <f>IFERROR(__xludf.DUMMYFUNCTION("""COMPUTED_VALUE"""),5171.18)</f>
        <v>5171.18</v>
      </c>
      <c r="J50" s="2">
        <f>IFERROR(__xludf.DUMMYFUNCTION("""COMPUTED_VALUE"""),45632.66666666667)</f>
        <v>45632.66667</v>
      </c>
      <c r="K50" s="1">
        <f>IFERROR(__xludf.DUMMYFUNCTION("""COMPUTED_VALUE"""),5189.28)</f>
        <v>5189.28</v>
      </c>
      <c r="M50" s="2">
        <f>IFERROR(__xludf.DUMMYFUNCTION("""COMPUTED_VALUE"""),45632.66666666667)</f>
        <v>45632.66667</v>
      </c>
      <c r="N50" s="1">
        <f>IFERROR(__xludf.DUMMYFUNCTION("""COMPUTED_VALUE"""),1.03916583E8)</f>
        <v>103916583</v>
      </c>
    </row>
    <row r="51">
      <c r="A51" s="2">
        <f>IFERROR(__xludf.DUMMYFUNCTION("""COMPUTED_VALUE"""),45639.66666666667)</f>
        <v>45639.66667</v>
      </c>
      <c r="B51" s="1">
        <f>IFERROR(__xludf.DUMMYFUNCTION("""COMPUTED_VALUE"""),5197.27)</f>
        <v>5197.27</v>
      </c>
      <c r="D51" s="2">
        <f>IFERROR(__xludf.DUMMYFUNCTION("""COMPUTED_VALUE"""),45639.66666666667)</f>
        <v>45639.66667</v>
      </c>
      <c r="E51" s="1">
        <f>IFERROR(__xludf.DUMMYFUNCTION("""COMPUTED_VALUE"""),5306.97)</f>
        <v>5306.97</v>
      </c>
      <c r="G51" s="2">
        <f>IFERROR(__xludf.DUMMYFUNCTION("""COMPUTED_VALUE"""),45639.66666666667)</f>
        <v>45639.66667</v>
      </c>
      <c r="H51" s="1">
        <f>IFERROR(__xludf.DUMMYFUNCTION("""COMPUTED_VALUE"""),5044.83)</f>
        <v>5044.83</v>
      </c>
      <c r="J51" s="2">
        <f>IFERROR(__xludf.DUMMYFUNCTION("""COMPUTED_VALUE"""),45639.66666666667)</f>
        <v>45639.66667</v>
      </c>
      <c r="K51" s="1">
        <f>IFERROR(__xludf.DUMMYFUNCTION("""COMPUTED_VALUE"""),5058.61)</f>
        <v>5058.61</v>
      </c>
      <c r="M51" s="2">
        <f>IFERROR(__xludf.DUMMYFUNCTION("""COMPUTED_VALUE"""),45639.66666666667)</f>
        <v>45639.66667</v>
      </c>
      <c r="N51" s="1">
        <f>IFERROR(__xludf.DUMMYFUNCTION("""COMPUTED_VALUE"""),9.2339386E7)</f>
        <v>92339386</v>
      </c>
    </row>
    <row r="52">
      <c r="A52" s="2">
        <f>IFERROR(__xludf.DUMMYFUNCTION("""COMPUTED_VALUE"""),45646.66666666667)</f>
        <v>45646.66667</v>
      </c>
      <c r="B52" s="1">
        <f>IFERROR(__xludf.DUMMYFUNCTION("""COMPUTED_VALUE"""),5056.32)</f>
        <v>5056.32</v>
      </c>
      <c r="D52" s="2">
        <f>IFERROR(__xludf.DUMMYFUNCTION("""COMPUTED_VALUE"""),45646.66666666667)</f>
        <v>45646.66667</v>
      </c>
      <c r="E52" s="1">
        <f>IFERROR(__xludf.DUMMYFUNCTION("""COMPUTED_VALUE"""),5067.97)</f>
        <v>5067.97</v>
      </c>
      <c r="G52" s="2">
        <f>IFERROR(__xludf.DUMMYFUNCTION("""COMPUTED_VALUE"""),45646.66666666667)</f>
        <v>45646.66667</v>
      </c>
      <c r="H52" s="1">
        <f>IFERROR(__xludf.DUMMYFUNCTION("""COMPUTED_VALUE"""),4778.67)</f>
        <v>4778.67</v>
      </c>
      <c r="J52" s="2">
        <f>IFERROR(__xludf.DUMMYFUNCTION("""COMPUTED_VALUE"""),45646.66666666667)</f>
        <v>45646.66667</v>
      </c>
      <c r="K52" s="1">
        <f>IFERROR(__xludf.DUMMYFUNCTION("""COMPUTED_VALUE"""),4859.89)</f>
        <v>4859.89</v>
      </c>
      <c r="M52" s="2">
        <f>IFERROR(__xludf.DUMMYFUNCTION("""COMPUTED_VALUE"""),45646.66666666667)</f>
        <v>45646.66667</v>
      </c>
      <c r="N52" s="1">
        <f>IFERROR(__xludf.DUMMYFUNCTION("""COMPUTED_VALUE"""),1.32576282E8)</f>
        <v>132576282</v>
      </c>
    </row>
    <row r="53">
      <c r="A53" s="2">
        <f>IFERROR(__xludf.DUMMYFUNCTION("""COMPUTED_VALUE"""),45653.66666666667)</f>
        <v>45653.66667</v>
      </c>
      <c r="B53" s="1">
        <f>IFERROR(__xludf.DUMMYFUNCTION("""COMPUTED_VALUE"""),4849.34)</f>
        <v>4849.34</v>
      </c>
      <c r="D53" s="2">
        <f>IFERROR(__xludf.DUMMYFUNCTION("""COMPUTED_VALUE"""),45653.66666666667)</f>
        <v>45653.66667</v>
      </c>
      <c r="E53" s="1">
        <f>IFERROR(__xludf.DUMMYFUNCTION("""COMPUTED_VALUE"""),4885.14)</f>
        <v>4885.14</v>
      </c>
      <c r="G53" s="2">
        <f>IFERROR(__xludf.DUMMYFUNCTION("""COMPUTED_VALUE"""),45653.66666666667)</f>
        <v>45653.66667</v>
      </c>
      <c r="H53" s="1">
        <f>IFERROR(__xludf.DUMMYFUNCTION("""COMPUTED_VALUE"""),4806.31)</f>
        <v>4806.31</v>
      </c>
      <c r="J53" s="2">
        <f>IFERROR(__xludf.DUMMYFUNCTION("""COMPUTED_VALUE"""),45653.66666666667)</f>
        <v>45653.66667</v>
      </c>
      <c r="K53" s="1">
        <f>IFERROR(__xludf.DUMMYFUNCTION("""COMPUTED_VALUE"""),4841.63)</f>
        <v>4841.63</v>
      </c>
      <c r="M53" s="2">
        <f>IFERROR(__xludf.DUMMYFUNCTION("""COMPUTED_VALUE"""),45653.66666666667)</f>
        <v>45653.66667</v>
      </c>
      <c r="N53" s="1">
        <f>IFERROR(__xludf.DUMMYFUNCTION("""COMPUTED_VALUE"""),4.2211995E7)</f>
        <v>42211995</v>
      </c>
    </row>
    <row r="54">
      <c r="A54" s="2">
        <f>IFERROR(__xludf.DUMMYFUNCTION("""COMPUTED_VALUE"""),45660.66666666667)</f>
        <v>45660.66667</v>
      </c>
      <c r="B54" s="1">
        <f>IFERROR(__xludf.DUMMYFUNCTION("""COMPUTED_VALUE"""),4815.97)</f>
        <v>4815.97</v>
      </c>
      <c r="D54" s="2">
        <f>IFERROR(__xludf.DUMMYFUNCTION("""COMPUTED_VALUE"""),45660.66666666667)</f>
        <v>45660.66667</v>
      </c>
      <c r="E54" s="1">
        <f>IFERROR(__xludf.DUMMYFUNCTION("""COMPUTED_VALUE"""),4859.33)</f>
        <v>4859.33</v>
      </c>
      <c r="G54" s="2">
        <f>IFERROR(__xludf.DUMMYFUNCTION("""COMPUTED_VALUE"""),45660.66666666667)</f>
        <v>45660.66667</v>
      </c>
      <c r="H54" s="1">
        <f>IFERROR(__xludf.DUMMYFUNCTION("""COMPUTED_VALUE"""),4747.84)</f>
        <v>4747.84</v>
      </c>
      <c r="J54" s="2">
        <f>IFERROR(__xludf.DUMMYFUNCTION("""COMPUTED_VALUE"""),45660.66666666667)</f>
        <v>45660.66667</v>
      </c>
      <c r="K54" s="1">
        <f>IFERROR(__xludf.DUMMYFUNCTION("""COMPUTED_VALUE"""),4817.11)</f>
        <v>4817.11</v>
      </c>
      <c r="M54" s="2">
        <f>IFERROR(__xludf.DUMMYFUNCTION("""COMPUTED_VALUE"""),45660.66666666667)</f>
        <v>45660.66667</v>
      </c>
      <c r="N54" s="1">
        <f>IFERROR(__xludf.DUMMYFUNCTION("""COMPUTED_VALUE"""),4.8537933E7)</f>
        <v>48537933</v>
      </c>
    </row>
    <row r="55">
      <c r="A55" s="2">
        <f>IFERROR(__xludf.DUMMYFUNCTION("""COMPUTED_VALUE"""),45667.66666666667)</f>
        <v>45667.66667</v>
      </c>
      <c r="B55" s="1">
        <f>IFERROR(__xludf.DUMMYFUNCTION("""COMPUTED_VALUE"""),4828.36)</f>
        <v>4828.36</v>
      </c>
      <c r="D55" s="2">
        <f>IFERROR(__xludf.DUMMYFUNCTION("""COMPUTED_VALUE"""),45667.66666666667)</f>
        <v>45667.66667</v>
      </c>
      <c r="E55" s="1">
        <f>IFERROR(__xludf.DUMMYFUNCTION("""COMPUTED_VALUE"""),4912.39)</f>
        <v>4912.39</v>
      </c>
      <c r="G55" s="2">
        <f>IFERROR(__xludf.DUMMYFUNCTION("""COMPUTED_VALUE"""),45667.66666666667)</f>
        <v>45667.66667</v>
      </c>
      <c r="H55" s="1">
        <f>IFERROR(__xludf.DUMMYFUNCTION("""COMPUTED_VALUE"""),4684.18)</f>
        <v>4684.18</v>
      </c>
      <c r="J55" s="2">
        <f>IFERROR(__xludf.DUMMYFUNCTION("""COMPUTED_VALUE"""),45667.66666666667)</f>
        <v>45667.66667</v>
      </c>
      <c r="K55" s="1">
        <f>IFERROR(__xludf.DUMMYFUNCTION("""COMPUTED_VALUE"""),4716.48)</f>
        <v>4716.48</v>
      </c>
      <c r="M55" s="2">
        <f>IFERROR(__xludf.DUMMYFUNCTION("""COMPUTED_VALUE"""),45667.66666666667)</f>
        <v>45667.66667</v>
      </c>
      <c r="N55" s="1">
        <f>IFERROR(__xludf.DUMMYFUNCTION("""COMPUTED_VALUE"""),7.61838E7)</f>
        <v>76183800</v>
      </c>
    </row>
    <row r="56">
      <c r="A56" s="2">
        <f>IFERROR(__xludf.DUMMYFUNCTION("""COMPUTED_VALUE"""),45674.66666666667)</f>
        <v>45674.66667</v>
      </c>
      <c r="B56" s="1">
        <f>IFERROR(__xludf.DUMMYFUNCTION("""COMPUTED_VALUE"""),4710.15)</f>
        <v>4710.15</v>
      </c>
      <c r="D56" s="2">
        <f>IFERROR(__xludf.DUMMYFUNCTION("""COMPUTED_VALUE"""),45674.66666666667)</f>
        <v>45674.66667</v>
      </c>
      <c r="E56" s="1">
        <f>IFERROR(__xludf.DUMMYFUNCTION("""COMPUTED_VALUE"""),5121.69)</f>
        <v>5121.69</v>
      </c>
      <c r="G56" s="2">
        <f>IFERROR(__xludf.DUMMYFUNCTION("""COMPUTED_VALUE"""),45674.66666666667)</f>
        <v>45674.66667</v>
      </c>
      <c r="H56" s="1">
        <f>IFERROR(__xludf.DUMMYFUNCTION("""COMPUTED_VALUE"""),4708.26)</f>
        <v>4708.26</v>
      </c>
      <c r="J56" s="2">
        <f>IFERROR(__xludf.DUMMYFUNCTION("""COMPUTED_VALUE"""),45674.66666666667)</f>
        <v>45674.66667</v>
      </c>
      <c r="K56" s="1">
        <f>IFERROR(__xludf.DUMMYFUNCTION("""COMPUTED_VALUE"""),5115.7)</f>
        <v>5115.7</v>
      </c>
      <c r="M56" s="2">
        <f>IFERROR(__xludf.DUMMYFUNCTION("""COMPUTED_VALUE"""),45674.66666666667)</f>
        <v>45674.66667</v>
      </c>
      <c r="N56" s="1">
        <f>IFERROR(__xludf.DUMMYFUNCTION("""COMPUTED_VALUE"""),1.08020336E8)</f>
        <v>108020336</v>
      </c>
    </row>
    <row r="57">
      <c r="A57" s="2">
        <f>IFERROR(__xludf.DUMMYFUNCTION("""COMPUTED_VALUE"""),45681.66666666667)</f>
        <v>45681.66667</v>
      </c>
      <c r="B57" s="1">
        <f>IFERROR(__xludf.DUMMYFUNCTION("""COMPUTED_VALUE"""),5120.82)</f>
        <v>5120.82</v>
      </c>
      <c r="D57" s="2">
        <f>IFERROR(__xludf.DUMMYFUNCTION("""COMPUTED_VALUE"""),45681.66666666667)</f>
        <v>45681.66667</v>
      </c>
      <c r="E57" s="1">
        <f>IFERROR(__xludf.DUMMYFUNCTION("""COMPUTED_VALUE"""),5323.31)</f>
        <v>5323.31</v>
      </c>
      <c r="G57" s="2">
        <f>IFERROR(__xludf.DUMMYFUNCTION("""COMPUTED_VALUE"""),45681.66666666667)</f>
        <v>45681.66667</v>
      </c>
      <c r="H57" s="1">
        <f>IFERROR(__xludf.DUMMYFUNCTION("""COMPUTED_VALUE"""),5120.82)</f>
        <v>5120.82</v>
      </c>
      <c r="J57" s="2">
        <f>IFERROR(__xludf.DUMMYFUNCTION("""COMPUTED_VALUE"""),45681.66666666667)</f>
        <v>45681.66667</v>
      </c>
      <c r="K57" s="1">
        <f>IFERROR(__xludf.DUMMYFUNCTION("""COMPUTED_VALUE"""),5312.53)</f>
        <v>5312.53</v>
      </c>
      <c r="M57" s="2">
        <f>IFERROR(__xludf.DUMMYFUNCTION("""COMPUTED_VALUE"""),45681.66666666667)</f>
        <v>45681.66667</v>
      </c>
      <c r="N57" s="1">
        <f>IFERROR(__xludf.DUMMYFUNCTION("""COMPUTED_VALUE"""),1.08231142E8)</f>
        <v>108231142</v>
      </c>
    </row>
    <row r="58">
      <c r="A58" s="2">
        <f>IFERROR(__xludf.DUMMYFUNCTION("""COMPUTED_VALUE"""),45688.66666666667)</f>
        <v>45688.66667</v>
      </c>
      <c r="B58" s="1">
        <f>IFERROR(__xludf.DUMMYFUNCTION("""COMPUTED_VALUE"""),5311.99)</f>
        <v>5311.99</v>
      </c>
      <c r="D58" s="2">
        <f>IFERROR(__xludf.DUMMYFUNCTION("""COMPUTED_VALUE"""),45688.66666666667)</f>
        <v>45688.66667</v>
      </c>
      <c r="E58" s="1">
        <f>IFERROR(__xludf.DUMMYFUNCTION("""COMPUTED_VALUE"""),5311.99)</f>
        <v>5311.99</v>
      </c>
      <c r="G58" s="2">
        <f>IFERROR(__xludf.DUMMYFUNCTION("""COMPUTED_VALUE"""),45688.66666666667)</f>
        <v>45688.66667</v>
      </c>
      <c r="H58" s="1">
        <f>IFERROR(__xludf.DUMMYFUNCTION("""COMPUTED_VALUE"""),5109.46)</f>
        <v>5109.46</v>
      </c>
      <c r="J58" s="2">
        <f>IFERROR(__xludf.DUMMYFUNCTION("""COMPUTED_VALUE"""),45688.66666666667)</f>
        <v>45688.66667</v>
      </c>
      <c r="K58" s="1">
        <f>IFERROR(__xludf.DUMMYFUNCTION("""COMPUTED_VALUE"""),5117.43)</f>
        <v>5117.43</v>
      </c>
      <c r="M58" s="2">
        <f>IFERROR(__xludf.DUMMYFUNCTION("""COMPUTED_VALUE"""),45688.66666666667)</f>
        <v>45688.66667</v>
      </c>
      <c r="N58" s="1">
        <f>IFERROR(__xludf.DUMMYFUNCTION("""COMPUTED_VALUE"""),1.45745584E8)</f>
        <v>145745584</v>
      </c>
    </row>
    <row r="59">
      <c r="A59" s="2">
        <f>IFERROR(__xludf.DUMMYFUNCTION("""COMPUTED_VALUE"""),45695.66666666667)</f>
        <v>45695.66667</v>
      </c>
      <c r="B59" s="1">
        <f>IFERROR(__xludf.DUMMYFUNCTION("""COMPUTED_VALUE"""),5104.25)</f>
        <v>5104.25</v>
      </c>
      <c r="D59" s="2">
        <f>IFERROR(__xludf.DUMMYFUNCTION("""COMPUTED_VALUE"""),45695.66666666667)</f>
        <v>45695.66667</v>
      </c>
      <c r="E59" s="1">
        <f>IFERROR(__xludf.DUMMYFUNCTION("""COMPUTED_VALUE"""),5104.25)</f>
        <v>5104.25</v>
      </c>
      <c r="G59" s="2">
        <f>IFERROR(__xludf.DUMMYFUNCTION("""COMPUTED_VALUE"""),45695.66666666667)</f>
        <v>45695.66667</v>
      </c>
      <c r="H59" s="1">
        <f>IFERROR(__xludf.DUMMYFUNCTION("""COMPUTED_VALUE"""),4954.33)</f>
        <v>4954.33</v>
      </c>
      <c r="J59" s="2">
        <f>IFERROR(__xludf.DUMMYFUNCTION("""COMPUTED_VALUE"""),45695.66666666667)</f>
        <v>45695.66667</v>
      </c>
      <c r="K59" s="1">
        <f>IFERROR(__xludf.DUMMYFUNCTION("""COMPUTED_VALUE"""),5027.25)</f>
        <v>5027.25</v>
      </c>
      <c r="M59" s="2">
        <f>IFERROR(__xludf.DUMMYFUNCTION("""COMPUTED_VALUE"""),45695.66666666667)</f>
        <v>45695.66667</v>
      </c>
      <c r="N59" s="1">
        <f>IFERROR(__xludf.DUMMYFUNCTION("""COMPUTED_VALUE"""),1.45152692E8)</f>
        <v>145152692</v>
      </c>
    </row>
    <row r="60">
      <c r="A60" s="2">
        <f>IFERROR(__xludf.DUMMYFUNCTION("""COMPUTED_VALUE"""),45702.66666666667)</f>
        <v>45702.66667</v>
      </c>
      <c r="B60" s="1">
        <f>IFERROR(__xludf.DUMMYFUNCTION("""COMPUTED_VALUE"""),5035.18)</f>
        <v>5035.18</v>
      </c>
      <c r="D60" s="2">
        <f>IFERROR(__xludf.DUMMYFUNCTION("""COMPUTED_VALUE"""),45702.66666666667)</f>
        <v>45702.66667</v>
      </c>
      <c r="E60" s="1">
        <f>IFERROR(__xludf.DUMMYFUNCTION("""COMPUTED_VALUE"""),5062.29)</f>
        <v>5062.29</v>
      </c>
      <c r="G60" s="2">
        <f>IFERROR(__xludf.DUMMYFUNCTION("""COMPUTED_VALUE"""),45702.66666666667)</f>
        <v>45702.66667</v>
      </c>
      <c r="H60" s="1">
        <f>IFERROR(__xludf.DUMMYFUNCTION("""COMPUTED_VALUE"""),4850.88)</f>
        <v>4850.88</v>
      </c>
      <c r="J60" s="2">
        <f>IFERROR(__xludf.DUMMYFUNCTION("""COMPUTED_VALUE"""),45702.66666666667)</f>
        <v>45702.66667</v>
      </c>
      <c r="K60" s="1">
        <f>IFERROR(__xludf.DUMMYFUNCTION("""COMPUTED_VALUE"""),4972.2)</f>
        <v>4972.2</v>
      </c>
      <c r="M60" s="2">
        <f>IFERROR(__xludf.DUMMYFUNCTION("""COMPUTED_VALUE"""),45702.66666666667)</f>
        <v>45702.66667</v>
      </c>
      <c r="N60" s="1">
        <f>IFERROR(__xludf.DUMMYFUNCTION("""COMPUTED_VALUE"""),1.26601626E8)</f>
        <v>126601626</v>
      </c>
    </row>
    <row r="61">
      <c r="A61" s="2">
        <f>IFERROR(__xludf.DUMMYFUNCTION("""COMPUTED_VALUE"""),45709.66666666667)</f>
        <v>45709.66667</v>
      </c>
      <c r="B61" s="1">
        <f>IFERROR(__xludf.DUMMYFUNCTION("""COMPUTED_VALUE"""),4976.57)</f>
        <v>4976.57</v>
      </c>
      <c r="D61" s="2">
        <f>IFERROR(__xludf.DUMMYFUNCTION("""COMPUTED_VALUE"""),45709.66666666667)</f>
        <v>45709.66667</v>
      </c>
      <c r="E61" s="1">
        <f>IFERROR(__xludf.DUMMYFUNCTION("""COMPUTED_VALUE"""),5113.79)</f>
        <v>5113.79</v>
      </c>
      <c r="G61" s="2">
        <f>IFERROR(__xludf.DUMMYFUNCTION("""COMPUTED_VALUE"""),45709.66666666667)</f>
        <v>45709.66667</v>
      </c>
      <c r="H61" s="1">
        <f>IFERROR(__xludf.DUMMYFUNCTION("""COMPUTED_VALUE"""),4873.63)</f>
        <v>4873.63</v>
      </c>
      <c r="J61" s="2">
        <f>IFERROR(__xludf.DUMMYFUNCTION("""COMPUTED_VALUE"""),45709.66666666667)</f>
        <v>45709.66667</v>
      </c>
      <c r="K61" s="1">
        <f>IFERROR(__xludf.DUMMYFUNCTION("""COMPUTED_VALUE"""),4901.51)</f>
        <v>4901.51</v>
      </c>
      <c r="M61" s="2">
        <f>IFERROR(__xludf.DUMMYFUNCTION("""COMPUTED_VALUE"""),45709.66666666667)</f>
        <v>45709.66667</v>
      </c>
      <c r="N61" s="1">
        <f>IFERROR(__xludf.DUMMYFUNCTION("""COMPUTED_VALUE"""),1.22020107E8)</f>
        <v>122020107</v>
      </c>
    </row>
    <row r="62">
      <c r="A62" s="2">
        <f>IFERROR(__xludf.DUMMYFUNCTION("""COMPUTED_VALUE"""),45716.66666666667)</f>
        <v>45716.66667</v>
      </c>
      <c r="B62" s="1">
        <f>IFERROR(__xludf.DUMMYFUNCTION("""COMPUTED_VALUE"""),4902.03)</f>
        <v>4902.03</v>
      </c>
      <c r="D62" s="2">
        <f>IFERROR(__xludf.DUMMYFUNCTION("""COMPUTED_VALUE"""),45716.66666666667)</f>
        <v>45716.66667</v>
      </c>
      <c r="E62" s="1">
        <f>IFERROR(__xludf.DUMMYFUNCTION("""COMPUTED_VALUE"""),4961.94)</f>
        <v>4961.94</v>
      </c>
      <c r="G62" s="2">
        <f>IFERROR(__xludf.DUMMYFUNCTION("""COMPUTED_VALUE"""),45716.66666666667)</f>
        <v>45716.66667</v>
      </c>
      <c r="H62" s="1">
        <f>IFERROR(__xludf.DUMMYFUNCTION("""COMPUTED_VALUE"""),4845.2)</f>
        <v>4845.2</v>
      </c>
      <c r="J62" s="2">
        <f>IFERROR(__xludf.DUMMYFUNCTION("""COMPUTED_VALUE"""),45716.66666666667)</f>
        <v>45716.66667</v>
      </c>
      <c r="K62" s="1">
        <f>IFERROR(__xludf.DUMMYFUNCTION("""COMPUTED_VALUE"""),4913.65)</f>
        <v>4913.65</v>
      </c>
      <c r="M62" s="2">
        <f>IFERROR(__xludf.DUMMYFUNCTION("""COMPUTED_VALUE"""),45716.66666666667)</f>
        <v>45716.66667</v>
      </c>
      <c r="N62" s="1">
        <f>IFERROR(__xludf.DUMMYFUNCTION("""COMPUTED_VALUE"""),1.96247021E8)</f>
        <v>196247021</v>
      </c>
    </row>
    <row r="63">
      <c r="A63" s="2">
        <f>IFERROR(__xludf.DUMMYFUNCTION("""COMPUTED_VALUE"""),45723.66666666667)</f>
        <v>45723.66667</v>
      </c>
      <c r="B63" s="1">
        <f>IFERROR(__xludf.DUMMYFUNCTION("""COMPUTED_VALUE"""),4943.39)</f>
        <v>4943.39</v>
      </c>
      <c r="D63" s="2">
        <f>IFERROR(__xludf.DUMMYFUNCTION("""COMPUTED_VALUE"""),45723.66666666667)</f>
        <v>45723.66667</v>
      </c>
      <c r="E63" s="1">
        <f>IFERROR(__xludf.DUMMYFUNCTION("""COMPUTED_VALUE"""),4973.6)</f>
        <v>4973.6</v>
      </c>
      <c r="G63" s="2">
        <f>IFERROR(__xludf.DUMMYFUNCTION("""COMPUTED_VALUE"""),45723.66666666667)</f>
        <v>45723.66667</v>
      </c>
      <c r="H63" s="1">
        <f>IFERROR(__xludf.DUMMYFUNCTION("""COMPUTED_VALUE"""),4574.02)</f>
        <v>4574.02</v>
      </c>
      <c r="J63" s="2">
        <f>IFERROR(__xludf.DUMMYFUNCTION("""COMPUTED_VALUE"""),45723.66666666667)</f>
        <v>45723.66667</v>
      </c>
      <c r="K63" s="1">
        <f>IFERROR(__xludf.DUMMYFUNCTION("""COMPUTED_VALUE"""),4957.97)</f>
        <v>4957.97</v>
      </c>
      <c r="M63" s="2">
        <f>IFERROR(__xludf.DUMMYFUNCTION("""COMPUTED_VALUE"""),45723.66666666667)</f>
        <v>45723.66667</v>
      </c>
      <c r="N63" s="1">
        <f>IFERROR(__xludf.DUMMYFUNCTION("""COMPUTED_VALUE"""),1.87841443E8)</f>
        <v>187841443</v>
      </c>
    </row>
    <row r="64">
      <c r="A64" s="2">
        <f>IFERROR(__xludf.DUMMYFUNCTION("""COMPUTED_VALUE"""),45730.66666666667)</f>
        <v>45730.66667</v>
      </c>
      <c r="B64" s="1">
        <f>IFERROR(__xludf.DUMMYFUNCTION("""COMPUTED_VALUE"""),4955.63)</f>
        <v>4955.63</v>
      </c>
      <c r="D64" s="2">
        <f>IFERROR(__xludf.DUMMYFUNCTION("""COMPUTED_VALUE"""),45730.66666666667)</f>
        <v>45730.66667</v>
      </c>
      <c r="E64" s="1">
        <f>IFERROR(__xludf.DUMMYFUNCTION("""COMPUTED_VALUE"""),4997.93)</f>
        <v>4997.93</v>
      </c>
      <c r="G64" s="2">
        <f>IFERROR(__xludf.DUMMYFUNCTION("""COMPUTED_VALUE"""),45730.66666666667)</f>
        <v>45730.66667</v>
      </c>
      <c r="H64" s="1">
        <f>IFERROR(__xludf.DUMMYFUNCTION("""COMPUTED_VALUE"""),4642.89)</f>
        <v>4642.89</v>
      </c>
      <c r="J64" s="2">
        <f>IFERROR(__xludf.DUMMYFUNCTION("""COMPUTED_VALUE"""),45730.66666666667)</f>
        <v>45730.66667</v>
      </c>
      <c r="K64" s="1">
        <f>IFERROR(__xludf.DUMMYFUNCTION("""COMPUTED_VALUE"""),4741.05)</f>
        <v>4741.05</v>
      </c>
      <c r="M64" s="2">
        <f>IFERROR(__xludf.DUMMYFUNCTION("""COMPUTED_VALUE"""),45730.66666666667)</f>
        <v>45730.66667</v>
      </c>
      <c r="N64" s="1">
        <f>IFERROR(__xludf.DUMMYFUNCTION("""COMPUTED_VALUE"""),1.76359447E8)</f>
        <v>176359447</v>
      </c>
    </row>
    <row r="65">
      <c r="A65" s="2">
        <f>IFERROR(__xludf.DUMMYFUNCTION("""COMPUTED_VALUE"""),45737.66666666667)</f>
        <v>45737.66667</v>
      </c>
      <c r="B65" s="1">
        <f>IFERROR(__xludf.DUMMYFUNCTION("""COMPUTED_VALUE"""),4735.83)</f>
        <v>4735.83</v>
      </c>
      <c r="D65" s="2">
        <f>IFERROR(__xludf.DUMMYFUNCTION("""COMPUTED_VALUE"""),45737.66666666667)</f>
        <v>45737.66667</v>
      </c>
      <c r="E65" s="1">
        <f>IFERROR(__xludf.DUMMYFUNCTION("""COMPUTED_VALUE"""),4819.4)</f>
        <v>4819.4</v>
      </c>
      <c r="G65" s="2">
        <f>IFERROR(__xludf.DUMMYFUNCTION("""COMPUTED_VALUE"""),45737.66666666667)</f>
        <v>45737.66667</v>
      </c>
      <c r="H65" s="1">
        <f>IFERROR(__xludf.DUMMYFUNCTION("""COMPUTED_VALUE"""),4649.31)</f>
        <v>4649.31</v>
      </c>
      <c r="J65" s="2">
        <f>IFERROR(__xludf.DUMMYFUNCTION("""COMPUTED_VALUE"""),45737.66666666667)</f>
        <v>45737.66667</v>
      </c>
      <c r="K65" s="1">
        <f>IFERROR(__xludf.DUMMYFUNCTION("""COMPUTED_VALUE"""),4704.1)</f>
        <v>4704.1</v>
      </c>
      <c r="M65" s="2">
        <f>IFERROR(__xludf.DUMMYFUNCTION("""COMPUTED_VALUE"""),45737.66666666667)</f>
        <v>45737.66667</v>
      </c>
      <c r="N65" s="1">
        <f>IFERROR(__xludf.DUMMYFUNCTION("""COMPUTED_VALUE"""),1.93144172E8)</f>
        <v>193144172</v>
      </c>
    </row>
    <row r="66">
      <c r="A66" s="2">
        <f>IFERROR(__xludf.DUMMYFUNCTION("""COMPUTED_VALUE"""),45744.66666666667)</f>
        <v>45744.66667</v>
      </c>
      <c r="B66" s="1">
        <f>IFERROR(__xludf.DUMMYFUNCTION("""COMPUTED_VALUE"""),4734.45)</f>
        <v>4734.45</v>
      </c>
      <c r="D66" s="2">
        <f>IFERROR(__xludf.DUMMYFUNCTION("""COMPUTED_VALUE"""),45744.66666666667)</f>
        <v>45744.66667</v>
      </c>
      <c r="E66" s="1">
        <f>IFERROR(__xludf.DUMMYFUNCTION("""COMPUTED_VALUE"""),4846.47)</f>
        <v>4846.47</v>
      </c>
      <c r="G66" s="2">
        <f>IFERROR(__xludf.DUMMYFUNCTION("""COMPUTED_VALUE"""),45744.66666666667)</f>
        <v>45744.66667</v>
      </c>
      <c r="H66" s="1">
        <f>IFERROR(__xludf.DUMMYFUNCTION("""COMPUTED_VALUE"""),4615.1)</f>
        <v>4615.1</v>
      </c>
      <c r="J66" s="2">
        <f>IFERROR(__xludf.DUMMYFUNCTION("""COMPUTED_VALUE"""),45744.66666666667)</f>
        <v>45744.66667</v>
      </c>
      <c r="K66" s="1">
        <f>IFERROR(__xludf.DUMMYFUNCTION("""COMPUTED_VALUE"""),4632.0)</f>
        <v>4632</v>
      </c>
      <c r="M66" s="2">
        <f>IFERROR(__xludf.DUMMYFUNCTION("""COMPUTED_VALUE"""),45744.66666666667)</f>
        <v>45744.66667</v>
      </c>
      <c r="N66" s="1">
        <f>IFERROR(__xludf.DUMMYFUNCTION("""COMPUTED_VALUE"""),1.66279652E8)</f>
        <v>166279652</v>
      </c>
    </row>
    <row r="67">
      <c r="A67" s="2">
        <f>IFERROR(__xludf.DUMMYFUNCTION("""COMPUTED_VALUE"""),45751.66666666667)</f>
        <v>45751.66667</v>
      </c>
      <c r="B67" s="1">
        <f>IFERROR(__xludf.DUMMYFUNCTION("""COMPUTED_VALUE"""),4581.22)</f>
        <v>4581.22</v>
      </c>
      <c r="D67" s="2">
        <f>IFERROR(__xludf.DUMMYFUNCTION("""COMPUTED_VALUE"""),45751.66666666667)</f>
        <v>45751.66667</v>
      </c>
      <c r="E67" s="1">
        <f>IFERROR(__xludf.DUMMYFUNCTION("""COMPUTED_VALUE"""),4725.58)</f>
        <v>4725.58</v>
      </c>
      <c r="G67" s="2">
        <f>IFERROR(__xludf.DUMMYFUNCTION("""COMPUTED_VALUE"""),45751.66666666667)</f>
        <v>45751.66667</v>
      </c>
      <c r="H67" s="1">
        <f>IFERROR(__xludf.DUMMYFUNCTION("""COMPUTED_VALUE"""),4082.16)</f>
        <v>4082.16</v>
      </c>
      <c r="J67" s="2">
        <f>IFERROR(__xludf.DUMMYFUNCTION("""COMPUTED_VALUE"""),45751.66666666667)</f>
        <v>45751.66667</v>
      </c>
      <c r="K67" s="1">
        <f>IFERROR(__xludf.DUMMYFUNCTION("""COMPUTED_VALUE"""),4155.28)</f>
        <v>4155.28</v>
      </c>
      <c r="M67" s="2">
        <f>IFERROR(__xludf.DUMMYFUNCTION("""COMPUTED_VALUE"""),45751.66666666667)</f>
        <v>45751.66667</v>
      </c>
      <c r="N67" s="1">
        <f>IFERROR(__xludf.DUMMYFUNCTION("""COMPUTED_VALUE"""),1.65314414E8)</f>
        <v>165314414</v>
      </c>
    </row>
    <row r="68">
      <c r="A68" s="2">
        <f>IFERROR(__xludf.DUMMYFUNCTION("""COMPUTED_VALUE"""),45758.66666666667)</f>
        <v>45758.66667</v>
      </c>
      <c r="B68" s="1">
        <f>IFERROR(__xludf.DUMMYFUNCTION("""COMPUTED_VALUE"""),4099.29)</f>
        <v>4099.29</v>
      </c>
      <c r="D68" s="2">
        <f>IFERROR(__xludf.DUMMYFUNCTION("""COMPUTED_VALUE"""),45758.66666666667)</f>
        <v>45758.66667</v>
      </c>
      <c r="E68" s="1">
        <f>IFERROR(__xludf.DUMMYFUNCTION("""COMPUTED_VALUE"""),4400.03)</f>
        <v>4400.03</v>
      </c>
      <c r="G68" s="2">
        <f>IFERROR(__xludf.DUMMYFUNCTION("""COMPUTED_VALUE"""),45758.66666666667)</f>
        <v>45758.66667</v>
      </c>
      <c r="H68" s="1">
        <f>IFERROR(__xludf.DUMMYFUNCTION("""COMPUTED_VALUE"""),3916.01)</f>
        <v>3916.01</v>
      </c>
      <c r="J68" s="2">
        <f>IFERROR(__xludf.DUMMYFUNCTION("""COMPUTED_VALUE"""),45758.66666666667)</f>
        <v>45758.66667</v>
      </c>
      <c r="K68" s="1">
        <f>IFERROR(__xludf.DUMMYFUNCTION("""COMPUTED_VALUE"""),4309.3)</f>
        <v>4309.3</v>
      </c>
      <c r="M68" s="2">
        <f>IFERROR(__xludf.DUMMYFUNCTION("""COMPUTED_VALUE"""),45758.66666666667)</f>
        <v>45758.66667</v>
      </c>
      <c r="N68" s="1">
        <f>IFERROR(__xludf.DUMMYFUNCTION("""COMPUTED_VALUE"""),2.01558001E8)</f>
        <v>201558001</v>
      </c>
    </row>
    <row r="69">
      <c r="A69" s="2">
        <f>IFERROR(__xludf.DUMMYFUNCTION("""COMPUTED_VALUE"""),45764.66666666667)</f>
        <v>45764.66667</v>
      </c>
      <c r="B69" s="1">
        <f>IFERROR(__xludf.DUMMYFUNCTION("""COMPUTED_VALUE"""),4368.2)</f>
        <v>4368.2</v>
      </c>
      <c r="D69" s="2">
        <f>IFERROR(__xludf.DUMMYFUNCTION("""COMPUTED_VALUE"""),45764.66666666667)</f>
        <v>45764.66667</v>
      </c>
      <c r="E69" s="1">
        <f>IFERROR(__xludf.DUMMYFUNCTION("""COMPUTED_VALUE"""),4404.06)</f>
        <v>4404.06</v>
      </c>
      <c r="G69" s="2">
        <f>IFERROR(__xludf.DUMMYFUNCTION("""COMPUTED_VALUE"""),45764.66666666667)</f>
        <v>45764.66667</v>
      </c>
      <c r="H69" s="1">
        <f>IFERROR(__xludf.DUMMYFUNCTION("""COMPUTED_VALUE"""),4198.71)</f>
        <v>4198.71</v>
      </c>
      <c r="J69" s="2">
        <f>IFERROR(__xludf.DUMMYFUNCTION("""COMPUTED_VALUE"""),45764.66666666667)</f>
        <v>45764.66667</v>
      </c>
      <c r="K69" s="1">
        <f>IFERROR(__xludf.DUMMYFUNCTION("""COMPUTED_VALUE"""),4265.04)</f>
        <v>4265.04</v>
      </c>
      <c r="M69" s="2">
        <f>IFERROR(__xludf.DUMMYFUNCTION("""COMPUTED_VALUE"""),45764.66666666667)</f>
        <v>45764.66667</v>
      </c>
      <c r="N69" s="1">
        <f>IFERROR(__xludf.DUMMYFUNCTION("""COMPUTED_VALUE"""),1.02611136E8)</f>
        <v>102611136</v>
      </c>
    </row>
    <row r="70">
      <c r="A70" s="2">
        <f>IFERROR(__xludf.DUMMYFUNCTION("""COMPUTED_VALUE"""),45772.66666666667)</f>
        <v>45772.66667</v>
      </c>
      <c r="B70" s="1">
        <f>IFERROR(__xludf.DUMMYFUNCTION("""COMPUTED_VALUE"""),4215.24)</f>
        <v>4215.24</v>
      </c>
      <c r="D70" s="2">
        <f>IFERROR(__xludf.DUMMYFUNCTION("""COMPUTED_VALUE"""),45772.66666666667)</f>
        <v>45772.66667</v>
      </c>
      <c r="E70" s="1">
        <f>IFERROR(__xludf.DUMMYFUNCTION("""COMPUTED_VALUE"""),4462.99)</f>
        <v>4462.99</v>
      </c>
      <c r="G70" s="2">
        <f>IFERROR(__xludf.DUMMYFUNCTION("""COMPUTED_VALUE"""),45772.66666666667)</f>
        <v>45772.66667</v>
      </c>
      <c r="H70" s="1">
        <f>IFERROR(__xludf.DUMMYFUNCTION("""COMPUTED_VALUE"""),4109.37)</f>
        <v>4109.37</v>
      </c>
      <c r="J70" s="2">
        <f>IFERROR(__xludf.DUMMYFUNCTION("""COMPUTED_VALUE"""),45772.66666666667)</f>
        <v>45772.66667</v>
      </c>
      <c r="K70" s="1">
        <f>IFERROR(__xludf.DUMMYFUNCTION("""COMPUTED_VALUE"""),4420.07)</f>
        <v>4420.07</v>
      </c>
      <c r="M70" s="2">
        <f>IFERROR(__xludf.DUMMYFUNCTION("""COMPUTED_VALUE"""),45772.66666666667)</f>
        <v>45772.66667</v>
      </c>
      <c r="N70" s="1">
        <f>IFERROR(__xludf.DUMMYFUNCTION("""COMPUTED_VALUE"""),1.31243087E8)</f>
        <v>131243087</v>
      </c>
    </row>
    <row r="71">
      <c r="A71" s="2">
        <f>IFERROR(__xludf.DUMMYFUNCTION("""COMPUTED_VALUE"""),45779.66666666667)</f>
        <v>45779.66667</v>
      </c>
      <c r="B71" s="1">
        <f>IFERROR(__xludf.DUMMYFUNCTION("""COMPUTED_VALUE"""),4421.71)</f>
        <v>4421.71</v>
      </c>
      <c r="D71" s="2">
        <f>IFERROR(__xludf.DUMMYFUNCTION("""COMPUTED_VALUE"""),45779.66666666667)</f>
        <v>45779.66667</v>
      </c>
      <c r="E71" s="1">
        <f>IFERROR(__xludf.DUMMYFUNCTION("""COMPUTED_VALUE"""),4633.47)</f>
        <v>4633.47</v>
      </c>
      <c r="G71" s="2">
        <f>IFERROR(__xludf.DUMMYFUNCTION("""COMPUTED_VALUE"""),45779.66666666667)</f>
        <v>45779.66667</v>
      </c>
      <c r="H71" s="1">
        <f>IFERROR(__xludf.DUMMYFUNCTION("""COMPUTED_VALUE"""),4334.04)</f>
        <v>4334.04</v>
      </c>
      <c r="J71" s="2">
        <f>IFERROR(__xludf.DUMMYFUNCTION("""COMPUTED_VALUE"""),45779.66666666667)</f>
        <v>45779.66667</v>
      </c>
      <c r="K71" s="1">
        <f>IFERROR(__xludf.DUMMYFUNCTION("""COMPUTED_VALUE"""),4601.3)</f>
        <v>4601.3</v>
      </c>
      <c r="M71" s="2">
        <f>IFERROR(__xludf.DUMMYFUNCTION("""COMPUTED_VALUE"""),45779.66666666667)</f>
        <v>45779.66667</v>
      </c>
      <c r="N71" s="1">
        <f>IFERROR(__xludf.DUMMYFUNCTION("""COMPUTED_VALUE"""),1.65404932E8)</f>
        <v>165404932</v>
      </c>
    </row>
    <row r="72">
      <c r="A72" s="2">
        <f>IFERROR(__xludf.DUMMYFUNCTION("""COMPUTED_VALUE"""),45786.66666666667)</f>
        <v>45786.66667</v>
      </c>
      <c r="B72" s="1">
        <f>IFERROR(__xludf.DUMMYFUNCTION("""COMPUTED_VALUE"""),4576.9)</f>
        <v>4576.9</v>
      </c>
      <c r="D72" s="2">
        <f>IFERROR(__xludf.DUMMYFUNCTION("""COMPUTED_VALUE"""),45786.66666666667)</f>
        <v>45786.66667</v>
      </c>
      <c r="E72" s="1">
        <f>IFERROR(__xludf.DUMMYFUNCTION("""COMPUTED_VALUE"""),4699.26)</f>
        <v>4699.26</v>
      </c>
      <c r="G72" s="2">
        <f>IFERROR(__xludf.DUMMYFUNCTION("""COMPUTED_VALUE"""),45786.66666666667)</f>
        <v>45786.66667</v>
      </c>
      <c r="H72" s="1">
        <f>IFERROR(__xludf.DUMMYFUNCTION("""COMPUTED_VALUE"""),4517.71)</f>
        <v>4517.71</v>
      </c>
      <c r="J72" s="2">
        <f>IFERROR(__xludf.DUMMYFUNCTION("""COMPUTED_VALUE"""),45786.66666666667)</f>
        <v>45786.66667</v>
      </c>
      <c r="K72" s="1">
        <f>IFERROR(__xludf.DUMMYFUNCTION("""COMPUTED_VALUE"""),4667.73)</f>
        <v>4667.73</v>
      </c>
      <c r="M72" s="2">
        <f>IFERROR(__xludf.DUMMYFUNCTION("""COMPUTED_VALUE"""),45786.66666666667)</f>
        <v>45786.66667</v>
      </c>
      <c r="N72" s="1">
        <f>IFERROR(__xludf.DUMMYFUNCTION("""COMPUTED_VALUE"""),1.15011548E8)</f>
        <v>115011548</v>
      </c>
    </row>
    <row r="73">
      <c r="A73" s="2">
        <f>IFERROR(__xludf.DUMMYFUNCTION("""COMPUTED_VALUE"""),45793.66666666667)</f>
        <v>45793.66667</v>
      </c>
      <c r="B73" s="1">
        <f>IFERROR(__xludf.DUMMYFUNCTION("""COMPUTED_VALUE"""),4842.5)</f>
        <v>4842.5</v>
      </c>
      <c r="D73" s="2">
        <f>IFERROR(__xludf.DUMMYFUNCTION("""COMPUTED_VALUE"""),45793.66666666667)</f>
        <v>45793.66667</v>
      </c>
      <c r="E73" s="1">
        <f>IFERROR(__xludf.DUMMYFUNCTION("""COMPUTED_VALUE"""),5055.71)</f>
        <v>5055.71</v>
      </c>
      <c r="G73" s="2">
        <f>IFERROR(__xludf.DUMMYFUNCTION("""COMPUTED_VALUE"""),45793.66666666667)</f>
        <v>45793.66667</v>
      </c>
      <c r="H73" s="1">
        <f>IFERROR(__xludf.DUMMYFUNCTION("""COMPUTED_VALUE"""),4824.71)</f>
        <v>4824.71</v>
      </c>
      <c r="J73" s="2">
        <f>IFERROR(__xludf.DUMMYFUNCTION("""COMPUTED_VALUE"""),45793.66666666667)</f>
        <v>45793.66667</v>
      </c>
      <c r="K73" s="1">
        <f>IFERROR(__xludf.DUMMYFUNCTION("""COMPUTED_VALUE"""),5043.99)</f>
        <v>5043.99</v>
      </c>
      <c r="M73" s="2">
        <f>IFERROR(__xludf.DUMMYFUNCTION("""COMPUTED_VALUE"""),45793.66666666667)</f>
        <v>45793.66667</v>
      </c>
      <c r="N73" s="1">
        <f>IFERROR(__xludf.DUMMYFUNCTION("""COMPUTED_VALUE"""),1.6640283E8)</f>
        <v>166402830</v>
      </c>
    </row>
    <row r="74">
      <c r="A74" s="2">
        <f>IFERROR(__xludf.DUMMYFUNCTION("""COMPUTED_VALUE"""),45800.66666666667)</f>
        <v>45800.66667</v>
      </c>
      <c r="B74" s="1">
        <f>IFERROR(__xludf.DUMMYFUNCTION("""COMPUTED_VALUE"""),5015.02)</f>
        <v>5015.02</v>
      </c>
      <c r="D74" s="2">
        <f>IFERROR(__xludf.DUMMYFUNCTION("""COMPUTED_VALUE"""),45800.66666666667)</f>
        <v>45800.66667</v>
      </c>
      <c r="E74" s="1">
        <f>IFERROR(__xludf.DUMMYFUNCTION("""COMPUTED_VALUE"""),5050.59)</f>
        <v>5050.59</v>
      </c>
      <c r="G74" s="2">
        <f>IFERROR(__xludf.DUMMYFUNCTION("""COMPUTED_VALUE"""),45800.66666666667)</f>
        <v>45800.66667</v>
      </c>
      <c r="H74" s="1">
        <f>IFERROR(__xludf.DUMMYFUNCTION("""COMPUTED_VALUE"""),4822.46)</f>
        <v>4822.46</v>
      </c>
      <c r="J74" s="2">
        <f>IFERROR(__xludf.DUMMYFUNCTION("""COMPUTED_VALUE"""),45800.66666666667)</f>
        <v>45800.66667</v>
      </c>
      <c r="K74" s="1">
        <f>IFERROR(__xludf.DUMMYFUNCTION("""COMPUTED_VALUE"""),4855.28)</f>
        <v>4855.28</v>
      </c>
      <c r="M74" s="2">
        <f>IFERROR(__xludf.DUMMYFUNCTION("""COMPUTED_VALUE"""),45800.66666666667)</f>
        <v>45800.66667</v>
      </c>
      <c r="N74" s="1">
        <f>IFERROR(__xludf.DUMMYFUNCTION("""COMPUTED_VALUE"""),1.12245008E8)</f>
        <v>112245008</v>
      </c>
    </row>
    <row r="75">
      <c r="A75" s="2">
        <f>IFERROR(__xludf.DUMMYFUNCTION("""COMPUTED_VALUE"""),45807.66666666667)</f>
        <v>45807.66667</v>
      </c>
      <c r="B75" s="1">
        <f>IFERROR(__xludf.DUMMYFUNCTION("""COMPUTED_VALUE"""),4865.64)</f>
        <v>4865.64</v>
      </c>
      <c r="D75" s="2">
        <f>IFERROR(__xludf.DUMMYFUNCTION("""COMPUTED_VALUE"""),45807.66666666667)</f>
        <v>45807.66667</v>
      </c>
      <c r="E75" s="1">
        <f>IFERROR(__xludf.DUMMYFUNCTION("""COMPUTED_VALUE"""),4947.74)</f>
        <v>4947.74</v>
      </c>
      <c r="G75" s="2">
        <f>IFERROR(__xludf.DUMMYFUNCTION("""COMPUTED_VALUE"""),45807.66666666667)</f>
        <v>45807.66667</v>
      </c>
      <c r="H75" s="1">
        <f>IFERROR(__xludf.DUMMYFUNCTION("""COMPUTED_VALUE"""),4865.64)</f>
        <v>4865.64</v>
      </c>
      <c r="J75" s="2">
        <f>IFERROR(__xludf.DUMMYFUNCTION("""COMPUTED_VALUE"""),45807.66666666667)</f>
        <v>45807.66667</v>
      </c>
      <c r="K75" s="1">
        <f>IFERROR(__xludf.DUMMYFUNCTION("""COMPUTED_VALUE"""),4883.62)</f>
        <v>4883.62</v>
      </c>
      <c r="M75" s="2">
        <f>IFERROR(__xludf.DUMMYFUNCTION("""COMPUTED_VALUE"""),45807.66666666667)</f>
        <v>45807.66667</v>
      </c>
      <c r="N75" s="1">
        <f>IFERROR(__xludf.DUMMYFUNCTION("""COMPUTED_VALUE"""),1.37348472E8)</f>
        <v>137348472</v>
      </c>
    </row>
    <row r="76">
      <c r="A76" s="2">
        <f>IFERROR(__xludf.DUMMYFUNCTION("""COMPUTED_VALUE"""),45814.66666666667)</f>
        <v>45814.66667</v>
      </c>
      <c r="B76" s="1">
        <f>IFERROR(__xludf.DUMMYFUNCTION("""COMPUTED_VALUE"""),4877.03)</f>
        <v>4877.03</v>
      </c>
      <c r="D76" s="2">
        <f>IFERROR(__xludf.DUMMYFUNCTION("""COMPUTED_VALUE"""),45814.66666666667)</f>
        <v>45814.66667</v>
      </c>
      <c r="E76" s="1">
        <f>IFERROR(__xludf.DUMMYFUNCTION("""COMPUTED_VALUE"""),5014.81)</f>
        <v>5014.81</v>
      </c>
      <c r="G76" s="2">
        <f>IFERROR(__xludf.DUMMYFUNCTION("""COMPUTED_VALUE"""),45814.66666666667)</f>
        <v>45814.66667</v>
      </c>
      <c r="H76" s="1">
        <f>IFERROR(__xludf.DUMMYFUNCTION("""COMPUTED_VALUE"""),4802.58)</f>
        <v>4802.58</v>
      </c>
      <c r="J76" s="2">
        <f>IFERROR(__xludf.DUMMYFUNCTION("""COMPUTED_VALUE"""),45814.66666666667)</f>
        <v>45814.66667</v>
      </c>
      <c r="K76" s="1">
        <f>IFERROR(__xludf.DUMMYFUNCTION("""COMPUTED_VALUE"""),4962.97)</f>
        <v>4962.97</v>
      </c>
      <c r="M76" s="2">
        <f>IFERROR(__xludf.DUMMYFUNCTION("""COMPUTED_VALUE"""),45814.66666666667)</f>
        <v>45814.66667</v>
      </c>
      <c r="N76" s="1">
        <f>IFERROR(__xludf.DUMMYFUNCTION("""COMPUTED_VALUE"""),1.34462715E8)</f>
        <v>134462715</v>
      </c>
    </row>
    <row r="77">
      <c r="A77" s="2">
        <f>IFERROR(__xludf.DUMMYFUNCTION("""COMPUTED_VALUE"""),45821.66666666667)</f>
        <v>45821.66667</v>
      </c>
      <c r="B77" s="1">
        <f>IFERROR(__xludf.DUMMYFUNCTION("""COMPUTED_VALUE"""),4973.11)</f>
        <v>4973.11</v>
      </c>
      <c r="D77" s="2">
        <f>IFERROR(__xludf.DUMMYFUNCTION("""COMPUTED_VALUE"""),45821.66666666667)</f>
        <v>45821.66667</v>
      </c>
      <c r="E77" s="1">
        <f>IFERROR(__xludf.DUMMYFUNCTION("""COMPUTED_VALUE"""),5033.03)</f>
        <v>5033.03</v>
      </c>
      <c r="G77" s="2">
        <f>IFERROR(__xludf.DUMMYFUNCTION("""COMPUTED_VALUE"""),45821.66666666667)</f>
        <v>45821.66667</v>
      </c>
      <c r="H77" s="1">
        <f>IFERROR(__xludf.DUMMYFUNCTION("""COMPUTED_VALUE"""),4903.96)</f>
        <v>4903.96</v>
      </c>
      <c r="J77" s="2">
        <f>IFERROR(__xludf.DUMMYFUNCTION("""COMPUTED_VALUE"""),45821.66666666667)</f>
        <v>45821.66667</v>
      </c>
      <c r="K77" s="1">
        <f>IFERROR(__xludf.DUMMYFUNCTION("""COMPUTED_VALUE"""),4920.35)</f>
        <v>4920.35</v>
      </c>
      <c r="M77" s="2">
        <f>IFERROR(__xludf.DUMMYFUNCTION("""COMPUTED_VALUE"""),45821.66666666667)</f>
        <v>45821.66667</v>
      </c>
      <c r="N77" s="1">
        <f>IFERROR(__xludf.DUMMYFUNCTION("""COMPUTED_VALUE"""),1.18899997E8)</f>
        <v>118899997</v>
      </c>
    </row>
    <row r="78">
      <c r="A78" s="2">
        <f>IFERROR(__xludf.DUMMYFUNCTION("""COMPUTED_VALUE"""),45828.66666666667)</f>
        <v>45828.66667</v>
      </c>
      <c r="B78" s="1">
        <f>IFERROR(__xludf.DUMMYFUNCTION("""COMPUTED_VALUE"""),4969.46)</f>
        <v>4969.46</v>
      </c>
      <c r="D78" s="2">
        <f>IFERROR(__xludf.DUMMYFUNCTION("""COMPUTED_VALUE"""),45828.66666666667)</f>
        <v>45828.66667</v>
      </c>
      <c r="E78" s="1">
        <f>IFERROR(__xludf.DUMMYFUNCTION("""COMPUTED_VALUE"""),5025.32)</f>
        <v>5025.32</v>
      </c>
      <c r="G78" s="2">
        <f>IFERROR(__xludf.DUMMYFUNCTION("""COMPUTED_VALUE"""),45828.66666666667)</f>
        <v>45828.66667</v>
      </c>
      <c r="H78" s="1">
        <f>IFERROR(__xludf.DUMMYFUNCTION("""COMPUTED_VALUE"""),4933.88)</f>
        <v>4933.88</v>
      </c>
      <c r="J78" s="2">
        <f>IFERROR(__xludf.DUMMYFUNCTION("""COMPUTED_VALUE"""),45828.66666666667)</f>
        <v>45828.66667</v>
      </c>
      <c r="K78" s="1">
        <f>IFERROR(__xludf.DUMMYFUNCTION("""COMPUTED_VALUE"""),4950.53)</f>
        <v>4950.53</v>
      </c>
      <c r="M78" s="2">
        <f>IFERROR(__xludf.DUMMYFUNCTION("""COMPUTED_VALUE"""),45828.66666666667)</f>
        <v>45828.66667</v>
      </c>
      <c r="N78" s="1">
        <f>IFERROR(__xludf.DUMMYFUNCTION("""COMPUTED_VALUE"""),1.63600624E8)</f>
        <v>163600624</v>
      </c>
    </row>
    <row r="79">
      <c r="A79" s="2">
        <f>IFERROR(__xludf.DUMMYFUNCTION("""COMPUTED_VALUE"""),45835.66666666667)</f>
        <v>45835.66667</v>
      </c>
      <c r="B79" s="1">
        <f>IFERROR(__xludf.DUMMYFUNCTION("""COMPUTED_VALUE"""),4941.12)</f>
        <v>4941.12</v>
      </c>
      <c r="D79" s="2">
        <f>IFERROR(__xludf.DUMMYFUNCTION("""COMPUTED_VALUE"""),45835.66666666667)</f>
        <v>45835.66667</v>
      </c>
      <c r="E79" s="1">
        <f>IFERROR(__xludf.DUMMYFUNCTION("""COMPUTED_VALUE"""),5136.59)</f>
        <v>5136.59</v>
      </c>
      <c r="G79" s="2">
        <f>IFERROR(__xludf.DUMMYFUNCTION("""COMPUTED_VALUE"""),45835.66666666667)</f>
        <v>45835.66667</v>
      </c>
      <c r="H79" s="1">
        <f>IFERROR(__xludf.DUMMYFUNCTION("""COMPUTED_VALUE"""),4869.2)</f>
        <v>4869.2</v>
      </c>
      <c r="J79" s="2">
        <f>IFERROR(__xludf.DUMMYFUNCTION("""COMPUTED_VALUE"""),45835.66666666667)</f>
        <v>45835.66667</v>
      </c>
      <c r="K79" s="1">
        <f>IFERROR(__xludf.DUMMYFUNCTION("""COMPUTED_VALUE"""),5112.36)</f>
        <v>5112.36</v>
      </c>
      <c r="M79" s="2">
        <f>IFERROR(__xludf.DUMMYFUNCTION("""COMPUTED_VALUE"""),45835.66666666667)</f>
        <v>45835.66667</v>
      </c>
      <c r="N79" s="1">
        <f>IFERROR(__xludf.DUMMYFUNCTION("""COMPUTED_VALUE"""),1.65296073E8)</f>
        <v>165296073</v>
      </c>
    </row>
    <row r="80">
      <c r="A80" s="2">
        <f>IFERROR(__xludf.DUMMYFUNCTION("""COMPUTED_VALUE"""),45841.54166666667)</f>
        <v>45841.54167</v>
      </c>
      <c r="B80" s="1">
        <f>IFERROR(__xludf.DUMMYFUNCTION("""COMPUTED_VALUE"""),5120.8)</f>
        <v>5120.8</v>
      </c>
      <c r="D80" s="2">
        <f>IFERROR(__xludf.DUMMYFUNCTION("""COMPUTED_VALUE"""),45841.54166666667)</f>
        <v>45841.54167</v>
      </c>
      <c r="E80" s="1">
        <f>IFERROR(__xludf.DUMMYFUNCTION("""COMPUTED_VALUE"""),5307.55)</f>
        <v>5307.55</v>
      </c>
      <c r="G80" s="2">
        <f>IFERROR(__xludf.DUMMYFUNCTION("""COMPUTED_VALUE"""),45841.54166666667)</f>
        <v>45841.54167</v>
      </c>
      <c r="H80" s="1">
        <f>IFERROR(__xludf.DUMMYFUNCTION("""COMPUTED_VALUE"""),5073.89)</f>
        <v>5073.89</v>
      </c>
      <c r="J80" s="2">
        <f>IFERROR(__xludf.DUMMYFUNCTION("""COMPUTED_VALUE"""),45841.54166666667)</f>
        <v>45841.54167</v>
      </c>
      <c r="K80" s="1">
        <f>IFERROR(__xludf.DUMMYFUNCTION("""COMPUTED_VALUE"""),5260.73)</f>
        <v>5260.73</v>
      </c>
      <c r="M80" s="2">
        <f>IFERROR(__xludf.DUMMYFUNCTION("""COMPUTED_VALUE"""),45841.54166666667)</f>
        <v>45841.54167</v>
      </c>
      <c r="N80" s="1">
        <f>IFERROR(__xludf.DUMMYFUNCTION("""COMPUTED_VALUE"""),1.55952022E8)</f>
        <v>155952022</v>
      </c>
    </row>
    <row r="81">
      <c r="A81" s="2">
        <f>IFERROR(__xludf.DUMMYFUNCTION("""COMPUTED_VALUE"""),45849.66666666667)</f>
        <v>45849.66667</v>
      </c>
      <c r="B81" s="1">
        <f>IFERROR(__xludf.DUMMYFUNCTION("""COMPUTED_VALUE"""),5255.44)</f>
        <v>5255.44</v>
      </c>
      <c r="D81" s="2">
        <f>IFERROR(__xludf.DUMMYFUNCTION("""COMPUTED_VALUE"""),45849.66666666667)</f>
        <v>45849.66667</v>
      </c>
      <c r="E81" s="1">
        <f>IFERROR(__xludf.DUMMYFUNCTION("""COMPUTED_VALUE"""),5401.21)</f>
        <v>5401.21</v>
      </c>
      <c r="G81" s="2">
        <f>IFERROR(__xludf.DUMMYFUNCTION("""COMPUTED_VALUE"""),45849.66666666667)</f>
        <v>45849.66667</v>
      </c>
      <c r="H81" s="1">
        <f>IFERROR(__xludf.DUMMYFUNCTION("""COMPUTED_VALUE"""),5146.36)</f>
        <v>5146.36</v>
      </c>
      <c r="J81" s="2">
        <f>IFERROR(__xludf.DUMMYFUNCTION("""COMPUTED_VALUE"""),45849.66666666667)</f>
        <v>45849.66667</v>
      </c>
      <c r="K81" s="1">
        <f>IFERROR(__xludf.DUMMYFUNCTION("""COMPUTED_VALUE"""),5278.97)</f>
        <v>5278.97</v>
      </c>
      <c r="M81" s="2">
        <f>IFERROR(__xludf.DUMMYFUNCTION("""COMPUTED_VALUE"""),45849.66666666667)</f>
        <v>45849.66667</v>
      </c>
      <c r="N81" s="1">
        <f>IFERROR(__xludf.DUMMYFUNCTION("""COMPUTED_VALUE"""),1.92253635E8)</f>
        <v>192253635</v>
      </c>
    </row>
    <row r="82">
      <c r="A82" s="2">
        <f>IFERROR(__xludf.DUMMYFUNCTION("""COMPUTED_VALUE"""),45856.66666666667)</f>
        <v>45856.66667</v>
      </c>
      <c r="B82" s="1">
        <f>IFERROR(__xludf.DUMMYFUNCTION("""COMPUTED_VALUE"""),5264.13)</f>
        <v>5264.13</v>
      </c>
      <c r="D82" s="2">
        <f>IFERROR(__xludf.DUMMYFUNCTION("""COMPUTED_VALUE"""),45856.66666666667)</f>
        <v>45856.66667</v>
      </c>
      <c r="E82" s="1">
        <f>IFERROR(__xludf.DUMMYFUNCTION("""COMPUTED_VALUE"""),5345.12)</f>
        <v>5345.12</v>
      </c>
      <c r="G82" s="2">
        <f>IFERROR(__xludf.DUMMYFUNCTION("""COMPUTED_VALUE"""),45856.66666666667)</f>
        <v>45856.66667</v>
      </c>
      <c r="H82" s="1">
        <f>IFERROR(__xludf.DUMMYFUNCTION("""COMPUTED_VALUE"""),5188.43)</f>
        <v>5188.43</v>
      </c>
      <c r="J82" s="2">
        <f>IFERROR(__xludf.DUMMYFUNCTION("""COMPUTED_VALUE"""),45856.66666666667)</f>
        <v>45856.66667</v>
      </c>
      <c r="K82" s="1">
        <f>IFERROR(__xludf.DUMMYFUNCTION("""COMPUTED_VALUE"""),5263.95)</f>
        <v>5263.95</v>
      </c>
      <c r="M82" s="2">
        <f>IFERROR(__xludf.DUMMYFUNCTION("""COMPUTED_VALUE"""),45856.66666666667)</f>
        <v>45856.66667</v>
      </c>
      <c r="N82" s="1">
        <f>IFERROR(__xludf.DUMMYFUNCTION("""COMPUTED_VALUE"""),1.69591354E8)</f>
        <v>169591354</v>
      </c>
    </row>
    <row r="83">
      <c r="A83" s="2">
        <f>IFERROR(__xludf.DUMMYFUNCTION("""COMPUTED_VALUE"""),45863.66666666667)</f>
        <v>45863.66667</v>
      </c>
      <c r="B83" s="1">
        <f>IFERROR(__xludf.DUMMYFUNCTION("""COMPUTED_VALUE"""),5282.28)</f>
        <v>5282.28</v>
      </c>
      <c r="D83" s="2">
        <f>IFERROR(__xludf.DUMMYFUNCTION("""COMPUTED_VALUE"""),45863.66666666667)</f>
        <v>45863.66667</v>
      </c>
      <c r="E83" s="1">
        <f>IFERROR(__xludf.DUMMYFUNCTION("""COMPUTED_VALUE"""),5479.24)</f>
        <v>5479.24</v>
      </c>
      <c r="G83" s="2">
        <f>IFERROR(__xludf.DUMMYFUNCTION("""COMPUTED_VALUE"""),45863.66666666667)</f>
        <v>45863.66667</v>
      </c>
      <c r="H83" s="1">
        <f>IFERROR(__xludf.DUMMYFUNCTION("""COMPUTED_VALUE"""),5213.16)</f>
        <v>5213.16</v>
      </c>
      <c r="J83" s="2">
        <f>IFERROR(__xludf.DUMMYFUNCTION("""COMPUTED_VALUE"""),45863.66666666667)</f>
        <v>45863.66667</v>
      </c>
      <c r="K83" s="1">
        <f>IFERROR(__xludf.DUMMYFUNCTION("""COMPUTED_VALUE"""),5470.97)</f>
        <v>5470.97</v>
      </c>
      <c r="M83" s="2">
        <f>IFERROR(__xludf.DUMMYFUNCTION("""COMPUTED_VALUE"""),45863.66666666667)</f>
        <v>45863.66667</v>
      </c>
      <c r="N83" s="1">
        <f>IFERROR(__xludf.DUMMYFUNCTION("""COMPUTED_VALUE"""),1.56889246E8)</f>
        <v>156889246</v>
      </c>
    </row>
    <row r="84">
      <c r="A84" s="2">
        <f>IFERROR(__xludf.DUMMYFUNCTION("""COMPUTED_VALUE"""),45870.66666666667)</f>
        <v>45870.66667</v>
      </c>
      <c r="B84" s="1">
        <f>IFERROR(__xludf.DUMMYFUNCTION("""COMPUTED_VALUE"""),5465.33)</f>
        <v>5465.33</v>
      </c>
      <c r="D84" s="2">
        <f>IFERROR(__xludf.DUMMYFUNCTION("""COMPUTED_VALUE"""),45870.66666666667)</f>
        <v>45870.66667</v>
      </c>
      <c r="E84" s="1">
        <f>IFERROR(__xludf.DUMMYFUNCTION("""COMPUTED_VALUE"""),5506.48)</f>
        <v>5506.48</v>
      </c>
      <c r="G84" s="2">
        <f>IFERROR(__xludf.DUMMYFUNCTION("""COMPUTED_VALUE"""),45870.66666666667)</f>
        <v>45870.66667</v>
      </c>
      <c r="H84" s="1">
        <f>IFERROR(__xludf.DUMMYFUNCTION("""COMPUTED_VALUE"""),5302.46)</f>
        <v>5302.46</v>
      </c>
      <c r="J84" s="2">
        <f>IFERROR(__xludf.DUMMYFUNCTION("""COMPUTED_VALUE"""),45870.66666666667)</f>
        <v>45870.66667</v>
      </c>
      <c r="K84" s="1">
        <f>IFERROR(__xludf.DUMMYFUNCTION("""COMPUTED_VALUE"""),5324.56)</f>
        <v>5324.56</v>
      </c>
      <c r="M84" s="2">
        <f>IFERROR(__xludf.DUMMYFUNCTION("""COMPUTED_VALUE"""),45870.66666666667)</f>
        <v>45870.66667</v>
      </c>
      <c r="N84" s="1">
        <f>IFERROR(__xludf.DUMMYFUNCTION("""COMPUTED_VALUE"""),1.65913231E8)</f>
        <v>165913231</v>
      </c>
    </row>
    <row r="85">
      <c r="A85" s="2">
        <f>IFERROR(__xludf.DUMMYFUNCTION("""COMPUTED_VALUE"""),45877.66666666667)</f>
        <v>45877.66667</v>
      </c>
      <c r="B85" s="1">
        <f>IFERROR(__xludf.DUMMYFUNCTION("""COMPUTED_VALUE"""),5336.95)</f>
        <v>5336.95</v>
      </c>
      <c r="D85" s="2">
        <f>IFERROR(__xludf.DUMMYFUNCTION("""COMPUTED_VALUE"""),45877.66666666667)</f>
        <v>45877.66667</v>
      </c>
      <c r="E85" s="1">
        <f>IFERROR(__xludf.DUMMYFUNCTION("""COMPUTED_VALUE"""),5470.77)</f>
        <v>5470.77</v>
      </c>
      <c r="G85" s="2">
        <f>IFERROR(__xludf.DUMMYFUNCTION("""COMPUTED_VALUE"""),45877.66666666667)</f>
        <v>45877.66667</v>
      </c>
      <c r="H85" s="1">
        <f>IFERROR(__xludf.DUMMYFUNCTION("""COMPUTED_VALUE"""),5288.19)</f>
        <v>5288.19</v>
      </c>
      <c r="J85" s="2">
        <f>IFERROR(__xludf.DUMMYFUNCTION("""COMPUTED_VALUE"""),45877.66666666667)</f>
        <v>45877.66667</v>
      </c>
      <c r="K85" s="1">
        <f>IFERROR(__xludf.DUMMYFUNCTION("""COMPUTED_VALUE"""),5348.12)</f>
        <v>5348.12</v>
      </c>
      <c r="M85" s="2">
        <f>IFERROR(__xludf.DUMMYFUNCTION("""COMPUTED_VALUE"""),45877.66666666667)</f>
        <v>45877.66667</v>
      </c>
      <c r="N85" s="1">
        <f>IFERROR(__xludf.DUMMYFUNCTION("""COMPUTED_VALUE"""),1.14142736E8)</f>
        <v>114142736</v>
      </c>
    </row>
    <row r="86">
      <c r="A86" s="2">
        <f>IFERROR(__xludf.DUMMYFUNCTION("""COMPUTED_VALUE"""),45884.66666666667)</f>
        <v>45884.66667</v>
      </c>
      <c r="B86" s="1">
        <f>IFERROR(__xludf.DUMMYFUNCTION("""COMPUTED_VALUE"""),5358.79)</f>
        <v>5358.79</v>
      </c>
      <c r="D86" s="2">
        <f>IFERROR(__xludf.DUMMYFUNCTION("""COMPUTED_VALUE"""),45884.66666666667)</f>
        <v>45884.66667</v>
      </c>
      <c r="E86" s="1">
        <f>IFERROR(__xludf.DUMMYFUNCTION("""COMPUTED_VALUE"""),5421.21)</f>
        <v>5421.21</v>
      </c>
      <c r="G86" s="2">
        <f>IFERROR(__xludf.DUMMYFUNCTION("""COMPUTED_VALUE"""),45884.66666666667)</f>
        <v>45884.66667</v>
      </c>
      <c r="H86" s="1">
        <f>IFERROR(__xludf.DUMMYFUNCTION("""COMPUTED_VALUE"""),5240.24)</f>
        <v>5240.24</v>
      </c>
      <c r="J86" s="2">
        <f>IFERROR(__xludf.DUMMYFUNCTION("""COMPUTED_VALUE"""),45884.66666666667)</f>
        <v>45884.66667</v>
      </c>
      <c r="K86" s="1">
        <f>IFERROR(__xludf.DUMMYFUNCTION("""COMPUTED_VALUE"""),5270.55)</f>
        <v>5270.55</v>
      </c>
      <c r="M86" s="2">
        <f>IFERROR(__xludf.DUMMYFUNCTION("""COMPUTED_VALUE"""),45884.66666666667)</f>
        <v>45884.66667</v>
      </c>
      <c r="N86" s="1">
        <f>IFERROR(__xludf.DUMMYFUNCTION("""COMPUTED_VALUE"""),1.22844322E8)</f>
        <v>122844322</v>
      </c>
    </row>
    <row r="87">
      <c r="A87" s="2">
        <f>IFERROR(__xludf.DUMMYFUNCTION("""COMPUTED_VALUE"""),45891.66666666667)</f>
        <v>45891.66667</v>
      </c>
      <c r="B87" s="1">
        <f>IFERROR(__xludf.DUMMYFUNCTION("""COMPUTED_VALUE"""),5270.15)</f>
        <v>5270.15</v>
      </c>
      <c r="D87" s="2">
        <f>IFERROR(__xludf.DUMMYFUNCTION("""COMPUTED_VALUE"""),45891.66666666667)</f>
        <v>45891.66667</v>
      </c>
      <c r="E87" s="1">
        <f>IFERROR(__xludf.DUMMYFUNCTION("""COMPUTED_VALUE"""),5508.79)</f>
        <v>5508.79</v>
      </c>
      <c r="G87" s="2">
        <f>IFERROR(__xludf.DUMMYFUNCTION("""COMPUTED_VALUE"""),45891.66666666667)</f>
        <v>45891.66667</v>
      </c>
      <c r="H87" s="1">
        <f>IFERROR(__xludf.DUMMYFUNCTION("""COMPUTED_VALUE"""),5235.7)</f>
        <v>5235.7</v>
      </c>
      <c r="J87" s="2">
        <f>IFERROR(__xludf.DUMMYFUNCTION("""COMPUTED_VALUE"""),45891.66666666667)</f>
        <v>45891.66667</v>
      </c>
      <c r="K87" s="1">
        <f>IFERROR(__xludf.DUMMYFUNCTION("""COMPUTED_VALUE"""),5475.29)</f>
        <v>5475.29</v>
      </c>
      <c r="M87" s="2">
        <f>IFERROR(__xludf.DUMMYFUNCTION("""COMPUTED_VALUE"""),45891.66666666667)</f>
        <v>45891.66667</v>
      </c>
      <c r="N87" s="1">
        <f>IFERROR(__xludf.DUMMYFUNCTION("""COMPUTED_VALUE"""),9.6954531E7)</f>
        <v>96954531</v>
      </c>
    </row>
    <row r="88">
      <c r="A88" s="2">
        <f>IFERROR(__xludf.DUMMYFUNCTION("""COMPUTED_VALUE"""),45898.66666666667)</f>
        <v>45898.66667</v>
      </c>
      <c r="B88" s="1">
        <f>IFERROR(__xludf.DUMMYFUNCTION("""COMPUTED_VALUE"""),5469.3)</f>
        <v>5469.3</v>
      </c>
      <c r="D88" s="2">
        <f>IFERROR(__xludf.DUMMYFUNCTION("""COMPUTED_VALUE"""),45898.66666666667)</f>
        <v>45898.66667</v>
      </c>
      <c r="E88" s="1">
        <f>IFERROR(__xludf.DUMMYFUNCTION("""COMPUTED_VALUE"""),5480.44)</f>
        <v>5480.44</v>
      </c>
      <c r="G88" s="2">
        <f>IFERROR(__xludf.DUMMYFUNCTION("""COMPUTED_VALUE"""),45898.66666666667)</f>
        <v>45898.66667</v>
      </c>
      <c r="H88" s="1">
        <f>IFERROR(__xludf.DUMMYFUNCTION("""COMPUTED_VALUE"""),5274.7)</f>
        <v>5274.7</v>
      </c>
      <c r="J88" s="2">
        <f>IFERROR(__xludf.DUMMYFUNCTION("""COMPUTED_VALUE"""),45898.66666666667)</f>
        <v>45898.66667</v>
      </c>
      <c r="K88" s="1">
        <f>IFERROR(__xludf.DUMMYFUNCTION("""COMPUTED_VALUE"""),5311.54)</f>
        <v>5311.54</v>
      </c>
      <c r="M88" s="2">
        <f>IFERROR(__xludf.DUMMYFUNCTION("""COMPUTED_VALUE"""),45898.66666666667)</f>
        <v>45898.66667</v>
      </c>
      <c r="N88" s="1">
        <f>IFERROR(__xludf.DUMMYFUNCTION("""COMPUTED_VALUE"""),9.6985426E7)</f>
        <v>96985426</v>
      </c>
    </row>
    <row r="89">
      <c r="A89" s="2">
        <f>IFERROR(__xludf.DUMMYFUNCTION("""COMPUTED_VALUE"""),45905.66666666667)</f>
        <v>45905.66667</v>
      </c>
      <c r="B89" s="1">
        <f>IFERROR(__xludf.DUMMYFUNCTION("""COMPUTED_VALUE"""),5305.93)</f>
        <v>5305.93</v>
      </c>
      <c r="D89" s="2">
        <f>IFERROR(__xludf.DUMMYFUNCTION("""COMPUTED_VALUE"""),45905.66666666667)</f>
        <v>45905.66667</v>
      </c>
      <c r="E89" s="1">
        <f>IFERROR(__xludf.DUMMYFUNCTION("""COMPUTED_VALUE"""),5353.88)</f>
        <v>5353.88</v>
      </c>
      <c r="G89" s="2">
        <f>IFERROR(__xludf.DUMMYFUNCTION("""COMPUTED_VALUE"""),45905.66666666667)</f>
        <v>45905.66667</v>
      </c>
      <c r="H89" s="1">
        <f>IFERROR(__xludf.DUMMYFUNCTION("""COMPUTED_VALUE"""),5199.04)</f>
        <v>5199.04</v>
      </c>
      <c r="J89" s="2">
        <f>IFERROR(__xludf.DUMMYFUNCTION("""COMPUTED_VALUE"""),45905.66666666667)</f>
        <v>45905.66667</v>
      </c>
      <c r="K89" s="1">
        <f>IFERROR(__xludf.DUMMYFUNCTION("""COMPUTED_VALUE"""),5318.73)</f>
        <v>5318.73</v>
      </c>
      <c r="M89" s="2">
        <f>IFERROR(__xludf.DUMMYFUNCTION("""COMPUTED_VALUE"""),45905.66666666667)</f>
        <v>45905.66667</v>
      </c>
      <c r="N89" s="1">
        <f>IFERROR(__xludf.DUMMYFUNCTION("""COMPUTED_VALUE"""),9.8516985E7)</f>
        <v>98516985</v>
      </c>
    </row>
    <row r="90">
      <c r="A90" s="2">
        <f>IFERROR(__xludf.DUMMYFUNCTION("""COMPUTED_VALUE"""),45912.66666666667)</f>
        <v>45912.66667</v>
      </c>
      <c r="B90" s="1">
        <f>IFERROR(__xludf.DUMMYFUNCTION("""COMPUTED_VALUE"""),5316.5)</f>
        <v>5316.5</v>
      </c>
      <c r="D90" s="2">
        <f>IFERROR(__xludf.DUMMYFUNCTION("""COMPUTED_VALUE"""),45912.66666666667)</f>
        <v>45912.66667</v>
      </c>
      <c r="E90" s="1">
        <f>IFERROR(__xludf.DUMMYFUNCTION("""COMPUTED_VALUE"""),5420.43)</f>
        <v>5420.43</v>
      </c>
      <c r="G90" s="2">
        <f>IFERROR(__xludf.DUMMYFUNCTION("""COMPUTED_VALUE"""),45912.66666666667)</f>
        <v>45912.66667</v>
      </c>
      <c r="H90" s="1">
        <f>IFERROR(__xludf.DUMMYFUNCTION("""COMPUTED_VALUE"""),5242.04)</f>
        <v>5242.04</v>
      </c>
      <c r="J90" s="2">
        <f>IFERROR(__xludf.DUMMYFUNCTION("""COMPUTED_VALUE"""),45912.66666666667)</f>
        <v>45912.66667</v>
      </c>
      <c r="K90" s="1">
        <f>IFERROR(__xludf.DUMMYFUNCTION("""COMPUTED_VALUE"""),5368.62)</f>
        <v>5368.62</v>
      </c>
      <c r="M90" s="2">
        <f>IFERROR(__xludf.DUMMYFUNCTION("""COMPUTED_VALUE"""),45912.66666666667)</f>
        <v>45912.66667</v>
      </c>
      <c r="N90" s="1">
        <f>IFERROR(__xludf.DUMMYFUNCTION("""COMPUTED_VALUE"""),1.21841738E8)</f>
        <v>121841738</v>
      </c>
    </row>
    <row r="91">
      <c r="A91" s="2">
        <f>IFERROR(__xludf.DUMMYFUNCTION("""COMPUTED_VALUE"""),45919.66666666667)</f>
        <v>45919.66667</v>
      </c>
      <c r="B91" s="1">
        <f>IFERROR(__xludf.DUMMYFUNCTION("""COMPUTED_VALUE"""),5376.65)</f>
        <v>5376.65</v>
      </c>
      <c r="D91" s="2">
        <f>IFERROR(__xludf.DUMMYFUNCTION("""COMPUTED_VALUE"""),45919.66666666667)</f>
        <v>45919.66667</v>
      </c>
      <c r="E91" s="1">
        <f>IFERROR(__xludf.DUMMYFUNCTION("""COMPUTED_VALUE"""),5614.96)</f>
        <v>5614.96</v>
      </c>
      <c r="G91" s="2">
        <f>IFERROR(__xludf.DUMMYFUNCTION("""COMPUTED_VALUE"""),45919.66666666667)</f>
        <v>45919.66667</v>
      </c>
      <c r="H91" s="1">
        <f>IFERROR(__xludf.DUMMYFUNCTION("""COMPUTED_VALUE"""),5351.79)</f>
        <v>5351.79</v>
      </c>
      <c r="J91" s="2">
        <f>IFERROR(__xludf.DUMMYFUNCTION("""COMPUTED_VALUE"""),45919.66666666667)</f>
        <v>45919.66667</v>
      </c>
      <c r="K91" s="1">
        <f>IFERROR(__xludf.DUMMYFUNCTION("""COMPUTED_VALUE"""),5540.44)</f>
        <v>5540.44</v>
      </c>
      <c r="M91" s="2">
        <f>IFERROR(__xludf.DUMMYFUNCTION("""COMPUTED_VALUE"""),45919.66666666667)</f>
        <v>45919.66667</v>
      </c>
      <c r="N91" s="1">
        <f>IFERROR(__xludf.DUMMYFUNCTION("""COMPUTED_VALUE"""),1.47294924E8)</f>
        <v>147294924</v>
      </c>
    </row>
  </sheetData>
  <drawing r:id="rId1"/>
</worksheet>
</file>