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tr">
        <f>IFERROR(__xludf.DUMMYFUNCTION("GOOGLEFINANCE(""DJUSIT"", ""open"", DATE(2024,1,1), TODAY(), ""WEEKLY"")"),"Date")</f>
        <v>Date</v>
      </c>
      <c r="B1" s="1" t="str">
        <f>IFERROR(__xludf.DUMMYFUNCTION("""COMPUTED_VALUE"""),"Open")</f>
        <v>Open</v>
      </c>
      <c r="D1" s="1" t="str">
        <f>IFERROR(__xludf.DUMMYFUNCTION("GOOGLEFINANCE(""DJUSIT"", ""high"", DATE(2024,1,1), TODAY(), ""WEEKLY"")"),"Date")</f>
        <v>Date</v>
      </c>
      <c r="E1" s="1" t="str">
        <f>IFERROR(__xludf.DUMMYFUNCTION("""COMPUTED_VALUE"""),"High")</f>
        <v>High</v>
      </c>
      <c r="G1" s="1" t="str">
        <f>IFERROR(__xludf.DUMMYFUNCTION("GOOGLEFINANCE(""DJUSIT"", ""low"", DATE(2024,1,1), TODAY(), ""WEEKLY"")"),"Date")</f>
        <v>Date</v>
      </c>
      <c r="H1" s="1" t="str">
        <f>IFERROR(__xludf.DUMMYFUNCTION("""COMPUTED_VALUE"""),"Low")</f>
        <v>Low</v>
      </c>
      <c r="J1" s="1" t="str">
        <f>IFERROR(__xludf.DUMMYFUNCTION("GOOGLEFINANCE(""DJUSIT"", ""close"", DATE(2024,1,1), TODAY(), ""WEEKLY"")"),"Date")</f>
        <v>Date</v>
      </c>
      <c r="K1" s="1" t="str">
        <f>IFERROR(__xludf.DUMMYFUNCTION("""COMPUTED_VALUE"""),"Close")</f>
        <v>Close</v>
      </c>
      <c r="M1" s="1" t="str">
        <f>IFERROR(__xludf.DUMMYFUNCTION("GOOGLEFINANCE(""DJUSIT"", ""volume"", DATE(2024,1,1), TODAY(), ""WEEKLY"")"),"Date")</f>
        <v>Date</v>
      </c>
      <c r="N1" s="1" t="str">
        <f>IFERROR(__xludf.DUMMYFUNCTION("""COMPUTED_VALUE"""),"Volume")</f>
        <v>Volume</v>
      </c>
    </row>
    <row r="2">
      <c r="A2" s="2">
        <f>IFERROR(__xludf.DUMMYFUNCTION("""COMPUTED_VALUE"""),45296.66666666667)</f>
        <v>45296.66667</v>
      </c>
      <c r="B2" s="1">
        <f>IFERROR(__xludf.DUMMYFUNCTION("""COMPUTED_VALUE"""),1646.78)</f>
        <v>1646.78</v>
      </c>
      <c r="D2" s="2">
        <f>IFERROR(__xludf.DUMMYFUNCTION("""COMPUTED_VALUE"""),45296.66666666667)</f>
        <v>45296.66667</v>
      </c>
      <c r="E2" s="1">
        <f>IFERROR(__xludf.DUMMYFUNCTION("""COMPUTED_VALUE"""),1655.17)</f>
        <v>1655.17</v>
      </c>
      <c r="G2" s="2">
        <f>IFERROR(__xludf.DUMMYFUNCTION("""COMPUTED_VALUE"""),45296.66666666667)</f>
        <v>45296.66667</v>
      </c>
      <c r="H2" s="1">
        <f>IFERROR(__xludf.DUMMYFUNCTION("""COMPUTED_VALUE"""),1616.35)</f>
        <v>1616.35</v>
      </c>
      <c r="J2" s="2">
        <f>IFERROR(__xludf.DUMMYFUNCTION("""COMPUTED_VALUE"""),45296.66666666667)</f>
        <v>45296.66667</v>
      </c>
      <c r="K2" s="1">
        <f>IFERROR(__xludf.DUMMYFUNCTION("""COMPUTED_VALUE"""),1621.74)</f>
        <v>1621.74</v>
      </c>
      <c r="M2" s="2">
        <f>IFERROR(__xludf.DUMMYFUNCTION("""COMPUTED_VALUE"""),45296.66666666667)</f>
        <v>45296.66667</v>
      </c>
      <c r="N2" s="1">
        <f>IFERROR(__xludf.DUMMYFUNCTION("""COMPUTED_VALUE"""),1.09398797E8)</f>
        <v>109398797</v>
      </c>
    </row>
    <row r="3">
      <c r="A3" s="2">
        <f>IFERROR(__xludf.DUMMYFUNCTION("""COMPUTED_VALUE"""),45303.66666666667)</f>
        <v>45303.66667</v>
      </c>
      <c r="B3" s="1">
        <f>IFERROR(__xludf.DUMMYFUNCTION("""COMPUTED_VALUE"""),1622.66)</f>
        <v>1622.66</v>
      </c>
      <c r="D3" s="2">
        <f>IFERROR(__xludf.DUMMYFUNCTION("""COMPUTED_VALUE"""),45303.66666666667)</f>
        <v>45303.66667</v>
      </c>
      <c r="E3" s="1">
        <f>IFERROR(__xludf.DUMMYFUNCTION("""COMPUTED_VALUE"""),1632.28)</f>
        <v>1632.28</v>
      </c>
      <c r="G3" s="2">
        <f>IFERROR(__xludf.DUMMYFUNCTION("""COMPUTED_VALUE"""),45303.66666666667)</f>
        <v>45303.66667</v>
      </c>
      <c r="H3" s="1">
        <f>IFERROR(__xludf.DUMMYFUNCTION("""COMPUTED_VALUE"""),1607.03)</f>
        <v>1607.03</v>
      </c>
      <c r="J3" s="2">
        <f>IFERROR(__xludf.DUMMYFUNCTION("""COMPUTED_VALUE"""),45303.66666666667)</f>
        <v>45303.66667</v>
      </c>
      <c r="K3" s="1">
        <f>IFERROR(__xludf.DUMMYFUNCTION("""COMPUTED_VALUE"""),1622.68)</f>
        <v>1622.68</v>
      </c>
      <c r="M3" s="2">
        <f>IFERROR(__xludf.DUMMYFUNCTION("""COMPUTED_VALUE"""),45303.66666666667)</f>
        <v>45303.66667</v>
      </c>
      <c r="N3" s="1">
        <f>IFERROR(__xludf.DUMMYFUNCTION("""COMPUTED_VALUE"""),1.1461552E8)</f>
        <v>114615520</v>
      </c>
    </row>
    <row r="4">
      <c r="A4" s="2">
        <f>IFERROR(__xludf.DUMMYFUNCTION("""COMPUTED_VALUE"""),45310.66666666667)</f>
        <v>45310.66667</v>
      </c>
      <c r="B4" s="1">
        <f>IFERROR(__xludf.DUMMYFUNCTION("""COMPUTED_VALUE"""),1621.03)</f>
        <v>1621.03</v>
      </c>
      <c r="D4" s="2">
        <f>IFERROR(__xludf.DUMMYFUNCTION("""COMPUTED_VALUE"""),45310.66666666667)</f>
        <v>45310.66667</v>
      </c>
      <c r="E4" s="1">
        <f>IFERROR(__xludf.DUMMYFUNCTION("""COMPUTED_VALUE"""),1629.31)</f>
        <v>1629.31</v>
      </c>
      <c r="G4" s="2">
        <f>IFERROR(__xludf.DUMMYFUNCTION("""COMPUTED_VALUE"""),45310.66666666667)</f>
        <v>45310.66667</v>
      </c>
      <c r="H4" s="1">
        <f>IFERROR(__xludf.DUMMYFUNCTION("""COMPUTED_VALUE"""),1586.28)</f>
        <v>1586.28</v>
      </c>
      <c r="J4" s="2">
        <f>IFERROR(__xludf.DUMMYFUNCTION("""COMPUTED_VALUE"""),45310.66666666667)</f>
        <v>45310.66667</v>
      </c>
      <c r="K4" s="1">
        <f>IFERROR(__xludf.DUMMYFUNCTION("""COMPUTED_VALUE"""),1623.57)</f>
        <v>1623.57</v>
      </c>
      <c r="M4" s="2">
        <f>IFERROR(__xludf.DUMMYFUNCTION("""COMPUTED_VALUE"""),45310.66666666667)</f>
        <v>45310.66667</v>
      </c>
      <c r="N4" s="1">
        <f>IFERROR(__xludf.DUMMYFUNCTION("""COMPUTED_VALUE"""),1.35890578E8)</f>
        <v>135890578</v>
      </c>
    </row>
    <row r="5">
      <c r="A5" s="2">
        <f>IFERROR(__xludf.DUMMYFUNCTION("""COMPUTED_VALUE"""),45317.66666666667)</f>
        <v>45317.66667</v>
      </c>
      <c r="B5" s="1">
        <f>IFERROR(__xludf.DUMMYFUNCTION("""COMPUTED_VALUE"""),1627.47)</f>
        <v>1627.47</v>
      </c>
      <c r="D5" s="2">
        <f>IFERROR(__xludf.DUMMYFUNCTION("""COMPUTED_VALUE"""),45317.66666666667)</f>
        <v>45317.66667</v>
      </c>
      <c r="E5" s="1">
        <f>IFERROR(__xludf.DUMMYFUNCTION("""COMPUTED_VALUE"""),1660.7)</f>
        <v>1660.7</v>
      </c>
      <c r="G5" s="2">
        <f>IFERROR(__xludf.DUMMYFUNCTION("""COMPUTED_VALUE"""),45317.66666666667)</f>
        <v>45317.66667</v>
      </c>
      <c r="H5" s="1">
        <f>IFERROR(__xludf.DUMMYFUNCTION("""COMPUTED_VALUE"""),1627.47)</f>
        <v>1627.47</v>
      </c>
      <c r="J5" s="2">
        <f>IFERROR(__xludf.DUMMYFUNCTION("""COMPUTED_VALUE"""),45317.66666666667)</f>
        <v>45317.66667</v>
      </c>
      <c r="K5" s="1">
        <f>IFERROR(__xludf.DUMMYFUNCTION("""COMPUTED_VALUE"""),1646.2)</f>
        <v>1646.2</v>
      </c>
      <c r="M5" s="2">
        <f>IFERROR(__xludf.DUMMYFUNCTION("""COMPUTED_VALUE"""),45317.66666666667)</f>
        <v>45317.66667</v>
      </c>
      <c r="N5" s="1">
        <f>IFERROR(__xludf.DUMMYFUNCTION("""COMPUTED_VALUE"""),1.77723981E8)</f>
        <v>177723981</v>
      </c>
    </row>
    <row r="6">
      <c r="A6" s="2">
        <f>IFERROR(__xludf.DUMMYFUNCTION("""COMPUTED_VALUE"""),45324.66666666667)</f>
        <v>45324.66667</v>
      </c>
      <c r="B6" s="1">
        <f>IFERROR(__xludf.DUMMYFUNCTION("""COMPUTED_VALUE"""),1641.58)</f>
        <v>1641.58</v>
      </c>
      <c r="D6" s="2">
        <f>IFERROR(__xludf.DUMMYFUNCTION("""COMPUTED_VALUE"""),45324.66666666667)</f>
        <v>45324.66667</v>
      </c>
      <c r="E6" s="1">
        <f>IFERROR(__xludf.DUMMYFUNCTION("""COMPUTED_VALUE"""),1654.92)</f>
        <v>1654.92</v>
      </c>
      <c r="G6" s="2">
        <f>IFERROR(__xludf.DUMMYFUNCTION("""COMPUTED_VALUE"""),45324.66666666667)</f>
        <v>45324.66667</v>
      </c>
      <c r="H6" s="1">
        <f>IFERROR(__xludf.DUMMYFUNCTION("""COMPUTED_VALUE"""),1602.18)</f>
        <v>1602.18</v>
      </c>
      <c r="J6" s="2">
        <f>IFERROR(__xludf.DUMMYFUNCTION("""COMPUTED_VALUE"""),45324.66666666667)</f>
        <v>45324.66667</v>
      </c>
      <c r="K6" s="1">
        <f>IFERROR(__xludf.DUMMYFUNCTION("""COMPUTED_VALUE"""),1642.57)</f>
        <v>1642.57</v>
      </c>
      <c r="M6" s="2">
        <f>IFERROR(__xludf.DUMMYFUNCTION("""COMPUTED_VALUE"""),45324.66666666667)</f>
        <v>45324.66667</v>
      </c>
      <c r="N6" s="1">
        <f>IFERROR(__xludf.DUMMYFUNCTION("""COMPUTED_VALUE"""),2.10352413E8)</f>
        <v>210352413</v>
      </c>
    </row>
    <row r="7">
      <c r="A7" s="2">
        <f>IFERROR(__xludf.DUMMYFUNCTION("""COMPUTED_VALUE"""),45331.66666666667)</f>
        <v>45331.66667</v>
      </c>
      <c r="B7" s="1">
        <f>IFERROR(__xludf.DUMMYFUNCTION("""COMPUTED_VALUE"""),1642.35)</f>
        <v>1642.35</v>
      </c>
      <c r="D7" s="2">
        <f>IFERROR(__xludf.DUMMYFUNCTION("""COMPUTED_VALUE"""),45331.66666666667)</f>
        <v>45331.66667</v>
      </c>
      <c r="E7" s="1">
        <f>IFERROR(__xludf.DUMMYFUNCTION("""COMPUTED_VALUE"""),1682.5)</f>
        <v>1682.5</v>
      </c>
      <c r="G7" s="2">
        <f>IFERROR(__xludf.DUMMYFUNCTION("""COMPUTED_VALUE"""),45331.66666666667)</f>
        <v>45331.66667</v>
      </c>
      <c r="H7" s="1">
        <f>IFERROR(__xludf.DUMMYFUNCTION("""COMPUTED_VALUE"""),1626.68)</f>
        <v>1626.68</v>
      </c>
      <c r="J7" s="2">
        <f>IFERROR(__xludf.DUMMYFUNCTION("""COMPUTED_VALUE"""),45331.66666666667)</f>
        <v>45331.66667</v>
      </c>
      <c r="K7" s="1">
        <f>IFERROR(__xludf.DUMMYFUNCTION("""COMPUTED_VALUE"""),1680.23)</f>
        <v>1680.23</v>
      </c>
      <c r="M7" s="2">
        <f>IFERROR(__xludf.DUMMYFUNCTION("""COMPUTED_VALUE"""),45331.66666666667)</f>
        <v>45331.66667</v>
      </c>
      <c r="N7" s="1">
        <f>IFERROR(__xludf.DUMMYFUNCTION("""COMPUTED_VALUE"""),1.49273542E8)</f>
        <v>149273542</v>
      </c>
    </row>
    <row r="8">
      <c r="A8" s="2">
        <f>IFERROR(__xludf.DUMMYFUNCTION("""COMPUTED_VALUE"""),45338.66666666667)</f>
        <v>45338.66667</v>
      </c>
      <c r="B8" s="1">
        <f>IFERROR(__xludf.DUMMYFUNCTION("""COMPUTED_VALUE"""),1680.9)</f>
        <v>1680.9</v>
      </c>
      <c r="D8" s="2">
        <f>IFERROR(__xludf.DUMMYFUNCTION("""COMPUTED_VALUE"""),45338.66666666667)</f>
        <v>45338.66667</v>
      </c>
      <c r="E8" s="1">
        <f>IFERROR(__xludf.DUMMYFUNCTION("""COMPUTED_VALUE"""),1682.58)</f>
        <v>1682.58</v>
      </c>
      <c r="G8" s="2">
        <f>IFERROR(__xludf.DUMMYFUNCTION("""COMPUTED_VALUE"""),45338.66666666667)</f>
        <v>45338.66667</v>
      </c>
      <c r="H8" s="1">
        <f>IFERROR(__xludf.DUMMYFUNCTION("""COMPUTED_VALUE"""),1642.58)</f>
        <v>1642.58</v>
      </c>
      <c r="J8" s="2">
        <f>IFERROR(__xludf.DUMMYFUNCTION("""COMPUTED_VALUE"""),45338.66666666667)</f>
        <v>45338.66667</v>
      </c>
      <c r="K8" s="1">
        <f>IFERROR(__xludf.DUMMYFUNCTION("""COMPUTED_VALUE"""),1663.8)</f>
        <v>1663.8</v>
      </c>
      <c r="M8" s="2">
        <f>IFERROR(__xludf.DUMMYFUNCTION("""COMPUTED_VALUE"""),45338.66666666667)</f>
        <v>45338.66667</v>
      </c>
      <c r="N8" s="1">
        <f>IFERROR(__xludf.DUMMYFUNCTION("""COMPUTED_VALUE"""),1.46310673E8)</f>
        <v>146310673</v>
      </c>
    </row>
    <row r="9">
      <c r="A9" s="2">
        <f>IFERROR(__xludf.DUMMYFUNCTION("""COMPUTED_VALUE"""),45345.66666666667)</f>
        <v>45345.66667</v>
      </c>
      <c r="B9" s="1">
        <f>IFERROR(__xludf.DUMMYFUNCTION("""COMPUTED_VALUE"""),1659.74)</f>
        <v>1659.74</v>
      </c>
      <c r="D9" s="2">
        <f>IFERROR(__xludf.DUMMYFUNCTION("""COMPUTED_VALUE"""),45345.66666666667)</f>
        <v>45345.66667</v>
      </c>
      <c r="E9" s="1">
        <f>IFERROR(__xludf.DUMMYFUNCTION("""COMPUTED_VALUE"""),1713.14)</f>
        <v>1713.14</v>
      </c>
      <c r="G9" s="2">
        <f>IFERROR(__xludf.DUMMYFUNCTION("""COMPUTED_VALUE"""),45345.66666666667)</f>
        <v>45345.66667</v>
      </c>
      <c r="H9" s="1">
        <f>IFERROR(__xludf.DUMMYFUNCTION("""COMPUTED_VALUE"""),1647.13)</f>
        <v>1647.13</v>
      </c>
      <c r="J9" s="2">
        <f>IFERROR(__xludf.DUMMYFUNCTION("""COMPUTED_VALUE"""),45345.66666666667)</f>
        <v>45345.66667</v>
      </c>
      <c r="K9" s="1">
        <f>IFERROR(__xludf.DUMMYFUNCTION("""COMPUTED_VALUE"""),1705.27)</f>
        <v>1705.27</v>
      </c>
      <c r="M9" s="2">
        <f>IFERROR(__xludf.DUMMYFUNCTION("""COMPUTED_VALUE"""),45345.66666666667)</f>
        <v>45345.66667</v>
      </c>
      <c r="N9" s="1">
        <f>IFERROR(__xludf.DUMMYFUNCTION("""COMPUTED_VALUE"""),1.36223878E8)</f>
        <v>136223878</v>
      </c>
    </row>
    <row r="10">
      <c r="A10" s="2">
        <f>IFERROR(__xludf.DUMMYFUNCTION("""COMPUTED_VALUE"""),45352.66666666667)</f>
        <v>45352.66667</v>
      </c>
      <c r="B10" s="1">
        <f>IFERROR(__xludf.DUMMYFUNCTION("""COMPUTED_VALUE"""),1702.15)</f>
        <v>1702.15</v>
      </c>
      <c r="D10" s="2">
        <f>IFERROR(__xludf.DUMMYFUNCTION("""COMPUTED_VALUE"""),45352.66666666667)</f>
        <v>45352.66667</v>
      </c>
      <c r="E10" s="1">
        <f>IFERROR(__xludf.DUMMYFUNCTION("""COMPUTED_VALUE"""),1707.73)</f>
        <v>1707.73</v>
      </c>
      <c r="G10" s="2">
        <f>IFERROR(__xludf.DUMMYFUNCTION("""COMPUTED_VALUE"""),45352.66666666667)</f>
        <v>45352.66667</v>
      </c>
      <c r="H10" s="1">
        <f>IFERROR(__xludf.DUMMYFUNCTION("""COMPUTED_VALUE"""),1675.73)</f>
        <v>1675.73</v>
      </c>
      <c r="J10" s="2">
        <f>IFERROR(__xludf.DUMMYFUNCTION("""COMPUTED_VALUE"""),45352.66666666667)</f>
        <v>45352.66667</v>
      </c>
      <c r="K10" s="1">
        <f>IFERROR(__xludf.DUMMYFUNCTION("""COMPUTED_VALUE"""),1695.22)</f>
        <v>1695.22</v>
      </c>
      <c r="M10" s="2">
        <f>IFERROR(__xludf.DUMMYFUNCTION("""COMPUTED_VALUE"""),45352.66666666667)</f>
        <v>45352.66667</v>
      </c>
      <c r="N10" s="1">
        <f>IFERROR(__xludf.DUMMYFUNCTION("""COMPUTED_VALUE"""),1.45929792E8)</f>
        <v>145929792</v>
      </c>
    </row>
    <row r="11">
      <c r="A11" s="2">
        <f>IFERROR(__xludf.DUMMYFUNCTION("""COMPUTED_VALUE"""),45359.66666666667)</f>
        <v>45359.66667</v>
      </c>
      <c r="B11" s="1">
        <f>IFERROR(__xludf.DUMMYFUNCTION("""COMPUTED_VALUE"""),1694.67)</f>
        <v>1694.67</v>
      </c>
      <c r="D11" s="2">
        <f>IFERROR(__xludf.DUMMYFUNCTION("""COMPUTED_VALUE"""),45359.66666666667)</f>
        <v>45359.66667</v>
      </c>
      <c r="E11" s="1">
        <f>IFERROR(__xludf.DUMMYFUNCTION("""COMPUTED_VALUE"""),1715.91)</f>
        <v>1715.91</v>
      </c>
      <c r="G11" s="2">
        <f>IFERROR(__xludf.DUMMYFUNCTION("""COMPUTED_VALUE"""),45359.66666666667)</f>
        <v>45359.66667</v>
      </c>
      <c r="H11" s="1">
        <f>IFERROR(__xludf.DUMMYFUNCTION("""COMPUTED_VALUE"""),1689.32)</f>
        <v>1689.32</v>
      </c>
      <c r="J11" s="2">
        <f>IFERROR(__xludf.DUMMYFUNCTION("""COMPUTED_VALUE"""),45359.66666666667)</f>
        <v>45359.66667</v>
      </c>
      <c r="K11" s="1">
        <f>IFERROR(__xludf.DUMMYFUNCTION("""COMPUTED_VALUE"""),1701.68)</f>
        <v>1701.68</v>
      </c>
      <c r="M11" s="2">
        <f>IFERROR(__xludf.DUMMYFUNCTION("""COMPUTED_VALUE"""),45359.66666666667)</f>
        <v>45359.66667</v>
      </c>
      <c r="N11" s="1">
        <f>IFERROR(__xludf.DUMMYFUNCTION("""COMPUTED_VALUE"""),1.34936847E8)</f>
        <v>134936847</v>
      </c>
    </row>
    <row r="12">
      <c r="A12" s="2">
        <f>IFERROR(__xludf.DUMMYFUNCTION("""COMPUTED_VALUE"""),45366.66666666667)</f>
        <v>45366.66667</v>
      </c>
      <c r="B12" s="1">
        <f>IFERROR(__xludf.DUMMYFUNCTION("""COMPUTED_VALUE"""),1702.83)</f>
        <v>1702.83</v>
      </c>
      <c r="D12" s="2">
        <f>IFERROR(__xludf.DUMMYFUNCTION("""COMPUTED_VALUE"""),45366.66666666667)</f>
        <v>45366.66667</v>
      </c>
      <c r="E12" s="1">
        <f>IFERROR(__xludf.DUMMYFUNCTION("""COMPUTED_VALUE"""),1723.55)</f>
        <v>1723.55</v>
      </c>
      <c r="G12" s="2">
        <f>IFERROR(__xludf.DUMMYFUNCTION("""COMPUTED_VALUE"""),45366.66666666667)</f>
        <v>45366.66667</v>
      </c>
      <c r="H12" s="1">
        <f>IFERROR(__xludf.DUMMYFUNCTION("""COMPUTED_VALUE"""),1675.29)</f>
        <v>1675.29</v>
      </c>
      <c r="J12" s="2">
        <f>IFERROR(__xludf.DUMMYFUNCTION("""COMPUTED_VALUE"""),45366.66666666667)</f>
        <v>45366.66667</v>
      </c>
      <c r="K12" s="1">
        <f>IFERROR(__xludf.DUMMYFUNCTION("""COMPUTED_VALUE"""),1677.9)</f>
        <v>1677.9</v>
      </c>
      <c r="M12" s="2">
        <f>IFERROR(__xludf.DUMMYFUNCTION("""COMPUTED_VALUE"""),45366.66666666667)</f>
        <v>45366.66667</v>
      </c>
      <c r="N12" s="1">
        <f>IFERROR(__xludf.DUMMYFUNCTION("""COMPUTED_VALUE"""),1.66895133E8)</f>
        <v>166895133</v>
      </c>
    </row>
    <row r="13">
      <c r="A13" s="2">
        <f>IFERROR(__xludf.DUMMYFUNCTION("""COMPUTED_VALUE"""),45373.66666666667)</f>
        <v>45373.66667</v>
      </c>
      <c r="B13" s="1">
        <f>IFERROR(__xludf.DUMMYFUNCTION("""COMPUTED_VALUE"""),1681.34)</f>
        <v>1681.34</v>
      </c>
      <c r="D13" s="2">
        <f>IFERROR(__xludf.DUMMYFUNCTION("""COMPUTED_VALUE"""),45373.66666666667)</f>
        <v>45373.66667</v>
      </c>
      <c r="E13" s="1">
        <f>IFERROR(__xludf.DUMMYFUNCTION("""COMPUTED_VALUE"""),1741.18)</f>
        <v>1741.18</v>
      </c>
      <c r="G13" s="2">
        <f>IFERROR(__xludf.DUMMYFUNCTION("""COMPUTED_VALUE"""),45373.66666666667)</f>
        <v>45373.66667</v>
      </c>
      <c r="H13" s="1">
        <f>IFERROR(__xludf.DUMMYFUNCTION("""COMPUTED_VALUE"""),1666.98)</f>
        <v>1666.98</v>
      </c>
      <c r="J13" s="2">
        <f>IFERROR(__xludf.DUMMYFUNCTION("""COMPUTED_VALUE"""),45373.66666666667)</f>
        <v>45373.66667</v>
      </c>
      <c r="K13" s="1">
        <f>IFERROR(__xludf.DUMMYFUNCTION("""COMPUTED_VALUE"""),1715.36)</f>
        <v>1715.36</v>
      </c>
      <c r="M13" s="2">
        <f>IFERROR(__xludf.DUMMYFUNCTION("""COMPUTED_VALUE"""),45373.66666666667)</f>
        <v>45373.66667</v>
      </c>
      <c r="N13" s="1">
        <f>IFERROR(__xludf.DUMMYFUNCTION("""COMPUTED_VALUE"""),1.60029053E8)</f>
        <v>160029053</v>
      </c>
    </row>
    <row r="14">
      <c r="A14" s="2">
        <f>IFERROR(__xludf.DUMMYFUNCTION("""COMPUTED_VALUE"""),45379.66666666667)</f>
        <v>45379.66667</v>
      </c>
      <c r="B14" s="1">
        <f>IFERROR(__xludf.DUMMYFUNCTION("""COMPUTED_VALUE"""),1713.62)</f>
        <v>1713.62</v>
      </c>
      <c r="D14" s="2">
        <f>IFERROR(__xludf.DUMMYFUNCTION("""COMPUTED_VALUE"""),45379.66666666667)</f>
        <v>45379.66667</v>
      </c>
      <c r="E14" s="1">
        <f>IFERROR(__xludf.DUMMYFUNCTION("""COMPUTED_VALUE"""),1713.8)</f>
        <v>1713.8</v>
      </c>
      <c r="G14" s="2">
        <f>IFERROR(__xludf.DUMMYFUNCTION("""COMPUTED_VALUE"""),45379.66666666667)</f>
        <v>45379.66667</v>
      </c>
      <c r="H14" s="1">
        <f>IFERROR(__xludf.DUMMYFUNCTION("""COMPUTED_VALUE"""),1668.5)</f>
        <v>1668.5</v>
      </c>
      <c r="J14" s="2">
        <f>IFERROR(__xludf.DUMMYFUNCTION("""COMPUTED_VALUE"""),45379.66666666667)</f>
        <v>45379.66667</v>
      </c>
      <c r="K14" s="1">
        <f>IFERROR(__xludf.DUMMYFUNCTION("""COMPUTED_VALUE"""),1706.71)</f>
        <v>1706.71</v>
      </c>
      <c r="M14" s="2">
        <f>IFERROR(__xludf.DUMMYFUNCTION("""COMPUTED_VALUE"""),45379.66666666667)</f>
        <v>45379.66667</v>
      </c>
      <c r="N14" s="1">
        <f>IFERROR(__xludf.DUMMYFUNCTION("""COMPUTED_VALUE"""),1.39948012E8)</f>
        <v>139948012</v>
      </c>
    </row>
    <row r="15">
      <c r="A15" s="2">
        <f>IFERROR(__xludf.DUMMYFUNCTION("""COMPUTED_VALUE"""),45387.66666666667)</f>
        <v>45387.66667</v>
      </c>
      <c r="B15" s="1">
        <f>IFERROR(__xludf.DUMMYFUNCTION("""COMPUTED_VALUE"""),1701.47)</f>
        <v>1701.47</v>
      </c>
      <c r="D15" s="2">
        <f>IFERROR(__xludf.DUMMYFUNCTION("""COMPUTED_VALUE"""),45387.66666666667)</f>
        <v>45387.66667</v>
      </c>
      <c r="E15" s="1">
        <f>IFERROR(__xludf.DUMMYFUNCTION("""COMPUTED_VALUE"""),1707.77)</f>
        <v>1707.77</v>
      </c>
      <c r="G15" s="2">
        <f>IFERROR(__xludf.DUMMYFUNCTION("""COMPUTED_VALUE"""),45387.66666666667)</f>
        <v>45387.66667</v>
      </c>
      <c r="H15" s="1">
        <f>IFERROR(__xludf.DUMMYFUNCTION("""COMPUTED_VALUE"""),1666.32)</f>
        <v>1666.32</v>
      </c>
      <c r="J15" s="2">
        <f>IFERROR(__xludf.DUMMYFUNCTION("""COMPUTED_VALUE"""),45387.66666666667)</f>
        <v>45387.66667</v>
      </c>
      <c r="K15" s="1">
        <f>IFERROR(__xludf.DUMMYFUNCTION("""COMPUTED_VALUE"""),1686.97)</f>
        <v>1686.97</v>
      </c>
      <c r="M15" s="2">
        <f>IFERROR(__xludf.DUMMYFUNCTION("""COMPUTED_VALUE"""),45387.66666666667)</f>
        <v>45387.66667</v>
      </c>
      <c r="N15" s="1">
        <f>IFERROR(__xludf.DUMMYFUNCTION("""COMPUTED_VALUE"""),1.36312052E8)</f>
        <v>136312052</v>
      </c>
    </row>
    <row r="16">
      <c r="A16" s="2">
        <f>IFERROR(__xludf.DUMMYFUNCTION("""COMPUTED_VALUE"""),45394.66666666667)</f>
        <v>45394.66667</v>
      </c>
      <c r="B16" s="1">
        <f>IFERROR(__xludf.DUMMYFUNCTION("""COMPUTED_VALUE"""),1687.87)</f>
        <v>1687.87</v>
      </c>
      <c r="D16" s="2">
        <f>IFERROR(__xludf.DUMMYFUNCTION("""COMPUTED_VALUE"""),45394.66666666667)</f>
        <v>45394.66667</v>
      </c>
      <c r="E16" s="1">
        <f>IFERROR(__xludf.DUMMYFUNCTION("""COMPUTED_VALUE"""),1696.33)</f>
        <v>1696.33</v>
      </c>
      <c r="G16" s="2">
        <f>IFERROR(__xludf.DUMMYFUNCTION("""COMPUTED_VALUE"""),45394.66666666667)</f>
        <v>45394.66667</v>
      </c>
      <c r="H16" s="1">
        <f>IFERROR(__xludf.DUMMYFUNCTION("""COMPUTED_VALUE"""),1631.83)</f>
        <v>1631.83</v>
      </c>
      <c r="J16" s="2">
        <f>IFERROR(__xludf.DUMMYFUNCTION("""COMPUTED_VALUE"""),45394.66666666667)</f>
        <v>45394.66667</v>
      </c>
      <c r="K16" s="1">
        <f>IFERROR(__xludf.DUMMYFUNCTION("""COMPUTED_VALUE"""),1639.62)</f>
        <v>1639.62</v>
      </c>
      <c r="M16" s="2">
        <f>IFERROR(__xludf.DUMMYFUNCTION("""COMPUTED_VALUE"""),45394.66666666667)</f>
        <v>45394.66667</v>
      </c>
      <c r="N16" s="1">
        <f>IFERROR(__xludf.DUMMYFUNCTION("""COMPUTED_VALUE"""),1.43163463E8)</f>
        <v>143163463</v>
      </c>
    </row>
    <row r="17">
      <c r="A17" s="2">
        <f>IFERROR(__xludf.DUMMYFUNCTION("""COMPUTED_VALUE"""),45401.66666666667)</f>
        <v>45401.66667</v>
      </c>
      <c r="B17" s="1">
        <f>IFERROR(__xludf.DUMMYFUNCTION("""COMPUTED_VALUE"""),1645.3)</f>
        <v>1645.3</v>
      </c>
      <c r="D17" s="2">
        <f>IFERROR(__xludf.DUMMYFUNCTION("""COMPUTED_VALUE"""),45401.66666666667)</f>
        <v>45401.66667</v>
      </c>
      <c r="E17" s="1">
        <f>IFERROR(__xludf.DUMMYFUNCTION("""COMPUTED_VALUE"""),1660.95)</f>
        <v>1660.95</v>
      </c>
      <c r="G17" s="2">
        <f>IFERROR(__xludf.DUMMYFUNCTION("""COMPUTED_VALUE"""),45401.66666666667)</f>
        <v>45401.66667</v>
      </c>
      <c r="H17" s="1">
        <f>IFERROR(__xludf.DUMMYFUNCTION("""COMPUTED_VALUE"""),1585.95)</f>
        <v>1585.95</v>
      </c>
      <c r="J17" s="2">
        <f>IFERROR(__xludf.DUMMYFUNCTION("""COMPUTED_VALUE"""),45401.66666666667)</f>
        <v>45401.66667</v>
      </c>
      <c r="K17" s="1">
        <f>IFERROR(__xludf.DUMMYFUNCTION("""COMPUTED_VALUE"""),1600.7)</f>
        <v>1600.7</v>
      </c>
      <c r="M17" s="2">
        <f>IFERROR(__xludf.DUMMYFUNCTION("""COMPUTED_VALUE"""),45401.66666666667)</f>
        <v>45401.66667</v>
      </c>
      <c r="N17" s="1">
        <f>IFERROR(__xludf.DUMMYFUNCTION("""COMPUTED_VALUE"""),2.04534337E8)</f>
        <v>204534337</v>
      </c>
    </row>
    <row r="18">
      <c r="A18" s="2">
        <f>IFERROR(__xludf.DUMMYFUNCTION("""COMPUTED_VALUE"""),45408.66666666667)</f>
        <v>45408.66667</v>
      </c>
      <c r="B18" s="1">
        <f>IFERROR(__xludf.DUMMYFUNCTION("""COMPUTED_VALUE"""),1603.81)</f>
        <v>1603.81</v>
      </c>
      <c r="D18" s="2">
        <f>IFERROR(__xludf.DUMMYFUNCTION("""COMPUTED_VALUE"""),45408.66666666667)</f>
        <v>45408.66667</v>
      </c>
      <c r="E18" s="1">
        <f>IFERROR(__xludf.DUMMYFUNCTION("""COMPUTED_VALUE"""),1639.79)</f>
        <v>1639.79</v>
      </c>
      <c r="G18" s="2">
        <f>IFERROR(__xludf.DUMMYFUNCTION("""COMPUTED_VALUE"""),45408.66666666667)</f>
        <v>45408.66667</v>
      </c>
      <c r="H18" s="1">
        <f>IFERROR(__xludf.DUMMYFUNCTION("""COMPUTED_VALUE"""),1575.49)</f>
        <v>1575.49</v>
      </c>
      <c r="J18" s="2">
        <f>IFERROR(__xludf.DUMMYFUNCTION("""COMPUTED_VALUE"""),45408.66666666667)</f>
        <v>45408.66667</v>
      </c>
      <c r="K18" s="1">
        <f>IFERROR(__xludf.DUMMYFUNCTION("""COMPUTED_VALUE"""),1603.76)</f>
        <v>1603.76</v>
      </c>
      <c r="M18" s="2">
        <f>IFERROR(__xludf.DUMMYFUNCTION("""COMPUTED_VALUE"""),45408.66666666667)</f>
        <v>45408.66667</v>
      </c>
      <c r="N18" s="1">
        <f>IFERROR(__xludf.DUMMYFUNCTION("""COMPUTED_VALUE"""),2.02824559E8)</f>
        <v>202824559</v>
      </c>
    </row>
    <row r="19">
      <c r="A19" s="2">
        <f>IFERROR(__xludf.DUMMYFUNCTION("""COMPUTED_VALUE"""),45415.66666666667)</f>
        <v>45415.66667</v>
      </c>
      <c r="B19" s="1">
        <f>IFERROR(__xludf.DUMMYFUNCTION("""COMPUTED_VALUE"""),1603.91)</f>
        <v>1603.91</v>
      </c>
      <c r="D19" s="2">
        <f>IFERROR(__xludf.DUMMYFUNCTION("""COMPUTED_VALUE"""),45415.66666666667)</f>
        <v>45415.66667</v>
      </c>
      <c r="E19" s="1">
        <f>IFERROR(__xludf.DUMMYFUNCTION("""COMPUTED_VALUE"""),1620.44)</f>
        <v>1620.44</v>
      </c>
      <c r="G19" s="2">
        <f>IFERROR(__xludf.DUMMYFUNCTION("""COMPUTED_VALUE"""),45415.66666666667)</f>
        <v>45415.66667</v>
      </c>
      <c r="H19" s="1">
        <f>IFERROR(__xludf.DUMMYFUNCTION("""COMPUTED_VALUE"""),1560.98)</f>
        <v>1560.98</v>
      </c>
      <c r="J19" s="2">
        <f>IFERROR(__xludf.DUMMYFUNCTION("""COMPUTED_VALUE"""),45415.66666666667)</f>
        <v>45415.66667</v>
      </c>
      <c r="K19" s="1">
        <f>IFERROR(__xludf.DUMMYFUNCTION("""COMPUTED_VALUE"""),1595.0)</f>
        <v>1595</v>
      </c>
      <c r="M19" s="2">
        <f>IFERROR(__xludf.DUMMYFUNCTION("""COMPUTED_VALUE"""),45415.66666666667)</f>
        <v>45415.66667</v>
      </c>
      <c r="N19" s="1">
        <f>IFERROR(__xludf.DUMMYFUNCTION("""COMPUTED_VALUE"""),1.67259457E8)</f>
        <v>167259457</v>
      </c>
    </row>
    <row r="20">
      <c r="A20" s="2">
        <f>IFERROR(__xludf.DUMMYFUNCTION("""COMPUTED_VALUE"""),45422.66666666667)</f>
        <v>45422.66667</v>
      </c>
      <c r="B20" s="1">
        <f>IFERROR(__xludf.DUMMYFUNCTION("""COMPUTED_VALUE"""),1598.16)</f>
        <v>1598.16</v>
      </c>
      <c r="D20" s="2">
        <f>IFERROR(__xludf.DUMMYFUNCTION("""COMPUTED_VALUE"""),45422.66666666667)</f>
        <v>45422.66667</v>
      </c>
      <c r="E20" s="1">
        <f>IFERROR(__xludf.DUMMYFUNCTION("""COMPUTED_VALUE"""),1622.0)</f>
        <v>1622</v>
      </c>
      <c r="G20" s="2">
        <f>IFERROR(__xludf.DUMMYFUNCTION("""COMPUTED_VALUE"""),45422.66666666667)</f>
        <v>45422.66667</v>
      </c>
      <c r="H20" s="1">
        <f>IFERROR(__xludf.DUMMYFUNCTION("""COMPUTED_VALUE"""),1583.3)</f>
        <v>1583.3</v>
      </c>
      <c r="J20" s="2">
        <f>IFERROR(__xludf.DUMMYFUNCTION("""COMPUTED_VALUE"""),45422.66666666667)</f>
        <v>45422.66667</v>
      </c>
      <c r="K20" s="1">
        <f>IFERROR(__xludf.DUMMYFUNCTION("""COMPUTED_VALUE"""),1620.23)</f>
        <v>1620.23</v>
      </c>
      <c r="M20" s="2">
        <f>IFERROR(__xludf.DUMMYFUNCTION("""COMPUTED_VALUE"""),45422.66666666667)</f>
        <v>45422.66667</v>
      </c>
      <c r="N20" s="1">
        <f>IFERROR(__xludf.DUMMYFUNCTION("""COMPUTED_VALUE"""),1.36926E8)</f>
        <v>136926000</v>
      </c>
    </row>
    <row r="21">
      <c r="A21" s="2">
        <f>IFERROR(__xludf.DUMMYFUNCTION("""COMPUTED_VALUE"""),45429.66666666667)</f>
        <v>45429.66667</v>
      </c>
      <c r="B21" s="1">
        <f>IFERROR(__xludf.DUMMYFUNCTION("""COMPUTED_VALUE"""),1620.72)</f>
        <v>1620.72</v>
      </c>
      <c r="D21" s="2">
        <f>IFERROR(__xludf.DUMMYFUNCTION("""COMPUTED_VALUE"""),45429.66666666667)</f>
        <v>45429.66667</v>
      </c>
      <c r="E21" s="1">
        <f>IFERROR(__xludf.DUMMYFUNCTION("""COMPUTED_VALUE"""),1630.07)</f>
        <v>1630.07</v>
      </c>
      <c r="G21" s="2">
        <f>IFERROR(__xludf.DUMMYFUNCTION("""COMPUTED_VALUE"""),45429.66666666667)</f>
        <v>45429.66667</v>
      </c>
      <c r="H21" s="1">
        <f>IFERROR(__xludf.DUMMYFUNCTION("""COMPUTED_VALUE"""),1601.3)</f>
        <v>1601.3</v>
      </c>
      <c r="J21" s="2">
        <f>IFERROR(__xludf.DUMMYFUNCTION("""COMPUTED_VALUE"""),45429.66666666667)</f>
        <v>45429.66667</v>
      </c>
      <c r="K21" s="1">
        <f>IFERROR(__xludf.DUMMYFUNCTION("""COMPUTED_VALUE"""),1605.55)</f>
        <v>1605.55</v>
      </c>
      <c r="M21" s="2">
        <f>IFERROR(__xludf.DUMMYFUNCTION("""COMPUTED_VALUE"""),45429.66666666667)</f>
        <v>45429.66667</v>
      </c>
      <c r="N21" s="1">
        <f>IFERROR(__xludf.DUMMYFUNCTION("""COMPUTED_VALUE"""),1.47218667E8)</f>
        <v>147218667</v>
      </c>
    </row>
    <row r="22">
      <c r="A22" s="2">
        <f>IFERROR(__xludf.DUMMYFUNCTION("""COMPUTED_VALUE"""),45436.66666666667)</f>
        <v>45436.66667</v>
      </c>
      <c r="B22" s="1">
        <f>IFERROR(__xludf.DUMMYFUNCTION("""COMPUTED_VALUE"""),1605.41)</f>
        <v>1605.41</v>
      </c>
      <c r="D22" s="2">
        <f>IFERROR(__xludf.DUMMYFUNCTION("""COMPUTED_VALUE"""),45436.66666666667)</f>
        <v>45436.66667</v>
      </c>
      <c r="E22" s="1">
        <f>IFERROR(__xludf.DUMMYFUNCTION("""COMPUTED_VALUE"""),1605.72)</f>
        <v>1605.72</v>
      </c>
      <c r="G22" s="2">
        <f>IFERROR(__xludf.DUMMYFUNCTION("""COMPUTED_VALUE"""),45436.66666666667)</f>
        <v>45436.66667</v>
      </c>
      <c r="H22" s="1">
        <f>IFERROR(__xludf.DUMMYFUNCTION("""COMPUTED_VALUE"""),1537.36)</f>
        <v>1537.36</v>
      </c>
      <c r="J22" s="2">
        <f>IFERROR(__xludf.DUMMYFUNCTION("""COMPUTED_VALUE"""),45436.66666666667)</f>
        <v>45436.66667</v>
      </c>
      <c r="K22" s="1">
        <f>IFERROR(__xludf.DUMMYFUNCTION("""COMPUTED_VALUE"""),1545.3)</f>
        <v>1545.3</v>
      </c>
      <c r="M22" s="2">
        <f>IFERROR(__xludf.DUMMYFUNCTION("""COMPUTED_VALUE"""),45436.66666666667)</f>
        <v>45436.66667</v>
      </c>
      <c r="N22" s="1">
        <f>IFERROR(__xludf.DUMMYFUNCTION("""COMPUTED_VALUE"""),1.51217356E8)</f>
        <v>151217356</v>
      </c>
    </row>
    <row r="23">
      <c r="A23" s="2">
        <f>IFERROR(__xludf.DUMMYFUNCTION("""COMPUTED_VALUE"""),45443.66666666667)</f>
        <v>45443.66667</v>
      </c>
      <c r="B23" s="1">
        <f>IFERROR(__xludf.DUMMYFUNCTION("""COMPUTED_VALUE"""),1544.76)</f>
        <v>1544.76</v>
      </c>
      <c r="D23" s="2">
        <f>IFERROR(__xludf.DUMMYFUNCTION("""COMPUTED_VALUE"""),45443.66666666667)</f>
        <v>45443.66667</v>
      </c>
      <c r="E23" s="1">
        <f>IFERROR(__xludf.DUMMYFUNCTION("""COMPUTED_VALUE"""),1555.4)</f>
        <v>1555.4</v>
      </c>
      <c r="G23" s="2">
        <f>IFERROR(__xludf.DUMMYFUNCTION("""COMPUTED_VALUE"""),45443.66666666667)</f>
        <v>45443.66667</v>
      </c>
      <c r="H23" s="1">
        <f>IFERROR(__xludf.DUMMYFUNCTION("""COMPUTED_VALUE"""),1509.58)</f>
        <v>1509.58</v>
      </c>
      <c r="J23" s="2">
        <f>IFERROR(__xludf.DUMMYFUNCTION("""COMPUTED_VALUE"""),45443.66666666667)</f>
        <v>45443.66667</v>
      </c>
      <c r="K23" s="1">
        <f>IFERROR(__xludf.DUMMYFUNCTION("""COMPUTED_VALUE"""),1554.22)</f>
        <v>1554.22</v>
      </c>
      <c r="M23" s="2">
        <f>IFERROR(__xludf.DUMMYFUNCTION("""COMPUTED_VALUE"""),45443.66666666667)</f>
        <v>45443.66667</v>
      </c>
      <c r="N23" s="1">
        <f>IFERROR(__xludf.DUMMYFUNCTION("""COMPUTED_VALUE"""),1.57949688E8)</f>
        <v>157949688</v>
      </c>
    </row>
    <row r="24">
      <c r="A24" s="2">
        <f>IFERROR(__xludf.DUMMYFUNCTION("""COMPUTED_VALUE"""),45450.66666666667)</f>
        <v>45450.66667</v>
      </c>
      <c r="B24" s="1">
        <f>IFERROR(__xludf.DUMMYFUNCTION("""COMPUTED_VALUE"""),1554.86)</f>
        <v>1554.86</v>
      </c>
      <c r="D24" s="2">
        <f>IFERROR(__xludf.DUMMYFUNCTION("""COMPUTED_VALUE"""),45450.66666666667)</f>
        <v>45450.66667</v>
      </c>
      <c r="E24" s="1">
        <f>IFERROR(__xludf.DUMMYFUNCTION("""COMPUTED_VALUE"""),1559.31)</f>
        <v>1559.31</v>
      </c>
      <c r="G24" s="2">
        <f>IFERROR(__xludf.DUMMYFUNCTION("""COMPUTED_VALUE"""),45450.66666666667)</f>
        <v>45450.66667</v>
      </c>
      <c r="H24" s="1">
        <f>IFERROR(__xludf.DUMMYFUNCTION("""COMPUTED_VALUE"""),1521.39)</f>
        <v>1521.39</v>
      </c>
      <c r="J24" s="2">
        <f>IFERROR(__xludf.DUMMYFUNCTION("""COMPUTED_VALUE"""),45450.66666666667)</f>
        <v>45450.66667</v>
      </c>
      <c r="K24" s="1">
        <f>IFERROR(__xludf.DUMMYFUNCTION("""COMPUTED_VALUE"""),1533.32)</f>
        <v>1533.32</v>
      </c>
      <c r="M24" s="2">
        <f>IFERROR(__xludf.DUMMYFUNCTION("""COMPUTED_VALUE"""),45450.66666666667)</f>
        <v>45450.66667</v>
      </c>
      <c r="N24" s="1">
        <f>IFERROR(__xludf.DUMMYFUNCTION("""COMPUTED_VALUE"""),1.35831883E8)</f>
        <v>135831883</v>
      </c>
    </row>
    <row r="25">
      <c r="A25" s="2">
        <f>IFERROR(__xludf.DUMMYFUNCTION("""COMPUTED_VALUE"""),45457.66666666667)</f>
        <v>45457.66667</v>
      </c>
      <c r="B25" s="1">
        <f>IFERROR(__xludf.DUMMYFUNCTION("""COMPUTED_VALUE"""),1532.25)</f>
        <v>1532.25</v>
      </c>
      <c r="D25" s="2">
        <f>IFERROR(__xludf.DUMMYFUNCTION("""COMPUTED_VALUE"""),45457.66666666667)</f>
        <v>45457.66667</v>
      </c>
      <c r="E25" s="1">
        <f>IFERROR(__xludf.DUMMYFUNCTION("""COMPUTED_VALUE"""),1558.74)</f>
        <v>1558.74</v>
      </c>
      <c r="G25" s="2">
        <f>IFERROR(__xludf.DUMMYFUNCTION("""COMPUTED_VALUE"""),45457.66666666667)</f>
        <v>45457.66667</v>
      </c>
      <c r="H25" s="1">
        <f>IFERROR(__xludf.DUMMYFUNCTION("""COMPUTED_VALUE"""),1480.86)</f>
        <v>1480.86</v>
      </c>
      <c r="J25" s="2">
        <f>IFERROR(__xludf.DUMMYFUNCTION("""COMPUTED_VALUE"""),45457.66666666667)</f>
        <v>45457.66667</v>
      </c>
      <c r="K25" s="1">
        <f>IFERROR(__xludf.DUMMYFUNCTION("""COMPUTED_VALUE"""),1508.38)</f>
        <v>1508.38</v>
      </c>
      <c r="M25" s="2">
        <f>IFERROR(__xludf.DUMMYFUNCTION("""COMPUTED_VALUE"""),45457.66666666667)</f>
        <v>45457.66667</v>
      </c>
      <c r="N25" s="1">
        <f>IFERROR(__xludf.DUMMYFUNCTION("""COMPUTED_VALUE"""),1.35121176E8)</f>
        <v>135121176</v>
      </c>
    </row>
    <row r="26">
      <c r="A26" s="2">
        <f>IFERROR(__xludf.DUMMYFUNCTION("""COMPUTED_VALUE"""),45464.66666666667)</f>
        <v>45464.66667</v>
      </c>
      <c r="B26" s="1">
        <f>IFERROR(__xludf.DUMMYFUNCTION("""COMPUTED_VALUE"""),1505.08)</f>
        <v>1505.08</v>
      </c>
      <c r="D26" s="2">
        <f>IFERROR(__xludf.DUMMYFUNCTION("""COMPUTED_VALUE"""),45464.66666666667)</f>
        <v>45464.66667</v>
      </c>
      <c r="E26" s="1">
        <f>IFERROR(__xludf.DUMMYFUNCTION("""COMPUTED_VALUE"""),1542.66)</f>
        <v>1542.66</v>
      </c>
      <c r="G26" s="2">
        <f>IFERROR(__xludf.DUMMYFUNCTION("""COMPUTED_VALUE"""),45464.66666666667)</f>
        <v>45464.66667</v>
      </c>
      <c r="H26" s="1">
        <f>IFERROR(__xludf.DUMMYFUNCTION("""COMPUTED_VALUE"""),1498.35)</f>
        <v>1498.35</v>
      </c>
      <c r="J26" s="2">
        <f>IFERROR(__xludf.DUMMYFUNCTION("""COMPUTED_VALUE"""),45464.66666666667)</f>
        <v>45464.66667</v>
      </c>
      <c r="K26" s="1">
        <f>IFERROR(__xludf.DUMMYFUNCTION("""COMPUTED_VALUE"""),1538.2)</f>
        <v>1538.2</v>
      </c>
      <c r="M26" s="2">
        <f>IFERROR(__xludf.DUMMYFUNCTION("""COMPUTED_VALUE"""),45464.66666666667)</f>
        <v>45464.66667</v>
      </c>
      <c r="N26" s="1">
        <f>IFERROR(__xludf.DUMMYFUNCTION("""COMPUTED_VALUE"""),1.50178885E8)</f>
        <v>150178885</v>
      </c>
    </row>
    <row r="27">
      <c r="A27" s="2">
        <f>IFERROR(__xludf.DUMMYFUNCTION("""COMPUTED_VALUE"""),45471.66666666667)</f>
        <v>45471.66667</v>
      </c>
      <c r="B27" s="1">
        <f>IFERROR(__xludf.DUMMYFUNCTION("""COMPUTED_VALUE"""),1539.96)</f>
        <v>1539.96</v>
      </c>
      <c r="D27" s="2">
        <f>IFERROR(__xludf.DUMMYFUNCTION("""COMPUTED_VALUE"""),45471.66666666667)</f>
        <v>45471.66667</v>
      </c>
      <c r="E27" s="1">
        <f>IFERROR(__xludf.DUMMYFUNCTION("""COMPUTED_VALUE"""),1571.36)</f>
        <v>1571.36</v>
      </c>
      <c r="G27" s="2">
        <f>IFERROR(__xludf.DUMMYFUNCTION("""COMPUTED_VALUE"""),45471.66666666667)</f>
        <v>45471.66667</v>
      </c>
      <c r="H27" s="1">
        <f>IFERROR(__xludf.DUMMYFUNCTION("""COMPUTED_VALUE"""),1504.64)</f>
        <v>1504.64</v>
      </c>
      <c r="J27" s="2">
        <f>IFERROR(__xludf.DUMMYFUNCTION("""COMPUTED_VALUE"""),45471.66666666667)</f>
        <v>45471.66667</v>
      </c>
      <c r="K27" s="1">
        <f>IFERROR(__xludf.DUMMYFUNCTION("""COMPUTED_VALUE"""),1567.82)</f>
        <v>1567.82</v>
      </c>
      <c r="M27" s="2">
        <f>IFERROR(__xludf.DUMMYFUNCTION("""COMPUTED_VALUE"""),45471.66666666667)</f>
        <v>45471.66667</v>
      </c>
      <c r="N27" s="1">
        <f>IFERROR(__xludf.DUMMYFUNCTION("""COMPUTED_VALUE"""),2.03936026E8)</f>
        <v>203936026</v>
      </c>
    </row>
    <row r="28">
      <c r="A28" s="2">
        <f>IFERROR(__xludf.DUMMYFUNCTION("""COMPUTED_VALUE"""),45478.66666666667)</f>
        <v>45478.66667</v>
      </c>
      <c r="B28" s="1">
        <f>IFERROR(__xludf.DUMMYFUNCTION("""COMPUTED_VALUE"""),1567.2)</f>
        <v>1567.2</v>
      </c>
      <c r="D28" s="2">
        <f>IFERROR(__xludf.DUMMYFUNCTION("""COMPUTED_VALUE"""),45478.66666666667)</f>
        <v>45478.66667</v>
      </c>
      <c r="E28" s="1">
        <f>IFERROR(__xludf.DUMMYFUNCTION("""COMPUTED_VALUE"""),1576.56)</f>
        <v>1576.56</v>
      </c>
      <c r="G28" s="2">
        <f>IFERROR(__xludf.DUMMYFUNCTION("""COMPUTED_VALUE"""),45478.66666666667)</f>
        <v>45478.66667</v>
      </c>
      <c r="H28" s="1">
        <f>IFERROR(__xludf.DUMMYFUNCTION("""COMPUTED_VALUE"""),1548.26)</f>
        <v>1548.26</v>
      </c>
      <c r="J28" s="2">
        <f>IFERROR(__xludf.DUMMYFUNCTION("""COMPUTED_VALUE"""),45478.66666666667)</f>
        <v>45478.66667</v>
      </c>
      <c r="K28" s="1">
        <f>IFERROR(__xludf.DUMMYFUNCTION("""COMPUTED_VALUE"""),1560.61)</f>
        <v>1560.61</v>
      </c>
      <c r="M28" s="2">
        <f>IFERROR(__xludf.DUMMYFUNCTION("""COMPUTED_VALUE"""),45478.66666666667)</f>
        <v>45478.66667</v>
      </c>
      <c r="N28" s="1">
        <f>IFERROR(__xludf.DUMMYFUNCTION("""COMPUTED_VALUE"""),9.8871327E7)</f>
        <v>98871327</v>
      </c>
    </row>
    <row r="29">
      <c r="A29" s="2">
        <f>IFERROR(__xludf.DUMMYFUNCTION("""COMPUTED_VALUE"""),45485.66666666667)</f>
        <v>45485.66667</v>
      </c>
      <c r="B29" s="1">
        <f>IFERROR(__xludf.DUMMYFUNCTION("""COMPUTED_VALUE"""),1559.05)</f>
        <v>1559.05</v>
      </c>
      <c r="D29" s="2">
        <f>IFERROR(__xludf.DUMMYFUNCTION("""COMPUTED_VALUE"""),45485.66666666667)</f>
        <v>45485.66667</v>
      </c>
      <c r="E29" s="1">
        <f>IFERROR(__xludf.DUMMYFUNCTION("""COMPUTED_VALUE"""),1607.3)</f>
        <v>1607.3</v>
      </c>
      <c r="G29" s="2">
        <f>IFERROR(__xludf.DUMMYFUNCTION("""COMPUTED_VALUE"""),45485.66666666667)</f>
        <v>45485.66667</v>
      </c>
      <c r="H29" s="1">
        <f>IFERROR(__xludf.DUMMYFUNCTION("""COMPUTED_VALUE"""),1531.88)</f>
        <v>1531.88</v>
      </c>
      <c r="J29" s="2">
        <f>IFERROR(__xludf.DUMMYFUNCTION("""COMPUTED_VALUE"""),45485.66666666667)</f>
        <v>45485.66667</v>
      </c>
      <c r="K29" s="1">
        <f>IFERROR(__xludf.DUMMYFUNCTION("""COMPUTED_VALUE"""),1597.4)</f>
        <v>1597.4</v>
      </c>
      <c r="M29" s="2">
        <f>IFERROR(__xludf.DUMMYFUNCTION("""COMPUTED_VALUE"""),45485.66666666667)</f>
        <v>45485.66667</v>
      </c>
      <c r="N29" s="1">
        <f>IFERROR(__xludf.DUMMYFUNCTION("""COMPUTED_VALUE"""),1.36463031E8)</f>
        <v>136463031</v>
      </c>
    </row>
    <row r="30">
      <c r="A30" s="2">
        <f>IFERROR(__xludf.DUMMYFUNCTION("""COMPUTED_VALUE"""),45492.66666666667)</f>
        <v>45492.66667</v>
      </c>
      <c r="B30" s="1">
        <f>IFERROR(__xludf.DUMMYFUNCTION("""COMPUTED_VALUE"""),1600.15)</f>
        <v>1600.15</v>
      </c>
      <c r="D30" s="2">
        <f>IFERROR(__xludf.DUMMYFUNCTION("""COMPUTED_VALUE"""),45492.66666666667)</f>
        <v>45492.66667</v>
      </c>
      <c r="E30" s="1">
        <f>IFERROR(__xludf.DUMMYFUNCTION("""COMPUTED_VALUE"""),1682.33)</f>
        <v>1682.33</v>
      </c>
      <c r="G30" s="2">
        <f>IFERROR(__xludf.DUMMYFUNCTION("""COMPUTED_VALUE"""),45492.66666666667)</f>
        <v>45492.66667</v>
      </c>
      <c r="H30" s="1">
        <f>IFERROR(__xludf.DUMMYFUNCTION("""COMPUTED_VALUE"""),1599.8)</f>
        <v>1599.8</v>
      </c>
      <c r="J30" s="2">
        <f>IFERROR(__xludf.DUMMYFUNCTION("""COMPUTED_VALUE"""),45492.66666666667)</f>
        <v>45492.66667</v>
      </c>
      <c r="K30" s="1">
        <f>IFERROR(__xludf.DUMMYFUNCTION("""COMPUTED_VALUE"""),1647.24)</f>
        <v>1647.24</v>
      </c>
      <c r="M30" s="2">
        <f>IFERROR(__xludf.DUMMYFUNCTION("""COMPUTED_VALUE"""),45492.66666666667)</f>
        <v>45492.66667</v>
      </c>
      <c r="N30" s="1">
        <f>IFERROR(__xludf.DUMMYFUNCTION("""COMPUTED_VALUE"""),1.6791633E8)</f>
        <v>167916330</v>
      </c>
    </row>
    <row r="31">
      <c r="A31" s="2">
        <f>IFERROR(__xludf.DUMMYFUNCTION("""COMPUTED_VALUE"""),45499.66666666667)</f>
        <v>45499.66667</v>
      </c>
      <c r="B31" s="1">
        <f>IFERROR(__xludf.DUMMYFUNCTION("""COMPUTED_VALUE"""),1650.78)</f>
        <v>1650.78</v>
      </c>
      <c r="D31" s="2">
        <f>IFERROR(__xludf.DUMMYFUNCTION("""COMPUTED_VALUE"""),45499.66666666667)</f>
        <v>45499.66667</v>
      </c>
      <c r="E31" s="1">
        <f>IFERROR(__xludf.DUMMYFUNCTION("""COMPUTED_VALUE"""),1656.77)</f>
        <v>1656.77</v>
      </c>
      <c r="G31" s="2">
        <f>IFERROR(__xludf.DUMMYFUNCTION("""COMPUTED_VALUE"""),45499.66666666667)</f>
        <v>45499.66667</v>
      </c>
      <c r="H31" s="1">
        <f>IFERROR(__xludf.DUMMYFUNCTION("""COMPUTED_VALUE"""),1565.51)</f>
        <v>1565.51</v>
      </c>
      <c r="J31" s="2">
        <f>IFERROR(__xludf.DUMMYFUNCTION("""COMPUTED_VALUE"""),45499.66666666667)</f>
        <v>45499.66667</v>
      </c>
      <c r="K31" s="1">
        <f>IFERROR(__xludf.DUMMYFUNCTION("""COMPUTED_VALUE"""),1616.77)</f>
        <v>1616.77</v>
      </c>
      <c r="M31" s="2">
        <f>IFERROR(__xludf.DUMMYFUNCTION("""COMPUTED_VALUE"""),45499.66666666667)</f>
        <v>45499.66667</v>
      </c>
      <c r="N31" s="1">
        <f>IFERROR(__xludf.DUMMYFUNCTION("""COMPUTED_VALUE"""),2.15771608E8)</f>
        <v>215771608</v>
      </c>
    </row>
    <row r="32">
      <c r="A32" s="2">
        <f>IFERROR(__xludf.DUMMYFUNCTION("""COMPUTED_VALUE"""),45506.66666666667)</f>
        <v>45506.66667</v>
      </c>
      <c r="B32" s="1">
        <f>IFERROR(__xludf.DUMMYFUNCTION("""COMPUTED_VALUE"""),1618.73)</f>
        <v>1618.73</v>
      </c>
      <c r="D32" s="2">
        <f>IFERROR(__xludf.DUMMYFUNCTION("""COMPUTED_VALUE"""),45506.66666666667)</f>
        <v>45506.66667</v>
      </c>
      <c r="E32" s="1">
        <f>IFERROR(__xludf.DUMMYFUNCTION("""COMPUTED_VALUE"""),1671.86)</f>
        <v>1671.86</v>
      </c>
      <c r="G32" s="2">
        <f>IFERROR(__xludf.DUMMYFUNCTION("""COMPUTED_VALUE"""),45506.66666666667)</f>
        <v>45506.66667</v>
      </c>
      <c r="H32" s="1">
        <f>IFERROR(__xludf.DUMMYFUNCTION("""COMPUTED_VALUE"""),1572.47)</f>
        <v>1572.47</v>
      </c>
      <c r="J32" s="2">
        <f>IFERROR(__xludf.DUMMYFUNCTION("""COMPUTED_VALUE"""),45506.66666666667)</f>
        <v>45506.66667</v>
      </c>
      <c r="K32" s="1">
        <f>IFERROR(__xludf.DUMMYFUNCTION("""COMPUTED_VALUE"""),1597.78)</f>
        <v>1597.78</v>
      </c>
      <c r="M32" s="2">
        <f>IFERROR(__xludf.DUMMYFUNCTION("""COMPUTED_VALUE"""),45506.66666666667)</f>
        <v>45506.66667</v>
      </c>
      <c r="N32" s="1">
        <f>IFERROR(__xludf.DUMMYFUNCTION("""COMPUTED_VALUE"""),1.71028274E8)</f>
        <v>171028274</v>
      </c>
    </row>
    <row r="33">
      <c r="A33" s="2">
        <f>IFERROR(__xludf.DUMMYFUNCTION("""COMPUTED_VALUE"""),45513.66666666667)</f>
        <v>45513.66667</v>
      </c>
      <c r="B33" s="1">
        <f>IFERROR(__xludf.DUMMYFUNCTION("""COMPUTED_VALUE"""),1587.35)</f>
        <v>1587.35</v>
      </c>
      <c r="D33" s="2">
        <f>IFERROR(__xludf.DUMMYFUNCTION("""COMPUTED_VALUE"""),45513.66666666667)</f>
        <v>45513.66667</v>
      </c>
      <c r="E33" s="1">
        <f>IFERROR(__xludf.DUMMYFUNCTION("""COMPUTED_VALUE"""),1604.0)</f>
        <v>1604</v>
      </c>
      <c r="G33" s="2">
        <f>IFERROR(__xludf.DUMMYFUNCTION("""COMPUTED_VALUE"""),45513.66666666667)</f>
        <v>45513.66667</v>
      </c>
      <c r="H33" s="1">
        <f>IFERROR(__xludf.DUMMYFUNCTION("""COMPUTED_VALUE"""),1545.27)</f>
        <v>1545.27</v>
      </c>
      <c r="J33" s="2">
        <f>IFERROR(__xludf.DUMMYFUNCTION("""COMPUTED_VALUE"""),45513.66666666667)</f>
        <v>45513.66667</v>
      </c>
      <c r="K33" s="1">
        <f>IFERROR(__xludf.DUMMYFUNCTION("""COMPUTED_VALUE"""),1573.37)</f>
        <v>1573.37</v>
      </c>
      <c r="M33" s="2">
        <f>IFERROR(__xludf.DUMMYFUNCTION("""COMPUTED_VALUE"""),45513.66666666667)</f>
        <v>45513.66667</v>
      </c>
      <c r="N33" s="1">
        <f>IFERROR(__xludf.DUMMYFUNCTION("""COMPUTED_VALUE"""),1.72020424E8)</f>
        <v>172020424</v>
      </c>
    </row>
    <row r="34">
      <c r="A34" s="2">
        <f>IFERROR(__xludf.DUMMYFUNCTION("""COMPUTED_VALUE"""),45520.66666666667)</f>
        <v>45520.66667</v>
      </c>
      <c r="B34" s="1">
        <f>IFERROR(__xludf.DUMMYFUNCTION("""COMPUTED_VALUE"""),1575.28)</f>
        <v>1575.28</v>
      </c>
      <c r="D34" s="2">
        <f>IFERROR(__xludf.DUMMYFUNCTION("""COMPUTED_VALUE"""),45520.66666666667)</f>
        <v>45520.66667</v>
      </c>
      <c r="E34" s="1">
        <f>IFERROR(__xludf.DUMMYFUNCTION("""COMPUTED_VALUE"""),1618.92)</f>
        <v>1618.92</v>
      </c>
      <c r="G34" s="2">
        <f>IFERROR(__xludf.DUMMYFUNCTION("""COMPUTED_VALUE"""),45520.66666666667)</f>
        <v>45520.66667</v>
      </c>
      <c r="H34" s="1">
        <f>IFERROR(__xludf.DUMMYFUNCTION("""COMPUTED_VALUE"""),1558.68)</f>
        <v>1558.68</v>
      </c>
      <c r="J34" s="2">
        <f>IFERROR(__xludf.DUMMYFUNCTION("""COMPUTED_VALUE"""),45520.66666666667)</f>
        <v>45520.66667</v>
      </c>
      <c r="K34" s="1">
        <f>IFERROR(__xludf.DUMMYFUNCTION("""COMPUTED_VALUE"""),1608.23)</f>
        <v>1608.23</v>
      </c>
      <c r="M34" s="2">
        <f>IFERROR(__xludf.DUMMYFUNCTION("""COMPUTED_VALUE"""),45520.66666666667)</f>
        <v>45520.66667</v>
      </c>
      <c r="N34" s="1">
        <f>IFERROR(__xludf.DUMMYFUNCTION("""COMPUTED_VALUE"""),1.36319998E8)</f>
        <v>136319998</v>
      </c>
    </row>
    <row r="35">
      <c r="A35" s="2">
        <f>IFERROR(__xludf.DUMMYFUNCTION("""COMPUTED_VALUE"""),45527.66666666667)</f>
        <v>45527.66667</v>
      </c>
      <c r="B35" s="1">
        <f>IFERROR(__xludf.DUMMYFUNCTION("""COMPUTED_VALUE"""),1609.26)</f>
        <v>1609.26</v>
      </c>
      <c r="D35" s="2">
        <f>IFERROR(__xludf.DUMMYFUNCTION("""COMPUTED_VALUE"""),45527.66666666667)</f>
        <v>45527.66667</v>
      </c>
      <c r="E35" s="1">
        <f>IFERROR(__xludf.DUMMYFUNCTION("""COMPUTED_VALUE"""),1630.56)</f>
        <v>1630.56</v>
      </c>
      <c r="G35" s="2">
        <f>IFERROR(__xludf.DUMMYFUNCTION("""COMPUTED_VALUE"""),45527.66666666667)</f>
        <v>45527.66667</v>
      </c>
      <c r="H35" s="1">
        <f>IFERROR(__xludf.DUMMYFUNCTION("""COMPUTED_VALUE"""),1599.29)</f>
        <v>1599.29</v>
      </c>
      <c r="J35" s="2">
        <f>IFERROR(__xludf.DUMMYFUNCTION("""COMPUTED_VALUE"""),45527.66666666667)</f>
        <v>45527.66667</v>
      </c>
      <c r="K35" s="1">
        <f>IFERROR(__xludf.DUMMYFUNCTION("""COMPUTED_VALUE"""),1626.61)</f>
        <v>1626.61</v>
      </c>
      <c r="M35" s="2">
        <f>IFERROR(__xludf.DUMMYFUNCTION("""COMPUTED_VALUE"""),45527.66666666667)</f>
        <v>45527.66667</v>
      </c>
      <c r="N35" s="1">
        <f>IFERROR(__xludf.DUMMYFUNCTION("""COMPUTED_VALUE"""),1.19023373E8)</f>
        <v>119023373</v>
      </c>
    </row>
    <row r="36">
      <c r="A36" s="2">
        <f>IFERROR(__xludf.DUMMYFUNCTION("""COMPUTED_VALUE"""),45534.66666666667)</f>
        <v>45534.66667</v>
      </c>
      <c r="B36" s="1">
        <f>IFERROR(__xludf.DUMMYFUNCTION("""COMPUTED_VALUE"""),1630.87)</f>
        <v>1630.87</v>
      </c>
      <c r="D36" s="2">
        <f>IFERROR(__xludf.DUMMYFUNCTION("""COMPUTED_VALUE"""),45534.66666666667)</f>
        <v>45534.66667</v>
      </c>
      <c r="E36" s="1">
        <f>IFERROR(__xludf.DUMMYFUNCTION("""COMPUTED_VALUE"""),1646.78)</f>
        <v>1646.78</v>
      </c>
      <c r="G36" s="2">
        <f>IFERROR(__xludf.DUMMYFUNCTION("""COMPUTED_VALUE"""),45534.66666666667)</f>
        <v>45534.66667</v>
      </c>
      <c r="H36" s="1">
        <f>IFERROR(__xludf.DUMMYFUNCTION("""COMPUTED_VALUE"""),1610.42)</f>
        <v>1610.42</v>
      </c>
      <c r="J36" s="2">
        <f>IFERROR(__xludf.DUMMYFUNCTION("""COMPUTED_VALUE"""),45534.66666666667)</f>
        <v>45534.66667</v>
      </c>
      <c r="K36" s="1">
        <f>IFERROR(__xludf.DUMMYFUNCTION("""COMPUTED_VALUE"""),1645.82)</f>
        <v>1645.82</v>
      </c>
      <c r="M36" s="2">
        <f>IFERROR(__xludf.DUMMYFUNCTION("""COMPUTED_VALUE"""),45534.66666666667)</f>
        <v>45534.66667</v>
      </c>
      <c r="N36" s="1">
        <f>IFERROR(__xludf.DUMMYFUNCTION("""COMPUTED_VALUE"""),1.14901401E8)</f>
        <v>114901401</v>
      </c>
    </row>
    <row r="37">
      <c r="A37" s="2">
        <f>IFERROR(__xludf.DUMMYFUNCTION("""COMPUTED_VALUE"""),45541.66666666667)</f>
        <v>45541.66667</v>
      </c>
      <c r="B37" s="1">
        <f>IFERROR(__xludf.DUMMYFUNCTION("""COMPUTED_VALUE"""),1641.89)</f>
        <v>1641.89</v>
      </c>
      <c r="D37" s="2">
        <f>IFERROR(__xludf.DUMMYFUNCTION("""COMPUTED_VALUE"""),45541.66666666667)</f>
        <v>45541.66667</v>
      </c>
      <c r="E37" s="1">
        <f>IFERROR(__xludf.DUMMYFUNCTION("""COMPUTED_VALUE"""),1657.92)</f>
        <v>1657.92</v>
      </c>
      <c r="G37" s="2">
        <f>IFERROR(__xludf.DUMMYFUNCTION("""COMPUTED_VALUE"""),45541.66666666667)</f>
        <v>45541.66667</v>
      </c>
      <c r="H37" s="1">
        <f>IFERROR(__xludf.DUMMYFUNCTION("""COMPUTED_VALUE"""),1597.19)</f>
        <v>1597.19</v>
      </c>
      <c r="J37" s="2">
        <f>IFERROR(__xludf.DUMMYFUNCTION("""COMPUTED_VALUE"""),45541.66666666667)</f>
        <v>45541.66667</v>
      </c>
      <c r="K37" s="1">
        <f>IFERROR(__xludf.DUMMYFUNCTION("""COMPUTED_VALUE"""),1600.7)</f>
        <v>1600.7</v>
      </c>
      <c r="M37" s="2">
        <f>IFERROR(__xludf.DUMMYFUNCTION("""COMPUTED_VALUE"""),45541.66666666667)</f>
        <v>45541.66667</v>
      </c>
      <c r="N37" s="1">
        <f>IFERROR(__xludf.DUMMYFUNCTION("""COMPUTED_VALUE"""),1.20455217E8)</f>
        <v>120455217</v>
      </c>
    </row>
    <row r="38">
      <c r="A38" s="2">
        <f>IFERROR(__xludf.DUMMYFUNCTION("""COMPUTED_VALUE"""),45548.66666666667)</f>
        <v>45548.66667</v>
      </c>
      <c r="B38" s="1">
        <f>IFERROR(__xludf.DUMMYFUNCTION("""COMPUTED_VALUE"""),1603.03)</f>
        <v>1603.03</v>
      </c>
      <c r="D38" s="2">
        <f>IFERROR(__xludf.DUMMYFUNCTION("""COMPUTED_VALUE"""),45548.66666666667)</f>
        <v>45548.66667</v>
      </c>
      <c r="E38" s="1">
        <f>IFERROR(__xludf.DUMMYFUNCTION("""COMPUTED_VALUE"""),1626.72)</f>
        <v>1626.72</v>
      </c>
      <c r="G38" s="2">
        <f>IFERROR(__xludf.DUMMYFUNCTION("""COMPUTED_VALUE"""),45548.66666666667)</f>
        <v>45548.66667</v>
      </c>
      <c r="H38" s="1">
        <f>IFERROR(__xludf.DUMMYFUNCTION("""COMPUTED_VALUE"""),1575.69)</f>
        <v>1575.69</v>
      </c>
      <c r="J38" s="2">
        <f>IFERROR(__xludf.DUMMYFUNCTION("""COMPUTED_VALUE"""),45548.66666666667)</f>
        <v>45548.66667</v>
      </c>
      <c r="K38" s="1">
        <f>IFERROR(__xludf.DUMMYFUNCTION("""COMPUTED_VALUE"""),1611.29)</f>
        <v>1611.29</v>
      </c>
      <c r="M38" s="2">
        <f>IFERROR(__xludf.DUMMYFUNCTION("""COMPUTED_VALUE"""),45548.66666666667)</f>
        <v>45548.66667</v>
      </c>
      <c r="N38" s="1">
        <f>IFERROR(__xludf.DUMMYFUNCTION("""COMPUTED_VALUE"""),1.3612956E8)</f>
        <v>136129560</v>
      </c>
    </row>
    <row r="39">
      <c r="A39" s="2">
        <f>IFERROR(__xludf.DUMMYFUNCTION("""COMPUTED_VALUE"""),45555.66666666667)</f>
        <v>45555.66667</v>
      </c>
      <c r="B39" s="1">
        <f>IFERROR(__xludf.DUMMYFUNCTION("""COMPUTED_VALUE"""),1617.96)</f>
        <v>1617.96</v>
      </c>
      <c r="D39" s="2">
        <f>IFERROR(__xludf.DUMMYFUNCTION("""COMPUTED_VALUE"""),45555.66666666667)</f>
        <v>45555.66667</v>
      </c>
      <c r="E39" s="1">
        <f>IFERROR(__xludf.DUMMYFUNCTION("""COMPUTED_VALUE"""),1671.58)</f>
        <v>1671.58</v>
      </c>
      <c r="G39" s="2">
        <f>IFERROR(__xludf.DUMMYFUNCTION("""COMPUTED_VALUE"""),45555.66666666667)</f>
        <v>45555.66667</v>
      </c>
      <c r="H39" s="1">
        <f>IFERROR(__xludf.DUMMYFUNCTION("""COMPUTED_VALUE"""),1589.71)</f>
        <v>1589.71</v>
      </c>
      <c r="J39" s="2">
        <f>IFERROR(__xludf.DUMMYFUNCTION("""COMPUTED_VALUE"""),45555.66666666667)</f>
        <v>45555.66667</v>
      </c>
      <c r="K39" s="1">
        <f>IFERROR(__xludf.DUMMYFUNCTION("""COMPUTED_VALUE"""),1601.29)</f>
        <v>1601.29</v>
      </c>
      <c r="M39" s="2">
        <f>IFERROR(__xludf.DUMMYFUNCTION("""COMPUTED_VALUE"""),45555.66666666667)</f>
        <v>45555.66667</v>
      </c>
      <c r="N39" s="1">
        <f>IFERROR(__xludf.DUMMYFUNCTION("""COMPUTED_VALUE"""),2.00088974E8)</f>
        <v>200088974</v>
      </c>
    </row>
    <row r="40">
      <c r="A40" s="2">
        <f>IFERROR(__xludf.DUMMYFUNCTION("""COMPUTED_VALUE"""),45562.66666666667)</f>
        <v>45562.66667</v>
      </c>
      <c r="B40" s="1">
        <f>IFERROR(__xludf.DUMMYFUNCTION("""COMPUTED_VALUE"""),1604.52)</f>
        <v>1604.52</v>
      </c>
      <c r="D40" s="2">
        <f>IFERROR(__xludf.DUMMYFUNCTION("""COMPUTED_VALUE"""),45562.66666666667)</f>
        <v>45562.66667</v>
      </c>
      <c r="E40" s="1">
        <f>IFERROR(__xludf.DUMMYFUNCTION("""COMPUTED_VALUE"""),1642.53)</f>
        <v>1642.53</v>
      </c>
      <c r="G40" s="2">
        <f>IFERROR(__xludf.DUMMYFUNCTION("""COMPUTED_VALUE"""),45562.66666666667)</f>
        <v>45562.66667</v>
      </c>
      <c r="H40" s="1">
        <f>IFERROR(__xludf.DUMMYFUNCTION("""COMPUTED_VALUE"""),1591.44)</f>
        <v>1591.44</v>
      </c>
      <c r="J40" s="2">
        <f>IFERROR(__xludf.DUMMYFUNCTION("""COMPUTED_VALUE"""),45562.66666666667)</f>
        <v>45562.66667</v>
      </c>
      <c r="K40" s="1">
        <f>IFERROR(__xludf.DUMMYFUNCTION("""COMPUTED_VALUE"""),1623.84)</f>
        <v>1623.84</v>
      </c>
      <c r="M40" s="2">
        <f>IFERROR(__xludf.DUMMYFUNCTION("""COMPUTED_VALUE"""),45562.66666666667)</f>
        <v>45562.66667</v>
      </c>
      <c r="N40" s="1">
        <f>IFERROR(__xludf.DUMMYFUNCTION("""COMPUTED_VALUE"""),1.44386895E8)</f>
        <v>144386895</v>
      </c>
    </row>
    <row r="41">
      <c r="A41" s="2">
        <f>IFERROR(__xludf.DUMMYFUNCTION("""COMPUTED_VALUE"""),45569.66666666667)</f>
        <v>45569.66667</v>
      </c>
      <c r="B41" s="1">
        <f>IFERROR(__xludf.DUMMYFUNCTION("""COMPUTED_VALUE"""),1625.51)</f>
        <v>1625.51</v>
      </c>
      <c r="D41" s="2">
        <f>IFERROR(__xludf.DUMMYFUNCTION("""COMPUTED_VALUE"""),45569.66666666667)</f>
        <v>45569.66667</v>
      </c>
      <c r="E41" s="1">
        <f>IFERROR(__xludf.DUMMYFUNCTION("""COMPUTED_VALUE"""),1646.69)</f>
        <v>1646.69</v>
      </c>
      <c r="G41" s="2">
        <f>IFERROR(__xludf.DUMMYFUNCTION("""COMPUTED_VALUE"""),45569.66666666667)</f>
        <v>45569.66667</v>
      </c>
      <c r="H41" s="1">
        <f>IFERROR(__xludf.DUMMYFUNCTION("""COMPUTED_VALUE"""),1578.84)</f>
        <v>1578.84</v>
      </c>
      <c r="J41" s="2">
        <f>IFERROR(__xludf.DUMMYFUNCTION("""COMPUTED_VALUE"""),45569.66666666667)</f>
        <v>45569.66667</v>
      </c>
      <c r="K41" s="1">
        <f>IFERROR(__xludf.DUMMYFUNCTION("""COMPUTED_VALUE"""),1589.54)</f>
        <v>1589.54</v>
      </c>
      <c r="M41" s="2">
        <f>IFERROR(__xludf.DUMMYFUNCTION("""COMPUTED_VALUE"""),45569.66666666667)</f>
        <v>45569.66667</v>
      </c>
      <c r="N41" s="1">
        <f>IFERROR(__xludf.DUMMYFUNCTION("""COMPUTED_VALUE"""),1.43372299E8)</f>
        <v>143372299</v>
      </c>
    </row>
    <row r="42">
      <c r="A42" s="2">
        <f>IFERROR(__xludf.DUMMYFUNCTION("""COMPUTED_VALUE"""),45576.66666666667)</f>
        <v>45576.66667</v>
      </c>
      <c r="B42" s="1">
        <f>IFERROR(__xludf.DUMMYFUNCTION("""COMPUTED_VALUE"""),1586.29)</f>
        <v>1586.29</v>
      </c>
      <c r="D42" s="2">
        <f>IFERROR(__xludf.DUMMYFUNCTION("""COMPUTED_VALUE"""),45576.66666666667)</f>
        <v>45576.66667</v>
      </c>
      <c r="E42" s="1">
        <f>IFERROR(__xludf.DUMMYFUNCTION("""COMPUTED_VALUE"""),1629.72)</f>
        <v>1629.72</v>
      </c>
      <c r="G42" s="2">
        <f>IFERROR(__xludf.DUMMYFUNCTION("""COMPUTED_VALUE"""),45576.66666666667)</f>
        <v>45576.66667</v>
      </c>
      <c r="H42" s="1">
        <f>IFERROR(__xludf.DUMMYFUNCTION("""COMPUTED_VALUE"""),1567.32)</f>
        <v>1567.32</v>
      </c>
      <c r="J42" s="2">
        <f>IFERROR(__xludf.DUMMYFUNCTION("""COMPUTED_VALUE"""),45576.66666666667)</f>
        <v>45576.66667</v>
      </c>
      <c r="K42" s="1">
        <f>IFERROR(__xludf.DUMMYFUNCTION("""COMPUTED_VALUE"""),1628.82)</f>
        <v>1628.82</v>
      </c>
      <c r="M42" s="2">
        <f>IFERROR(__xludf.DUMMYFUNCTION("""COMPUTED_VALUE"""),45576.66666666667)</f>
        <v>45576.66667</v>
      </c>
      <c r="N42" s="1">
        <f>IFERROR(__xludf.DUMMYFUNCTION("""COMPUTED_VALUE"""),1.23298346E8)</f>
        <v>123298346</v>
      </c>
    </row>
    <row r="43">
      <c r="A43" s="2">
        <f>IFERROR(__xludf.DUMMYFUNCTION("""COMPUTED_VALUE"""),45583.66666666667)</f>
        <v>45583.66667</v>
      </c>
      <c r="B43" s="1">
        <f>IFERROR(__xludf.DUMMYFUNCTION("""COMPUTED_VALUE"""),1626.67)</f>
        <v>1626.67</v>
      </c>
      <c r="D43" s="2">
        <f>IFERROR(__xludf.DUMMYFUNCTION("""COMPUTED_VALUE"""),45583.66666666667)</f>
        <v>45583.66667</v>
      </c>
      <c r="E43" s="1">
        <f>IFERROR(__xludf.DUMMYFUNCTION("""COMPUTED_VALUE"""),1674.14)</f>
        <v>1674.14</v>
      </c>
      <c r="G43" s="2">
        <f>IFERROR(__xludf.DUMMYFUNCTION("""COMPUTED_VALUE"""),45583.66666666667)</f>
        <v>45583.66667</v>
      </c>
      <c r="H43" s="1">
        <f>IFERROR(__xludf.DUMMYFUNCTION("""COMPUTED_VALUE"""),1619.28)</f>
        <v>1619.28</v>
      </c>
      <c r="J43" s="2">
        <f>IFERROR(__xludf.DUMMYFUNCTION("""COMPUTED_VALUE"""),45583.66666666667)</f>
        <v>45583.66667</v>
      </c>
      <c r="K43" s="1">
        <f>IFERROR(__xludf.DUMMYFUNCTION("""COMPUTED_VALUE"""),1635.8)</f>
        <v>1635.8</v>
      </c>
      <c r="M43" s="2">
        <f>IFERROR(__xludf.DUMMYFUNCTION("""COMPUTED_VALUE"""),45583.66666666667)</f>
        <v>45583.66667</v>
      </c>
      <c r="N43" s="1">
        <f>IFERROR(__xludf.DUMMYFUNCTION("""COMPUTED_VALUE"""),1.82471109E8)</f>
        <v>182471109</v>
      </c>
    </row>
    <row r="44">
      <c r="A44" s="2">
        <f>IFERROR(__xludf.DUMMYFUNCTION("""COMPUTED_VALUE"""),45590.66666666667)</f>
        <v>45590.66667</v>
      </c>
      <c r="B44" s="1">
        <f>IFERROR(__xludf.DUMMYFUNCTION("""COMPUTED_VALUE"""),1634.44)</f>
        <v>1634.44</v>
      </c>
      <c r="D44" s="2">
        <f>IFERROR(__xludf.DUMMYFUNCTION("""COMPUTED_VALUE"""),45590.66666666667)</f>
        <v>45590.66667</v>
      </c>
      <c r="E44" s="1">
        <f>IFERROR(__xludf.DUMMYFUNCTION("""COMPUTED_VALUE"""),1634.44)</f>
        <v>1634.44</v>
      </c>
      <c r="G44" s="2">
        <f>IFERROR(__xludf.DUMMYFUNCTION("""COMPUTED_VALUE"""),45590.66666666667)</f>
        <v>45590.66667</v>
      </c>
      <c r="H44" s="1">
        <f>IFERROR(__xludf.DUMMYFUNCTION("""COMPUTED_VALUE"""),1589.48)</f>
        <v>1589.48</v>
      </c>
      <c r="J44" s="2">
        <f>IFERROR(__xludf.DUMMYFUNCTION("""COMPUTED_VALUE"""),45590.66666666667)</f>
        <v>45590.66667</v>
      </c>
      <c r="K44" s="1">
        <f>IFERROR(__xludf.DUMMYFUNCTION("""COMPUTED_VALUE"""),1608.23)</f>
        <v>1608.23</v>
      </c>
      <c r="M44" s="2">
        <f>IFERROR(__xludf.DUMMYFUNCTION("""COMPUTED_VALUE"""),45590.66666666667)</f>
        <v>45590.66667</v>
      </c>
      <c r="N44" s="1">
        <f>IFERROR(__xludf.DUMMYFUNCTION("""COMPUTED_VALUE"""),1.77778822E8)</f>
        <v>177778822</v>
      </c>
    </row>
    <row r="45">
      <c r="A45" s="2">
        <f>IFERROR(__xludf.DUMMYFUNCTION("""COMPUTED_VALUE"""),45597.66666666667)</f>
        <v>45597.66667</v>
      </c>
      <c r="B45" s="1">
        <f>IFERROR(__xludf.DUMMYFUNCTION("""COMPUTED_VALUE"""),1611.31)</f>
        <v>1611.31</v>
      </c>
      <c r="D45" s="2">
        <f>IFERROR(__xludf.DUMMYFUNCTION("""COMPUTED_VALUE"""),45597.66666666667)</f>
        <v>45597.66667</v>
      </c>
      <c r="E45" s="1">
        <f>IFERROR(__xludf.DUMMYFUNCTION("""COMPUTED_VALUE"""),1637.72)</f>
        <v>1637.72</v>
      </c>
      <c r="G45" s="2">
        <f>IFERROR(__xludf.DUMMYFUNCTION("""COMPUTED_VALUE"""),45597.66666666667)</f>
        <v>45597.66667</v>
      </c>
      <c r="H45" s="1">
        <f>IFERROR(__xludf.DUMMYFUNCTION("""COMPUTED_VALUE"""),1607.04)</f>
        <v>1607.04</v>
      </c>
      <c r="J45" s="2">
        <f>IFERROR(__xludf.DUMMYFUNCTION("""COMPUTED_VALUE"""),45597.66666666667)</f>
        <v>45597.66667</v>
      </c>
      <c r="K45" s="1">
        <f>IFERROR(__xludf.DUMMYFUNCTION("""COMPUTED_VALUE"""),1610.34)</f>
        <v>1610.34</v>
      </c>
      <c r="M45" s="2">
        <f>IFERROR(__xludf.DUMMYFUNCTION("""COMPUTED_VALUE"""),45597.66666666667)</f>
        <v>45597.66667</v>
      </c>
      <c r="N45" s="1">
        <f>IFERROR(__xludf.DUMMYFUNCTION("""COMPUTED_VALUE"""),1.56575479E8)</f>
        <v>156575479</v>
      </c>
    </row>
    <row r="46">
      <c r="A46" s="2">
        <f>IFERROR(__xludf.DUMMYFUNCTION("""COMPUTED_VALUE"""),45604.66666666667)</f>
        <v>45604.66667</v>
      </c>
      <c r="B46" s="1">
        <f>IFERROR(__xludf.DUMMYFUNCTION("""COMPUTED_VALUE"""),1608.74)</f>
        <v>1608.74</v>
      </c>
      <c r="D46" s="2">
        <f>IFERROR(__xludf.DUMMYFUNCTION("""COMPUTED_VALUE"""),45604.66666666667)</f>
        <v>45604.66667</v>
      </c>
      <c r="E46" s="1">
        <f>IFERROR(__xludf.DUMMYFUNCTION("""COMPUTED_VALUE"""),1724.09)</f>
        <v>1724.09</v>
      </c>
      <c r="G46" s="2">
        <f>IFERROR(__xludf.DUMMYFUNCTION("""COMPUTED_VALUE"""),45604.66666666667)</f>
        <v>45604.66667</v>
      </c>
      <c r="H46" s="1">
        <f>IFERROR(__xludf.DUMMYFUNCTION("""COMPUTED_VALUE"""),1599.36)</f>
        <v>1599.36</v>
      </c>
      <c r="J46" s="2">
        <f>IFERROR(__xludf.DUMMYFUNCTION("""COMPUTED_VALUE"""),45604.66666666667)</f>
        <v>45604.66667</v>
      </c>
      <c r="K46" s="1">
        <f>IFERROR(__xludf.DUMMYFUNCTION("""COMPUTED_VALUE"""),1696.85)</f>
        <v>1696.85</v>
      </c>
      <c r="M46" s="2">
        <f>IFERROR(__xludf.DUMMYFUNCTION("""COMPUTED_VALUE"""),45604.66666666667)</f>
        <v>45604.66667</v>
      </c>
      <c r="N46" s="1">
        <f>IFERROR(__xludf.DUMMYFUNCTION("""COMPUTED_VALUE"""),1.90815753E8)</f>
        <v>190815753</v>
      </c>
    </row>
    <row r="47">
      <c r="A47" s="2">
        <f>IFERROR(__xludf.DUMMYFUNCTION("""COMPUTED_VALUE"""),45611.66666666667)</f>
        <v>45611.66667</v>
      </c>
      <c r="B47" s="1">
        <f>IFERROR(__xludf.DUMMYFUNCTION("""COMPUTED_VALUE"""),1699.84)</f>
        <v>1699.84</v>
      </c>
      <c r="D47" s="2">
        <f>IFERROR(__xludf.DUMMYFUNCTION("""COMPUTED_VALUE"""),45611.66666666667)</f>
        <v>45611.66667</v>
      </c>
      <c r="E47" s="1">
        <f>IFERROR(__xludf.DUMMYFUNCTION("""COMPUTED_VALUE"""),1727.14)</f>
        <v>1727.14</v>
      </c>
      <c r="G47" s="2">
        <f>IFERROR(__xludf.DUMMYFUNCTION("""COMPUTED_VALUE"""),45611.66666666667)</f>
        <v>45611.66667</v>
      </c>
      <c r="H47" s="1">
        <f>IFERROR(__xludf.DUMMYFUNCTION("""COMPUTED_VALUE"""),1664.95)</f>
        <v>1664.95</v>
      </c>
      <c r="J47" s="2">
        <f>IFERROR(__xludf.DUMMYFUNCTION("""COMPUTED_VALUE"""),45611.66666666667)</f>
        <v>45611.66667</v>
      </c>
      <c r="K47" s="1">
        <f>IFERROR(__xludf.DUMMYFUNCTION("""COMPUTED_VALUE"""),1669.41)</f>
        <v>1669.41</v>
      </c>
      <c r="M47" s="2">
        <f>IFERROR(__xludf.DUMMYFUNCTION("""COMPUTED_VALUE"""),45611.66666666667)</f>
        <v>45611.66667</v>
      </c>
      <c r="N47" s="1">
        <f>IFERROR(__xludf.DUMMYFUNCTION("""COMPUTED_VALUE"""),1.51728334E8)</f>
        <v>151728334</v>
      </c>
    </row>
    <row r="48">
      <c r="A48" s="2">
        <f>IFERROR(__xludf.DUMMYFUNCTION("""COMPUTED_VALUE"""),45618.66666666667)</f>
        <v>45618.66667</v>
      </c>
      <c r="B48" s="1">
        <f>IFERROR(__xludf.DUMMYFUNCTION("""COMPUTED_VALUE"""),1668.29)</f>
        <v>1668.29</v>
      </c>
      <c r="D48" s="2">
        <f>IFERROR(__xludf.DUMMYFUNCTION("""COMPUTED_VALUE"""),45618.66666666667)</f>
        <v>45618.66667</v>
      </c>
      <c r="E48" s="1">
        <f>IFERROR(__xludf.DUMMYFUNCTION("""COMPUTED_VALUE"""),1703.07)</f>
        <v>1703.07</v>
      </c>
      <c r="G48" s="2">
        <f>IFERROR(__xludf.DUMMYFUNCTION("""COMPUTED_VALUE"""),45618.66666666667)</f>
        <v>45618.66667</v>
      </c>
      <c r="H48" s="1">
        <f>IFERROR(__xludf.DUMMYFUNCTION("""COMPUTED_VALUE"""),1641.2)</f>
        <v>1641.2</v>
      </c>
      <c r="J48" s="2">
        <f>IFERROR(__xludf.DUMMYFUNCTION("""COMPUTED_VALUE"""),45618.66666666667)</f>
        <v>45618.66667</v>
      </c>
      <c r="K48" s="1">
        <f>IFERROR(__xludf.DUMMYFUNCTION("""COMPUTED_VALUE"""),1701.17)</f>
        <v>1701.17</v>
      </c>
      <c r="M48" s="2">
        <f>IFERROR(__xludf.DUMMYFUNCTION("""COMPUTED_VALUE"""),45618.66666666667)</f>
        <v>45618.66667</v>
      </c>
      <c r="N48" s="1">
        <f>IFERROR(__xludf.DUMMYFUNCTION("""COMPUTED_VALUE"""),1.2746782E8)</f>
        <v>127467820</v>
      </c>
    </row>
    <row r="49">
      <c r="A49" s="2">
        <f>IFERROR(__xludf.DUMMYFUNCTION("""COMPUTED_VALUE"""),45625.54166666667)</f>
        <v>45625.54167</v>
      </c>
      <c r="B49" s="1">
        <f>IFERROR(__xludf.DUMMYFUNCTION("""COMPUTED_VALUE"""),1707.87)</f>
        <v>1707.87</v>
      </c>
      <c r="D49" s="2">
        <f>IFERROR(__xludf.DUMMYFUNCTION("""COMPUTED_VALUE"""),45625.54166666667)</f>
        <v>45625.54167</v>
      </c>
      <c r="E49" s="1">
        <f>IFERROR(__xludf.DUMMYFUNCTION("""COMPUTED_VALUE"""),1746.82)</f>
        <v>1746.82</v>
      </c>
      <c r="G49" s="2">
        <f>IFERROR(__xludf.DUMMYFUNCTION("""COMPUTED_VALUE"""),45625.54166666667)</f>
        <v>45625.54167</v>
      </c>
      <c r="H49" s="1">
        <f>IFERROR(__xludf.DUMMYFUNCTION("""COMPUTED_VALUE"""),1707.87)</f>
        <v>1707.87</v>
      </c>
      <c r="J49" s="2">
        <f>IFERROR(__xludf.DUMMYFUNCTION("""COMPUTED_VALUE"""),45625.54166666667)</f>
        <v>45625.54167</v>
      </c>
      <c r="K49" s="1">
        <f>IFERROR(__xludf.DUMMYFUNCTION("""COMPUTED_VALUE"""),1725.6)</f>
        <v>1725.6</v>
      </c>
      <c r="M49" s="2">
        <f>IFERROR(__xludf.DUMMYFUNCTION("""COMPUTED_VALUE"""),45625.54166666667)</f>
        <v>45625.54167</v>
      </c>
      <c r="N49" s="1">
        <f>IFERROR(__xludf.DUMMYFUNCTION("""COMPUTED_VALUE"""),1.03730752E8)</f>
        <v>103730752</v>
      </c>
    </row>
    <row r="50">
      <c r="A50" s="2">
        <f>IFERROR(__xludf.DUMMYFUNCTION("""COMPUTED_VALUE"""),45632.66666666667)</f>
        <v>45632.66667</v>
      </c>
      <c r="B50" s="1">
        <f>IFERROR(__xludf.DUMMYFUNCTION("""COMPUTED_VALUE"""),1725.69)</f>
        <v>1725.69</v>
      </c>
      <c r="D50" s="2">
        <f>IFERROR(__xludf.DUMMYFUNCTION("""COMPUTED_VALUE"""),45632.66666666667)</f>
        <v>45632.66667</v>
      </c>
      <c r="E50" s="1">
        <f>IFERROR(__xludf.DUMMYFUNCTION("""COMPUTED_VALUE"""),1725.69)</f>
        <v>1725.69</v>
      </c>
      <c r="G50" s="2">
        <f>IFERROR(__xludf.DUMMYFUNCTION("""COMPUTED_VALUE"""),45632.66666666667)</f>
        <v>45632.66667</v>
      </c>
      <c r="H50" s="1">
        <f>IFERROR(__xludf.DUMMYFUNCTION("""COMPUTED_VALUE"""),1621.07)</f>
        <v>1621.07</v>
      </c>
      <c r="J50" s="2">
        <f>IFERROR(__xludf.DUMMYFUNCTION("""COMPUTED_VALUE"""),45632.66666666667)</f>
        <v>45632.66667</v>
      </c>
      <c r="K50" s="1">
        <f>IFERROR(__xludf.DUMMYFUNCTION("""COMPUTED_VALUE"""),1622.7)</f>
        <v>1622.7</v>
      </c>
      <c r="M50" s="2">
        <f>IFERROR(__xludf.DUMMYFUNCTION("""COMPUTED_VALUE"""),45632.66666666667)</f>
        <v>45632.66667</v>
      </c>
      <c r="N50" s="1">
        <f>IFERROR(__xludf.DUMMYFUNCTION("""COMPUTED_VALUE"""),1.6723491E8)</f>
        <v>167234910</v>
      </c>
    </row>
    <row r="51">
      <c r="A51" s="2">
        <f>IFERROR(__xludf.DUMMYFUNCTION("""COMPUTED_VALUE"""),45639.66666666667)</f>
        <v>45639.66667</v>
      </c>
      <c r="B51" s="1">
        <f>IFERROR(__xludf.DUMMYFUNCTION("""COMPUTED_VALUE"""),1621.72)</f>
        <v>1621.72</v>
      </c>
      <c r="D51" s="2">
        <f>IFERROR(__xludf.DUMMYFUNCTION("""COMPUTED_VALUE"""),45639.66666666667)</f>
        <v>45639.66667</v>
      </c>
      <c r="E51" s="1">
        <f>IFERROR(__xludf.DUMMYFUNCTION("""COMPUTED_VALUE"""),1649.9)</f>
        <v>1649.9</v>
      </c>
      <c r="G51" s="2">
        <f>IFERROR(__xludf.DUMMYFUNCTION("""COMPUTED_VALUE"""),45639.66666666667)</f>
        <v>45639.66667</v>
      </c>
      <c r="H51" s="1">
        <f>IFERROR(__xludf.DUMMYFUNCTION("""COMPUTED_VALUE"""),1610.76)</f>
        <v>1610.76</v>
      </c>
      <c r="J51" s="2">
        <f>IFERROR(__xludf.DUMMYFUNCTION("""COMPUTED_VALUE"""),45639.66666666667)</f>
        <v>45639.66667</v>
      </c>
      <c r="K51" s="1">
        <f>IFERROR(__xludf.DUMMYFUNCTION("""COMPUTED_VALUE"""),1619.76)</f>
        <v>1619.76</v>
      </c>
      <c r="M51" s="2">
        <f>IFERROR(__xludf.DUMMYFUNCTION("""COMPUTED_VALUE"""),45639.66666666667)</f>
        <v>45639.66667</v>
      </c>
      <c r="N51" s="1">
        <f>IFERROR(__xludf.DUMMYFUNCTION("""COMPUTED_VALUE"""),1.61468723E8)</f>
        <v>161468723</v>
      </c>
    </row>
    <row r="52">
      <c r="A52" s="2">
        <f>IFERROR(__xludf.DUMMYFUNCTION("""COMPUTED_VALUE"""),45646.66666666667)</f>
        <v>45646.66667</v>
      </c>
      <c r="B52" s="1">
        <f>IFERROR(__xludf.DUMMYFUNCTION("""COMPUTED_VALUE"""),1620.12)</f>
        <v>1620.12</v>
      </c>
      <c r="D52" s="2">
        <f>IFERROR(__xludf.DUMMYFUNCTION("""COMPUTED_VALUE"""),45646.66666666667)</f>
        <v>45646.66667</v>
      </c>
      <c r="E52" s="1">
        <f>IFERROR(__xludf.DUMMYFUNCTION("""COMPUTED_VALUE"""),1620.79)</f>
        <v>1620.79</v>
      </c>
      <c r="G52" s="2">
        <f>IFERROR(__xludf.DUMMYFUNCTION("""COMPUTED_VALUE"""),45646.66666666667)</f>
        <v>45646.66667</v>
      </c>
      <c r="H52" s="1">
        <f>IFERROR(__xludf.DUMMYFUNCTION("""COMPUTED_VALUE"""),1512.88)</f>
        <v>1512.88</v>
      </c>
      <c r="J52" s="2">
        <f>IFERROR(__xludf.DUMMYFUNCTION("""COMPUTED_VALUE"""),45646.66666666667)</f>
        <v>45646.66667</v>
      </c>
      <c r="K52" s="1">
        <f>IFERROR(__xludf.DUMMYFUNCTION("""COMPUTED_VALUE"""),1541.05)</f>
        <v>1541.05</v>
      </c>
      <c r="M52" s="2">
        <f>IFERROR(__xludf.DUMMYFUNCTION("""COMPUTED_VALUE"""),45646.66666666667)</f>
        <v>45646.66667</v>
      </c>
      <c r="N52" s="1">
        <f>IFERROR(__xludf.DUMMYFUNCTION("""COMPUTED_VALUE"""),2.28135695E8)</f>
        <v>228135695</v>
      </c>
    </row>
    <row r="53">
      <c r="A53" s="2">
        <f>IFERROR(__xludf.DUMMYFUNCTION("""COMPUTED_VALUE"""),45653.66666666667)</f>
        <v>45653.66667</v>
      </c>
      <c r="B53" s="1">
        <f>IFERROR(__xludf.DUMMYFUNCTION("""COMPUTED_VALUE"""),1539.96)</f>
        <v>1539.96</v>
      </c>
      <c r="D53" s="2">
        <f>IFERROR(__xludf.DUMMYFUNCTION("""COMPUTED_VALUE"""),45653.66666666667)</f>
        <v>45653.66667</v>
      </c>
      <c r="E53" s="1">
        <f>IFERROR(__xludf.DUMMYFUNCTION("""COMPUTED_VALUE"""),1566.33)</f>
        <v>1566.33</v>
      </c>
      <c r="G53" s="2">
        <f>IFERROR(__xludf.DUMMYFUNCTION("""COMPUTED_VALUE"""),45653.66666666667)</f>
        <v>45653.66667</v>
      </c>
      <c r="H53" s="1">
        <f>IFERROR(__xludf.DUMMYFUNCTION("""COMPUTED_VALUE"""),1526.12)</f>
        <v>1526.12</v>
      </c>
      <c r="J53" s="2">
        <f>IFERROR(__xludf.DUMMYFUNCTION("""COMPUTED_VALUE"""),45653.66666666667)</f>
        <v>45653.66667</v>
      </c>
      <c r="K53" s="1">
        <f>IFERROR(__xludf.DUMMYFUNCTION("""COMPUTED_VALUE"""),1555.65)</f>
        <v>1555.65</v>
      </c>
      <c r="M53" s="2">
        <f>IFERROR(__xludf.DUMMYFUNCTION("""COMPUTED_VALUE"""),45653.66666666667)</f>
        <v>45653.66667</v>
      </c>
      <c r="N53" s="1">
        <f>IFERROR(__xludf.DUMMYFUNCTION("""COMPUTED_VALUE"""),8.8836085E7)</f>
        <v>88836085</v>
      </c>
    </row>
    <row r="54">
      <c r="A54" s="2">
        <f>IFERROR(__xludf.DUMMYFUNCTION("""COMPUTED_VALUE"""),45660.66666666667)</f>
        <v>45660.66667</v>
      </c>
      <c r="B54" s="1">
        <f>IFERROR(__xludf.DUMMYFUNCTION("""COMPUTED_VALUE"""),1553.75)</f>
        <v>1553.75</v>
      </c>
      <c r="D54" s="2">
        <f>IFERROR(__xludf.DUMMYFUNCTION("""COMPUTED_VALUE"""),45660.66666666667)</f>
        <v>45660.66667</v>
      </c>
      <c r="E54" s="1">
        <f>IFERROR(__xludf.DUMMYFUNCTION("""COMPUTED_VALUE"""),1559.68)</f>
        <v>1559.68</v>
      </c>
      <c r="G54" s="2">
        <f>IFERROR(__xludf.DUMMYFUNCTION("""COMPUTED_VALUE"""),45660.66666666667)</f>
        <v>45660.66667</v>
      </c>
      <c r="H54" s="1">
        <f>IFERROR(__xludf.DUMMYFUNCTION("""COMPUTED_VALUE"""),1531.58)</f>
        <v>1531.58</v>
      </c>
      <c r="J54" s="2">
        <f>IFERROR(__xludf.DUMMYFUNCTION("""COMPUTED_VALUE"""),45660.66666666667)</f>
        <v>45660.66667</v>
      </c>
      <c r="K54" s="1">
        <f>IFERROR(__xludf.DUMMYFUNCTION("""COMPUTED_VALUE"""),1552.79)</f>
        <v>1552.79</v>
      </c>
      <c r="M54" s="2">
        <f>IFERROR(__xludf.DUMMYFUNCTION("""COMPUTED_VALUE"""),45660.66666666667)</f>
        <v>45660.66667</v>
      </c>
      <c r="N54" s="1">
        <f>IFERROR(__xludf.DUMMYFUNCTION("""COMPUTED_VALUE"""),1.09684837E8)</f>
        <v>109684837</v>
      </c>
    </row>
    <row r="55">
      <c r="A55" s="2">
        <f>IFERROR(__xludf.DUMMYFUNCTION("""COMPUTED_VALUE"""),45667.66666666667)</f>
        <v>45667.66667</v>
      </c>
      <c r="B55" s="1">
        <f>IFERROR(__xludf.DUMMYFUNCTION("""COMPUTED_VALUE"""),1553.33)</f>
        <v>1553.33</v>
      </c>
      <c r="D55" s="2">
        <f>IFERROR(__xludf.DUMMYFUNCTION("""COMPUTED_VALUE"""),45667.66666666667)</f>
        <v>45667.66667</v>
      </c>
      <c r="E55" s="1">
        <f>IFERROR(__xludf.DUMMYFUNCTION("""COMPUTED_VALUE"""),1567.31)</f>
        <v>1567.31</v>
      </c>
      <c r="G55" s="2">
        <f>IFERROR(__xludf.DUMMYFUNCTION("""COMPUTED_VALUE"""),45667.66666666667)</f>
        <v>45667.66667</v>
      </c>
      <c r="H55" s="1">
        <f>IFERROR(__xludf.DUMMYFUNCTION("""COMPUTED_VALUE"""),1521.97)</f>
        <v>1521.97</v>
      </c>
      <c r="J55" s="2">
        <f>IFERROR(__xludf.DUMMYFUNCTION("""COMPUTED_VALUE"""),45667.66666666667)</f>
        <v>45667.66667</v>
      </c>
      <c r="K55" s="1">
        <f>IFERROR(__xludf.DUMMYFUNCTION("""COMPUTED_VALUE"""),1524.36)</f>
        <v>1524.36</v>
      </c>
      <c r="M55" s="2">
        <f>IFERROR(__xludf.DUMMYFUNCTION("""COMPUTED_VALUE"""),45667.66666666667)</f>
        <v>45667.66667</v>
      </c>
      <c r="N55" s="1">
        <f>IFERROR(__xludf.DUMMYFUNCTION("""COMPUTED_VALUE"""),1.29815141E8)</f>
        <v>129815141</v>
      </c>
    </row>
    <row r="56">
      <c r="A56" s="2">
        <f>IFERROR(__xludf.DUMMYFUNCTION("""COMPUTED_VALUE"""),45674.66666666667)</f>
        <v>45674.66667</v>
      </c>
      <c r="B56" s="1">
        <f>IFERROR(__xludf.DUMMYFUNCTION("""COMPUTED_VALUE"""),1521.47)</f>
        <v>1521.47</v>
      </c>
      <c r="D56" s="2">
        <f>IFERROR(__xludf.DUMMYFUNCTION("""COMPUTED_VALUE"""),45674.66666666667)</f>
        <v>45674.66667</v>
      </c>
      <c r="E56" s="1">
        <f>IFERROR(__xludf.DUMMYFUNCTION("""COMPUTED_VALUE"""),1602.54)</f>
        <v>1602.54</v>
      </c>
      <c r="G56" s="2">
        <f>IFERROR(__xludf.DUMMYFUNCTION("""COMPUTED_VALUE"""),45674.66666666667)</f>
        <v>45674.66667</v>
      </c>
      <c r="H56" s="1">
        <f>IFERROR(__xludf.DUMMYFUNCTION("""COMPUTED_VALUE"""),1514.73)</f>
        <v>1514.73</v>
      </c>
      <c r="J56" s="2">
        <f>IFERROR(__xludf.DUMMYFUNCTION("""COMPUTED_VALUE"""),45674.66666666667)</f>
        <v>45674.66667</v>
      </c>
      <c r="K56" s="1">
        <f>IFERROR(__xludf.DUMMYFUNCTION("""COMPUTED_VALUE"""),1584.75)</f>
        <v>1584.75</v>
      </c>
      <c r="M56" s="2">
        <f>IFERROR(__xludf.DUMMYFUNCTION("""COMPUTED_VALUE"""),45674.66666666667)</f>
        <v>45674.66667</v>
      </c>
      <c r="N56" s="1">
        <f>IFERROR(__xludf.DUMMYFUNCTION("""COMPUTED_VALUE"""),1.90343906E8)</f>
        <v>190343906</v>
      </c>
    </row>
    <row r="57">
      <c r="A57" s="2">
        <f>IFERROR(__xludf.DUMMYFUNCTION("""COMPUTED_VALUE"""),45681.66666666667)</f>
        <v>45681.66667</v>
      </c>
      <c r="B57" s="1">
        <f>IFERROR(__xludf.DUMMYFUNCTION("""COMPUTED_VALUE"""),1588.68)</f>
        <v>1588.68</v>
      </c>
      <c r="D57" s="2">
        <f>IFERROR(__xludf.DUMMYFUNCTION("""COMPUTED_VALUE"""),45681.66666666667)</f>
        <v>45681.66667</v>
      </c>
      <c r="E57" s="1">
        <f>IFERROR(__xludf.DUMMYFUNCTION("""COMPUTED_VALUE"""),1633.65)</f>
        <v>1633.65</v>
      </c>
      <c r="G57" s="2">
        <f>IFERROR(__xludf.DUMMYFUNCTION("""COMPUTED_VALUE"""),45681.66666666667)</f>
        <v>45681.66667</v>
      </c>
      <c r="H57" s="1">
        <f>IFERROR(__xludf.DUMMYFUNCTION("""COMPUTED_VALUE"""),1588.68)</f>
        <v>1588.68</v>
      </c>
      <c r="J57" s="2">
        <f>IFERROR(__xludf.DUMMYFUNCTION("""COMPUTED_VALUE"""),45681.66666666667)</f>
        <v>45681.66667</v>
      </c>
      <c r="K57" s="1">
        <f>IFERROR(__xludf.DUMMYFUNCTION("""COMPUTED_VALUE"""),1626.53)</f>
        <v>1626.53</v>
      </c>
      <c r="M57" s="2">
        <f>IFERROR(__xludf.DUMMYFUNCTION("""COMPUTED_VALUE"""),45681.66666666667)</f>
        <v>45681.66667</v>
      </c>
      <c r="N57" s="1">
        <f>IFERROR(__xludf.DUMMYFUNCTION("""COMPUTED_VALUE"""),1.57126219E8)</f>
        <v>157126219</v>
      </c>
    </row>
    <row r="58">
      <c r="A58" s="2">
        <f>IFERROR(__xludf.DUMMYFUNCTION("""COMPUTED_VALUE"""),45688.66666666667)</f>
        <v>45688.66667</v>
      </c>
      <c r="B58" s="1">
        <f>IFERROR(__xludf.DUMMYFUNCTION("""COMPUTED_VALUE"""),1628.85)</f>
        <v>1628.85</v>
      </c>
      <c r="D58" s="2">
        <f>IFERROR(__xludf.DUMMYFUNCTION("""COMPUTED_VALUE"""),45688.66666666667)</f>
        <v>45688.66667</v>
      </c>
      <c r="E58" s="1">
        <f>IFERROR(__xludf.DUMMYFUNCTION("""COMPUTED_VALUE"""),1668.3)</f>
        <v>1668.3</v>
      </c>
      <c r="G58" s="2">
        <f>IFERROR(__xludf.DUMMYFUNCTION("""COMPUTED_VALUE"""),45688.66666666667)</f>
        <v>45688.66667</v>
      </c>
      <c r="H58" s="1">
        <f>IFERROR(__xludf.DUMMYFUNCTION("""COMPUTED_VALUE"""),1569.96)</f>
        <v>1569.96</v>
      </c>
      <c r="J58" s="2">
        <f>IFERROR(__xludf.DUMMYFUNCTION("""COMPUTED_VALUE"""),45688.66666666667)</f>
        <v>45688.66667</v>
      </c>
      <c r="K58" s="1">
        <f>IFERROR(__xludf.DUMMYFUNCTION("""COMPUTED_VALUE"""),1572.16)</f>
        <v>1572.16</v>
      </c>
      <c r="M58" s="2">
        <f>IFERROR(__xludf.DUMMYFUNCTION("""COMPUTED_VALUE"""),45688.66666666667)</f>
        <v>45688.66667</v>
      </c>
      <c r="N58" s="1">
        <f>IFERROR(__xludf.DUMMYFUNCTION("""COMPUTED_VALUE"""),2.43619236E8)</f>
        <v>243619236</v>
      </c>
    </row>
    <row r="59">
      <c r="A59" s="2">
        <f>IFERROR(__xludf.DUMMYFUNCTION("""COMPUTED_VALUE"""),45695.66666666667)</f>
        <v>45695.66667</v>
      </c>
      <c r="B59" s="1">
        <f>IFERROR(__xludf.DUMMYFUNCTION("""COMPUTED_VALUE"""),1570.34)</f>
        <v>1570.34</v>
      </c>
      <c r="D59" s="2">
        <f>IFERROR(__xludf.DUMMYFUNCTION("""COMPUTED_VALUE"""),45695.66666666667)</f>
        <v>45695.66667</v>
      </c>
      <c r="E59" s="1">
        <f>IFERROR(__xludf.DUMMYFUNCTION("""COMPUTED_VALUE"""),1574.27)</f>
        <v>1574.27</v>
      </c>
      <c r="G59" s="2">
        <f>IFERROR(__xludf.DUMMYFUNCTION("""COMPUTED_VALUE"""),45695.66666666667)</f>
        <v>45695.66667</v>
      </c>
      <c r="H59" s="1">
        <f>IFERROR(__xludf.DUMMYFUNCTION("""COMPUTED_VALUE"""),1516.04)</f>
        <v>1516.04</v>
      </c>
      <c r="J59" s="2">
        <f>IFERROR(__xludf.DUMMYFUNCTION("""COMPUTED_VALUE"""),45695.66666666667)</f>
        <v>45695.66667</v>
      </c>
      <c r="K59" s="1">
        <f>IFERROR(__xludf.DUMMYFUNCTION("""COMPUTED_VALUE"""),1553.86)</f>
        <v>1553.86</v>
      </c>
      <c r="M59" s="2">
        <f>IFERROR(__xludf.DUMMYFUNCTION("""COMPUTED_VALUE"""),45695.66666666667)</f>
        <v>45695.66667</v>
      </c>
      <c r="N59" s="1">
        <f>IFERROR(__xludf.DUMMYFUNCTION("""COMPUTED_VALUE"""),1.84717287E8)</f>
        <v>184717287</v>
      </c>
    </row>
    <row r="60">
      <c r="A60" s="2">
        <f>IFERROR(__xludf.DUMMYFUNCTION("""COMPUTED_VALUE"""),45702.66666666667)</f>
        <v>45702.66667</v>
      </c>
      <c r="B60" s="1">
        <f>IFERROR(__xludf.DUMMYFUNCTION("""COMPUTED_VALUE"""),1557.08)</f>
        <v>1557.08</v>
      </c>
      <c r="D60" s="2">
        <f>IFERROR(__xludf.DUMMYFUNCTION("""COMPUTED_VALUE"""),45702.66666666667)</f>
        <v>45702.66667</v>
      </c>
      <c r="E60" s="1">
        <f>IFERROR(__xludf.DUMMYFUNCTION("""COMPUTED_VALUE"""),1605.21)</f>
        <v>1605.21</v>
      </c>
      <c r="G60" s="2">
        <f>IFERROR(__xludf.DUMMYFUNCTION("""COMPUTED_VALUE"""),45702.66666666667)</f>
        <v>45702.66667</v>
      </c>
      <c r="H60" s="1">
        <f>IFERROR(__xludf.DUMMYFUNCTION("""COMPUTED_VALUE"""),1556.33)</f>
        <v>1556.33</v>
      </c>
      <c r="J60" s="2">
        <f>IFERROR(__xludf.DUMMYFUNCTION("""COMPUTED_VALUE"""),45702.66666666667)</f>
        <v>45702.66667</v>
      </c>
      <c r="K60" s="1">
        <f>IFERROR(__xludf.DUMMYFUNCTION("""COMPUTED_VALUE"""),1595.65)</f>
        <v>1595.65</v>
      </c>
      <c r="M60" s="2">
        <f>IFERROR(__xludf.DUMMYFUNCTION("""COMPUTED_VALUE"""),45702.66666666667)</f>
        <v>45702.66667</v>
      </c>
      <c r="N60" s="1">
        <f>IFERROR(__xludf.DUMMYFUNCTION("""COMPUTED_VALUE"""),1.58736902E8)</f>
        <v>158736902</v>
      </c>
    </row>
    <row r="61">
      <c r="A61" s="2">
        <f>IFERROR(__xludf.DUMMYFUNCTION("""COMPUTED_VALUE"""),45709.66666666667)</f>
        <v>45709.66667</v>
      </c>
      <c r="B61" s="1">
        <f>IFERROR(__xludf.DUMMYFUNCTION("""COMPUTED_VALUE"""),1597.93)</f>
        <v>1597.93</v>
      </c>
      <c r="D61" s="2">
        <f>IFERROR(__xludf.DUMMYFUNCTION("""COMPUTED_VALUE"""),45709.66666666667)</f>
        <v>45709.66667</v>
      </c>
      <c r="E61" s="1">
        <f>IFERROR(__xludf.DUMMYFUNCTION("""COMPUTED_VALUE"""),1607.65)</f>
        <v>1607.65</v>
      </c>
      <c r="G61" s="2">
        <f>IFERROR(__xludf.DUMMYFUNCTION("""COMPUTED_VALUE"""),45709.66666666667)</f>
        <v>45709.66667</v>
      </c>
      <c r="H61" s="1">
        <f>IFERROR(__xludf.DUMMYFUNCTION("""COMPUTED_VALUE"""),1508.95)</f>
        <v>1508.95</v>
      </c>
      <c r="J61" s="2">
        <f>IFERROR(__xludf.DUMMYFUNCTION("""COMPUTED_VALUE"""),45709.66666666667)</f>
        <v>45709.66667</v>
      </c>
      <c r="K61" s="1">
        <f>IFERROR(__xludf.DUMMYFUNCTION("""COMPUTED_VALUE"""),1540.97)</f>
        <v>1540.97</v>
      </c>
      <c r="M61" s="2">
        <f>IFERROR(__xludf.DUMMYFUNCTION("""COMPUTED_VALUE"""),45709.66666666667)</f>
        <v>45709.66667</v>
      </c>
      <c r="N61" s="1">
        <f>IFERROR(__xludf.DUMMYFUNCTION("""COMPUTED_VALUE"""),1.69573117E8)</f>
        <v>169573117</v>
      </c>
    </row>
    <row r="62">
      <c r="A62" s="2">
        <f>IFERROR(__xludf.DUMMYFUNCTION("""COMPUTED_VALUE"""),45716.66666666667)</f>
        <v>45716.66667</v>
      </c>
      <c r="B62" s="1">
        <f>IFERROR(__xludf.DUMMYFUNCTION("""COMPUTED_VALUE"""),1544.56)</f>
        <v>1544.56</v>
      </c>
      <c r="D62" s="2">
        <f>IFERROR(__xludf.DUMMYFUNCTION("""COMPUTED_VALUE"""),45716.66666666667)</f>
        <v>45716.66667</v>
      </c>
      <c r="E62" s="1">
        <f>IFERROR(__xludf.DUMMYFUNCTION("""COMPUTED_VALUE"""),1550.37)</f>
        <v>1550.37</v>
      </c>
      <c r="G62" s="2">
        <f>IFERROR(__xludf.DUMMYFUNCTION("""COMPUTED_VALUE"""),45716.66666666667)</f>
        <v>45716.66667</v>
      </c>
      <c r="H62" s="1">
        <f>IFERROR(__xludf.DUMMYFUNCTION("""COMPUTED_VALUE"""),1527.0)</f>
        <v>1527</v>
      </c>
      <c r="J62" s="2">
        <f>IFERROR(__xludf.DUMMYFUNCTION("""COMPUTED_VALUE"""),45716.66666666667)</f>
        <v>45716.66667</v>
      </c>
      <c r="K62" s="1">
        <f>IFERROR(__xludf.DUMMYFUNCTION("""COMPUTED_VALUE"""),1547.5)</f>
        <v>1547.5</v>
      </c>
      <c r="M62" s="2">
        <f>IFERROR(__xludf.DUMMYFUNCTION("""COMPUTED_VALUE"""),45716.66666666667)</f>
        <v>45716.66667</v>
      </c>
      <c r="N62" s="1">
        <f>IFERROR(__xludf.DUMMYFUNCTION("""COMPUTED_VALUE"""),1.99512589E8)</f>
        <v>199512589</v>
      </c>
    </row>
    <row r="63">
      <c r="A63" s="2">
        <f>IFERROR(__xludf.DUMMYFUNCTION("""COMPUTED_VALUE"""),45723.66666666667)</f>
        <v>45723.66667</v>
      </c>
      <c r="B63" s="1">
        <f>IFERROR(__xludf.DUMMYFUNCTION("""COMPUTED_VALUE"""),1550.87)</f>
        <v>1550.87</v>
      </c>
      <c r="D63" s="2">
        <f>IFERROR(__xludf.DUMMYFUNCTION("""COMPUTED_VALUE"""),45723.66666666667)</f>
        <v>45723.66667</v>
      </c>
      <c r="E63" s="1">
        <f>IFERROR(__xludf.DUMMYFUNCTION("""COMPUTED_VALUE"""),1565.9)</f>
        <v>1565.9</v>
      </c>
      <c r="G63" s="2">
        <f>IFERROR(__xludf.DUMMYFUNCTION("""COMPUTED_VALUE"""),45723.66666666667)</f>
        <v>45723.66667</v>
      </c>
      <c r="H63" s="1">
        <f>IFERROR(__xludf.DUMMYFUNCTION("""COMPUTED_VALUE"""),1497.19)</f>
        <v>1497.19</v>
      </c>
      <c r="J63" s="2">
        <f>IFERROR(__xludf.DUMMYFUNCTION("""COMPUTED_VALUE"""),45723.66666666667)</f>
        <v>45723.66667</v>
      </c>
      <c r="K63" s="1">
        <f>IFERROR(__xludf.DUMMYFUNCTION("""COMPUTED_VALUE"""),1541.05)</f>
        <v>1541.05</v>
      </c>
      <c r="M63" s="2">
        <f>IFERROR(__xludf.DUMMYFUNCTION("""COMPUTED_VALUE"""),45723.66666666667)</f>
        <v>45723.66667</v>
      </c>
      <c r="N63" s="1">
        <f>IFERROR(__xludf.DUMMYFUNCTION("""COMPUTED_VALUE"""),2.22129056E8)</f>
        <v>222129056</v>
      </c>
    </row>
    <row r="64">
      <c r="A64" s="2">
        <f>IFERROR(__xludf.DUMMYFUNCTION("""COMPUTED_VALUE"""),45730.66666666667)</f>
        <v>45730.66667</v>
      </c>
      <c r="B64" s="1">
        <f>IFERROR(__xludf.DUMMYFUNCTION("""COMPUTED_VALUE"""),1534.25)</f>
        <v>1534.25</v>
      </c>
      <c r="D64" s="2">
        <f>IFERROR(__xludf.DUMMYFUNCTION("""COMPUTED_VALUE"""),45730.66666666667)</f>
        <v>45730.66667</v>
      </c>
      <c r="E64" s="1">
        <f>IFERROR(__xludf.DUMMYFUNCTION("""COMPUTED_VALUE"""),1547.9)</f>
        <v>1547.9</v>
      </c>
      <c r="G64" s="2">
        <f>IFERROR(__xludf.DUMMYFUNCTION("""COMPUTED_VALUE"""),45730.66666666667)</f>
        <v>45730.66667</v>
      </c>
      <c r="H64" s="1">
        <f>IFERROR(__xludf.DUMMYFUNCTION("""COMPUTED_VALUE"""),1444.83)</f>
        <v>1444.83</v>
      </c>
      <c r="J64" s="2">
        <f>IFERROR(__xludf.DUMMYFUNCTION("""COMPUTED_VALUE"""),45730.66666666667)</f>
        <v>45730.66667</v>
      </c>
      <c r="K64" s="1">
        <f>IFERROR(__xludf.DUMMYFUNCTION("""COMPUTED_VALUE"""),1468.23)</f>
        <v>1468.23</v>
      </c>
      <c r="M64" s="2">
        <f>IFERROR(__xludf.DUMMYFUNCTION("""COMPUTED_VALUE"""),45730.66666666667)</f>
        <v>45730.66667</v>
      </c>
      <c r="N64" s="1">
        <f>IFERROR(__xludf.DUMMYFUNCTION("""COMPUTED_VALUE"""),2.14794126E8)</f>
        <v>214794126</v>
      </c>
    </row>
    <row r="65">
      <c r="A65" s="2">
        <f>IFERROR(__xludf.DUMMYFUNCTION("""COMPUTED_VALUE"""),45737.66666666667)</f>
        <v>45737.66667</v>
      </c>
      <c r="B65" s="1">
        <f>IFERROR(__xludf.DUMMYFUNCTION("""COMPUTED_VALUE"""),1468.68)</f>
        <v>1468.68</v>
      </c>
      <c r="D65" s="2">
        <f>IFERROR(__xludf.DUMMYFUNCTION("""COMPUTED_VALUE"""),45737.66666666667)</f>
        <v>45737.66667</v>
      </c>
      <c r="E65" s="1">
        <f>IFERROR(__xludf.DUMMYFUNCTION("""COMPUTED_VALUE"""),1488.59)</f>
        <v>1488.59</v>
      </c>
      <c r="G65" s="2">
        <f>IFERROR(__xludf.DUMMYFUNCTION("""COMPUTED_VALUE"""),45737.66666666667)</f>
        <v>45737.66667</v>
      </c>
      <c r="H65" s="1">
        <f>IFERROR(__xludf.DUMMYFUNCTION("""COMPUTED_VALUE"""),1425.17)</f>
        <v>1425.17</v>
      </c>
      <c r="J65" s="2">
        <f>IFERROR(__xludf.DUMMYFUNCTION("""COMPUTED_VALUE"""),45737.66666666667)</f>
        <v>45737.66667</v>
      </c>
      <c r="K65" s="1">
        <f>IFERROR(__xludf.DUMMYFUNCTION("""COMPUTED_VALUE"""),1450.74)</f>
        <v>1450.74</v>
      </c>
      <c r="M65" s="2">
        <f>IFERROR(__xludf.DUMMYFUNCTION("""COMPUTED_VALUE"""),45737.66666666667)</f>
        <v>45737.66667</v>
      </c>
      <c r="N65" s="1">
        <f>IFERROR(__xludf.DUMMYFUNCTION("""COMPUTED_VALUE"""),2.27276489E8)</f>
        <v>227276489</v>
      </c>
    </row>
    <row r="66">
      <c r="A66" s="2">
        <f>IFERROR(__xludf.DUMMYFUNCTION("""COMPUTED_VALUE"""),45744.66666666667)</f>
        <v>45744.66667</v>
      </c>
      <c r="B66" s="1">
        <f>IFERROR(__xludf.DUMMYFUNCTION("""COMPUTED_VALUE"""),1465.65)</f>
        <v>1465.65</v>
      </c>
      <c r="D66" s="2">
        <f>IFERROR(__xludf.DUMMYFUNCTION("""COMPUTED_VALUE"""),45744.66666666667)</f>
        <v>45744.66667</v>
      </c>
      <c r="E66" s="1">
        <f>IFERROR(__xludf.DUMMYFUNCTION("""COMPUTED_VALUE"""),1478.53)</f>
        <v>1478.53</v>
      </c>
      <c r="G66" s="2">
        <f>IFERROR(__xludf.DUMMYFUNCTION("""COMPUTED_VALUE"""),45744.66666666667)</f>
        <v>45744.66667</v>
      </c>
      <c r="H66" s="1">
        <f>IFERROR(__xludf.DUMMYFUNCTION("""COMPUTED_VALUE"""),1438.9)</f>
        <v>1438.9</v>
      </c>
      <c r="J66" s="2">
        <f>IFERROR(__xludf.DUMMYFUNCTION("""COMPUTED_VALUE"""),45744.66666666667)</f>
        <v>45744.66667</v>
      </c>
      <c r="K66" s="1">
        <f>IFERROR(__xludf.DUMMYFUNCTION("""COMPUTED_VALUE"""),1439.33)</f>
        <v>1439.33</v>
      </c>
      <c r="M66" s="2">
        <f>IFERROR(__xludf.DUMMYFUNCTION("""COMPUTED_VALUE"""),45744.66666666667)</f>
        <v>45744.66667</v>
      </c>
      <c r="N66" s="1">
        <f>IFERROR(__xludf.DUMMYFUNCTION("""COMPUTED_VALUE"""),1.78646221E8)</f>
        <v>178646221</v>
      </c>
    </row>
    <row r="67">
      <c r="A67" s="2">
        <f>IFERROR(__xludf.DUMMYFUNCTION("""COMPUTED_VALUE"""),45751.66666666667)</f>
        <v>45751.66667</v>
      </c>
      <c r="B67" s="1">
        <f>IFERROR(__xludf.DUMMYFUNCTION("""COMPUTED_VALUE"""),1433.91)</f>
        <v>1433.91</v>
      </c>
      <c r="D67" s="2">
        <f>IFERROR(__xludf.DUMMYFUNCTION("""COMPUTED_VALUE"""),45751.66666666667)</f>
        <v>45751.66667</v>
      </c>
      <c r="E67" s="1">
        <f>IFERROR(__xludf.DUMMYFUNCTION("""COMPUTED_VALUE"""),1473.88)</f>
        <v>1473.88</v>
      </c>
      <c r="G67" s="2">
        <f>IFERROR(__xludf.DUMMYFUNCTION("""COMPUTED_VALUE"""),45751.66666666667)</f>
        <v>45751.66667</v>
      </c>
      <c r="H67" s="1">
        <f>IFERROR(__xludf.DUMMYFUNCTION("""COMPUTED_VALUE"""),1285.94)</f>
        <v>1285.94</v>
      </c>
      <c r="J67" s="2">
        <f>IFERROR(__xludf.DUMMYFUNCTION("""COMPUTED_VALUE"""),45751.66666666667)</f>
        <v>45751.66667</v>
      </c>
      <c r="K67" s="1">
        <f>IFERROR(__xludf.DUMMYFUNCTION("""COMPUTED_VALUE"""),1305.21)</f>
        <v>1305.21</v>
      </c>
      <c r="M67" s="2">
        <f>IFERROR(__xludf.DUMMYFUNCTION("""COMPUTED_VALUE"""),45751.66666666667)</f>
        <v>45751.66667</v>
      </c>
      <c r="N67" s="1">
        <f>IFERROR(__xludf.DUMMYFUNCTION("""COMPUTED_VALUE"""),2.47742342E8)</f>
        <v>247742342</v>
      </c>
    </row>
    <row r="68">
      <c r="A68" s="2">
        <f>IFERROR(__xludf.DUMMYFUNCTION("""COMPUTED_VALUE"""),45758.66666666667)</f>
        <v>45758.66667</v>
      </c>
      <c r="B68" s="1">
        <f>IFERROR(__xludf.DUMMYFUNCTION("""COMPUTED_VALUE"""),1304.32)</f>
        <v>1304.32</v>
      </c>
      <c r="D68" s="2">
        <f>IFERROR(__xludf.DUMMYFUNCTION("""COMPUTED_VALUE"""),45758.66666666667)</f>
        <v>45758.66667</v>
      </c>
      <c r="E68" s="1">
        <f>IFERROR(__xludf.DUMMYFUNCTION("""COMPUTED_VALUE"""),1376.75)</f>
        <v>1376.75</v>
      </c>
      <c r="G68" s="2">
        <f>IFERROR(__xludf.DUMMYFUNCTION("""COMPUTED_VALUE"""),45758.66666666667)</f>
        <v>45758.66667</v>
      </c>
      <c r="H68" s="1">
        <f>IFERROR(__xludf.DUMMYFUNCTION("""COMPUTED_VALUE"""),1243.49)</f>
        <v>1243.49</v>
      </c>
      <c r="J68" s="2">
        <f>IFERROR(__xludf.DUMMYFUNCTION("""COMPUTED_VALUE"""),45758.66666666667)</f>
        <v>45758.66667</v>
      </c>
      <c r="K68" s="1">
        <f>IFERROR(__xludf.DUMMYFUNCTION("""COMPUTED_VALUE"""),1324.56)</f>
        <v>1324.56</v>
      </c>
      <c r="M68" s="2">
        <f>IFERROR(__xludf.DUMMYFUNCTION("""COMPUTED_VALUE"""),45758.66666666667)</f>
        <v>45758.66667</v>
      </c>
      <c r="N68" s="1">
        <f>IFERROR(__xludf.DUMMYFUNCTION("""COMPUTED_VALUE"""),2.97099939E8)</f>
        <v>297099939</v>
      </c>
    </row>
    <row r="69">
      <c r="A69" s="2">
        <f>IFERROR(__xludf.DUMMYFUNCTION("""COMPUTED_VALUE"""),45764.66666666667)</f>
        <v>45764.66667</v>
      </c>
      <c r="B69" s="1">
        <f>IFERROR(__xludf.DUMMYFUNCTION("""COMPUTED_VALUE"""),1335.25)</f>
        <v>1335.25</v>
      </c>
      <c r="D69" s="2">
        <f>IFERROR(__xludf.DUMMYFUNCTION("""COMPUTED_VALUE"""),45764.66666666667)</f>
        <v>45764.66667</v>
      </c>
      <c r="E69" s="1">
        <f>IFERROR(__xludf.DUMMYFUNCTION("""COMPUTED_VALUE"""),1351.9)</f>
        <v>1351.9</v>
      </c>
      <c r="G69" s="2">
        <f>IFERROR(__xludf.DUMMYFUNCTION("""COMPUTED_VALUE"""),45764.66666666667)</f>
        <v>45764.66667</v>
      </c>
      <c r="H69" s="1">
        <f>IFERROR(__xludf.DUMMYFUNCTION("""COMPUTED_VALUE"""),1286.96)</f>
        <v>1286.96</v>
      </c>
      <c r="J69" s="2">
        <f>IFERROR(__xludf.DUMMYFUNCTION("""COMPUTED_VALUE"""),45764.66666666667)</f>
        <v>45764.66667</v>
      </c>
      <c r="K69" s="1">
        <f>IFERROR(__xludf.DUMMYFUNCTION("""COMPUTED_VALUE"""),1324.19)</f>
        <v>1324.19</v>
      </c>
      <c r="M69" s="2">
        <f>IFERROR(__xludf.DUMMYFUNCTION("""COMPUTED_VALUE"""),45764.66666666667)</f>
        <v>45764.66667</v>
      </c>
      <c r="N69" s="1">
        <f>IFERROR(__xludf.DUMMYFUNCTION("""COMPUTED_VALUE"""),1.67579852E8)</f>
        <v>167579852</v>
      </c>
    </row>
    <row r="70">
      <c r="A70" s="2">
        <f>IFERROR(__xludf.DUMMYFUNCTION("""COMPUTED_VALUE"""),45772.66666666667)</f>
        <v>45772.66667</v>
      </c>
      <c r="B70" s="1">
        <f>IFERROR(__xludf.DUMMYFUNCTION("""COMPUTED_VALUE"""),1316.54)</f>
        <v>1316.54</v>
      </c>
      <c r="D70" s="2">
        <f>IFERROR(__xludf.DUMMYFUNCTION("""COMPUTED_VALUE"""),45772.66666666667)</f>
        <v>45772.66667</v>
      </c>
      <c r="E70" s="1">
        <f>IFERROR(__xludf.DUMMYFUNCTION("""COMPUTED_VALUE"""),1372.89)</f>
        <v>1372.89</v>
      </c>
      <c r="G70" s="2">
        <f>IFERROR(__xludf.DUMMYFUNCTION("""COMPUTED_VALUE"""),45772.66666666667)</f>
        <v>45772.66667</v>
      </c>
      <c r="H70" s="1">
        <f>IFERROR(__xludf.DUMMYFUNCTION("""COMPUTED_VALUE"""),1286.07)</f>
        <v>1286.07</v>
      </c>
      <c r="J70" s="2">
        <f>IFERROR(__xludf.DUMMYFUNCTION("""COMPUTED_VALUE"""),45772.66666666667)</f>
        <v>45772.66667</v>
      </c>
      <c r="K70" s="1">
        <f>IFERROR(__xludf.DUMMYFUNCTION("""COMPUTED_VALUE"""),1309.89)</f>
        <v>1309.89</v>
      </c>
      <c r="M70" s="2">
        <f>IFERROR(__xludf.DUMMYFUNCTION("""COMPUTED_VALUE"""),45772.66666666667)</f>
        <v>45772.66667</v>
      </c>
      <c r="N70" s="1">
        <f>IFERROR(__xludf.DUMMYFUNCTION("""COMPUTED_VALUE"""),2.18465791E8)</f>
        <v>218465791</v>
      </c>
    </row>
    <row r="71">
      <c r="A71" s="2">
        <f>IFERROR(__xludf.DUMMYFUNCTION("""COMPUTED_VALUE"""),45779.66666666667)</f>
        <v>45779.66667</v>
      </c>
      <c r="B71" s="1">
        <f>IFERROR(__xludf.DUMMYFUNCTION("""COMPUTED_VALUE"""),1310.22)</f>
        <v>1310.22</v>
      </c>
      <c r="D71" s="2">
        <f>IFERROR(__xludf.DUMMYFUNCTION("""COMPUTED_VALUE"""),45779.66666666667)</f>
        <v>45779.66667</v>
      </c>
      <c r="E71" s="1">
        <f>IFERROR(__xludf.DUMMYFUNCTION("""COMPUTED_VALUE"""),1354.92)</f>
        <v>1354.92</v>
      </c>
      <c r="G71" s="2">
        <f>IFERROR(__xludf.DUMMYFUNCTION("""COMPUTED_VALUE"""),45779.66666666667)</f>
        <v>45779.66667</v>
      </c>
      <c r="H71" s="1">
        <f>IFERROR(__xludf.DUMMYFUNCTION("""COMPUTED_VALUE"""),1285.9)</f>
        <v>1285.9</v>
      </c>
      <c r="J71" s="2">
        <f>IFERROR(__xludf.DUMMYFUNCTION("""COMPUTED_VALUE"""),45779.66666666667)</f>
        <v>45779.66667</v>
      </c>
      <c r="K71" s="1">
        <f>IFERROR(__xludf.DUMMYFUNCTION("""COMPUTED_VALUE"""),1345.15)</f>
        <v>1345.15</v>
      </c>
      <c r="M71" s="2">
        <f>IFERROR(__xludf.DUMMYFUNCTION("""COMPUTED_VALUE"""),45779.66666666667)</f>
        <v>45779.66667</v>
      </c>
      <c r="N71" s="1">
        <f>IFERROR(__xludf.DUMMYFUNCTION("""COMPUTED_VALUE"""),2.16585247E8)</f>
        <v>216585247</v>
      </c>
    </row>
    <row r="72">
      <c r="A72" s="2">
        <f>IFERROR(__xludf.DUMMYFUNCTION("""COMPUTED_VALUE"""),45786.66666666667)</f>
        <v>45786.66667</v>
      </c>
      <c r="B72" s="1">
        <f>IFERROR(__xludf.DUMMYFUNCTION("""COMPUTED_VALUE"""),1339.77)</f>
        <v>1339.77</v>
      </c>
      <c r="D72" s="2">
        <f>IFERROR(__xludf.DUMMYFUNCTION("""COMPUTED_VALUE"""),45786.66666666667)</f>
        <v>45786.66667</v>
      </c>
      <c r="E72" s="1">
        <f>IFERROR(__xludf.DUMMYFUNCTION("""COMPUTED_VALUE"""),1359.71)</f>
        <v>1359.71</v>
      </c>
      <c r="G72" s="2">
        <f>IFERROR(__xludf.DUMMYFUNCTION("""COMPUTED_VALUE"""),45786.66666666667)</f>
        <v>45786.66667</v>
      </c>
      <c r="H72" s="1">
        <f>IFERROR(__xludf.DUMMYFUNCTION("""COMPUTED_VALUE"""),1309.49)</f>
        <v>1309.49</v>
      </c>
      <c r="J72" s="2">
        <f>IFERROR(__xludf.DUMMYFUNCTION("""COMPUTED_VALUE"""),45786.66666666667)</f>
        <v>45786.66667</v>
      </c>
      <c r="K72" s="1">
        <f>IFERROR(__xludf.DUMMYFUNCTION("""COMPUTED_VALUE"""),1338.95)</f>
        <v>1338.95</v>
      </c>
      <c r="M72" s="2">
        <f>IFERROR(__xludf.DUMMYFUNCTION("""COMPUTED_VALUE"""),45786.66666666667)</f>
        <v>45786.66667</v>
      </c>
      <c r="N72" s="1">
        <f>IFERROR(__xludf.DUMMYFUNCTION("""COMPUTED_VALUE"""),1.69022721E8)</f>
        <v>169022721</v>
      </c>
    </row>
    <row r="73">
      <c r="A73" s="2">
        <f>IFERROR(__xludf.DUMMYFUNCTION("""COMPUTED_VALUE"""),45793.66666666667)</f>
        <v>45793.66667</v>
      </c>
      <c r="B73" s="1">
        <f>IFERROR(__xludf.DUMMYFUNCTION("""COMPUTED_VALUE"""),1367.24)</f>
        <v>1367.24</v>
      </c>
      <c r="D73" s="2">
        <f>IFERROR(__xludf.DUMMYFUNCTION("""COMPUTED_VALUE"""),45793.66666666667)</f>
        <v>45793.66667</v>
      </c>
      <c r="E73" s="1">
        <f>IFERROR(__xludf.DUMMYFUNCTION("""COMPUTED_VALUE"""),1443.7)</f>
        <v>1443.7</v>
      </c>
      <c r="G73" s="2">
        <f>IFERROR(__xludf.DUMMYFUNCTION("""COMPUTED_VALUE"""),45793.66666666667)</f>
        <v>45793.66667</v>
      </c>
      <c r="H73" s="1">
        <f>IFERROR(__xludf.DUMMYFUNCTION("""COMPUTED_VALUE"""),1367.24)</f>
        <v>1367.24</v>
      </c>
      <c r="J73" s="2">
        <f>IFERROR(__xludf.DUMMYFUNCTION("""COMPUTED_VALUE"""),45793.66666666667)</f>
        <v>45793.66667</v>
      </c>
      <c r="K73" s="1">
        <f>IFERROR(__xludf.DUMMYFUNCTION("""COMPUTED_VALUE"""),1442.98)</f>
        <v>1442.98</v>
      </c>
      <c r="M73" s="2">
        <f>IFERROR(__xludf.DUMMYFUNCTION("""COMPUTED_VALUE"""),45793.66666666667)</f>
        <v>45793.66667</v>
      </c>
      <c r="N73" s="1">
        <f>IFERROR(__xludf.DUMMYFUNCTION("""COMPUTED_VALUE"""),2.27754007E8)</f>
        <v>227754007</v>
      </c>
    </row>
    <row r="74">
      <c r="A74" s="2">
        <f>IFERROR(__xludf.DUMMYFUNCTION("""COMPUTED_VALUE"""),45800.66666666667)</f>
        <v>45800.66667</v>
      </c>
      <c r="B74" s="1">
        <f>IFERROR(__xludf.DUMMYFUNCTION("""COMPUTED_VALUE"""),1433.88)</f>
        <v>1433.88</v>
      </c>
      <c r="D74" s="2">
        <f>IFERROR(__xludf.DUMMYFUNCTION("""COMPUTED_VALUE"""),45800.66666666667)</f>
        <v>45800.66667</v>
      </c>
      <c r="E74" s="1">
        <f>IFERROR(__xludf.DUMMYFUNCTION("""COMPUTED_VALUE"""),1433.88)</f>
        <v>1433.88</v>
      </c>
      <c r="G74" s="2">
        <f>IFERROR(__xludf.DUMMYFUNCTION("""COMPUTED_VALUE"""),45800.66666666667)</f>
        <v>45800.66667</v>
      </c>
      <c r="H74" s="1">
        <f>IFERROR(__xludf.DUMMYFUNCTION("""COMPUTED_VALUE"""),1365.11)</f>
        <v>1365.11</v>
      </c>
      <c r="J74" s="2">
        <f>IFERROR(__xludf.DUMMYFUNCTION("""COMPUTED_VALUE"""),45800.66666666667)</f>
        <v>45800.66667</v>
      </c>
      <c r="K74" s="1">
        <f>IFERROR(__xludf.DUMMYFUNCTION("""COMPUTED_VALUE"""),1378.65)</f>
        <v>1378.65</v>
      </c>
      <c r="M74" s="2">
        <f>IFERROR(__xludf.DUMMYFUNCTION("""COMPUTED_VALUE"""),45800.66666666667)</f>
        <v>45800.66667</v>
      </c>
      <c r="N74" s="1">
        <f>IFERROR(__xludf.DUMMYFUNCTION("""COMPUTED_VALUE"""),1.79921316E8)</f>
        <v>179921316</v>
      </c>
    </row>
    <row r="75">
      <c r="A75" s="2">
        <f>IFERROR(__xludf.DUMMYFUNCTION("""COMPUTED_VALUE"""),45807.66666666667)</f>
        <v>45807.66667</v>
      </c>
      <c r="B75" s="1">
        <f>IFERROR(__xludf.DUMMYFUNCTION("""COMPUTED_VALUE"""),1383.28)</f>
        <v>1383.28</v>
      </c>
      <c r="D75" s="2">
        <f>IFERROR(__xludf.DUMMYFUNCTION("""COMPUTED_VALUE"""),45807.66666666667)</f>
        <v>45807.66667</v>
      </c>
      <c r="E75" s="1">
        <f>IFERROR(__xludf.DUMMYFUNCTION("""COMPUTED_VALUE"""),1406.27)</f>
        <v>1406.27</v>
      </c>
      <c r="G75" s="2">
        <f>IFERROR(__xludf.DUMMYFUNCTION("""COMPUTED_VALUE"""),45807.66666666667)</f>
        <v>45807.66667</v>
      </c>
      <c r="H75" s="1">
        <f>IFERROR(__xludf.DUMMYFUNCTION("""COMPUTED_VALUE"""),1382.99)</f>
        <v>1382.99</v>
      </c>
      <c r="J75" s="2">
        <f>IFERROR(__xludf.DUMMYFUNCTION("""COMPUTED_VALUE"""),45807.66666666667)</f>
        <v>45807.66667</v>
      </c>
      <c r="K75" s="1">
        <f>IFERROR(__xludf.DUMMYFUNCTION("""COMPUTED_VALUE"""),1392.8)</f>
        <v>1392.8</v>
      </c>
      <c r="M75" s="2">
        <f>IFERROR(__xludf.DUMMYFUNCTION("""COMPUTED_VALUE"""),45807.66666666667)</f>
        <v>45807.66667</v>
      </c>
      <c r="N75" s="1">
        <f>IFERROR(__xludf.DUMMYFUNCTION("""COMPUTED_VALUE"""),1.67877619E8)</f>
        <v>167877619</v>
      </c>
    </row>
    <row r="76">
      <c r="A76" s="2">
        <f>IFERROR(__xludf.DUMMYFUNCTION("""COMPUTED_VALUE"""),45814.66666666667)</f>
        <v>45814.66667</v>
      </c>
      <c r="B76" s="1">
        <f>IFERROR(__xludf.DUMMYFUNCTION("""COMPUTED_VALUE"""),1392.16)</f>
        <v>1392.16</v>
      </c>
      <c r="D76" s="2">
        <f>IFERROR(__xludf.DUMMYFUNCTION("""COMPUTED_VALUE"""),45814.66666666667)</f>
        <v>45814.66667</v>
      </c>
      <c r="E76" s="1">
        <f>IFERROR(__xludf.DUMMYFUNCTION("""COMPUTED_VALUE"""),1412.68)</f>
        <v>1412.68</v>
      </c>
      <c r="G76" s="2">
        <f>IFERROR(__xludf.DUMMYFUNCTION("""COMPUTED_VALUE"""),45814.66666666667)</f>
        <v>45814.66667</v>
      </c>
      <c r="H76" s="1">
        <f>IFERROR(__xludf.DUMMYFUNCTION("""COMPUTED_VALUE"""),1366.92)</f>
        <v>1366.92</v>
      </c>
      <c r="J76" s="2">
        <f>IFERROR(__xludf.DUMMYFUNCTION("""COMPUTED_VALUE"""),45814.66666666667)</f>
        <v>45814.66667</v>
      </c>
      <c r="K76" s="1">
        <f>IFERROR(__xludf.DUMMYFUNCTION("""COMPUTED_VALUE"""),1406.12)</f>
        <v>1406.12</v>
      </c>
      <c r="M76" s="2">
        <f>IFERROR(__xludf.DUMMYFUNCTION("""COMPUTED_VALUE"""),45814.66666666667)</f>
        <v>45814.66667</v>
      </c>
      <c r="N76" s="1">
        <f>IFERROR(__xludf.DUMMYFUNCTION("""COMPUTED_VALUE"""),1.89700966E8)</f>
        <v>189700966</v>
      </c>
    </row>
    <row r="77">
      <c r="A77" s="2">
        <f>IFERROR(__xludf.DUMMYFUNCTION("""COMPUTED_VALUE"""),45821.66666666667)</f>
        <v>45821.66667</v>
      </c>
      <c r="B77" s="1">
        <f>IFERROR(__xludf.DUMMYFUNCTION("""COMPUTED_VALUE"""),1407.91)</f>
        <v>1407.91</v>
      </c>
      <c r="D77" s="2">
        <f>IFERROR(__xludf.DUMMYFUNCTION("""COMPUTED_VALUE"""),45821.66666666667)</f>
        <v>45821.66667</v>
      </c>
      <c r="E77" s="1">
        <f>IFERROR(__xludf.DUMMYFUNCTION("""COMPUTED_VALUE"""),1449.9)</f>
        <v>1449.9</v>
      </c>
      <c r="G77" s="2">
        <f>IFERROR(__xludf.DUMMYFUNCTION("""COMPUTED_VALUE"""),45821.66666666667)</f>
        <v>45821.66667</v>
      </c>
      <c r="H77" s="1">
        <f>IFERROR(__xludf.DUMMYFUNCTION("""COMPUTED_VALUE"""),1405.62)</f>
        <v>1405.62</v>
      </c>
      <c r="J77" s="2">
        <f>IFERROR(__xludf.DUMMYFUNCTION("""COMPUTED_VALUE"""),45821.66666666667)</f>
        <v>45821.66667</v>
      </c>
      <c r="K77" s="1">
        <f>IFERROR(__xludf.DUMMYFUNCTION("""COMPUTED_VALUE"""),1410.86)</f>
        <v>1410.86</v>
      </c>
      <c r="M77" s="2">
        <f>IFERROR(__xludf.DUMMYFUNCTION("""COMPUTED_VALUE"""),45821.66666666667)</f>
        <v>45821.66667</v>
      </c>
      <c r="N77" s="1">
        <f>IFERROR(__xludf.DUMMYFUNCTION("""COMPUTED_VALUE"""),1.7420803E8)</f>
        <v>174208030</v>
      </c>
    </row>
    <row r="78">
      <c r="A78" s="2">
        <f>IFERROR(__xludf.DUMMYFUNCTION("""COMPUTED_VALUE"""),45828.66666666667)</f>
        <v>45828.66667</v>
      </c>
      <c r="B78" s="1">
        <f>IFERROR(__xludf.DUMMYFUNCTION("""COMPUTED_VALUE"""),1414.47)</f>
        <v>1414.47</v>
      </c>
      <c r="D78" s="2">
        <f>IFERROR(__xludf.DUMMYFUNCTION("""COMPUTED_VALUE"""),45828.66666666667)</f>
        <v>45828.66667</v>
      </c>
      <c r="E78" s="1">
        <f>IFERROR(__xludf.DUMMYFUNCTION("""COMPUTED_VALUE"""),1429.8)</f>
        <v>1429.8</v>
      </c>
      <c r="G78" s="2">
        <f>IFERROR(__xludf.DUMMYFUNCTION("""COMPUTED_VALUE"""),45828.66666666667)</f>
        <v>45828.66667</v>
      </c>
      <c r="H78" s="1">
        <f>IFERROR(__xludf.DUMMYFUNCTION("""COMPUTED_VALUE"""),1399.45)</f>
        <v>1399.45</v>
      </c>
      <c r="J78" s="2">
        <f>IFERROR(__xludf.DUMMYFUNCTION("""COMPUTED_VALUE"""),45828.66666666667)</f>
        <v>45828.66667</v>
      </c>
      <c r="K78" s="1">
        <f>IFERROR(__xludf.DUMMYFUNCTION("""COMPUTED_VALUE"""),1410.17)</f>
        <v>1410.17</v>
      </c>
      <c r="M78" s="2">
        <f>IFERROR(__xludf.DUMMYFUNCTION("""COMPUTED_VALUE"""),45828.66666666667)</f>
        <v>45828.66667</v>
      </c>
      <c r="N78" s="1">
        <f>IFERROR(__xludf.DUMMYFUNCTION("""COMPUTED_VALUE"""),1.71786943E8)</f>
        <v>171786943</v>
      </c>
    </row>
    <row r="79">
      <c r="A79" s="2">
        <f>IFERROR(__xludf.DUMMYFUNCTION("""COMPUTED_VALUE"""),45835.66666666667)</f>
        <v>45835.66667</v>
      </c>
      <c r="B79" s="1">
        <f>IFERROR(__xludf.DUMMYFUNCTION("""COMPUTED_VALUE"""),1408.23)</f>
        <v>1408.23</v>
      </c>
      <c r="D79" s="2">
        <f>IFERROR(__xludf.DUMMYFUNCTION("""COMPUTED_VALUE"""),45835.66666666667)</f>
        <v>45835.66667</v>
      </c>
      <c r="E79" s="1">
        <f>IFERROR(__xludf.DUMMYFUNCTION("""COMPUTED_VALUE"""),1453.5)</f>
        <v>1453.5</v>
      </c>
      <c r="G79" s="2">
        <f>IFERROR(__xludf.DUMMYFUNCTION("""COMPUTED_VALUE"""),45835.66666666667)</f>
        <v>45835.66667</v>
      </c>
      <c r="H79" s="1">
        <f>IFERROR(__xludf.DUMMYFUNCTION("""COMPUTED_VALUE"""),1404.42)</f>
        <v>1404.42</v>
      </c>
      <c r="J79" s="2">
        <f>IFERROR(__xludf.DUMMYFUNCTION("""COMPUTED_VALUE"""),45835.66666666667)</f>
        <v>45835.66667</v>
      </c>
      <c r="K79" s="1">
        <f>IFERROR(__xludf.DUMMYFUNCTION("""COMPUTED_VALUE"""),1451.58)</f>
        <v>1451.58</v>
      </c>
      <c r="M79" s="2">
        <f>IFERROR(__xludf.DUMMYFUNCTION("""COMPUTED_VALUE"""),45835.66666666667)</f>
        <v>45835.66667</v>
      </c>
      <c r="N79" s="1">
        <f>IFERROR(__xludf.DUMMYFUNCTION("""COMPUTED_VALUE"""),2.11283105E8)</f>
        <v>211283105</v>
      </c>
    </row>
    <row r="80">
      <c r="A80" s="2">
        <f>IFERROR(__xludf.DUMMYFUNCTION("""COMPUTED_VALUE"""),45841.54166666667)</f>
        <v>45841.54167</v>
      </c>
      <c r="B80" s="1">
        <f>IFERROR(__xludf.DUMMYFUNCTION("""COMPUTED_VALUE"""),1450.22)</f>
        <v>1450.22</v>
      </c>
      <c r="D80" s="2">
        <f>IFERROR(__xludf.DUMMYFUNCTION("""COMPUTED_VALUE"""),45841.54166666667)</f>
        <v>45841.54167</v>
      </c>
      <c r="E80" s="1">
        <f>IFERROR(__xludf.DUMMYFUNCTION("""COMPUTED_VALUE"""),1509.7)</f>
        <v>1509.7</v>
      </c>
      <c r="G80" s="2">
        <f>IFERROR(__xludf.DUMMYFUNCTION("""COMPUTED_VALUE"""),45841.54166666667)</f>
        <v>45841.54167</v>
      </c>
      <c r="H80" s="1">
        <f>IFERROR(__xludf.DUMMYFUNCTION("""COMPUTED_VALUE"""),1439.72)</f>
        <v>1439.72</v>
      </c>
      <c r="J80" s="2">
        <f>IFERROR(__xludf.DUMMYFUNCTION("""COMPUTED_VALUE"""),45841.54166666667)</f>
        <v>45841.54167</v>
      </c>
      <c r="K80" s="1">
        <f>IFERROR(__xludf.DUMMYFUNCTION("""COMPUTED_VALUE"""),1495.71)</f>
        <v>1495.71</v>
      </c>
      <c r="M80" s="2">
        <f>IFERROR(__xludf.DUMMYFUNCTION("""COMPUTED_VALUE"""),45841.54166666667)</f>
        <v>45841.54167</v>
      </c>
      <c r="N80" s="1">
        <f>IFERROR(__xludf.DUMMYFUNCTION("""COMPUTED_VALUE"""),1.31101064E8)</f>
        <v>131101064</v>
      </c>
    </row>
    <row r="81">
      <c r="A81" s="2">
        <f>IFERROR(__xludf.DUMMYFUNCTION("""COMPUTED_VALUE"""),45849.66666666667)</f>
        <v>45849.66667</v>
      </c>
      <c r="B81" s="1">
        <f>IFERROR(__xludf.DUMMYFUNCTION("""COMPUTED_VALUE"""),1493.28)</f>
        <v>1493.28</v>
      </c>
      <c r="D81" s="2">
        <f>IFERROR(__xludf.DUMMYFUNCTION("""COMPUTED_VALUE"""),45849.66666666667)</f>
        <v>45849.66667</v>
      </c>
      <c r="E81" s="1">
        <f>IFERROR(__xludf.DUMMYFUNCTION("""COMPUTED_VALUE"""),1514.46)</f>
        <v>1514.46</v>
      </c>
      <c r="G81" s="2">
        <f>IFERROR(__xludf.DUMMYFUNCTION("""COMPUTED_VALUE"""),45849.66666666667)</f>
        <v>45849.66667</v>
      </c>
      <c r="H81" s="1">
        <f>IFERROR(__xludf.DUMMYFUNCTION("""COMPUTED_VALUE"""),1463.5)</f>
        <v>1463.5</v>
      </c>
      <c r="J81" s="2">
        <f>IFERROR(__xludf.DUMMYFUNCTION("""COMPUTED_VALUE"""),45849.66666666667)</f>
        <v>45849.66667</v>
      </c>
      <c r="K81" s="1">
        <f>IFERROR(__xludf.DUMMYFUNCTION("""COMPUTED_VALUE"""),1488.1)</f>
        <v>1488.1</v>
      </c>
      <c r="M81" s="2">
        <f>IFERROR(__xludf.DUMMYFUNCTION("""COMPUTED_VALUE"""),45849.66666666667)</f>
        <v>45849.66667</v>
      </c>
      <c r="N81" s="1">
        <f>IFERROR(__xludf.DUMMYFUNCTION("""COMPUTED_VALUE"""),1.7432308E8)</f>
        <v>174323080</v>
      </c>
    </row>
    <row r="82">
      <c r="A82" s="2">
        <f>IFERROR(__xludf.DUMMYFUNCTION("""COMPUTED_VALUE"""),45856.66666666667)</f>
        <v>45856.66667</v>
      </c>
      <c r="B82" s="1">
        <f>IFERROR(__xludf.DUMMYFUNCTION("""COMPUTED_VALUE"""),1486.1)</f>
        <v>1486.1</v>
      </c>
      <c r="D82" s="2">
        <f>IFERROR(__xludf.DUMMYFUNCTION("""COMPUTED_VALUE"""),45856.66666666667)</f>
        <v>45856.66667</v>
      </c>
      <c r="E82" s="1">
        <f>IFERROR(__xludf.DUMMYFUNCTION("""COMPUTED_VALUE"""),1486.1)</f>
        <v>1486.1</v>
      </c>
      <c r="G82" s="2">
        <f>IFERROR(__xludf.DUMMYFUNCTION("""COMPUTED_VALUE"""),45856.66666666667)</f>
        <v>45856.66667</v>
      </c>
      <c r="H82" s="1">
        <f>IFERROR(__xludf.DUMMYFUNCTION("""COMPUTED_VALUE"""),1442.38)</f>
        <v>1442.38</v>
      </c>
      <c r="J82" s="2">
        <f>IFERROR(__xludf.DUMMYFUNCTION("""COMPUTED_VALUE"""),45856.66666666667)</f>
        <v>45856.66667</v>
      </c>
      <c r="K82" s="1">
        <f>IFERROR(__xludf.DUMMYFUNCTION("""COMPUTED_VALUE"""),1456.92)</f>
        <v>1456.92</v>
      </c>
      <c r="M82" s="2">
        <f>IFERROR(__xludf.DUMMYFUNCTION("""COMPUTED_VALUE"""),45856.66666666667)</f>
        <v>45856.66667</v>
      </c>
      <c r="N82" s="1">
        <f>IFERROR(__xludf.DUMMYFUNCTION("""COMPUTED_VALUE"""),2.09786808E8)</f>
        <v>209786808</v>
      </c>
    </row>
    <row r="83">
      <c r="A83" s="2">
        <f>IFERROR(__xludf.DUMMYFUNCTION("""COMPUTED_VALUE"""),45863.66666666667)</f>
        <v>45863.66667</v>
      </c>
      <c r="B83" s="1">
        <f>IFERROR(__xludf.DUMMYFUNCTION("""COMPUTED_VALUE"""),1460.08)</f>
        <v>1460.08</v>
      </c>
      <c r="D83" s="2">
        <f>IFERROR(__xludf.DUMMYFUNCTION("""COMPUTED_VALUE"""),45863.66666666667)</f>
        <v>45863.66667</v>
      </c>
      <c r="E83" s="1">
        <f>IFERROR(__xludf.DUMMYFUNCTION("""COMPUTED_VALUE"""),1505.57)</f>
        <v>1505.57</v>
      </c>
      <c r="G83" s="2">
        <f>IFERROR(__xludf.DUMMYFUNCTION("""COMPUTED_VALUE"""),45863.66666666667)</f>
        <v>45863.66667</v>
      </c>
      <c r="H83" s="1">
        <f>IFERROR(__xludf.DUMMYFUNCTION("""COMPUTED_VALUE"""),1457.25)</f>
        <v>1457.25</v>
      </c>
      <c r="J83" s="2">
        <f>IFERROR(__xludf.DUMMYFUNCTION("""COMPUTED_VALUE"""),45863.66666666667)</f>
        <v>45863.66667</v>
      </c>
      <c r="K83" s="1">
        <f>IFERROR(__xludf.DUMMYFUNCTION("""COMPUTED_VALUE"""),1502.93)</f>
        <v>1502.93</v>
      </c>
      <c r="M83" s="2">
        <f>IFERROR(__xludf.DUMMYFUNCTION("""COMPUTED_VALUE"""),45863.66666666667)</f>
        <v>45863.66667</v>
      </c>
      <c r="N83" s="1">
        <f>IFERROR(__xludf.DUMMYFUNCTION("""COMPUTED_VALUE"""),2.70502767E8)</f>
        <v>270502767</v>
      </c>
    </row>
    <row r="84">
      <c r="A84" s="2">
        <f>IFERROR(__xludf.DUMMYFUNCTION("""COMPUTED_VALUE"""),45870.66666666667)</f>
        <v>45870.66667</v>
      </c>
      <c r="B84" s="1">
        <f>IFERROR(__xludf.DUMMYFUNCTION("""COMPUTED_VALUE"""),1501.49)</f>
        <v>1501.49</v>
      </c>
      <c r="D84" s="2">
        <f>IFERROR(__xludf.DUMMYFUNCTION("""COMPUTED_VALUE"""),45870.66666666667)</f>
        <v>45870.66667</v>
      </c>
      <c r="E84" s="1">
        <f>IFERROR(__xludf.DUMMYFUNCTION("""COMPUTED_VALUE"""),1517.35)</f>
        <v>1517.35</v>
      </c>
      <c r="G84" s="2">
        <f>IFERROR(__xludf.DUMMYFUNCTION("""COMPUTED_VALUE"""),45870.66666666667)</f>
        <v>45870.66667</v>
      </c>
      <c r="H84" s="1">
        <f>IFERROR(__xludf.DUMMYFUNCTION("""COMPUTED_VALUE"""),1393.08)</f>
        <v>1393.08</v>
      </c>
      <c r="J84" s="2">
        <f>IFERROR(__xludf.DUMMYFUNCTION("""COMPUTED_VALUE"""),45870.66666666667)</f>
        <v>45870.66667</v>
      </c>
      <c r="K84" s="1">
        <f>IFERROR(__xludf.DUMMYFUNCTION("""COMPUTED_VALUE"""),1395.95)</f>
        <v>1395.95</v>
      </c>
      <c r="M84" s="2">
        <f>IFERROR(__xludf.DUMMYFUNCTION("""COMPUTED_VALUE"""),45870.66666666667)</f>
        <v>45870.66667</v>
      </c>
      <c r="N84" s="1">
        <f>IFERROR(__xludf.DUMMYFUNCTION("""COMPUTED_VALUE"""),3.78853014E8)</f>
        <v>378853014</v>
      </c>
    </row>
    <row r="85">
      <c r="A85" s="2">
        <f>IFERROR(__xludf.DUMMYFUNCTION("""COMPUTED_VALUE"""),45877.66666666667)</f>
        <v>45877.66667</v>
      </c>
      <c r="B85" s="1">
        <f>IFERROR(__xludf.DUMMYFUNCTION("""COMPUTED_VALUE"""),1398.61)</f>
        <v>1398.61</v>
      </c>
      <c r="D85" s="2">
        <f>IFERROR(__xludf.DUMMYFUNCTION("""COMPUTED_VALUE"""),45877.66666666667)</f>
        <v>45877.66667</v>
      </c>
      <c r="E85" s="1">
        <f>IFERROR(__xludf.DUMMYFUNCTION("""COMPUTED_VALUE"""),1451.83)</f>
        <v>1451.83</v>
      </c>
      <c r="G85" s="2">
        <f>IFERROR(__xludf.DUMMYFUNCTION("""COMPUTED_VALUE"""),45877.66666666667)</f>
        <v>45877.66667</v>
      </c>
      <c r="H85" s="1">
        <f>IFERROR(__xludf.DUMMYFUNCTION("""COMPUTED_VALUE"""),1398.61)</f>
        <v>1398.61</v>
      </c>
      <c r="J85" s="2">
        <f>IFERROR(__xludf.DUMMYFUNCTION("""COMPUTED_VALUE"""),45877.66666666667)</f>
        <v>45877.66667</v>
      </c>
      <c r="K85" s="1">
        <f>IFERROR(__xludf.DUMMYFUNCTION("""COMPUTED_VALUE"""),1422.63)</f>
        <v>1422.63</v>
      </c>
      <c r="M85" s="2">
        <f>IFERROR(__xludf.DUMMYFUNCTION("""COMPUTED_VALUE"""),45877.66666666667)</f>
        <v>45877.66667</v>
      </c>
      <c r="N85" s="1">
        <f>IFERROR(__xludf.DUMMYFUNCTION("""COMPUTED_VALUE"""),1.95733602E8)</f>
        <v>195733602</v>
      </c>
    </row>
    <row r="86">
      <c r="A86" s="2">
        <f>IFERROR(__xludf.DUMMYFUNCTION("""COMPUTED_VALUE"""),45884.66666666667)</f>
        <v>45884.66667</v>
      </c>
      <c r="B86" s="1">
        <f>IFERROR(__xludf.DUMMYFUNCTION("""COMPUTED_VALUE"""),1423.7)</f>
        <v>1423.7</v>
      </c>
      <c r="D86" s="2">
        <f>IFERROR(__xludf.DUMMYFUNCTION("""COMPUTED_VALUE"""),45884.66666666667)</f>
        <v>45884.66667</v>
      </c>
      <c r="E86" s="1">
        <f>IFERROR(__xludf.DUMMYFUNCTION("""COMPUTED_VALUE"""),1455.08)</f>
        <v>1455.08</v>
      </c>
      <c r="G86" s="2">
        <f>IFERROR(__xludf.DUMMYFUNCTION("""COMPUTED_VALUE"""),45884.66666666667)</f>
        <v>45884.66667</v>
      </c>
      <c r="H86" s="1">
        <f>IFERROR(__xludf.DUMMYFUNCTION("""COMPUTED_VALUE"""),1401.61)</f>
        <v>1401.61</v>
      </c>
      <c r="J86" s="2">
        <f>IFERROR(__xludf.DUMMYFUNCTION("""COMPUTED_VALUE"""),45884.66666666667)</f>
        <v>45884.66667</v>
      </c>
      <c r="K86" s="1">
        <f>IFERROR(__xludf.DUMMYFUNCTION("""COMPUTED_VALUE"""),1440.73)</f>
        <v>1440.73</v>
      </c>
      <c r="M86" s="2">
        <f>IFERROR(__xludf.DUMMYFUNCTION("""COMPUTED_VALUE"""),45884.66666666667)</f>
        <v>45884.66667</v>
      </c>
      <c r="N86" s="1">
        <f>IFERROR(__xludf.DUMMYFUNCTION("""COMPUTED_VALUE"""),2.45942233E8)</f>
        <v>245942233</v>
      </c>
    </row>
    <row r="87">
      <c r="A87" s="2">
        <f>IFERROR(__xludf.DUMMYFUNCTION("""COMPUTED_VALUE"""),45891.66666666667)</f>
        <v>45891.66667</v>
      </c>
      <c r="B87" s="1">
        <f>IFERROR(__xludf.DUMMYFUNCTION("""COMPUTED_VALUE"""),1436.98)</f>
        <v>1436.98</v>
      </c>
      <c r="D87" s="2">
        <f>IFERROR(__xludf.DUMMYFUNCTION("""COMPUTED_VALUE"""),45891.66666666667)</f>
        <v>45891.66667</v>
      </c>
      <c r="E87" s="1">
        <f>IFERROR(__xludf.DUMMYFUNCTION("""COMPUTED_VALUE"""),1494.3)</f>
        <v>1494.3</v>
      </c>
      <c r="G87" s="2">
        <f>IFERROR(__xludf.DUMMYFUNCTION("""COMPUTED_VALUE"""),45891.66666666667)</f>
        <v>45891.66667</v>
      </c>
      <c r="H87" s="1">
        <f>IFERROR(__xludf.DUMMYFUNCTION("""COMPUTED_VALUE"""),1429.26)</f>
        <v>1429.26</v>
      </c>
      <c r="J87" s="2">
        <f>IFERROR(__xludf.DUMMYFUNCTION("""COMPUTED_VALUE"""),45891.66666666667)</f>
        <v>45891.66667</v>
      </c>
      <c r="K87" s="1">
        <f>IFERROR(__xludf.DUMMYFUNCTION("""COMPUTED_VALUE"""),1468.41)</f>
        <v>1468.41</v>
      </c>
      <c r="M87" s="2">
        <f>IFERROR(__xludf.DUMMYFUNCTION("""COMPUTED_VALUE"""),45891.66666666667)</f>
        <v>45891.66667</v>
      </c>
      <c r="N87" s="1">
        <f>IFERROR(__xludf.DUMMYFUNCTION("""COMPUTED_VALUE"""),3.04645662E8)</f>
        <v>304645662</v>
      </c>
    </row>
    <row r="88">
      <c r="A88" s="2">
        <f>IFERROR(__xludf.DUMMYFUNCTION("""COMPUTED_VALUE"""),45898.66666666667)</f>
        <v>45898.66667</v>
      </c>
      <c r="B88" s="1">
        <f>IFERROR(__xludf.DUMMYFUNCTION("""COMPUTED_VALUE"""),1467.83)</f>
        <v>1467.83</v>
      </c>
      <c r="D88" s="2">
        <f>IFERROR(__xludf.DUMMYFUNCTION("""COMPUTED_VALUE"""),45898.66666666667)</f>
        <v>45898.66667</v>
      </c>
      <c r="E88" s="1">
        <f>IFERROR(__xludf.DUMMYFUNCTION("""COMPUTED_VALUE"""),1469.27)</f>
        <v>1469.27</v>
      </c>
      <c r="G88" s="2">
        <f>IFERROR(__xludf.DUMMYFUNCTION("""COMPUTED_VALUE"""),45898.66666666667)</f>
        <v>45898.66667</v>
      </c>
      <c r="H88" s="1">
        <f>IFERROR(__xludf.DUMMYFUNCTION("""COMPUTED_VALUE"""),1415.54)</f>
        <v>1415.54</v>
      </c>
      <c r="J88" s="2">
        <f>IFERROR(__xludf.DUMMYFUNCTION("""COMPUTED_VALUE"""),45898.66666666667)</f>
        <v>45898.66667</v>
      </c>
      <c r="K88" s="1">
        <f>IFERROR(__xludf.DUMMYFUNCTION("""COMPUTED_VALUE"""),1429.27)</f>
        <v>1429.27</v>
      </c>
      <c r="M88" s="2">
        <f>IFERROR(__xludf.DUMMYFUNCTION("""COMPUTED_VALUE"""),45898.66666666667)</f>
        <v>45898.66667</v>
      </c>
      <c r="N88" s="1">
        <f>IFERROR(__xludf.DUMMYFUNCTION("""COMPUTED_VALUE"""),2.95857848E8)</f>
        <v>295857848</v>
      </c>
    </row>
    <row r="89">
      <c r="A89" s="2">
        <f>IFERROR(__xludf.DUMMYFUNCTION("""COMPUTED_VALUE"""),45905.66666666667)</f>
        <v>45905.66667</v>
      </c>
      <c r="B89" s="1">
        <f>IFERROR(__xludf.DUMMYFUNCTION("""COMPUTED_VALUE"""),1426.13)</f>
        <v>1426.13</v>
      </c>
      <c r="D89" s="2">
        <f>IFERROR(__xludf.DUMMYFUNCTION("""COMPUTED_VALUE"""),45905.66666666667)</f>
        <v>45905.66667</v>
      </c>
      <c r="E89" s="1">
        <f>IFERROR(__xludf.DUMMYFUNCTION("""COMPUTED_VALUE"""),1430.01)</f>
        <v>1430.01</v>
      </c>
      <c r="G89" s="2">
        <f>IFERROR(__xludf.DUMMYFUNCTION("""COMPUTED_VALUE"""),45905.66666666667)</f>
        <v>45905.66667</v>
      </c>
      <c r="H89" s="1">
        <f>IFERROR(__xludf.DUMMYFUNCTION("""COMPUTED_VALUE"""),1397.71)</f>
        <v>1397.71</v>
      </c>
      <c r="J89" s="2">
        <f>IFERROR(__xludf.DUMMYFUNCTION("""COMPUTED_VALUE"""),45905.66666666667)</f>
        <v>45905.66667</v>
      </c>
      <c r="K89" s="1">
        <f>IFERROR(__xludf.DUMMYFUNCTION("""COMPUTED_VALUE"""),1413.76)</f>
        <v>1413.76</v>
      </c>
      <c r="M89" s="2">
        <f>IFERROR(__xludf.DUMMYFUNCTION("""COMPUTED_VALUE"""),45905.66666666667)</f>
        <v>45905.66667</v>
      </c>
      <c r="N89" s="1">
        <f>IFERROR(__xludf.DUMMYFUNCTION("""COMPUTED_VALUE"""),1.62062544E8)</f>
        <v>162062544</v>
      </c>
    </row>
    <row r="90">
      <c r="A90" s="2">
        <f>IFERROR(__xludf.DUMMYFUNCTION("""COMPUTED_VALUE"""),45912.66666666667)</f>
        <v>45912.66667</v>
      </c>
      <c r="B90" s="1">
        <f>IFERROR(__xludf.DUMMYFUNCTION("""COMPUTED_VALUE"""),1414.16)</f>
        <v>1414.16</v>
      </c>
      <c r="D90" s="2">
        <f>IFERROR(__xludf.DUMMYFUNCTION("""COMPUTED_VALUE"""),45912.66666666667)</f>
        <v>45912.66667</v>
      </c>
      <c r="E90" s="1">
        <f>IFERROR(__xludf.DUMMYFUNCTION("""COMPUTED_VALUE"""),1414.16)</f>
        <v>1414.16</v>
      </c>
      <c r="G90" s="2">
        <f>IFERROR(__xludf.DUMMYFUNCTION("""COMPUTED_VALUE"""),45912.66666666667)</f>
        <v>45912.66667</v>
      </c>
      <c r="H90" s="1">
        <f>IFERROR(__xludf.DUMMYFUNCTION("""COMPUTED_VALUE"""),1373.71)</f>
        <v>1373.71</v>
      </c>
      <c r="J90" s="2">
        <f>IFERROR(__xludf.DUMMYFUNCTION("""COMPUTED_VALUE"""),45912.66666666667)</f>
        <v>45912.66667</v>
      </c>
      <c r="K90" s="1">
        <f>IFERROR(__xludf.DUMMYFUNCTION("""COMPUTED_VALUE"""),1398.14)</f>
        <v>1398.14</v>
      </c>
      <c r="M90" s="2">
        <f>IFERROR(__xludf.DUMMYFUNCTION("""COMPUTED_VALUE"""),45912.66666666667)</f>
        <v>45912.66667</v>
      </c>
      <c r="N90" s="1">
        <f>IFERROR(__xludf.DUMMYFUNCTION("""COMPUTED_VALUE"""),1.90286697E8)</f>
        <v>190286697</v>
      </c>
    </row>
    <row r="91">
      <c r="A91" s="2">
        <f>IFERROR(__xludf.DUMMYFUNCTION("""COMPUTED_VALUE"""),45919.66666666667)</f>
        <v>45919.66667</v>
      </c>
      <c r="B91" s="1">
        <f>IFERROR(__xludf.DUMMYFUNCTION("""COMPUTED_VALUE"""),1402.27)</f>
        <v>1402.27</v>
      </c>
      <c r="D91" s="2">
        <f>IFERROR(__xludf.DUMMYFUNCTION("""COMPUTED_VALUE"""),45919.66666666667)</f>
        <v>45919.66667</v>
      </c>
      <c r="E91" s="1">
        <f>IFERROR(__xludf.DUMMYFUNCTION("""COMPUTED_VALUE"""),1430.12)</f>
        <v>1430.12</v>
      </c>
      <c r="G91" s="2">
        <f>IFERROR(__xludf.DUMMYFUNCTION("""COMPUTED_VALUE"""),45919.66666666667)</f>
        <v>45919.66667</v>
      </c>
      <c r="H91" s="1">
        <f>IFERROR(__xludf.DUMMYFUNCTION("""COMPUTED_VALUE"""),1394.9)</f>
        <v>1394.9</v>
      </c>
      <c r="J91" s="2">
        <f>IFERROR(__xludf.DUMMYFUNCTION("""COMPUTED_VALUE"""),45919.66666666667)</f>
        <v>45919.66667</v>
      </c>
      <c r="K91" s="1">
        <f>IFERROR(__xludf.DUMMYFUNCTION("""COMPUTED_VALUE"""),1412.13)</f>
        <v>1412.13</v>
      </c>
      <c r="M91" s="2">
        <f>IFERROR(__xludf.DUMMYFUNCTION("""COMPUTED_VALUE"""),45919.66666666667)</f>
        <v>45919.66667</v>
      </c>
      <c r="N91" s="1">
        <f>IFERROR(__xludf.DUMMYFUNCTION("""COMPUTED_VALUE"""),2.54524491E8)</f>
        <v>254524491</v>
      </c>
    </row>
  </sheetData>
  <drawing r:id="rId1"/>
</worksheet>
</file>