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tr">
        <f>IFERROR(__xludf.DUMMYFUNCTION("GOOGLEFINANCE(""DJUSLW"", ""open"", DATE(2024,1,1), TODAY(), ""WEEKLY"")"),"Date")</f>
        <v>Date</v>
      </c>
      <c r="B1" s="1" t="str">
        <f>IFERROR(__xludf.DUMMYFUNCTION("""COMPUTED_VALUE"""),"Open")</f>
        <v>Open</v>
      </c>
      <c r="D1" s="1" t="str">
        <f>IFERROR(__xludf.DUMMYFUNCTION("GOOGLEFINANCE(""DJUSLW"", ""high"", DATE(2024,1,1), TODAY(), ""WEEKLY"")"),"Date")</f>
        <v>Date</v>
      </c>
      <c r="E1" s="1" t="str">
        <f>IFERROR(__xludf.DUMMYFUNCTION("""COMPUTED_VALUE"""),"High")</f>
        <v>High</v>
      </c>
      <c r="G1" s="1" t="str">
        <f>IFERROR(__xludf.DUMMYFUNCTION("GOOGLEFINANCE(""DJUSLW"", ""low"", DATE(2024,1,1), TODAY(), ""WEEKLY"")"),"Date")</f>
        <v>Date</v>
      </c>
      <c r="H1" s="1" t="str">
        <f>IFERROR(__xludf.DUMMYFUNCTION("""COMPUTED_VALUE"""),"Low")</f>
        <v>Low</v>
      </c>
      <c r="J1" s="1" t="str">
        <f>IFERROR(__xludf.DUMMYFUNCTION("GOOGLEFINANCE(""DJUSLW"", ""close"", DATE(2024,1,1), TODAY(), ""WEEKLY"")"),"Date")</f>
        <v>Date</v>
      </c>
      <c r="K1" s="1" t="str">
        <f>IFERROR(__xludf.DUMMYFUNCTION("""COMPUTED_VALUE"""),"Close")</f>
        <v>Close</v>
      </c>
      <c r="M1" s="1" t="str">
        <f>IFERROR(__xludf.DUMMYFUNCTION("GOOGLEFINANCE(""DJUSLW"", ""volume"", DATE(2024,1,1), TODAY(), ""WEEKLY"")"),"Date")</f>
        <v>Date</v>
      </c>
      <c r="N1" s="1" t="str">
        <f>IFERROR(__xludf.DUMMYFUNCTION("""COMPUTED_VALUE"""),"Volume")</f>
        <v>Volume</v>
      </c>
    </row>
    <row r="2">
      <c r="A2" s="2">
        <f>IFERROR(__xludf.DUMMYFUNCTION("""COMPUTED_VALUE"""),45296.66666666667)</f>
        <v>45296.66667</v>
      </c>
      <c r="B2" s="1">
        <f>IFERROR(__xludf.DUMMYFUNCTION("""COMPUTED_VALUE"""),1550.13)</f>
        <v>1550.13</v>
      </c>
      <c r="D2" s="2">
        <f>IFERROR(__xludf.DUMMYFUNCTION("""COMPUTED_VALUE"""),45296.66666666667)</f>
        <v>45296.66667</v>
      </c>
      <c r="E2" s="1">
        <f>IFERROR(__xludf.DUMMYFUNCTION("""COMPUTED_VALUE"""),1558.85)</f>
        <v>1558.85</v>
      </c>
      <c r="G2" s="2">
        <f>IFERROR(__xludf.DUMMYFUNCTION("""COMPUTED_VALUE"""),45296.66666666667)</f>
        <v>45296.66667</v>
      </c>
      <c r="H2" s="1">
        <f>IFERROR(__xludf.DUMMYFUNCTION("""COMPUTED_VALUE"""),1518.44)</f>
        <v>1518.44</v>
      </c>
      <c r="J2" s="2">
        <f>IFERROR(__xludf.DUMMYFUNCTION("""COMPUTED_VALUE"""),45296.66666666667)</f>
        <v>45296.66667</v>
      </c>
      <c r="K2" s="1">
        <f>IFERROR(__xludf.DUMMYFUNCTION("""COMPUTED_VALUE"""),1527.22)</f>
        <v>1527.22</v>
      </c>
      <c r="M2" s="2">
        <f>IFERROR(__xludf.DUMMYFUNCTION("""COMPUTED_VALUE"""),45296.66666666667)</f>
        <v>45296.66667</v>
      </c>
      <c r="N2" s="1">
        <f>IFERROR(__xludf.DUMMYFUNCTION("""COMPUTED_VALUE"""),0.0)</f>
        <v>0</v>
      </c>
    </row>
    <row r="3">
      <c r="A3" s="2">
        <f>IFERROR(__xludf.DUMMYFUNCTION("""COMPUTED_VALUE"""),45303.66666666667)</f>
        <v>45303.66667</v>
      </c>
      <c r="B3" s="1">
        <f>IFERROR(__xludf.DUMMYFUNCTION("""COMPUTED_VALUE"""),1527.26)</f>
        <v>1527.26</v>
      </c>
      <c r="D3" s="2">
        <f>IFERROR(__xludf.DUMMYFUNCTION("""COMPUTED_VALUE"""),45303.66666666667)</f>
        <v>45303.66667</v>
      </c>
      <c r="E3" s="1">
        <f>IFERROR(__xludf.DUMMYFUNCTION("""COMPUTED_VALUE"""),1550.37)</f>
        <v>1550.37</v>
      </c>
      <c r="G3" s="2">
        <f>IFERROR(__xludf.DUMMYFUNCTION("""COMPUTED_VALUE"""),45303.66666666667)</f>
        <v>45303.66667</v>
      </c>
      <c r="H3" s="1">
        <f>IFERROR(__xludf.DUMMYFUNCTION("""COMPUTED_VALUE"""),1524.72)</f>
        <v>1524.72</v>
      </c>
      <c r="J3" s="2">
        <f>IFERROR(__xludf.DUMMYFUNCTION("""COMPUTED_VALUE"""),45303.66666666667)</f>
        <v>45303.66667</v>
      </c>
      <c r="K3" s="1">
        <f>IFERROR(__xludf.DUMMYFUNCTION("""COMPUTED_VALUE"""),1536.1)</f>
        <v>1536.1</v>
      </c>
      <c r="M3" s="2">
        <f>IFERROR(__xludf.DUMMYFUNCTION("""COMPUTED_VALUE"""),45303.66666666667)</f>
        <v>45303.66667</v>
      </c>
      <c r="N3" s="1">
        <f>IFERROR(__xludf.DUMMYFUNCTION("""COMPUTED_VALUE"""),0.0)</f>
        <v>0</v>
      </c>
    </row>
    <row r="4">
      <c r="A4" s="2">
        <f>IFERROR(__xludf.DUMMYFUNCTION("""COMPUTED_VALUE"""),45310.66666666667)</f>
        <v>45310.66667</v>
      </c>
      <c r="B4" s="1">
        <f>IFERROR(__xludf.DUMMYFUNCTION("""COMPUTED_VALUE"""),1527.89)</f>
        <v>1527.89</v>
      </c>
      <c r="D4" s="2">
        <f>IFERROR(__xludf.DUMMYFUNCTION("""COMPUTED_VALUE"""),45310.66666666667)</f>
        <v>45310.66667</v>
      </c>
      <c r="E4" s="1">
        <f>IFERROR(__xludf.DUMMYFUNCTION("""COMPUTED_VALUE"""),1537.74)</f>
        <v>1537.74</v>
      </c>
      <c r="G4" s="2">
        <f>IFERROR(__xludf.DUMMYFUNCTION("""COMPUTED_VALUE"""),45310.66666666667)</f>
        <v>45310.66667</v>
      </c>
      <c r="H4" s="1">
        <f>IFERROR(__xludf.DUMMYFUNCTION("""COMPUTED_VALUE"""),1505.93)</f>
        <v>1505.93</v>
      </c>
      <c r="J4" s="2">
        <f>IFERROR(__xludf.DUMMYFUNCTION("""COMPUTED_VALUE"""),45310.66666666667)</f>
        <v>45310.66667</v>
      </c>
      <c r="K4" s="1">
        <f>IFERROR(__xludf.DUMMYFUNCTION("""COMPUTED_VALUE"""),1535.81)</f>
        <v>1535.81</v>
      </c>
      <c r="M4" s="2">
        <f>IFERROR(__xludf.DUMMYFUNCTION("""COMPUTED_VALUE"""),45310.66666666667)</f>
        <v>45310.66667</v>
      </c>
      <c r="N4" s="1">
        <f>IFERROR(__xludf.DUMMYFUNCTION("""COMPUTED_VALUE"""),0.0)</f>
        <v>0</v>
      </c>
    </row>
    <row r="5">
      <c r="A5" s="2">
        <f>IFERROR(__xludf.DUMMYFUNCTION("""COMPUTED_VALUE"""),45317.66666666667)</f>
        <v>45317.66667</v>
      </c>
      <c r="B5" s="1">
        <f>IFERROR(__xludf.DUMMYFUNCTION("""COMPUTED_VALUE"""),1542.19)</f>
        <v>1542.19</v>
      </c>
      <c r="D5" s="2">
        <f>IFERROR(__xludf.DUMMYFUNCTION("""COMPUTED_VALUE"""),45317.66666666667)</f>
        <v>45317.66667</v>
      </c>
      <c r="E5" s="1">
        <f>IFERROR(__xludf.DUMMYFUNCTION("""COMPUTED_VALUE"""),1557.5)</f>
        <v>1557.5</v>
      </c>
      <c r="G5" s="2">
        <f>IFERROR(__xludf.DUMMYFUNCTION("""COMPUTED_VALUE"""),45317.66666666667)</f>
        <v>45317.66667</v>
      </c>
      <c r="H5" s="1">
        <f>IFERROR(__xludf.DUMMYFUNCTION("""COMPUTED_VALUE"""),1536.18)</f>
        <v>1536.18</v>
      </c>
      <c r="J5" s="2">
        <f>IFERROR(__xludf.DUMMYFUNCTION("""COMPUTED_VALUE"""),45317.66666666667)</f>
        <v>45317.66667</v>
      </c>
      <c r="K5" s="1">
        <f>IFERROR(__xludf.DUMMYFUNCTION("""COMPUTED_VALUE"""),1550.99)</f>
        <v>1550.99</v>
      </c>
      <c r="M5" s="2">
        <f>IFERROR(__xludf.DUMMYFUNCTION("""COMPUTED_VALUE"""),45317.66666666667)</f>
        <v>45317.66667</v>
      </c>
      <c r="N5" s="1">
        <f>IFERROR(__xludf.DUMMYFUNCTION("""COMPUTED_VALUE"""),0.0)</f>
        <v>0</v>
      </c>
    </row>
    <row r="6">
      <c r="A6" s="2">
        <f>IFERROR(__xludf.DUMMYFUNCTION("""COMPUTED_VALUE"""),45324.66666666667)</f>
        <v>45324.66667</v>
      </c>
      <c r="B6" s="1">
        <f>IFERROR(__xludf.DUMMYFUNCTION("""COMPUTED_VALUE"""),1550.29)</f>
        <v>1550.29</v>
      </c>
      <c r="D6" s="2">
        <f>IFERROR(__xludf.DUMMYFUNCTION("""COMPUTED_VALUE"""),45324.66666666667)</f>
        <v>45324.66667</v>
      </c>
      <c r="E6" s="1">
        <f>IFERROR(__xludf.DUMMYFUNCTION("""COMPUTED_VALUE"""),1567.57)</f>
        <v>1567.57</v>
      </c>
      <c r="G6" s="2">
        <f>IFERROR(__xludf.DUMMYFUNCTION("""COMPUTED_VALUE"""),45324.66666666667)</f>
        <v>45324.66667</v>
      </c>
      <c r="H6" s="1">
        <f>IFERROR(__xludf.DUMMYFUNCTION("""COMPUTED_VALUE"""),1533.82)</f>
        <v>1533.82</v>
      </c>
      <c r="J6" s="2">
        <f>IFERROR(__xludf.DUMMYFUNCTION("""COMPUTED_VALUE"""),45324.66666666667)</f>
        <v>45324.66667</v>
      </c>
      <c r="K6" s="1">
        <f>IFERROR(__xludf.DUMMYFUNCTION("""COMPUTED_VALUE"""),1560.26)</f>
        <v>1560.26</v>
      </c>
      <c r="M6" s="2">
        <f>IFERROR(__xludf.DUMMYFUNCTION("""COMPUTED_VALUE"""),45324.66666666667)</f>
        <v>45324.66667</v>
      </c>
      <c r="N6" s="1">
        <f>IFERROR(__xludf.DUMMYFUNCTION("""COMPUTED_VALUE"""),0.0)</f>
        <v>0</v>
      </c>
    </row>
    <row r="7">
      <c r="A7" s="2">
        <f>IFERROR(__xludf.DUMMYFUNCTION("""COMPUTED_VALUE"""),45331.66666666667)</f>
        <v>45331.66667</v>
      </c>
      <c r="B7" s="1">
        <f>IFERROR(__xludf.DUMMYFUNCTION("""COMPUTED_VALUE"""),1551.27)</f>
        <v>1551.27</v>
      </c>
      <c r="D7" s="2">
        <f>IFERROR(__xludf.DUMMYFUNCTION("""COMPUTED_VALUE"""),45331.66666666667)</f>
        <v>45331.66667</v>
      </c>
      <c r="E7" s="1">
        <f>IFERROR(__xludf.DUMMYFUNCTION("""COMPUTED_VALUE"""),1578.34)</f>
        <v>1578.34</v>
      </c>
      <c r="G7" s="2">
        <f>IFERROR(__xludf.DUMMYFUNCTION("""COMPUTED_VALUE"""),45331.66666666667)</f>
        <v>45331.66667</v>
      </c>
      <c r="H7" s="1">
        <f>IFERROR(__xludf.DUMMYFUNCTION("""COMPUTED_VALUE"""),1536.04)</f>
        <v>1536.04</v>
      </c>
      <c r="J7" s="2">
        <f>IFERROR(__xludf.DUMMYFUNCTION("""COMPUTED_VALUE"""),45331.66666666667)</f>
        <v>45331.66667</v>
      </c>
      <c r="K7" s="1">
        <f>IFERROR(__xludf.DUMMYFUNCTION("""COMPUTED_VALUE"""),1576.86)</f>
        <v>1576.86</v>
      </c>
      <c r="M7" s="2">
        <f>IFERROR(__xludf.DUMMYFUNCTION("""COMPUTED_VALUE"""),45331.66666666667)</f>
        <v>45331.66667</v>
      </c>
      <c r="N7" s="1">
        <f>IFERROR(__xludf.DUMMYFUNCTION("""COMPUTED_VALUE"""),0.0)</f>
        <v>0</v>
      </c>
    </row>
    <row r="8">
      <c r="A8" s="2">
        <f>IFERROR(__xludf.DUMMYFUNCTION("""COMPUTED_VALUE"""),45338.66666666667)</f>
        <v>45338.66667</v>
      </c>
      <c r="B8" s="1">
        <f>IFERROR(__xludf.DUMMYFUNCTION("""COMPUTED_VALUE"""),1577.66)</f>
        <v>1577.66</v>
      </c>
      <c r="D8" s="2">
        <f>IFERROR(__xludf.DUMMYFUNCTION("""COMPUTED_VALUE"""),45338.66666666667)</f>
        <v>45338.66667</v>
      </c>
      <c r="E8" s="1">
        <f>IFERROR(__xludf.DUMMYFUNCTION("""COMPUTED_VALUE"""),1597.26)</f>
        <v>1597.26</v>
      </c>
      <c r="G8" s="2">
        <f>IFERROR(__xludf.DUMMYFUNCTION("""COMPUTED_VALUE"""),45338.66666666667)</f>
        <v>45338.66667</v>
      </c>
      <c r="H8" s="1">
        <f>IFERROR(__xludf.DUMMYFUNCTION("""COMPUTED_VALUE"""),1543.35)</f>
        <v>1543.35</v>
      </c>
      <c r="J8" s="2">
        <f>IFERROR(__xludf.DUMMYFUNCTION("""COMPUTED_VALUE"""),45338.66666666667)</f>
        <v>45338.66667</v>
      </c>
      <c r="K8" s="1">
        <f>IFERROR(__xludf.DUMMYFUNCTION("""COMPUTED_VALUE"""),1585.21)</f>
        <v>1585.21</v>
      </c>
      <c r="M8" s="2">
        <f>IFERROR(__xludf.DUMMYFUNCTION("""COMPUTED_VALUE"""),45338.66666666667)</f>
        <v>45338.66667</v>
      </c>
      <c r="N8" s="1">
        <f>IFERROR(__xludf.DUMMYFUNCTION("""COMPUTED_VALUE"""),0.0)</f>
        <v>0</v>
      </c>
    </row>
    <row r="9">
      <c r="A9" s="2">
        <f>IFERROR(__xludf.DUMMYFUNCTION("""COMPUTED_VALUE"""),45345.66666666667)</f>
        <v>45345.66667</v>
      </c>
      <c r="B9" s="1">
        <f>IFERROR(__xludf.DUMMYFUNCTION("""COMPUTED_VALUE"""),1576.25)</f>
        <v>1576.25</v>
      </c>
      <c r="D9" s="2">
        <f>IFERROR(__xludf.DUMMYFUNCTION("""COMPUTED_VALUE"""),45345.66666666667)</f>
        <v>45345.66667</v>
      </c>
      <c r="E9" s="1">
        <f>IFERROR(__xludf.DUMMYFUNCTION("""COMPUTED_VALUE"""),1605.14)</f>
        <v>1605.14</v>
      </c>
      <c r="G9" s="2">
        <f>IFERROR(__xludf.DUMMYFUNCTION("""COMPUTED_VALUE"""),45345.66666666667)</f>
        <v>45345.66667</v>
      </c>
      <c r="H9" s="1">
        <f>IFERROR(__xludf.DUMMYFUNCTION("""COMPUTED_VALUE"""),1567.44)</f>
        <v>1567.44</v>
      </c>
      <c r="J9" s="2">
        <f>IFERROR(__xludf.DUMMYFUNCTION("""COMPUTED_VALUE"""),45345.66666666667)</f>
        <v>45345.66667</v>
      </c>
      <c r="K9" s="1">
        <f>IFERROR(__xludf.DUMMYFUNCTION("""COMPUTED_VALUE"""),1601.09)</f>
        <v>1601.09</v>
      </c>
      <c r="M9" s="2">
        <f>IFERROR(__xludf.DUMMYFUNCTION("""COMPUTED_VALUE"""),45345.66666666667)</f>
        <v>45345.66667</v>
      </c>
      <c r="N9" s="1">
        <f>IFERROR(__xludf.DUMMYFUNCTION("""COMPUTED_VALUE"""),0.0)</f>
        <v>0</v>
      </c>
    </row>
    <row r="10">
      <c r="A10" s="2">
        <f>IFERROR(__xludf.DUMMYFUNCTION("""COMPUTED_VALUE"""),45352.66666666667)</f>
        <v>45352.66667</v>
      </c>
      <c r="B10" s="1">
        <f>IFERROR(__xludf.DUMMYFUNCTION("""COMPUTED_VALUE"""),1600.02)</f>
        <v>1600.02</v>
      </c>
      <c r="D10" s="2">
        <f>IFERROR(__xludf.DUMMYFUNCTION("""COMPUTED_VALUE"""),45352.66666666667)</f>
        <v>45352.66667</v>
      </c>
      <c r="E10" s="1">
        <f>IFERROR(__xludf.DUMMYFUNCTION("""COMPUTED_VALUE"""),1628.71)</f>
        <v>1628.71</v>
      </c>
      <c r="G10" s="2">
        <f>IFERROR(__xludf.DUMMYFUNCTION("""COMPUTED_VALUE"""),45352.66666666667)</f>
        <v>45352.66667</v>
      </c>
      <c r="H10" s="1">
        <f>IFERROR(__xludf.DUMMYFUNCTION("""COMPUTED_VALUE"""),1597.0)</f>
        <v>1597</v>
      </c>
      <c r="J10" s="2">
        <f>IFERROR(__xludf.DUMMYFUNCTION("""COMPUTED_VALUE"""),45352.66666666667)</f>
        <v>45352.66667</v>
      </c>
      <c r="K10" s="1">
        <f>IFERROR(__xludf.DUMMYFUNCTION("""COMPUTED_VALUE"""),1628.01)</f>
        <v>1628.01</v>
      </c>
      <c r="M10" s="2">
        <f>IFERROR(__xludf.DUMMYFUNCTION("""COMPUTED_VALUE"""),45352.66666666667)</f>
        <v>45352.66667</v>
      </c>
      <c r="N10" s="1">
        <f>IFERROR(__xludf.DUMMYFUNCTION("""COMPUTED_VALUE"""),0.0)</f>
        <v>0</v>
      </c>
    </row>
    <row r="11">
      <c r="A11" s="2">
        <f>IFERROR(__xludf.DUMMYFUNCTION("""COMPUTED_VALUE"""),45359.66666666667)</f>
        <v>45359.66667</v>
      </c>
      <c r="B11" s="1">
        <f>IFERROR(__xludf.DUMMYFUNCTION("""COMPUTED_VALUE"""),1630.57)</f>
        <v>1630.57</v>
      </c>
      <c r="D11" s="2">
        <f>IFERROR(__xludf.DUMMYFUNCTION("""COMPUTED_VALUE"""),45359.66666666667)</f>
        <v>45359.66667</v>
      </c>
      <c r="E11" s="1">
        <f>IFERROR(__xludf.DUMMYFUNCTION("""COMPUTED_VALUE"""),1659.92)</f>
        <v>1659.92</v>
      </c>
      <c r="G11" s="2">
        <f>IFERROR(__xludf.DUMMYFUNCTION("""COMPUTED_VALUE"""),45359.66666666667)</f>
        <v>45359.66667</v>
      </c>
      <c r="H11" s="1">
        <f>IFERROR(__xludf.DUMMYFUNCTION("""COMPUTED_VALUE"""),1615.2)</f>
        <v>1615.2</v>
      </c>
      <c r="J11" s="2">
        <f>IFERROR(__xludf.DUMMYFUNCTION("""COMPUTED_VALUE"""),45359.66666666667)</f>
        <v>45359.66667</v>
      </c>
      <c r="K11" s="1">
        <f>IFERROR(__xludf.DUMMYFUNCTION("""COMPUTED_VALUE"""),1643.76)</f>
        <v>1643.76</v>
      </c>
      <c r="M11" s="2">
        <f>IFERROR(__xludf.DUMMYFUNCTION("""COMPUTED_VALUE"""),45359.66666666667)</f>
        <v>45359.66667</v>
      </c>
      <c r="N11" s="1">
        <f>IFERROR(__xludf.DUMMYFUNCTION("""COMPUTED_VALUE"""),0.0)</f>
        <v>0</v>
      </c>
    </row>
    <row r="12">
      <c r="A12" s="2">
        <f>IFERROR(__xludf.DUMMYFUNCTION("""COMPUTED_VALUE"""),45366.66666666667)</f>
        <v>45366.66667</v>
      </c>
      <c r="B12" s="1">
        <f>IFERROR(__xludf.DUMMYFUNCTION("""COMPUTED_VALUE"""),1639.44)</f>
        <v>1639.44</v>
      </c>
      <c r="D12" s="2">
        <f>IFERROR(__xludf.DUMMYFUNCTION("""COMPUTED_VALUE"""),45366.66666666667)</f>
        <v>45366.66667</v>
      </c>
      <c r="E12" s="1">
        <f>IFERROR(__xludf.DUMMYFUNCTION("""COMPUTED_VALUE"""),1656.6)</f>
        <v>1656.6</v>
      </c>
      <c r="G12" s="2">
        <f>IFERROR(__xludf.DUMMYFUNCTION("""COMPUTED_VALUE"""),45366.66666666667)</f>
        <v>45366.66667</v>
      </c>
      <c r="H12" s="1">
        <f>IFERROR(__xludf.DUMMYFUNCTION("""COMPUTED_VALUE"""),1622.75)</f>
        <v>1622.75</v>
      </c>
      <c r="J12" s="2">
        <f>IFERROR(__xludf.DUMMYFUNCTION("""COMPUTED_VALUE"""),45366.66666666667)</f>
        <v>45366.66667</v>
      </c>
      <c r="K12" s="1">
        <f>IFERROR(__xludf.DUMMYFUNCTION("""COMPUTED_VALUE"""),1631.24)</f>
        <v>1631.24</v>
      </c>
      <c r="M12" s="2">
        <f>IFERROR(__xludf.DUMMYFUNCTION("""COMPUTED_VALUE"""),45366.66666666667)</f>
        <v>45366.66667</v>
      </c>
      <c r="N12" s="1">
        <f>IFERROR(__xludf.DUMMYFUNCTION("""COMPUTED_VALUE"""),0.0)</f>
        <v>0</v>
      </c>
    </row>
    <row r="13">
      <c r="A13" s="2">
        <f>IFERROR(__xludf.DUMMYFUNCTION("""COMPUTED_VALUE"""),45373.66666666667)</f>
        <v>45373.66667</v>
      </c>
      <c r="B13" s="1">
        <f>IFERROR(__xludf.DUMMYFUNCTION("""COMPUTED_VALUE"""),1635.75)</f>
        <v>1635.75</v>
      </c>
      <c r="D13" s="2">
        <f>IFERROR(__xludf.DUMMYFUNCTION("""COMPUTED_VALUE"""),45373.66666666667)</f>
        <v>45373.66667</v>
      </c>
      <c r="E13" s="1">
        <f>IFERROR(__xludf.DUMMYFUNCTION("""COMPUTED_VALUE"""),1680.17)</f>
        <v>1680.17</v>
      </c>
      <c r="G13" s="2">
        <f>IFERROR(__xludf.DUMMYFUNCTION("""COMPUTED_VALUE"""),45373.66666666667)</f>
        <v>45373.66667</v>
      </c>
      <c r="H13" s="1">
        <f>IFERROR(__xludf.DUMMYFUNCTION("""COMPUTED_VALUE"""),1629.63)</f>
        <v>1629.63</v>
      </c>
      <c r="J13" s="2">
        <f>IFERROR(__xludf.DUMMYFUNCTION("""COMPUTED_VALUE"""),45373.66666666667)</f>
        <v>45373.66667</v>
      </c>
      <c r="K13" s="1">
        <f>IFERROR(__xludf.DUMMYFUNCTION("""COMPUTED_VALUE"""),1663.71)</f>
        <v>1663.71</v>
      </c>
      <c r="M13" s="2">
        <f>IFERROR(__xludf.DUMMYFUNCTION("""COMPUTED_VALUE"""),45373.66666666667)</f>
        <v>45373.66667</v>
      </c>
      <c r="N13" s="1">
        <f>IFERROR(__xludf.DUMMYFUNCTION("""COMPUTED_VALUE"""),0.0)</f>
        <v>0</v>
      </c>
    </row>
    <row r="14">
      <c r="A14" s="2">
        <f>IFERROR(__xludf.DUMMYFUNCTION("""COMPUTED_VALUE"""),45379.66666666667)</f>
        <v>45379.66667</v>
      </c>
      <c r="B14" s="1">
        <f>IFERROR(__xludf.DUMMYFUNCTION("""COMPUTED_VALUE"""),1664.64)</f>
        <v>1664.64</v>
      </c>
      <c r="D14" s="2">
        <f>IFERROR(__xludf.DUMMYFUNCTION("""COMPUTED_VALUE"""),45379.66666666667)</f>
        <v>45379.66667</v>
      </c>
      <c r="E14" s="1">
        <f>IFERROR(__xludf.DUMMYFUNCTION("""COMPUTED_VALUE"""),1692.5)</f>
        <v>1692.5</v>
      </c>
      <c r="G14" s="2">
        <f>IFERROR(__xludf.DUMMYFUNCTION("""COMPUTED_VALUE"""),45379.66666666667)</f>
        <v>45379.66667</v>
      </c>
      <c r="H14" s="1">
        <f>IFERROR(__xludf.DUMMYFUNCTION("""COMPUTED_VALUE"""),1661.09)</f>
        <v>1661.09</v>
      </c>
      <c r="J14" s="2">
        <f>IFERROR(__xludf.DUMMYFUNCTION("""COMPUTED_VALUE"""),45379.66666666667)</f>
        <v>45379.66667</v>
      </c>
      <c r="K14" s="1">
        <f>IFERROR(__xludf.DUMMYFUNCTION("""COMPUTED_VALUE"""),1689.69)</f>
        <v>1689.69</v>
      </c>
      <c r="M14" s="2">
        <f>IFERROR(__xludf.DUMMYFUNCTION("""COMPUTED_VALUE"""),45379.66666666667)</f>
        <v>45379.66667</v>
      </c>
      <c r="N14" s="1">
        <f>IFERROR(__xludf.DUMMYFUNCTION("""COMPUTED_VALUE"""),0.0)</f>
        <v>0</v>
      </c>
    </row>
    <row r="15">
      <c r="A15" s="2">
        <f>IFERROR(__xludf.DUMMYFUNCTION("""COMPUTED_VALUE"""),45387.66666666667)</f>
        <v>45387.66667</v>
      </c>
      <c r="B15" s="1">
        <f>IFERROR(__xludf.DUMMYFUNCTION("""COMPUTED_VALUE"""),1689.96)</f>
        <v>1689.96</v>
      </c>
      <c r="D15" s="2">
        <f>IFERROR(__xludf.DUMMYFUNCTION("""COMPUTED_VALUE"""),45387.66666666667)</f>
        <v>45387.66667</v>
      </c>
      <c r="E15" s="1">
        <f>IFERROR(__xludf.DUMMYFUNCTION("""COMPUTED_VALUE"""),1690.3)</f>
        <v>1690.3</v>
      </c>
      <c r="G15" s="2">
        <f>IFERROR(__xludf.DUMMYFUNCTION("""COMPUTED_VALUE"""),45387.66666666667)</f>
        <v>45387.66667</v>
      </c>
      <c r="H15" s="1">
        <f>IFERROR(__xludf.DUMMYFUNCTION("""COMPUTED_VALUE"""),1648.18)</f>
        <v>1648.18</v>
      </c>
      <c r="J15" s="2">
        <f>IFERROR(__xludf.DUMMYFUNCTION("""COMPUTED_VALUE"""),45387.66666666667)</f>
        <v>45387.66667</v>
      </c>
      <c r="K15" s="1">
        <f>IFERROR(__xludf.DUMMYFUNCTION("""COMPUTED_VALUE"""),1665.37)</f>
        <v>1665.37</v>
      </c>
      <c r="M15" s="2">
        <f>IFERROR(__xludf.DUMMYFUNCTION("""COMPUTED_VALUE"""),45387.66666666667)</f>
        <v>45387.66667</v>
      </c>
      <c r="N15" s="1">
        <f>IFERROR(__xludf.DUMMYFUNCTION("""COMPUTED_VALUE"""),0.0)</f>
        <v>0</v>
      </c>
    </row>
    <row r="16">
      <c r="A16" s="2">
        <f>IFERROR(__xludf.DUMMYFUNCTION("""COMPUTED_VALUE"""),45394.66666666667)</f>
        <v>45394.66667</v>
      </c>
      <c r="B16" s="1">
        <f>IFERROR(__xludf.DUMMYFUNCTION("""COMPUTED_VALUE"""),1669.32)</f>
        <v>1669.32</v>
      </c>
      <c r="D16" s="2">
        <f>IFERROR(__xludf.DUMMYFUNCTION("""COMPUTED_VALUE"""),45394.66666666667)</f>
        <v>45394.66667</v>
      </c>
      <c r="E16" s="1">
        <f>IFERROR(__xludf.DUMMYFUNCTION("""COMPUTED_VALUE"""),1678.49)</f>
        <v>1678.49</v>
      </c>
      <c r="G16" s="2">
        <f>IFERROR(__xludf.DUMMYFUNCTION("""COMPUTED_VALUE"""),45394.66666666667)</f>
        <v>45394.66667</v>
      </c>
      <c r="H16" s="1">
        <f>IFERROR(__xludf.DUMMYFUNCTION("""COMPUTED_VALUE"""),1615.68)</f>
        <v>1615.68</v>
      </c>
      <c r="J16" s="2">
        <f>IFERROR(__xludf.DUMMYFUNCTION("""COMPUTED_VALUE"""),45394.66666666667)</f>
        <v>45394.66667</v>
      </c>
      <c r="K16" s="1">
        <f>IFERROR(__xludf.DUMMYFUNCTION("""COMPUTED_VALUE"""),1620.38)</f>
        <v>1620.38</v>
      </c>
      <c r="M16" s="2">
        <f>IFERROR(__xludf.DUMMYFUNCTION("""COMPUTED_VALUE"""),45394.66666666667)</f>
        <v>45394.66667</v>
      </c>
      <c r="N16" s="1">
        <f>IFERROR(__xludf.DUMMYFUNCTION("""COMPUTED_VALUE"""),0.0)</f>
        <v>0</v>
      </c>
    </row>
    <row r="17">
      <c r="A17" s="2">
        <f>IFERROR(__xludf.DUMMYFUNCTION("""COMPUTED_VALUE"""),45401.66666666667)</f>
        <v>45401.66667</v>
      </c>
      <c r="B17" s="1">
        <f>IFERROR(__xludf.DUMMYFUNCTION("""COMPUTED_VALUE"""),1634.71)</f>
        <v>1634.71</v>
      </c>
      <c r="D17" s="2">
        <f>IFERROR(__xludf.DUMMYFUNCTION("""COMPUTED_VALUE"""),45401.66666666667)</f>
        <v>45401.66667</v>
      </c>
      <c r="E17" s="1">
        <f>IFERROR(__xludf.DUMMYFUNCTION("""COMPUTED_VALUE"""),1637.62)</f>
        <v>1637.62</v>
      </c>
      <c r="G17" s="2">
        <f>IFERROR(__xludf.DUMMYFUNCTION("""COMPUTED_VALUE"""),45401.66666666667)</f>
        <v>45401.66667</v>
      </c>
      <c r="H17" s="1">
        <f>IFERROR(__xludf.DUMMYFUNCTION("""COMPUTED_VALUE"""),1577.91)</f>
        <v>1577.91</v>
      </c>
      <c r="J17" s="2">
        <f>IFERROR(__xludf.DUMMYFUNCTION("""COMPUTED_VALUE"""),45401.66666666667)</f>
        <v>45401.66667</v>
      </c>
      <c r="K17" s="1">
        <f>IFERROR(__xludf.DUMMYFUNCTION("""COMPUTED_VALUE"""),1583.85)</f>
        <v>1583.85</v>
      </c>
      <c r="M17" s="2">
        <f>IFERROR(__xludf.DUMMYFUNCTION("""COMPUTED_VALUE"""),45401.66666666667)</f>
        <v>45401.66667</v>
      </c>
      <c r="N17" s="1">
        <f>IFERROR(__xludf.DUMMYFUNCTION("""COMPUTED_VALUE"""),0.0)</f>
        <v>0</v>
      </c>
    </row>
    <row r="18">
      <c r="A18" s="2">
        <f>IFERROR(__xludf.DUMMYFUNCTION("""COMPUTED_VALUE"""),45408.66666666667)</f>
        <v>45408.66667</v>
      </c>
      <c r="B18" s="1">
        <f>IFERROR(__xludf.DUMMYFUNCTION("""COMPUTED_VALUE"""),1590.23)</f>
        <v>1590.23</v>
      </c>
      <c r="D18" s="2">
        <f>IFERROR(__xludf.DUMMYFUNCTION("""COMPUTED_VALUE"""),45408.66666666667)</f>
        <v>45408.66667</v>
      </c>
      <c r="E18" s="1">
        <f>IFERROR(__xludf.DUMMYFUNCTION("""COMPUTED_VALUE"""),1624.28)</f>
        <v>1624.28</v>
      </c>
      <c r="G18" s="2">
        <f>IFERROR(__xludf.DUMMYFUNCTION("""COMPUTED_VALUE"""),45408.66666666667)</f>
        <v>45408.66667</v>
      </c>
      <c r="H18" s="1">
        <f>IFERROR(__xludf.DUMMYFUNCTION("""COMPUTED_VALUE"""),1581.88)</f>
        <v>1581.88</v>
      </c>
      <c r="J18" s="2">
        <f>IFERROR(__xludf.DUMMYFUNCTION("""COMPUTED_VALUE"""),45408.66666666667)</f>
        <v>45408.66667</v>
      </c>
      <c r="K18" s="1">
        <f>IFERROR(__xludf.DUMMYFUNCTION("""COMPUTED_VALUE"""),1619.19)</f>
        <v>1619.19</v>
      </c>
      <c r="M18" s="2">
        <f>IFERROR(__xludf.DUMMYFUNCTION("""COMPUTED_VALUE"""),45408.66666666667)</f>
        <v>45408.66667</v>
      </c>
      <c r="N18" s="1">
        <f>IFERROR(__xludf.DUMMYFUNCTION("""COMPUTED_VALUE"""),0.0)</f>
        <v>0</v>
      </c>
    </row>
    <row r="19">
      <c r="A19" s="2">
        <f>IFERROR(__xludf.DUMMYFUNCTION("""COMPUTED_VALUE"""),45415.66666666667)</f>
        <v>45415.66667</v>
      </c>
      <c r="B19" s="1">
        <f>IFERROR(__xludf.DUMMYFUNCTION("""COMPUTED_VALUE"""),1623.4)</f>
        <v>1623.4</v>
      </c>
      <c r="D19" s="2">
        <f>IFERROR(__xludf.DUMMYFUNCTION("""COMPUTED_VALUE"""),45415.66666666667)</f>
        <v>45415.66667</v>
      </c>
      <c r="E19" s="1">
        <f>IFERROR(__xludf.DUMMYFUNCTION("""COMPUTED_VALUE"""),1631.95)</f>
        <v>1631.95</v>
      </c>
      <c r="G19" s="2">
        <f>IFERROR(__xludf.DUMMYFUNCTION("""COMPUTED_VALUE"""),45415.66666666667)</f>
        <v>45415.66667</v>
      </c>
      <c r="H19" s="1">
        <f>IFERROR(__xludf.DUMMYFUNCTION("""COMPUTED_VALUE"""),1590.94)</f>
        <v>1590.94</v>
      </c>
      <c r="J19" s="2">
        <f>IFERROR(__xludf.DUMMYFUNCTION("""COMPUTED_VALUE"""),45415.66666666667)</f>
        <v>45415.66667</v>
      </c>
      <c r="K19" s="1">
        <f>IFERROR(__xludf.DUMMYFUNCTION("""COMPUTED_VALUE"""),1622.17)</f>
        <v>1622.17</v>
      </c>
      <c r="M19" s="2">
        <f>IFERROR(__xludf.DUMMYFUNCTION("""COMPUTED_VALUE"""),45415.66666666667)</f>
        <v>45415.66667</v>
      </c>
      <c r="N19" s="1">
        <f>IFERROR(__xludf.DUMMYFUNCTION("""COMPUTED_VALUE"""),0.0)</f>
        <v>0</v>
      </c>
    </row>
    <row r="20">
      <c r="A20" s="2">
        <f>IFERROR(__xludf.DUMMYFUNCTION("""COMPUTED_VALUE"""),45422.66666666667)</f>
        <v>45422.66667</v>
      </c>
      <c r="B20" s="1">
        <f>IFERROR(__xludf.DUMMYFUNCTION("""COMPUTED_VALUE"""),1632.21)</f>
        <v>1632.21</v>
      </c>
      <c r="D20" s="2">
        <f>IFERROR(__xludf.DUMMYFUNCTION("""COMPUTED_VALUE"""),45422.66666666667)</f>
        <v>45422.66667</v>
      </c>
      <c r="E20" s="1">
        <f>IFERROR(__xludf.DUMMYFUNCTION("""COMPUTED_VALUE"""),1660.77)</f>
        <v>1660.77</v>
      </c>
      <c r="G20" s="2">
        <f>IFERROR(__xludf.DUMMYFUNCTION("""COMPUTED_VALUE"""),45422.66666666667)</f>
        <v>45422.66667</v>
      </c>
      <c r="H20" s="1">
        <f>IFERROR(__xludf.DUMMYFUNCTION("""COMPUTED_VALUE"""),1629.81)</f>
        <v>1629.81</v>
      </c>
      <c r="J20" s="2">
        <f>IFERROR(__xludf.DUMMYFUNCTION("""COMPUTED_VALUE"""),45422.66666666667)</f>
        <v>45422.66667</v>
      </c>
      <c r="K20" s="1">
        <f>IFERROR(__xludf.DUMMYFUNCTION("""COMPUTED_VALUE"""),1654.59)</f>
        <v>1654.59</v>
      </c>
      <c r="M20" s="2">
        <f>IFERROR(__xludf.DUMMYFUNCTION("""COMPUTED_VALUE"""),45422.66666666667)</f>
        <v>45422.66667</v>
      </c>
      <c r="N20" s="1">
        <f>IFERROR(__xludf.DUMMYFUNCTION("""COMPUTED_VALUE"""),0.0)</f>
        <v>0</v>
      </c>
    </row>
    <row r="21">
      <c r="A21" s="2">
        <f>IFERROR(__xludf.DUMMYFUNCTION("""COMPUTED_VALUE"""),45429.66666666667)</f>
        <v>45429.66667</v>
      </c>
      <c r="B21" s="1">
        <f>IFERROR(__xludf.DUMMYFUNCTION("""COMPUTED_VALUE"""),1661.1)</f>
        <v>1661.1</v>
      </c>
      <c r="D21" s="2">
        <f>IFERROR(__xludf.DUMMYFUNCTION("""COMPUTED_VALUE"""),45429.66666666667)</f>
        <v>45429.66667</v>
      </c>
      <c r="E21" s="1">
        <f>IFERROR(__xludf.DUMMYFUNCTION("""COMPUTED_VALUE"""),1678.98)</f>
        <v>1678.98</v>
      </c>
      <c r="G21" s="2">
        <f>IFERROR(__xludf.DUMMYFUNCTION("""COMPUTED_VALUE"""),45429.66666666667)</f>
        <v>45429.66667</v>
      </c>
      <c r="H21" s="1">
        <f>IFERROR(__xludf.DUMMYFUNCTION("""COMPUTED_VALUE"""),1651.17)</f>
        <v>1651.17</v>
      </c>
      <c r="J21" s="2">
        <f>IFERROR(__xludf.DUMMYFUNCTION("""COMPUTED_VALUE"""),45429.66666666667)</f>
        <v>45429.66667</v>
      </c>
      <c r="K21" s="1">
        <f>IFERROR(__xludf.DUMMYFUNCTION("""COMPUTED_VALUE"""),1673.47)</f>
        <v>1673.47</v>
      </c>
      <c r="M21" s="2">
        <f>IFERROR(__xludf.DUMMYFUNCTION("""COMPUTED_VALUE"""),45429.66666666667)</f>
        <v>45429.66667</v>
      </c>
      <c r="N21" s="1">
        <f>IFERROR(__xludf.DUMMYFUNCTION("""COMPUTED_VALUE"""),0.0)</f>
        <v>0</v>
      </c>
    </row>
    <row r="22">
      <c r="A22" s="2">
        <f>IFERROR(__xludf.DUMMYFUNCTION("""COMPUTED_VALUE"""),45436.66666666667)</f>
        <v>45436.66667</v>
      </c>
      <c r="B22" s="1">
        <f>IFERROR(__xludf.DUMMYFUNCTION("""COMPUTED_VALUE"""),1674.18)</f>
        <v>1674.18</v>
      </c>
      <c r="D22" s="2">
        <f>IFERROR(__xludf.DUMMYFUNCTION("""COMPUTED_VALUE"""),45436.66666666667)</f>
        <v>45436.66667</v>
      </c>
      <c r="E22" s="1">
        <f>IFERROR(__xludf.DUMMYFUNCTION("""COMPUTED_VALUE"""),1678.5)</f>
        <v>1678.5</v>
      </c>
      <c r="G22" s="2">
        <f>IFERROR(__xludf.DUMMYFUNCTION("""COMPUTED_VALUE"""),45436.66666666667)</f>
        <v>45436.66667</v>
      </c>
      <c r="H22" s="1">
        <f>IFERROR(__xludf.DUMMYFUNCTION("""COMPUTED_VALUE"""),1638.97)</f>
        <v>1638.97</v>
      </c>
      <c r="J22" s="2">
        <f>IFERROR(__xludf.DUMMYFUNCTION("""COMPUTED_VALUE"""),45436.66666666667)</f>
        <v>45436.66667</v>
      </c>
      <c r="K22" s="1">
        <f>IFERROR(__xludf.DUMMYFUNCTION("""COMPUTED_VALUE"""),1654.96)</f>
        <v>1654.96</v>
      </c>
      <c r="M22" s="2">
        <f>IFERROR(__xludf.DUMMYFUNCTION("""COMPUTED_VALUE"""),45436.66666666667)</f>
        <v>45436.66667</v>
      </c>
      <c r="N22" s="1">
        <f>IFERROR(__xludf.DUMMYFUNCTION("""COMPUTED_VALUE"""),0.0)</f>
        <v>0</v>
      </c>
    </row>
    <row r="23">
      <c r="A23" s="2">
        <f>IFERROR(__xludf.DUMMYFUNCTION("""COMPUTED_VALUE"""),45443.66666666667)</f>
        <v>45443.66667</v>
      </c>
      <c r="B23" s="1">
        <f>IFERROR(__xludf.DUMMYFUNCTION("""COMPUTED_VALUE"""),1656.99)</f>
        <v>1656.99</v>
      </c>
      <c r="D23" s="2">
        <f>IFERROR(__xludf.DUMMYFUNCTION("""COMPUTED_VALUE"""),45443.66666666667)</f>
        <v>45443.66667</v>
      </c>
      <c r="E23" s="1">
        <f>IFERROR(__xludf.DUMMYFUNCTION("""COMPUTED_VALUE"""),1657.74)</f>
        <v>1657.74</v>
      </c>
      <c r="G23" s="2">
        <f>IFERROR(__xludf.DUMMYFUNCTION("""COMPUTED_VALUE"""),45443.66666666667)</f>
        <v>45443.66667</v>
      </c>
      <c r="H23" s="1">
        <f>IFERROR(__xludf.DUMMYFUNCTION("""COMPUTED_VALUE"""),1617.2)</f>
        <v>1617.2</v>
      </c>
      <c r="J23" s="2">
        <f>IFERROR(__xludf.DUMMYFUNCTION("""COMPUTED_VALUE"""),45443.66666666667)</f>
        <v>45443.66667</v>
      </c>
      <c r="K23" s="1">
        <f>IFERROR(__xludf.DUMMYFUNCTION("""COMPUTED_VALUE"""),1641.14)</f>
        <v>1641.14</v>
      </c>
      <c r="M23" s="2">
        <f>IFERROR(__xludf.DUMMYFUNCTION("""COMPUTED_VALUE"""),45443.66666666667)</f>
        <v>45443.66667</v>
      </c>
      <c r="N23" s="1">
        <f>IFERROR(__xludf.DUMMYFUNCTION("""COMPUTED_VALUE"""),0.0)</f>
        <v>0</v>
      </c>
    </row>
    <row r="24">
      <c r="A24" s="2">
        <f>IFERROR(__xludf.DUMMYFUNCTION("""COMPUTED_VALUE"""),45450.66666666667)</f>
        <v>45450.66667</v>
      </c>
      <c r="B24" s="1">
        <f>IFERROR(__xludf.DUMMYFUNCTION("""COMPUTED_VALUE"""),1646.29)</f>
        <v>1646.29</v>
      </c>
      <c r="D24" s="2">
        <f>IFERROR(__xludf.DUMMYFUNCTION("""COMPUTED_VALUE"""),45450.66666666667)</f>
        <v>45450.66667</v>
      </c>
      <c r="E24" s="1">
        <f>IFERROR(__xludf.DUMMYFUNCTION("""COMPUTED_VALUE"""),1646.5)</f>
        <v>1646.5</v>
      </c>
      <c r="G24" s="2">
        <f>IFERROR(__xludf.DUMMYFUNCTION("""COMPUTED_VALUE"""),45450.66666666667)</f>
        <v>45450.66667</v>
      </c>
      <c r="H24" s="1">
        <f>IFERROR(__xludf.DUMMYFUNCTION("""COMPUTED_VALUE"""),1615.98)</f>
        <v>1615.98</v>
      </c>
      <c r="J24" s="2">
        <f>IFERROR(__xludf.DUMMYFUNCTION("""COMPUTED_VALUE"""),45450.66666666667)</f>
        <v>45450.66667</v>
      </c>
      <c r="K24" s="1">
        <f>IFERROR(__xludf.DUMMYFUNCTION("""COMPUTED_VALUE"""),1621.57)</f>
        <v>1621.57</v>
      </c>
      <c r="M24" s="2">
        <f>IFERROR(__xludf.DUMMYFUNCTION("""COMPUTED_VALUE"""),45450.66666666667)</f>
        <v>45450.66667</v>
      </c>
      <c r="N24" s="1">
        <f>IFERROR(__xludf.DUMMYFUNCTION("""COMPUTED_VALUE"""),0.0)</f>
        <v>0</v>
      </c>
    </row>
    <row r="25">
      <c r="A25" s="2">
        <f>IFERROR(__xludf.DUMMYFUNCTION("""COMPUTED_VALUE"""),45457.66666666667)</f>
        <v>45457.66667</v>
      </c>
      <c r="B25" s="1">
        <f>IFERROR(__xludf.DUMMYFUNCTION("""COMPUTED_VALUE"""),1615.66)</f>
        <v>1615.66</v>
      </c>
      <c r="D25" s="2">
        <f>IFERROR(__xludf.DUMMYFUNCTION("""COMPUTED_VALUE"""),45457.66666666667)</f>
        <v>45457.66667</v>
      </c>
      <c r="E25" s="1">
        <f>IFERROR(__xludf.DUMMYFUNCTION("""COMPUTED_VALUE"""),1650.48)</f>
        <v>1650.48</v>
      </c>
      <c r="G25" s="2">
        <f>IFERROR(__xludf.DUMMYFUNCTION("""COMPUTED_VALUE"""),45457.66666666667)</f>
        <v>45457.66667</v>
      </c>
      <c r="H25" s="1">
        <f>IFERROR(__xludf.DUMMYFUNCTION("""COMPUTED_VALUE"""),1606.86)</f>
        <v>1606.86</v>
      </c>
      <c r="J25" s="2">
        <f>IFERROR(__xludf.DUMMYFUNCTION("""COMPUTED_VALUE"""),45457.66666666667)</f>
        <v>45457.66667</v>
      </c>
      <c r="K25" s="1">
        <f>IFERROR(__xludf.DUMMYFUNCTION("""COMPUTED_VALUE"""),1617.1)</f>
        <v>1617.1</v>
      </c>
      <c r="M25" s="2">
        <f>IFERROR(__xludf.DUMMYFUNCTION("""COMPUTED_VALUE"""),45457.66666666667)</f>
        <v>45457.66667</v>
      </c>
      <c r="N25" s="1">
        <f>IFERROR(__xludf.DUMMYFUNCTION("""COMPUTED_VALUE"""),0.0)</f>
        <v>0</v>
      </c>
    </row>
    <row r="26">
      <c r="A26" s="2">
        <f>IFERROR(__xludf.DUMMYFUNCTION("""COMPUTED_VALUE"""),45464.66666666667)</f>
        <v>45464.66667</v>
      </c>
      <c r="B26" s="1">
        <f>IFERROR(__xludf.DUMMYFUNCTION("""COMPUTED_VALUE"""),1612.84)</f>
        <v>1612.84</v>
      </c>
      <c r="D26" s="2">
        <f>IFERROR(__xludf.DUMMYFUNCTION("""COMPUTED_VALUE"""),45464.66666666667)</f>
        <v>45464.66667</v>
      </c>
      <c r="E26" s="1">
        <f>IFERROR(__xludf.DUMMYFUNCTION("""COMPUTED_VALUE"""),1638.97)</f>
        <v>1638.97</v>
      </c>
      <c r="G26" s="2">
        <f>IFERROR(__xludf.DUMMYFUNCTION("""COMPUTED_VALUE"""),45464.66666666667)</f>
        <v>45464.66667</v>
      </c>
      <c r="H26" s="1">
        <f>IFERROR(__xludf.DUMMYFUNCTION("""COMPUTED_VALUE"""),1610.46)</f>
        <v>1610.46</v>
      </c>
      <c r="J26" s="2">
        <f>IFERROR(__xludf.DUMMYFUNCTION("""COMPUTED_VALUE"""),45464.66666666667)</f>
        <v>45464.66667</v>
      </c>
      <c r="K26" s="1">
        <f>IFERROR(__xludf.DUMMYFUNCTION("""COMPUTED_VALUE"""),1634.23)</f>
        <v>1634.23</v>
      </c>
      <c r="M26" s="2">
        <f>IFERROR(__xludf.DUMMYFUNCTION("""COMPUTED_VALUE"""),45464.66666666667)</f>
        <v>45464.66667</v>
      </c>
      <c r="N26" s="1">
        <f>IFERROR(__xludf.DUMMYFUNCTION("""COMPUTED_VALUE"""),0.0)</f>
        <v>0</v>
      </c>
    </row>
    <row r="27">
      <c r="A27" s="2">
        <f>IFERROR(__xludf.DUMMYFUNCTION("""COMPUTED_VALUE"""),45471.66666666667)</f>
        <v>45471.66667</v>
      </c>
      <c r="B27" s="1">
        <f>IFERROR(__xludf.DUMMYFUNCTION("""COMPUTED_VALUE"""),1635.22)</f>
        <v>1635.22</v>
      </c>
      <c r="D27" s="2">
        <f>IFERROR(__xludf.DUMMYFUNCTION("""COMPUTED_VALUE"""),45471.66666666667)</f>
        <v>45471.66667</v>
      </c>
      <c r="E27" s="1">
        <f>IFERROR(__xludf.DUMMYFUNCTION("""COMPUTED_VALUE"""),1648.73)</f>
        <v>1648.73</v>
      </c>
      <c r="G27" s="2">
        <f>IFERROR(__xludf.DUMMYFUNCTION("""COMPUTED_VALUE"""),45471.66666666667)</f>
        <v>45471.66667</v>
      </c>
      <c r="H27" s="1">
        <f>IFERROR(__xludf.DUMMYFUNCTION("""COMPUTED_VALUE"""),1618.92)</f>
        <v>1618.92</v>
      </c>
      <c r="J27" s="2">
        <f>IFERROR(__xludf.DUMMYFUNCTION("""COMPUTED_VALUE"""),45471.66666666667)</f>
        <v>45471.66667</v>
      </c>
      <c r="K27" s="1">
        <f>IFERROR(__xludf.DUMMYFUNCTION("""COMPUTED_VALUE"""),1629.22)</f>
        <v>1629.22</v>
      </c>
      <c r="M27" s="2">
        <f>IFERROR(__xludf.DUMMYFUNCTION("""COMPUTED_VALUE"""),45471.66666666667)</f>
        <v>45471.66667</v>
      </c>
      <c r="N27" s="1">
        <f>IFERROR(__xludf.DUMMYFUNCTION("""COMPUTED_VALUE"""),0.0)</f>
        <v>0</v>
      </c>
    </row>
    <row r="28">
      <c r="A28" s="2">
        <f>IFERROR(__xludf.DUMMYFUNCTION("""COMPUTED_VALUE"""),45478.66666666667)</f>
        <v>45478.66667</v>
      </c>
      <c r="B28" s="1">
        <f>IFERROR(__xludf.DUMMYFUNCTION("""COMPUTED_VALUE"""),1633.58)</f>
        <v>1633.58</v>
      </c>
      <c r="D28" s="2">
        <f>IFERROR(__xludf.DUMMYFUNCTION("""COMPUTED_VALUE"""),45478.66666666667)</f>
        <v>45478.66667</v>
      </c>
      <c r="E28" s="1">
        <f>IFERROR(__xludf.DUMMYFUNCTION("""COMPUTED_VALUE"""),1635.03)</f>
        <v>1635.03</v>
      </c>
      <c r="G28" s="2">
        <f>IFERROR(__xludf.DUMMYFUNCTION("""COMPUTED_VALUE"""),45478.66666666667)</f>
        <v>45478.66667</v>
      </c>
      <c r="H28" s="1">
        <f>IFERROR(__xludf.DUMMYFUNCTION("""COMPUTED_VALUE"""),1614.51)</f>
        <v>1614.51</v>
      </c>
      <c r="J28" s="2">
        <f>IFERROR(__xludf.DUMMYFUNCTION("""COMPUTED_VALUE"""),45478.66666666667)</f>
        <v>45478.66667</v>
      </c>
      <c r="K28" s="1">
        <f>IFERROR(__xludf.DUMMYFUNCTION("""COMPUTED_VALUE"""),1623.09)</f>
        <v>1623.09</v>
      </c>
      <c r="M28" s="2">
        <f>IFERROR(__xludf.DUMMYFUNCTION("""COMPUTED_VALUE"""),45478.66666666667)</f>
        <v>45478.66667</v>
      </c>
      <c r="N28" s="1">
        <f>IFERROR(__xludf.DUMMYFUNCTION("""COMPUTED_VALUE"""),0.0)</f>
        <v>0</v>
      </c>
    </row>
    <row r="29">
      <c r="A29" s="2">
        <f>IFERROR(__xludf.DUMMYFUNCTION("""COMPUTED_VALUE"""),45485.66666666667)</f>
        <v>45485.66667</v>
      </c>
      <c r="B29" s="1">
        <f>IFERROR(__xludf.DUMMYFUNCTION("""COMPUTED_VALUE"""),1627.69)</f>
        <v>1627.69</v>
      </c>
      <c r="D29" s="2">
        <f>IFERROR(__xludf.DUMMYFUNCTION("""COMPUTED_VALUE"""),45485.66666666667)</f>
        <v>45485.66667</v>
      </c>
      <c r="E29" s="1">
        <f>IFERROR(__xludf.DUMMYFUNCTION("""COMPUTED_VALUE"""),1679.66)</f>
        <v>1679.66</v>
      </c>
      <c r="G29" s="2">
        <f>IFERROR(__xludf.DUMMYFUNCTION("""COMPUTED_VALUE"""),45485.66666666667)</f>
        <v>45485.66667</v>
      </c>
      <c r="H29" s="1">
        <f>IFERROR(__xludf.DUMMYFUNCTION("""COMPUTED_VALUE"""),1619.48)</f>
        <v>1619.48</v>
      </c>
      <c r="J29" s="2">
        <f>IFERROR(__xludf.DUMMYFUNCTION("""COMPUTED_VALUE"""),45485.66666666667)</f>
        <v>45485.66667</v>
      </c>
      <c r="K29" s="1">
        <f>IFERROR(__xludf.DUMMYFUNCTION("""COMPUTED_VALUE"""),1671.25)</f>
        <v>1671.25</v>
      </c>
      <c r="M29" s="2">
        <f>IFERROR(__xludf.DUMMYFUNCTION("""COMPUTED_VALUE"""),45485.66666666667)</f>
        <v>45485.66667</v>
      </c>
      <c r="N29" s="1">
        <f>IFERROR(__xludf.DUMMYFUNCTION("""COMPUTED_VALUE"""),0.0)</f>
        <v>0</v>
      </c>
    </row>
    <row r="30">
      <c r="A30" s="2">
        <f>IFERROR(__xludf.DUMMYFUNCTION("""COMPUTED_VALUE"""),45492.66666666667)</f>
        <v>45492.66667</v>
      </c>
      <c r="B30" s="1">
        <f>IFERROR(__xludf.DUMMYFUNCTION("""COMPUTED_VALUE"""),1674.66)</f>
        <v>1674.66</v>
      </c>
      <c r="D30" s="2">
        <f>IFERROR(__xludf.DUMMYFUNCTION("""COMPUTED_VALUE"""),45492.66666666667)</f>
        <v>45492.66667</v>
      </c>
      <c r="E30" s="1">
        <f>IFERROR(__xludf.DUMMYFUNCTION("""COMPUTED_VALUE"""),1708.62)</f>
        <v>1708.62</v>
      </c>
      <c r="G30" s="2">
        <f>IFERROR(__xludf.DUMMYFUNCTION("""COMPUTED_VALUE"""),45492.66666666667)</f>
        <v>45492.66667</v>
      </c>
      <c r="H30" s="1">
        <f>IFERROR(__xludf.DUMMYFUNCTION("""COMPUTED_VALUE"""),1660.52)</f>
        <v>1660.52</v>
      </c>
      <c r="J30" s="2">
        <f>IFERROR(__xludf.DUMMYFUNCTION("""COMPUTED_VALUE"""),45492.66666666667)</f>
        <v>45492.66667</v>
      </c>
      <c r="K30" s="1">
        <f>IFERROR(__xludf.DUMMYFUNCTION("""COMPUTED_VALUE"""),1663.78)</f>
        <v>1663.78</v>
      </c>
      <c r="M30" s="2">
        <f>IFERROR(__xludf.DUMMYFUNCTION("""COMPUTED_VALUE"""),45492.66666666667)</f>
        <v>45492.66667</v>
      </c>
      <c r="N30" s="1">
        <f>IFERROR(__xludf.DUMMYFUNCTION("""COMPUTED_VALUE"""),0.0)</f>
        <v>0</v>
      </c>
    </row>
    <row r="31">
      <c r="A31" s="2">
        <f>IFERROR(__xludf.DUMMYFUNCTION("""COMPUTED_VALUE"""),45499.66666666667)</f>
        <v>45499.66667</v>
      </c>
      <c r="B31" s="1">
        <f>IFERROR(__xludf.DUMMYFUNCTION("""COMPUTED_VALUE"""),1670.94)</f>
        <v>1670.94</v>
      </c>
      <c r="D31" s="2">
        <f>IFERROR(__xludf.DUMMYFUNCTION("""COMPUTED_VALUE"""),45499.66666666667)</f>
        <v>45499.66667</v>
      </c>
      <c r="E31" s="1">
        <f>IFERROR(__xludf.DUMMYFUNCTION("""COMPUTED_VALUE"""),1684.9)</f>
        <v>1684.9</v>
      </c>
      <c r="G31" s="2">
        <f>IFERROR(__xludf.DUMMYFUNCTION("""COMPUTED_VALUE"""),45499.66666666667)</f>
        <v>45499.66667</v>
      </c>
      <c r="H31" s="1">
        <f>IFERROR(__xludf.DUMMYFUNCTION("""COMPUTED_VALUE"""),1645.76)</f>
        <v>1645.76</v>
      </c>
      <c r="J31" s="2">
        <f>IFERROR(__xludf.DUMMYFUNCTION("""COMPUTED_VALUE"""),45499.66666666667)</f>
        <v>45499.66667</v>
      </c>
      <c r="K31" s="1">
        <f>IFERROR(__xludf.DUMMYFUNCTION("""COMPUTED_VALUE"""),1675.32)</f>
        <v>1675.32</v>
      </c>
      <c r="M31" s="2">
        <f>IFERROR(__xludf.DUMMYFUNCTION("""COMPUTED_VALUE"""),45499.66666666667)</f>
        <v>45499.66667</v>
      </c>
      <c r="N31" s="1">
        <f>IFERROR(__xludf.DUMMYFUNCTION("""COMPUTED_VALUE"""),0.0)</f>
        <v>0</v>
      </c>
    </row>
    <row r="32">
      <c r="A32" s="2">
        <f>IFERROR(__xludf.DUMMYFUNCTION("""COMPUTED_VALUE"""),45506.66666666667)</f>
        <v>45506.66667</v>
      </c>
      <c r="B32" s="1">
        <f>IFERROR(__xludf.DUMMYFUNCTION("""COMPUTED_VALUE"""),1680.3)</f>
        <v>1680.3</v>
      </c>
      <c r="D32" s="2">
        <f>IFERROR(__xludf.DUMMYFUNCTION("""COMPUTED_VALUE"""),45506.66666666667)</f>
        <v>45506.66667</v>
      </c>
      <c r="E32" s="1">
        <f>IFERROR(__xludf.DUMMYFUNCTION("""COMPUTED_VALUE"""),1710.54)</f>
        <v>1710.54</v>
      </c>
      <c r="G32" s="2">
        <f>IFERROR(__xludf.DUMMYFUNCTION("""COMPUTED_VALUE"""),45506.66666666667)</f>
        <v>45506.66667</v>
      </c>
      <c r="H32" s="1">
        <f>IFERROR(__xludf.DUMMYFUNCTION("""COMPUTED_VALUE"""),1610.75)</f>
        <v>1610.75</v>
      </c>
      <c r="J32" s="2">
        <f>IFERROR(__xludf.DUMMYFUNCTION("""COMPUTED_VALUE"""),45506.66666666667)</f>
        <v>45506.66667</v>
      </c>
      <c r="K32" s="1">
        <f>IFERROR(__xludf.DUMMYFUNCTION("""COMPUTED_VALUE"""),1627.96)</f>
        <v>1627.96</v>
      </c>
      <c r="M32" s="2">
        <f>IFERROR(__xludf.DUMMYFUNCTION("""COMPUTED_VALUE"""),45506.66666666667)</f>
        <v>45506.66667</v>
      </c>
      <c r="N32" s="1">
        <f>IFERROR(__xludf.DUMMYFUNCTION("""COMPUTED_VALUE"""),0.0)</f>
        <v>0</v>
      </c>
    </row>
    <row r="33">
      <c r="A33" s="2">
        <f>IFERROR(__xludf.DUMMYFUNCTION("""COMPUTED_VALUE"""),45513.66666666667)</f>
        <v>45513.66667</v>
      </c>
      <c r="B33" s="1">
        <f>IFERROR(__xludf.DUMMYFUNCTION("""COMPUTED_VALUE"""),1589.63)</f>
        <v>1589.63</v>
      </c>
      <c r="D33" s="2">
        <f>IFERROR(__xludf.DUMMYFUNCTION("""COMPUTED_VALUE"""),45513.66666666667)</f>
        <v>45513.66667</v>
      </c>
      <c r="E33" s="1">
        <f>IFERROR(__xludf.DUMMYFUNCTION("""COMPUTED_VALUE"""),1636.93)</f>
        <v>1636.93</v>
      </c>
      <c r="G33" s="2">
        <f>IFERROR(__xludf.DUMMYFUNCTION("""COMPUTED_VALUE"""),45513.66666666667)</f>
        <v>45513.66667</v>
      </c>
      <c r="H33" s="1">
        <f>IFERROR(__xludf.DUMMYFUNCTION("""COMPUTED_VALUE"""),1569.07)</f>
        <v>1569.07</v>
      </c>
      <c r="J33" s="2">
        <f>IFERROR(__xludf.DUMMYFUNCTION("""COMPUTED_VALUE"""),45513.66666666667)</f>
        <v>45513.66667</v>
      </c>
      <c r="K33" s="1">
        <f>IFERROR(__xludf.DUMMYFUNCTION("""COMPUTED_VALUE"""),1633.33)</f>
        <v>1633.33</v>
      </c>
      <c r="M33" s="2">
        <f>IFERROR(__xludf.DUMMYFUNCTION("""COMPUTED_VALUE"""),45513.66666666667)</f>
        <v>45513.66667</v>
      </c>
      <c r="N33" s="1">
        <f>IFERROR(__xludf.DUMMYFUNCTION("""COMPUTED_VALUE"""),0.0)</f>
        <v>0</v>
      </c>
    </row>
    <row r="34">
      <c r="A34" s="2">
        <f>IFERROR(__xludf.DUMMYFUNCTION("""COMPUTED_VALUE"""),45520.66666666667)</f>
        <v>45520.66667</v>
      </c>
      <c r="B34" s="1">
        <f>IFERROR(__xludf.DUMMYFUNCTION("""COMPUTED_VALUE"""),1634.53)</f>
        <v>1634.53</v>
      </c>
      <c r="D34" s="2">
        <f>IFERROR(__xludf.DUMMYFUNCTION("""COMPUTED_VALUE"""),45520.66666666667)</f>
        <v>45520.66667</v>
      </c>
      <c r="E34" s="1">
        <f>IFERROR(__xludf.DUMMYFUNCTION("""COMPUTED_VALUE"""),1678.06)</f>
        <v>1678.06</v>
      </c>
      <c r="G34" s="2">
        <f>IFERROR(__xludf.DUMMYFUNCTION("""COMPUTED_VALUE"""),45520.66666666667)</f>
        <v>45520.66667</v>
      </c>
      <c r="H34" s="1">
        <f>IFERROR(__xludf.DUMMYFUNCTION("""COMPUTED_VALUE"""),1622.08)</f>
        <v>1622.08</v>
      </c>
      <c r="J34" s="2">
        <f>IFERROR(__xludf.DUMMYFUNCTION("""COMPUTED_VALUE"""),45520.66666666667)</f>
        <v>45520.66667</v>
      </c>
      <c r="K34" s="1">
        <f>IFERROR(__xludf.DUMMYFUNCTION("""COMPUTED_VALUE"""),1676.57)</f>
        <v>1676.57</v>
      </c>
      <c r="M34" s="2">
        <f>IFERROR(__xludf.DUMMYFUNCTION("""COMPUTED_VALUE"""),45520.66666666667)</f>
        <v>45520.66667</v>
      </c>
      <c r="N34" s="1">
        <f>IFERROR(__xludf.DUMMYFUNCTION("""COMPUTED_VALUE"""),0.0)</f>
        <v>0</v>
      </c>
    </row>
    <row r="35">
      <c r="A35" s="2">
        <f>IFERROR(__xludf.DUMMYFUNCTION("""COMPUTED_VALUE"""),45527.66666666667)</f>
        <v>45527.66667</v>
      </c>
      <c r="B35" s="1">
        <f>IFERROR(__xludf.DUMMYFUNCTION("""COMPUTED_VALUE"""),1678.24)</f>
        <v>1678.24</v>
      </c>
      <c r="D35" s="2">
        <f>IFERROR(__xludf.DUMMYFUNCTION("""COMPUTED_VALUE"""),45527.66666666667)</f>
        <v>45527.66667</v>
      </c>
      <c r="E35" s="1">
        <f>IFERROR(__xludf.DUMMYFUNCTION("""COMPUTED_VALUE"""),1716.77)</f>
        <v>1716.77</v>
      </c>
      <c r="G35" s="2">
        <f>IFERROR(__xludf.DUMMYFUNCTION("""COMPUTED_VALUE"""),45527.66666666667)</f>
        <v>45527.66667</v>
      </c>
      <c r="H35" s="1">
        <f>IFERROR(__xludf.DUMMYFUNCTION("""COMPUTED_VALUE"""),1676.88)</f>
        <v>1676.88</v>
      </c>
      <c r="J35" s="2">
        <f>IFERROR(__xludf.DUMMYFUNCTION("""COMPUTED_VALUE"""),45527.66666666667)</f>
        <v>45527.66667</v>
      </c>
      <c r="K35" s="1">
        <f>IFERROR(__xludf.DUMMYFUNCTION("""COMPUTED_VALUE"""),1714.34)</f>
        <v>1714.34</v>
      </c>
      <c r="M35" s="2">
        <f>IFERROR(__xludf.DUMMYFUNCTION("""COMPUTED_VALUE"""),45527.66666666667)</f>
        <v>45527.66667</v>
      </c>
      <c r="N35" s="1">
        <f>IFERROR(__xludf.DUMMYFUNCTION("""COMPUTED_VALUE"""),0.0)</f>
        <v>0</v>
      </c>
    </row>
    <row r="36">
      <c r="A36" s="2">
        <f>IFERROR(__xludf.DUMMYFUNCTION("""COMPUTED_VALUE"""),45534.66666666667)</f>
        <v>45534.66667</v>
      </c>
      <c r="B36" s="1">
        <f>IFERROR(__xludf.DUMMYFUNCTION("""COMPUTED_VALUE"""),1719.88)</f>
        <v>1719.88</v>
      </c>
      <c r="D36" s="2">
        <f>IFERROR(__xludf.DUMMYFUNCTION("""COMPUTED_VALUE"""),45534.66666666667)</f>
        <v>45534.66667</v>
      </c>
      <c r="E36" s="1">
        <f>IFERROR(__xludf.DUMMYFUNCTION("""COMPUTED_VALUE"""),1724.24)</f>
        <v>1724.24</v>
      </c>
      <c r="G36" s="2">
        <f>IFERROR(__xludf.DUMMYFUNCTION("""COMPUTED_VALUE"""),45534.66666666667)</f>
        <v>45534.66667</v>
      </c>
      <c r="H36" s="1">
        <f>IFERROR(__xludf.DUMMYFUNCTION("""COMPUTED_VALUE"""),1694.59)</f>
        <v>1694.59</v>
      </c>
      <c r="J36" s="2">
        <f>IFERROR(__xludf.DUMMYFUNCTION("""COMPUTED_VALUE"""),45534.66666666667)</f>
        <v>45534.66667</v>
      </c>
      <c r="K36" s="1">
        <f>IFERROR(__xludf.DUMMYFUNCTION("""COMPUTED_VALUE"""),1723.69)</f>
        <v>1723.69</v>
      </c>
      <c r="M36" s="2">
        <f>IFERROR(__xludf.DUMMYFUNCTION("""COMPUTED_VALUE"""),45534.66666666667)</f>
        <v>45534.66667</v>
      </c>
      <c r="N36" s="1">
        <f>IFERROR(__xludf.DUMMYFUNCTION("""COMPUTED_VALUE"""),0.0)</f>
        <v>0</v>
      </c>
    </row>
    <row r="37">
      <c r="A37" s="2">
        <f>IFERROR(__xludf.DUMMYFUNCTION("""COMPUTED_VALUE"""),45541.66666666667)</f>
        <v>45541.66667</v>
      </c>
      <c r="B37" s="1">
        <f>IFERROR(__xludf.DUMMYFUNCTION("""COMPUTED_VALUE"""),1713.4)</f>
        <v>1713.4</v>
      </c>
      <c r="D37" s="2">
        <f>IFERROR(__xludf.DUMMYFUNCTION("""COMPUTED_VALUE"""),45541.66666666667)</f>
        <v>45541.66667</v>
      </c>
      <c r="E37" s="1">
        <f>IFERROR(__xludf.DUMMYFUNCTION("""COMPUTED_VALUE"""),1716.5)</f>
        <v>1716.5</v>
      </c>
      <c r="G37" s="2">
        <f>IFERROR(__xludf.DUMMYFUNCTION("""COMPUTED_VALUE"""),45541.66666666667)</f>
        <v>45541.66667</v>
      </c>
      <c r="H37" s="1">
        <f>IFERROR(__xludf.DUMMYFUNCTION("""COMPUTED_VALUE"""),1651.94)</f>
        <v>1651.94</v>
      </c>
      <c r="J37" s="2">
        <f>IFERROR(__xludf.DUMMYFUNCTION("""COMPUTED_VALUE"""),45541.66666666667)</f>
        <v>45541.66667</v>
      </c>
      <c r="K37" s="1">
        <f>IFERROR(__xludf.DUMMYFUNCTION("""COMPUTED_VALUE"""),1654.17)</f>
        <v>1654.17</v>
      </c>
      <c r="M37" s="2">
        <f>IFERROR(__xludf.DUMMYFUNCTION("""COMPUTED_VALUE"""),45541.66666666667)</f>
        <v>45541.66667</v>
      </c>
      <c r="N37" s="1">
        <f>IFERROR(__xludf.DUMMYFUNCTION("""COMPUTED_VALUE"""),0.0)</f>
        <v>0</v>
      </c>
    </row>
    <row r="38">
      <c r="A38" s="2">
        <f>IFERROR(__xludf.DUMMYFUNCTION("""COMPUTED_VALUE"""),45548.66666666667)</f>
        <v>45548.66667</v>
      </c>
      <c r="B38" s="1">
        <f>IFERROR(__xludf.DUMMYFUNCTION("""COMPUTED_VALUE"""),1662.78)</f>
        <v>1662.78</v>
      </c>
      <c r="D38" s="2">
        <f>IFERROR(__xludf.DUMMYFUNCTION("""COMPUTED_VALUE"""),45548.66666666667)</f>
        <v>45548.66667</v>
      </c>
      <c r="E38" s="1">
        <f>IFERROR(__xludf.DUMMYFUNCTION("""COMPUTED_VALUE"""),1711.68)</f>
        <v>1711.68</v>
      </c>
      <c r="G38" s="2">
        <f>IFERROR(__xludf.DUMMYFUNCTION("""COMPUTED_VALUE"""),45548.66666666667)</f>
        <v>45548.66667</v>
      </c>
      <c r="H38" s="1">
        <f>IFERROR(__xludf.DUMMYFUNCTION("""COMPUTED_VALUE"""),1639.5)</f>
        <v>1639.5</v>
      </c>
      <c r="J38" s="2">
        <f>IFERROR(__xludf.DUMMYFUNCTION("""COMPUTED_VALUE"""),45548.66666666667)</f>
        <v>45548.66667</v>
      </c>
      <c r="K38" s="1">
        <f>IFERROR(__xludf.DUMMYFUNCTION("""COMPUTED_VALUE"""),1708.75)</f>
        <v>1708.75</v>
      </c>
      <c r="M38" s="2">
        <f>IFERROR(__xludf.DUMMYFUNCTION("""COMPUTED_VALUE"""),45548.66666666667)</f>
        <v>45548.66667</v>
      </c>
      <c r="N38" s="1">
        <f>IFERROR(__xludf.DUMMYFUNCTION("""COMPUTED_VALUE"""),0.0)</f>
        <v>0</v>
      </c>
    </row>
    <row r="39">
      <c r="A39" s="2">
        <f>IFERROR(__xludf.DUMMYFUNCTION("""COMPUTED_VALUE"""),45555.66666666667)</f>
        <v>45555.66667</v>
      </c>
      <c r="B39" s="1">
        <f>IFERROR(__xludf.DUMMYFUNCTION("""COMPUTED_VALUE"""),1714.42)</f>
        <v>1714.42</v>
      </c>
      <c r="D39" s="2">
        <f>IFERROR(__xludf.DUMMYFUNCTION("""COMPUTED_VALUE"""),45555.66666666667)</f>
        <v>45555.66667</v>
      </c>
      <c r="E39" s="1">
        <f>IFERROR(__xludf.DUMMYFUNCTION("""COMPUTED_VALUE"""),1752.09)</f>
        <v>1752.09</v>
      </c>
      <c r="G39" s="2">
        <f>IFERROR(__xludf.DUMMYFUNCTION("""COMPUTED_VALUE"""),45555.66666666667)</f>
        <v>45555.66667</v>
      </c>
      <c r="H39" s="1">
        <f>IFERROR(__xludf.DUMMYFUNCTION("""COMPUTED_VALUE"""),1710.52)</f>
        <v>1710.52</v>
      </c>
      <c r="J39" s="2">
        <f>IFERROR(__xludf.DUMMYFUNCTION("""COMPUTED_VALUE"""),45555.66666666667)</f>
        <v>45555.66667</v>
      </c>
      <c r="K39" s="1">
        <f>IFERROR(__xludf.DUMMYFUNCTION("""COMPUTED_VALUE"""),1742.36)</f>
        <v>1742.36</v>
      </c>
      <c r="M39" s="2">
        <f>IFERROR(__xludf.DUMMYFUNCTION("""COMPUTED_VALUE"""),45555.66666666667)</f>
        <v>45555.66667</v>
      </c>
      <c r="N39" s="1">
        <f>IFERROR(__xludf.DUMMYFUNCTION("""COMPUTED_VALUE"""),0.0)</f>
        <v>0</v>
      </c>
    </row>
    <row r="40">
      <c r="A40" s="2">
        <f>IFERROR(__xludf.DUMMYFUNCTION("""COMPUTED_VALUE"""),45562.66666666667)</f>
        <v>45562.66667</v>
      </c>
      <c r="B40" s="1">
        <f>IFERROR(__xludf.DUMMYFUNCTION("""COMPUTED_VALUE"""),1747.65)</f>
        <v>1747.65</v>
      </c>
      <c r="D40" s="2">
        <f>IFERROR(__xludf.DUMMYFUNCTION("""COMPUTED_VALUE"""),45562.66666666667)</f>
        <v>45562.66667</v>
      </c>
      <c r="E40" s="1">
        <f>IFERROR(__xludf.DUMMYFUNCTION("""COMPUTED_VALUE"""),1767.41)</f>
        <v>1767.41</v>
      </c>
      <c r="G40" s="2">
        <f>IFERROR(__xludf.DUMMYFUNCTION("""COMPUTED_VALUE"""),45562.66666666667)</f>
        <v>45562.66667</v>
      </c>
      <c r="H40" s="1">
        <f>IFERROR(__xludf.DUMMYFUNCTION("""COMPUTED_VALUE"""),1738.7)</f>
        <v>1738.7</v>
      </c>
      <c r="J40" s="2">
        <f>IFERROR(__xludf.DUMMYFUNCTION("""COMPUTED_VALUE"""),45562.66666666667)</f>
        <v>45562.66667</v>
      </c>
      <c r="K40" s="1">
        <f>IFERROR(__xludf.DUMMYFUNCTION("""COMPUTED_VALUE"""),1758.78)</f>
        <v>1758.78</v>
      </c>
      <c r="M40" s="2">
        <f>IFERROR(__xludf.DUMMYFUNCTION("""COMPUTED_VALUE"""),45562.66666666667)</f>
        <v>45562.66667</v>
      </c>
      <c r="N40" s="1">
        <f>IFERROR(__xludf.DUMMYFUNCTION("""COMPUTED_VALUE"""),0.0)</f>
        <v>0</v>
      </c>
    </row>
    <row r="41">
      <c r="A41" s="2">
        <f>IFERROR(__xludf.DUMMYFUNCTION("""COMPUTED_VALUE"""),45569.66666666667)</f>
        <v>45569.66667</v>
      </c>
      <c r="B41" s="1">
        <f>IFERROR(__xludf.DUMMYFUNCTION("""COMPUTED_VALUE"""),1754.37)</f>
        <v>1754.37</v>
      </c>
      <c r="D41" s="2">
        <f>IFERROR(__xludf.DUMMYFUNCTION("""COMPUTED_VALUE"""),45569.66666666667)</f>
        <v>45569.66667</v>
      </c>
      <c r="E41" s="1">
        <f>IFERROR(__xludf.DUMMYFUNCTION("""COMPUTED_VALUE"""),1761.86)</f>
        <v>1761.86</v>
      </c>
      <c r="G41" s="2">
        <f>IFERROR(__xludf.DUMMYFUNCTION("""COMPUTED_VALUE"""),45569.66666666667)</f>
        <v>45569.66667</v>
      </c>
      <c r="H41" s="1">
        <f>IFERROR(__xludf.DUMMYFUNCTION("""COMPUTED_VALUE"""),1735.55)</f>
        <v>1735.55</v>
      </c>
      <c r="J41" s="2">
        <f>IFERROR(__xludf.DUMMYFUNCTION("""COMPUTED_VALUE"""),45569.66666666667)</f>
        <v>45569.66667</v>
      </c>
      <c r="K41" s="1">
        <f>IFERROR(__xludf.DUMMYFUNCTION("""COMPUTED_VALUE"""),1759.41)</f>
        <v>1759.41</v>
      </c>
      <c r="M41" s="2">
        <f>IFERROR(__xludf.DUMMYFUNCTION("""COMPUTED_VALUE"""),45569.66666666667)</f>
        <v>45569.66667</v>
      </c>
      <c r="N41" s="1">
        <f>IFERROR(__xludf.DUMMYFUNCTION("""COMPUTED_VALUE"""),0.0)</f>
        <v>0</v>
      </c>
    </row>
    <row r="42">
      <c r="A42" s="2">
        <f>IFERROR(__xludf.DUMMYFUNCTION("""COMPUTED_VALUE"""),45576.66666666667)</f>
        <v>45576.66667</v>
      </c>
      <c r="B42" s="1">
        <f>IFERROR(__xludf.DUMMYFUNCTION("""COMPUTED_VALUE"""),1752.82)</f>
        <v>1752.82</v>
      </c>
      <c r="D42" s="2">
        <f>IFERROR(__xludf.DUMMYFUNCTION("""COMPUTED_VALUE"""),45576.66666666667)</f>
        <v>45576.66667</v>
      </c>
      <c r="E42" s="1">
        <f>IFERROR(__xludf.DUMMYFUNCTION("""COMPUTED_VALUE"""),1781.46)</f>
        <v>1781.46</v>
      </c>
      <c r="G42" s="2">
        <f>IFERROR(__xludf.DUMMYFUNCTION("""COMPUTED_VALUE"""),45576.66666666667)</f>
        <v>45576.66667</v>
      </c>
      <c r="H42" s="1">
        <f>IFERROR(__xludf.DUMMYFUNCTION("""COMPUTED_VALUE"""),1737.98)</f>
        <v>1737.98</v>
      </c>
      <c r="J42" s="2">
        <f>IFERROR(__xludf.DUMMYFUNCTION("""COMPUTED_VALUE"""),45576.66666666667)</f>
        <v>45576.66667</v>
      </c>
      <c r="K42" s="1">
        <f>IFERROR(__xludf.DUMMYFUNCTION("""COMPUTED_VALUE"""),1779.75)</f>
        <v>1779.75</v>
      </c>
      <c r="M42" s="2">
        <f>IFERROR(__xludf.DUMMYFUNCTION("""COMPUTED_VALUE"""),45576.66666666667)</f>
        <v>45576.66667</v>
      </c>
      <c r="N42" s="1">
        <f>IFERROR(__xludf.DUMMYFUNCTION("""COMPUTED_VALUE"""),0.0)</f>
        <v>0</v>
      </c>
    </row>
    <row r="43">
      <c r="A43" s="2">
        <f>IFERROR(__xludf.DUMMYFUNCTION("""COMPUTED_VALUE"""),45583.66666666667)</f>
        <v>45583.66667</v>
      </c>
      <c r="B43" s="1">
        <f>IFERROR(__xludf.DUMMYFUNCTION("""COMPUTED_VALUE"""),1781.48)</f>
        <v>1781.48</v>
      </c>
      <c r="D43" s="2">
        <f>IFERROR(__xludf.DUMMYFUNCTION("""COMPUTED_VALUE"""),45583.66666666667)</f>
        <v>45583.66667</v>
      </c>
      <c r="E43" s="1">
        <f>IFERROR(__xludf.DUMMYFUNCTION("""COMPUTED_VALUE"""),1803.69)</f>
        <v>1803.69</v>
      </c>
      <c r="G43" s="2">
        <f>IFERROR(__xludf.DUMMYFUNCTION("""COMPUTED_VALUE"""),45583.66666666667)</f>
        <v>45583.66667</v>
      </c>
      <c r="H43" s="1">
        <f>IFERROR(__xludf.DUMMYFUNCTION("""COMPUTED_VALUE"""),1777.7)</f>
        <v>1777.7</v>
      </c>
      <c r="J43" s="2">
        <f>IFERROR(__xludf.DUMMYFUNCTION("""COMPUTED_VALUE"""),45583.66666666667)</f>
        <v>45583.66667</v>
      </c>
      <c r="K43" s="1">
        <f>IFERROR(__xludf.DUMMYFUNCTION("""COMPUTED_VALUE"""),1802.04)</f>
        <v>1802.04</v>
      </c>
      <c r="M43" s="2">
        <f>IFERROR(__xludf.DUMMYFUNCTION("""COMPUTED_VALUE"""),45583.66666666667)</f>
        <v>45583.66667</v>
      </c>
      <c r="N43" s="1">
        <f>IFERROR(__xludf.DUMMYFUNCTION("""COMPUTED_VALUE"""),0.0)</f>
        <v>0</v>
      </c>
    </row>
    <row r="44">
      <c r="A44" s="2">
        <f>IFERROR(__xludf.DUMMYFUNCTION("""COMPUTED_VALUE"""),45590.66666666667)</f>
        <v>45590.66667</v>
      </c>
      <c r="B44" s="1">
        <f>IFERROR(__xludf.DUMMYFUNCTION("""COMPUTED_VALUE"""),1800.19)</f>
        <v>1800.19</v>
      </c>
      <c r="D44" s="2">
        <f>IFERROR(__xludf.DUMMYFUNCTION("""COMPUTED_VALUE"""),45590.66666666667)</f>
        <v>45590.66667</v>
      </c>
      <c r="E44" s="1">
        <f>IFERROR(__xludf.DUMMYFUNCTION("""COMPUTED_VALUE"""),1802.13)</f>
        <v>1802.13</v>
      </c>
      <c r="G44" s="2">
        <f>IFERROR(__xludf.DUMMYFUNCTION("""COMPUTED_VALUE"""),45590.66666666667)</f>
        <v>45590.66667</v>
      </c>
      <c r="H44" s="1">
        <f>IFERROR(__xludf.DUMMYFUNCTION("""COMPUTED_VALUE"""),1760.2)</f>
        <v>1760.2</v>
      </c>
      <c r="J44" s="2">
        <f>IFERROR(__xludf.DUMMYFUNCTION("""COMPUTED_VALUE"""),45590.66666666667)</f>
        <v>45590.66667</v>
      </c>
      <c r="K44" s="1">
        <f>IFERROR(__xludf.DUMMYFUNCTION("""COMPUTED_VALUE"""),1765.47)</f>
        <v>1765.47</v>
      </c>
      <c r="M44" s="2">
        <f>IFERROR(__xludf.DUMMYFUNCTION("""COMPUTED_VALUE"""),45590.66666666667)</f>
        <v>45590.66667</v>
      </c>
      <c r="N44" s="1">
        <f>IFERROR(__xludf.DUMMYFUNCTION("""COMPUTED_VALUE"""),0.0)</f>
        <v>0</v>
      </c>
    </row>
    <row r="45">
      <c r="A45" s="2">
        <f>IFERROR(__xludf.DUMMYFUNCTION("""COMPUTED_VALUE"""),45597.66666666667)</f>
        <v>45597.66667</v>
      </c>
      <c r="B45" s="1">
        <f>IFERROR(__xludf.DUMMYFUNCTION("""COMPUTED_VALUE"""),1773.97)</f>
        <v>1773.97</v>
      </c>
      <c r="D45" s="2">
        <f>IFERROR(__xludf.DUMMYFUNCTION("""COMPUTED_VALUE"""),45597.66666666667)</f>
        <v>45597.66667</v>
      </c>
      <c r="E45" s="1">
        <f>IFERROR(__xludf.DUMMYFUNCTION("""COMPUTED_VALUE"""),1784.56)</f>
        <v>1784.56</v>
      </c>
      <c r="G45" s="2">
        <f>IFERROR(__xludf.DUMMYFUNCTION("""COMPUTED_VALUE"""),45597.66666666667)</f>
        <v>45597.66667</v>
      </c>
      <c r="H45" s="1">
        <f>IFERROR(__xludf.DUMMYFUNCTION("""COMPUTED_VALUE"""),1750.24)</f>
        <v>1750.24</v>
      </c>
      <c r="J45" s="2">
        <f>IFERROR(__xludf.DUMMYFUNCTION("""COMPUTED_VALUE"""),45597.66666666667)</f>
        <v>45597.66667</v>
      </c>
      <c r="K45" s="1">
        <f>IFERROR(__xludf.DUMMYFUNCTION("""COMPUTED_VALUE"""),1751.91)</f>
        <v>1751.91</v>
      </c>
      <c r="M45" s="2">
        <f>IFERROR(__xludf.DUMMYFUNCTION("""COMPUTED_VALUE"""),45597.66666666667)</f>
        <v>45597.66667</v>
      </c>
      <c r="N45" s="1">
        <f>IFERROR(__xludf.DUMMYFUNCTION("""COMPUTED_VALUE"""),0.0)</f>
        <v>0</v>
      </c>
    </row>
    <row r="46">
      <c r="A46" s="2">
        <f>IFERROR(__xludf.DUMMYFUNCTION("""COMPUTED_VALUE"""),45604.66666666667)</f>
        <v>45604.66667</v>
      </c>
      <c r="B46" s="1">
        <f>IFERROR(__xludf.DUMMYFUNCTION("""COMPUTED_VALUE"""),1750.46)</f>
        <v>1750.46</v>
      </c>
      <c r="D46" s="2">
        <f>IFERROR(__xludf.DUMMYFUNCTION("""COMPUTED_VALUE"""),45604.66666666667)</f>
        <v>45604.66667</v>
      </c>
      <c r="E46" s="1">
        <f>IFERROR(__xludf.DUMMYFUNCTION("""COMPUTED_VALUE"""),1857.27)</f>
        <v>1857.27</v>
      </c>
      <c r="G46" s="2">
        <f>IFERROR(__xludf.DUMMYFUNCTION("""COMPUTED_VALUE"""),45604.66666666667)</f>
        <v>45604.66667</v>
      </c>
      <c r="H46" s="1">
        <f>IFERROR(__xludf.DUMMYFUNCTION("""COMPUTED_VALUE"""),1749.27)</f>
        <v>1749.27</v>
      </c>
      <c r="J46" s="2">
        <f>IFERROR(__xludf.DUMMYFUNCTION("""COMPUTED_VALUE"""),45604.66666666667)</f>
        <v>45604.66667</v>
      </c>
      <c r="K46" s="1">
        <f>IFERROR(__xludf.DUMMYFUNCTION("""COMPUTED_VALUE"""),1853.94)</f>
        <v>1853.94</v>
      </c>
      <c r="M46" s="2">
        <f>IFERROR(__xludf.DUMMYFUNCTION("""COMPUTED_VALUE"""),45604.66666666667)</f>
        <v>45604.66667</v>
      </c>
      <c r="N46" s="1">
        <f>IFERROR(__xludf.DUMMYFUNCTION("""COMPUTED_VALUE"""),0.0)</f>
        <v>0</v>
      </c>
    </row>
    <row r="47">
      <c r="A47" s="2">
        <f>IFERROR(__xludf.DUMMYFUNCTION("""COMPUTED_VALUE"""),45611.66666666667)</f>
        <v>45611.66667</v>
      </c>
      <c r="B47" s="1">
        <f>IFERROR(__xludf.DUMMYFUNCTION("""COMPUTED_VALUE"""),1864.5)</f>
        <v>1864.5</v>
      </c>
      <c r="D47" s="2">
        <f>IFERROR(__xludf.DUMMYFUNCTION("""COMPUTED_VALUE"""),45611.66666666667)</f>
        <v>45611.66667</v>
      </c>
      <c r="E47" s="1">
        <f>IFERROR(__xludf.DUMMYFUNCTION("""COMPUTED_VALUE"""),1876.8)</f>
        <v>1876.8</v>
      </c>
      <c r="G47" s="2">
        <f>IFERROR(__xludf.DUMMYFUNCTION("""COMPUTED_VALUE"""),45611.66666666667)</f>
        <v>45611.66667</v>
      </c>
      <c r="H47" s="1">
        <f>IFERROR(__xludf.DUMMYFUNCTION("""COMPUTED_VALUE"""),1819.72)</f>
        <v>1819.72</v>
      </c>
      <c r="J47" s="2">
        <f>IFERROR(__xludf.DUMMYFUNCTION("""COMPUTED_VALUE"""),45611.66666666667)</f>
        <v>45611.66667</v>
      </c>
      <c r="K47" s="1">
        <f>IFERROR(__xludf.DUMMYFUNCTION("""COMPUTED_VALUE"""),1823.9)</f>
        <v>1823.9</v>
      </c>
      <c r="M47" s="2">
        <f>IFERROR(__xludf.DUMMYFUNCTION("""COMPUTED_VALUE"""),45611.66666666667)</f>
        <v>45611.66667</v>
      </c>
      <c r="N47" s="1">
        <f>IFERROR(__xludf.DUMMYFUNCTION("""COMPUTED_VALUE"""),0.0)</f>
        <v>0</v>
      </c>
    </row>
    <row r="48">
      <c r="A48" s="2">
        <f>IFERROR(__xludf.DUMMYFUNCTION("""COMPUTED_VALUE"""),45618.66666666667)</f>
        <v>45618.66667</v>
      </c>
      <c r="B48" s="1">
        <f>IFERROR(__xludf.DUMMYFUNCTION("""COMPUTED_VALUE"""),1824.34)</f>
        <v>1824.34</v>
      </c>
      <c r="D48" s="2">
        <f>IFERROR(__xludf.DUMMYFUNCTION("""COMPUTED_VALUE"""),45618.66666666667)</f>
        <v>45618.66667</v>
      </c>
      <c r="E48" s="1">
        <f>IFERROR(__xludf.DUMMYFUNCTION("""COMPUTED_VALUE"""),1893.35)</f>
        <v>1893.35</v>
      </c>
      <c r="G48" s="2">
        <f>IFERROR(__xludf.DUMMYFUNCTION("""COMPUTED_VALUE"""),45618.66666666667)</f>
        <v>45618.66667</v>
      </c>
      <c r="H48" s="1">
        <f>IFERROR(__xludf.DUMMYFUNCTION("""COMPUTED_VALUE"""),1816.95)</f>
        <v>1816.95</v>
      </c>
      <c r="J48" s="2">
        <f>IFERROR(__xludf.DUMMYFUNCTION("""COMPUTED_VALUE"""),45618.66666666667)</f>
        <v>45618.66667</v>
      </c>
      <c r="K48" s="1">
        <f>IFERROR(__xludf.DUMMYFUNCTION("""COMPUTED_VALUE"""),1892.11)</f>
        <v>1892.11</v>
      </c>
      <c r="M48" s="2">
        <f>IFERROR(__xludf.DUMMYFUNCTION("""COMPUTED_VALUE"""),45618.66666666667)</f>
        <v>45618.66667</v>
      </c>
      <c r="N48" s="1">
        <f>IFERROR(__xludf.DUMMYFUNCTION("""COMPUTED_VALUE"""),0.0)</f>
        <v>0</v>
      </c>
    </row>
    <row r="49">
      <c r="A49" s="2">
        <f>IFERROR(__xludf.DUMMYFUNCTION("""COMPUTED_VALUE"""),45625.54166666667)</f>
        <v>45625.54167</v>
      </c>
      <c r="B49" s="1">
        <f>IFERROR(__xludf.DUMMYFUNCTION("""COMPUTED_VALUE"""),1907.15)</f>
        <v>1907.15</v>
      </c>
      <c r="D49" s="2">
        <f>IFERROR(__xludf.DUMMYFUNCTION("""COMPUTED_VALUE"""),45625.54166666667)</f>
        <v>45625.54167</v>
      </c>
      <c r="E49" s="1">
        <f>IFERROR(__xludf.DUMMYFUNCTION("""COMPUTED_VALUE"""),1918.08)</f>
        <v>1918.08</v>
      </c>
      <c r="G49" s="2">
        <f>IFERROR(__xludf.DUMMYFUNCTION("""COMPUTED_VALUE"""),45625.54166666667)</f>
        <v>45625.54167</v>
      </c>
      <c r="H49" s="1">
        <f>IFERROR(__xludf.DUMMYFUNCTION("""COMPUTED_VALUE"""),1897.8)</f>
        <v>1897.8</v>
      </c>
      <c r="J49" s="2">
        <f>IFERROR(__xludf.DUMMYFUNCTION("""COMPUTED_VALUE"""),45625.54166666667)</f>
        <v>45625.54167</v>
      </c>
      <c r="K49" s="1">
        <f>IFERROR(__xludf.DUMMYFUNCTION("""COMPUTED_VALUE"""),1905.56)</f>
        <v>1905.56</v>
      </c>
      <c r="M49" s="2">
        <f>IFERROR(__xludf.DUMMYFUNCTION("""COMPUTED_VALUE"""),45625.54166666667)</f>
        <v>45625.54167</v>
      </c>
      <c r="N49" s="1">
        <f>IFERROR(__xludf.DUMMYFUNCTION("""COMPUTED_VALUE"""),0.0)</f>
        <v>0</v>
      </c>
    </row>
    <row r="50">
      <c r="A50" s="2">
        <f>IFERROR(__xludf.DUMMYFUNCTION("""COMPUTED_VALUE"""),45632.66666666667)</f>
        <v>45632.66667</v>
      </c>
      <c r="B50" s="1">
        <f>IFERROR(__xludf.DUMMYFUNCTION("""COMPUTED_VALUE"""),1907.78)</f>
        <v>1907.78</v>
      </c>
      <c r="D50" s="2">
        <f>IFERROR(__xludf.DUMMYFUNCTION("""COMPUTED_VALUE"""),45632.66666666667)</f>
        <v>45632.66667</v>
      </c>
      <c r="E50" s="1">
        <f>IFERROR(__xludf.DUMMYFUNCTION("""COMPUTED_VALUE"""),1908.38)</f>
        <v>1908.38</v>
      </c>
      <c r="G50" s="2">
        <f>IFERROR(__xludf.DUMMYFUNCTION("""COMPUTED_VALUE"""),45632.66666666667)</f>
        <v>45632.66667</v>
      </c>
      <c r="H50" s="1">
        <f>IFERROR(__xludf.DUMMYFUNCTION("""COMPUTED_VALUE"""),1891.23)</f>
        <v>1891.23</v>
      </c>
      <c r="J50" s="2">
        <f>IFERROR(__xludf.DUMMYFUNCTION("""COMPUTED_VALUE"""),45632.66666666667)</f>
        <v>45632.66667</v>
      </c>
      <c r="K50" s="1">
        <f>IFERROR(__xludf.DUMMYFUNCTION("""COMPUTED_VALUE"""),1895.91)</f>
        <v>1895.91</v>
      </c>
      <c r="M50" s="2">
        <f>IFERROR(__xludf.DUMMYFUNCTION("""COMPUTED_VALUE"""),45632.66666666667)</f>
        <v>45632.66667</v>
      </c>
      <c r="N50" s="1">
        <f>IFERROR(__xludf.DUMMYFUNCTION("""COMPUTED_VALUE"""),0.0)</f>
        <v>0</v>
      </c>
    </row>
    <row r="51">
      <c r="A51" s="2">
        <f>IFERROR(__xludf.DUMMYFUNCTION("""COMPUTED_VALUE"""),45639.66666666667)</f>
        <v>45639.66667</v>
      </c>
      <c r="B51" s="1">
        <f>IFERROR(__xludf.DUMMYFUNCTION("""COMPUTED_VALUE"""),1898.83)</f>
        <v>1898.83</v>
      </c>
      <c r="D51" s="2">
        <f>IFERROR(__xludf.DUMMYFUNCTION("""COMPUTED_VALUE"""),45639.66666666667)</f>
        <v>45639.66667</v>
      </c>
      <c r="E51" s="1">
        <f>IFERROR(__xludf.DUMMYFUNCTION("""COMPUTED_VALUE"""),1900.18)</f>
        <v>1900.18</v>
      </c>
      <c r="G51" s="2">
        <f>IFERROR(__xludf.DUMMYFUNCTION("""COMPUTED_VALUE"""),45639.66666666667)</f>
        <v>45639.66667</v>
      </c>
      <c r="H51" s="1">
        <f>IFERROR(__xludf.DUMMYFUNCTION("""COMPUTED_VALUE"""),1847.91)</f>
        <v>1847.91</v>
      </c>
      <c r="J51" s="2">
        <f>IFERROR(__xludf.DUMMYFUNCTION("""COMPUTED_VALUE"""),45639.66666666667)</f>
        <v>45639.66667</v>
      </c>
      <c r="K51" s="1">
        <f>IFERROR(__xludf.DUMMYFUNCTION("""COMPUTED_VALUE"""),1852.2)</f>
        <v>1852.2</v>
      </c>
      <c r="M51" s="2">
        <f>IFERROR(__xludf.DUMMYFUNCTION("""COMPUTED_VALUE"""),45639.66666666667)</f>
        <v>45639.66667</v>
      </c>
      <c r="N51" s="1">
        <f>IFERROR(__xludf.DUMMYFUNCTION("""COMPUTED_VALUE"""),0.0)</f>
        <v>0</v>
      </c>
    </row>
    <row r="52">
      <c r="A52" s="2">
        <f>IFERROR(__xludf.DUMMYFUNCTION("""COMPUTED_VALUE"""),45646.66666666667)</f>
        <v>45646.66667</v>
      </c>
      <c r="B52" s="1">
        <f>IFERROR(__xludf.DUMMYFUNCTION("""COMPUTED_VALUE"""),1851.82)</f>
        <v>1851.82</v>
      </c>
      <c r="D52" s="2">
        <f>IFERROR(__xludf.DUMMYFUNCTION("""COMPUTED_VALUE"""),45646.66666666667)</f>
        <v>45646.66667</v>
      </c>
      <c r="E52" s="1">
        <f>IFERROR(__xludf.DUMMYFUNCTION("""COMPUTED_VALUE"""),1860.03)</f>
        <v>1860.03</v>
      </c>
      <c r="G52" s="2">
        <f>IFERROR(__xludf.DUMMYFUNCTION("""COMPUTED_VALUE"""),45646.66666666667)</f>
        <v>45646.66667</v>
      </c>
      <c r="H52" s="1">
        <f>IFERROR(__xludf.DUMMYFUNCTION("""COMPUTED_VALUE"""),1755.28)</f>
        <v>1755.28</v>
      </c>
      <c r="J52" s="2">
        <f>IFERROR(__xludf.DUMMYFUNCTION("""COMPUTED_VALUE"""),45646.66666666667)</f>
        <v>45646.66667</v>
      </c>
      <c r="K52" s="1">
        <f>IFERROR(__xludf.DUMMYFUNCTION("""COMPUTED_VALUE"""),1789.87)</f>
        <v>1789.87</v>
      </c>
      <c r="M52" s="2">
        <f>IFERROR(__xludf.DUMMYFUNCTION("""COMPUTED_VALUE"""),45646.66666666667)</f>
        <v>45646.66667</v>
      </c>
      <c r="N52" s="1">
        <f>IFERROR(__xludf.DUMMYFUNCTION("""COMPUTED_VALUE"""),0.0)</f>
        <v>0</v>
      </c>
    </row>
    <row r="53">
      <c r="A53" s="2">
        <f>IFERROR(__xludf.DUMMYFUNCTION("""COMPUTED_VALUE"""),45653.66666666667)</f>
        <v>45653.66667</v>
      </c>
      <c r="B53" s="1">
        <f>IFERROR(__xludf.DUMMYFUNCTION("""COMPUTED_VALUE"""),1784.52)</f>
        <v>1784.52</v>
      </c>
      <c r="D53" s="2">
        <f>IFERROR(__xludf.DUMMYFUNCTION("""COMPUTED_VALUE"""),45653.66666666667)</f>
        <v>45653.66667</v>
      </c>
      <c r="E53" s="1">
        <f>IFERROR(__xludf.DUMMYFUNCTION("""COMPUTED_VALUE"""),1809.12)</f>
        <v>1809.12</v>
      </c>
      <c r="G53" s="2">
        <f>IFERROR(__xludf.DUMMYFUNCTION("""COMPUTED_VALUE"""),45653.66666666667)</f>
        <v>45653.66667</v>
      </c>
      <c r="H53" s="1">
        <f>IFERROR(__xludf.DUMMYFUNCTION("""COMPUTED_VALUE"""),1773.13)</f>
        <v>1773.13</v>
      </c>
      <c r="J53" s="2">
        <f>IFERROR(__xludf.DUMMYFUNCTION("""COMPUTED_VALUE"""),45653.66666666667)</f>
        <v>45653.66667</v>
      </c>
      <c r="K53" s="1">
        <f>IFERROR(__xludf.DUMMYFUNCTION("""COMPUTED_VALUE"""),1789.34)</f>
        <v>1789.34</v>
      </c>
      <c r="M53" s="2">
        <f>IFERROR(__xludf.DUMMYFUNCTION("""COMPUTED_VALUE"""),45653.66666666667)</f>
        <v>45653.66667</v>
      </c>
      <c r="N53" s="1">
        <f>IFERROR(__xludf.DUMMYFUNCTION("""COMPUTED_VALUE"""),0.0)</f>
        <v>0</v>
      </c>
    </row>
    <row r="54">
      <c r="A54" s="2">
        <f>IFERROR(__xludf.DUMMYFUNCTION("""COMPUTED_VALUE"""),45660.66666666667)</f>
        <v>45660.66667</v>
      </c>
      <c r="B54" s="1">
        <f>IFERROR(__xludf.DUMMYFUNCTION("""COMPUTED_VALUE"""),1773.88)</f>
        <v>1773.88</v>
      </c>
      <c r="D54" s="2">
        <f>IFERROR(__xludf.DUMMYFUNCTION("""COMPUTED_VALUE"""),45660.66666666667)</f>
        <v>45660.66667</v>
      </c>
      <c r="E54" s="1">
        <f>IFERROR(__xludf.DUMMYFUNCTION("""COMPUTED_VALUE"""),1796.23)</f>
        <v>1796.23</v>
      </c>
      <c r="G54" s="2">
        <f>IFERROR(__xludf.DUMMYFUNCTION("""COMPUTED_VALUE"""),45660.66666666667)</f>
        <v>45660.66667</v>
      </c>
      <c r="H54" s="1">
        <f>IFERROR(__xludf.DUMMYFUNCTION("""COMPUTED_VALUE"""),1756.84)</f>
        <v>1756.84</v>
      </c>
      <c r="J54" s="2">
        <f>IFERROR(__xludf.DUMMYFUNCTION("""COMPUTED_VALUE"""),45660.66666666667)</f>
        <v>45660.66667</v>
      </c>
      <c r="K54" s="1">
        <f>IFERROR(__xludf.DUMMYFUNCTION("""COMPUTED_VALUE"""),1794.6)</f>
        <v>1794.6</v>
      </c>
      <c r="M54" s="2">
        <f>IFERROR(__xludf.DUMMYFUNCTION("""COMPUTED_VALUE"""),45660.66666666667)</f>
        <v>45660.66667</v>
      </c>
      <c r="N54" s="1">
        <f>IFERROR(__xludf.DUMMYFUNCTION("""COMPUTED_VALUE"""),0.0)</f>
        <v>0</v>
      </c>
    </row>
    <row r="55">
      <c r="A55" s="2">
        <f>IFERROR(__xludf.DUMMYFUNCTION("""COMPUTED_VALUE"""),45667.66666666667)</f>
        <v>45667.66667</v>
      </c>
      <c r="B55" s="1">
        <f>IFERROR(__xludf.DUMMYFUNCTION("""COMPUTED_VALUE"""),1803.91)</f>
        <v>1803.91</v>
      </c>
      <c r="D55" s="2">
        <f>IFERROR(__xludf.DUMMYFUNCTION("""COMPUTED_VALUE"""),45667.66666666667)</f>
        <v>45667.66667</v>
      </c>
      <c r="E55" s="1">
        <f>IFERROR(__xludf.DUMMYFUNCTION("""COMPUTED_VALUE"""),1813.53)</f>
        <v>1813.53</v>
      </c>
      <c r="G55" s="2">
        <f>IFERROR(__xludf.DUMMYFUNCTION("""COMPUTED_VALUE"""),45667.66666666667)</f>
        <v>45667.66667</v>
      </c>
      <c r="H55" s="1">
        <f>IFERROR(__xludf.DUMMYFUNCTION("""COMPUTED_VALUE"""),1757.52)</f>
        <v>1757.52</v>
      </c>
      <c r="J55" s="2">
        <f>IFERROR(__xludf.DUMMYFUNCTION("""COMPUTED_VALUE"""),45667.66666666667)</f>
        <v>45667.66667</v>
      </c>
      <c r="K55" s="1">
        <f>IFERROR(__xludf.DUMMYFUNCTION("""COMPUTED_VALUE"""),1761.45)</f>
        <v>1761.45</v>
      </c>
      <c r="M55" s="2">
        <f>IFERROR(__xludf.DUMMYFUNCTION("""COMPUTED_VALUE"""),45667.66666666667)</f>
        <v>45667.66667</v>
      </c>
      <c r="N55" s="1">
        <f>IFERROR(__xludf.DUMMYFUNCTION("""COMPUTED_VALUE"""),0.0)</f>
        <v>0</v>
      </c>
    </row>
    <row r="56">
      <c r="A56" s="2">
        <f>IFERROR(__xludf.DUMMYFUNCTION("""COMPUTED_VALUE"""),45674.66666666667)</f>
        <v>45674.66667</v>
      </c>
      <c r="B56" s="1">
        <f>IFERROR(__xludf.DUMMYFUNCTION("""COMPUTED_VALUE"""),1750.39)</f>
        <v>1750.39</v>
      </c>
      <c r="D56" s="2">
        <f>IFERROR(__xludf.DUMMYFUNCTION("""COMPUTED_VALUE"""),45674.66666666667)</f>
        <v>45674.66667</v>
      </c>
      <c r="E56" s="1">
        <f>IFERROR(__xludf.DUMMYFUNCTION("""COMPUTED_VALUE"""),1844.51)</f>
        <v>1844.51</v>
      </c>
      <c r="G56" s="2">
        <f>IFERROR(__xludf.DUMMYFUNCTION("""COMPUTED_VALUE"""),45674.66666666667)</f>
        <v>45674.66667</v>
      </c>
      <c r="H56" s="1">
        <f>IFERROR(__xludf.DUMMYFUNCTION("""COMPUTED_VALUE"""),1748.05)</f>
        <v>1748.05</v>
      </c>
      <c r="J56" s="2">
        <f>IFERROR(__xludf.DUMMYFUNCTION("""COMPUTED_VALUE"""),45674.66666666667)</f>
        <v>45674.66667</v>
      </c>
      <c r="K56" s="1">
        <f>IFERROR(__xludf.DUMMYFUNCTION("""COMPUTED_VALUE"""),1838.18)</f>
        <v>1838.18</v>
      </c>
      <c r="M56" s="2">
        <f>IFERROR(__xludf.DUMMYFUNCTION("""COMPUTED_VALUE"""),45674.66666666667)</f>
        <v>45674.66667</v>
      </c>
      <c r="N56" s="1">
        <f>IFERROR(__xludf.DUMMYFUNCTION("""COMPUTED_VALUE"""),0.0)</f>
        <v>0</v>
      </c>
    </row>
    <row r="57">
      <c r="A57" s="2">
        <f>IFERROR(__xludf.DUMMYFUNCTION("""COMPUTED_VALUE"""),45681.66666666667)</f>
        <v>45681.66667</v>
      </c>
      <c r="B57" s="1">
        <f>IFERROR(__xludf.DUMMYFUNCTION("""COMPUTED_VALUE"""),1851.27)</f>
        <v>1851.27</v>
      </c>
      <c r="D57" s="2">
        <f>IFERROR(__xludf.DUMMYFUNCTION("""COMPUTED_VALUE"""),45681.66666666667)</f>
        <v>45681.66667</v>
      </c>
      <c r="E57" s="1">
        <f>IFERROR(__xludf.DUMMYFUNCTION("""COMPUTED_VALUE"""),1871.52)</f>
        <v>1871.52</v>
      </c>
      <c r="G57" s="2">
        <f>IFERROR(__xludf.DUMMYFUNCTION("""COMPUTED_VALUE"""),45681.66666666667)</f>
        <v>45681.66667</v>
      </c>
      <c r="H57" s="1">
        <f>IFERROR(__xludf.DUMMYFUNCTION("""COMPUTED_VALUE"""),1849.39)</f>
        <v>1849.39</v>
      </c>
      <c r="J57" s="2">
        <f>IFERROR(__xludf.DUMMYFUNCTION("""COMPUTED_VALUE"""),45681.66666666667)</f>
        <v>45681.66667</v>
      </c>
      <c r="K57" s="1">
        <f>IFERROR(__xludf.DUMMYFUNCTION("""COMPUTED_VALUE"""),1863.7)</f>
        <v>1863.7</v>
      </c>
      <c r="M57" s="2">
        <f>IFERROR(__xludf.DUMMYFUNCTION("""COMPUTED_VALUE"""),45681.66666666667)</f>
        <v>45681.66667</v>
      </c>
      <c r="N57" s="1">
        <f>IFERROR(__xludf.DUMMYFUNCTION("""COMPUTED_VALUE"""),0.0)</f>
        <v>0</v>
      </c>
    </row>
    <row r="58">
      <c r="A58" s="2">
        <f>IFERROR(__xludf.DUMMYFUNCTION("""COMPUTED_VALUE"""),45688.66666666667)</f>
        <v>45688.66667</v>
      </c>
      <c r="B58" s="1">
        <f>IFERROR(__xludf.DUMMYFUNCTION("""COMPUTED_VALUE"""),1842.26)</f>
        <v>1842.26</v>
      </c>
      <c r="D58" s="2">
        <f>IFERROR(__xludf.DUMMYFUNCTION("""COMPUTED_VALUE"""),45688.66666666667)</f>
        <v>45688.66667</v>
      </c>
      <c r="E58" s="1">
        <f>IFERROR(__xludf.DUMMYFUNCTION("""COMPUTED_VALUE"""),1872.39)</f>
        <v>1872.39</v>
      </c>
      <c r="G58" s="2">
        <f>IFERROR(__xludf.DUMMYFUNCTION("""COMPUTED_VALUE"""),45688.66666666667)</f>
        <v>45688.66667</v>
      </c>
      <c r="H58" s="1">
        <f>IFERROR(__xludf.DUMMYFUNCTION("""COMPUTED_VALUE"""),1831.95)</f>
        <v>1831.95</v>
      </c>
      <c r="J58" s="2">
        <f>IFERROR(__xludf.DUMMYFUNCTION("""COMPUTED_VALUE"""),45688.66666666667)</f>
        <v>45688.66667</v>
      </c>
      <c r="K58" s="1">
        <f>IFERROR(__xludf.DUMMYFUNCTION("""COMPUTED_VALUE"""),1850.1)</f>
        <v>1850.1</v>
      </c>
      <c r="M58" s="2">
        <f>IFERROR(__xludf.DUMMYFUNCTION("""COMPUTED_VALUE"""),45688.66666666667)</f>
        <v>45688.66667</v>
      </c>
      <c r="N58" s="1">
        <f>IFERROR(__xludf.DUMMYFUNCTION("""COMPUTED_VALUE"""),0.0)</f>
        <v>0</v>
      </c>
    </row>
    <row r="59">
      <c r="A59" s="2">
        <f>IFERROR(__xludf.DUMMYFUNCTION("""COMPUTED_VALUE"""),45695.66666666667)</f>
        <v>45695.66667</v>
      </c>
      <c r="B59" s="1">
        <f>IFERROR(__xludf.DUMMYFUNCTION("""COMPUTED_VALUE"""),1820.97)</f>
        <v>1820.97</v>
      </c>
      <c r="D59" s="2">
        <f>IFERROR(__xludf.DUMMYFUNCTION("""COMPUTED_VALUE"""),45695.66666666667)</f>
        <v>45695.66667</v>
      </c>
      <c r="E59" s="1">
        <f>IFERROR(__xludf.DUMMYFUNCTION("""COMPUTED_VALUE"""),1869.96)</f>
        <v>1869.96</v>
      </c>
      <c r="G59" s="2">
        <f>IFERROR(__xludf.DUMMYFUNCTION("""COMPUTED_VALUE"""),45695.66666666667)</f>
        <v>45695.66667</v>
      </c>
      <c r="H59" s="1">
        <f>IFERROR(__xludf.DUMMYFUNCTION("""COMPUTED_VALUE"""),1810.81)</f>
        <v>1810.81</v>
      </c>
      <c r="J59" s="2">
        <f>IFERROR(__xludf.DUMMYFUNCTION("""COMPUTED_VALUE"""),45695.66666666667)</f>
        <v>45695.66667</v>
      </c>
      <c r="K59" s="1">
        <f>IFERROR(__xludf.DUMMYFUNCTION("""COMPUTED_VALUE"""),1851.26)</f>
        <v>1851.26</v>
      </c>
      <c r="M59" s="2">
        <f>IFERROR(__xludf.DUMMYFUNCTION("""COMPUTED_VALUE"""),45695.66666666667)</f>
        <v>45695.66667</v>
      </c>
      <c r="N59" s="1">
        <f>IFERROR(__xludf.DUMMYFUNCTION("""COMPUTED_VALUE"""),0.0)</f>
        <v>0</v>
      </c>
    </row>
    <row r="60">
      <c r="A60" s="2">
        <f>IFERROR(__xludf.DUMMYFUNCTION("""COMPUTED_VALUE"""),45702.66666666667)</f>
        <v>45702.66667</v>
      </c>
      <c r="B60" s="1">
        <f>IFERROR(__xludf.DUMMYFUNCTION("""COMPUTED_VALUE"""),1860.3)</f>
        <v>1860.3</v>
      </c>
      <c r="D60" s="2">
        <f>IFERROR(__xludf.DUMMYFUNCTION("""COMPUTED_VALUE"""),45702.66666666667)</f>
        <v>45702.66667</v>
      </c>
      <c r="E60" s="1">
        <f>IFERROR(__xludf.DUMMYFUNCTION("""COMPUTED_VALUE"""),1863.99)</f>
        <v>1863.99</v>
      </c>
      <c r="G60" s="2">
        <f>IFERROR(__xludf.DUMMYFUNCTION("""COMPUTED_VALUE"""),45702.66666666667)</f>
        <v>45702.66667</v>
      </c>
      <c r="H60" s="1">
        <f>IFERROR(__xludf.DUMMYFUNCTION("""COMPUTED_VALUE"""),1827.5)</f>
        <v>1827.5</v>
      </c>
      <c r="J60" s="2">
        <f>IFERROR(__xludf.DUMMYFUNCTION("""COMPUTED_VALUE"""),45702.66666666667)</f>
        <v>45702.66667</v>
      </c>
      <c r="K60" s="1">
        <f>IFERROR(__xludf.DUMMYFUNCTION("""COMPUTED_VALUE"""),1857.36)</f>
        <v>1857.36</v>
      </c>
      <c r="M60" s="2">
        <f>IFERROR(__xludf.DUMMYFUNCTION("""COMPUTED_VALUE"""),45702.66666666667)</f>
        <v>45702.66667</v>
      </c>
      <c r="N60" s="1">
        <f>IFERROR(__xludf.DUMMYFUNCTION("""COMPUTED_VALUE"""),0.0)</f>
        <v>0</v>
      </c>
    </row>
    <row r="61">
      <c r="A61" s="2">
        <f>IFERROR(__xludf.DUMMYFUNCTION("""COMPUTED_VALUE"""),45709.66666666667)</f>
        <v>45709.66667</v>
      </c>
      <c r="B61" s="1">
        <f>IFERROR(__xludf.DUMMYFUNCTION("""COMPUTED_VALUE"""),1861.53)</f>
        <v>1861.53</v>
      </c>
      <c r="D61" s="2">
        <f>IFERROR(__xludf.DUMMYFUNCTION("""COMPUTED_VALUE"""),45709.66666666667)</f>
        <v>45709.66667</v>
      </c>
      <c r="E61" s="1">
        <f>IFERROR(__xludf.DUMMYFUNCTION("""COMPUTED_VALUE"""),1869.47)</f>
        <v>1869.47</v>
      </c>
      <c r="G61" s="2">
        <f>IFERROR(__xludf.DUMMYFUNCTION("""COMPUTED_VALUE"""),45709.66666666667)</f>
        <v>45709.66667</v>
      </c>
      <c r="H61" s="1">
        <f>IFERROR(__xludf.DUMMYFUNCTION("""COMPUTED_VALUE"""),1803.69)</f>
        <v>1803.69</v>
      </c>
      <c r="J61" s="2">
        <f>IFERROR(__xludf.DUMMYFUNCTION("""COMPUTED_VALUE"""),45709.66666666667)</f>
        <v>45709.66667</v>
      </c>
      <c r="K61" s="1">
        <f>IFERROR(__xludf.DUMMYFUNCTION("""COMPUTED_VALUE"""),1808.37)</f>
        <v>1808.37</v>
      </c>
      <c r="M61" s="2">
        <f>IFERROR(__xludf.DUMMYFUNCTION("""COMPUTED_VALUE"""),45709.66666666667)</f>
        <v>45709.66667</v>
      </c>
      <c r="N61" s="1">
        <f>IFERROR(__xludf.DUMMYFUNCTION("""COMPUTED_VALUE"""),0.0)</f>
        <v>0</v>
      </c>
    </row>
    <row r="62">
      <c r="A62" s="2">
        <f>IFERROR(__xludf.DUMMYFUNCTION("""COMPUTED_VALUE"""),45716.66666666667)</f>
        <v>45716.66667</v>
      </c>
      <c r="B62" s="1">
        <f>IFERROR(__xludf.DUMMYFUNCTION("""COMPUTED_VALUE"""),1811.93)</f>
        <v>1811.93</v>
      </c>
      <c r="D62" s="2">
        <f>IFERROR(__xludf.DUMMYFUNCTION("""COMPUTED_VALUE"""),45716.66666666667)</f>
        <v>45716.66667</v>
      </c>
      <c r="E62" s="1">
        <f>IFERROR(__xludf.DUMMYFUNCTION("""COMPUTED_VALUE"""),1815.55)</f>
        <v>1815.55</v>
      </c>
      <c r="G62" s="2">
        <f>IFERROR(__xludf.DUMMYFUNCTION("""COMPUTED_VALUE"""),45716.66666666667)</f>
        <v>45716.66667</v>
      </c>
      <c r="H62" s="1">
        <f>IFERROR(__xludf.DUMMYFUNCTION("""COMPUTED_VALUE"""),1773.51)</f>
        <v>1773.51</v>
      </c>
      <c r="J62" s="2">
        <f>IFERROR(__xludf.DUMMYFUNCTION("""COMPUTED_VALUE"""),45716.66666666667)</f>
        <v>45716.66667</v>
      </c>
      <c r="K62" s="1">
        <f>IFERROR(__xludf.DUMMYFUNCTION("""COMPUTED_VALUE"""),1801.63)</f>
        <v>1801.63</v>
      </c>
      <c r="M62" s="2">
        <f>IFERROR(__xludf.DUMMYFUNCTION("""COMPUTED_VALUE"""),45716.66666666667)</f>
        <v>45716.66667</v>
      </c>
      <c r="N62" s="1">
        <f>IFERROR(__xludf.DUMMYFUNCTION("""COMPUTED_VALUE"""),0.0)</f>
        <v>0</v>
      </c>
    </row>
    <row r="63">
      <c r="A63" s="2">
        <f>IFERROR(__xludf.DUMMYFUNCTION("""COMPUTED_VALUE"""),45723.66666666667)</f>
        <v>45723.66667</v>
      </c>
      <c r="B63" s="1">
        <f>IFERROR(__xludf.DUMMYFUNCTION("""COMPUTED_VALUE"""),1810.63)</f>
        <v>1810.63</v>
      </c>
      <c r="D63" s="2">
        <f>IFERROR(__xludf.DUMMYFUNCTION("""COMPUTED_VALUE"""),45723.66666666667)</f>
        <v>45723.66667</v>
      </c>
      <c r="E63" s="1">
        <f>IFERROR(__xludf.DUMMYFUNCTION("""COMPUTED_VALUE"""),1815.08)</f>
        <v>1815.08</v>
      </c>
      <c r="G63" s="2">
        <f>IFERROR(__xludf.DUMMYFUNCTION("""COMPUTED_VALUE"""),45723.66666666667)</f>
        <v>45723.66667</v>
      </c>
      <c r="H63" s="1">
        <f>IFERROR(__xludf.DUMMYFUNCTION("""COMPUTED_VALUE"""),1702.97)</f>
        <v>1702.97</v>
      </c>
      <c r="J63" s="2">
        <f>IFERROR(__xludf.DUMMYFUNCTION("""COMPUTED_VALUE"""),45723.66666666667)</f>
        <v>45723.66667</v>
      </c>
      <c r="K63" s="1">
        <f>IFERROR(__xludf.DUMMYFUNCTION("""COMPUTED_VALUE"""),1738.7)</f>
        <v>1738.7</v>
      </c>
      <c r="M63" s="2">
        <f>IFERROR(__xludf.DUMMYFUNCTION("""COMPUTED_VALUE"""),45723.66666666667)</f>
        <v>45723.66667</v>
      </c>
      <c r="N63" s="1">
        <f>IFERROR(__xludf.DUMMYFUNCTION("""COMPUTED_VALUE"""),0.0)</f>
        <v>0</v>
      </c>
    </row>
    <row r="64">
      <c r="A64" s="2">
        <f>IFERROR(__xludf.DUMMYFUNCTION("""COMPUTED_VALUE"""),45730.66666666667)</f>
        <v>45730.66667</v>
      </c>
      <c r="B64" s="1">
        <f>IFERROR(__xludf.DUMMYFUNCTION("""COMPUTED_VALUE"""),1720.3)</f>
        <v>1720.3</v>
      </c>
      <c r="D64" s="2">
        <f>IFERROR(__xludf.DUMMYFUNCTION("""COMPUTED_VALUE"""),45730.66666666667)</f>
        <v>45730.66667</v>
      </c>
      <c r="E64" s="1">
        <f>IFERROR(__xludf.DUMMYFUNCTION("""COMPUTED_VALUE"""),1725.23)</f>
        <v>1725.23</v>
      </c>
      <c r="G64" s="2">
        <f>IFERROR(__xludf.DUMMYFUNCTION("""COMPUTED_VALUE"""),45730.66666666667)</f>
        <v>45730.66667</v>
      </c>
      <c r="H64" s="1">
        <f>IFERROR(__xludf.DUMMYFUNCTION("""COMPUTED_VALUE"""),1657.5)</f>
        <v>1657.5</v>
      </c>
      <c r="J64" s="2">
        <f>IFERROR(__xludf.DUMMYFUNCTION("""COMPUTED_VALUE"""),45730.66666666667)</f>
        <v>45730.66667</v>
      </c>
      <c r="K64" s="1">
        <f>IFERROR(__xludf.DUMMYFUNCTION("""COMPUTED_VALUE"""),1704.8)</f>
        <v>1704.8</v>
      </c>
      <c r="M64" s="2">
        <f>IFERROR(__xludf.DUMMYFUNCTION("""COMPUTED_VALUE"""),45730.66666666667)</f>
        <v>45730.66667</v>
      </c>
      <c r="N64" s="1">
        <f>IFERROR(__xludf.DUMMYFUNCTION("""COMPUTED_VALUE"""),0.0)</f>
        <v>0</v>
      </c>
    </row>
    <row r="65">
      <c r="A65" s="2">
        <f>IFERROR(__xludf.DUMMYFUNCTION("""COMPUTED_VALUE"""),45737.66666666667)</f>
        <v>45737.66667</v>
      </c>
      <c r="B65" s="1">
        <f>IFERROR(__xludf.DUMMYFUNCTION("""COMPUTED_VALUE"""),1703.25)</f>
        <v>1703.25</v>
      </c>
      <c r="D65" s="2">
        <f>IFERROR(__xludf.DUMMYFUNCTION("""COMPUTED_VALUE"""),45737.66666666667)</f>
        <v>45737.66667</v>
      </c>
      <c r="E65" s="1">
        <f>IFERROR(__xludf.DUMMYFUNCTION("""COMPUTED_VALUE"""),1747.34)</f>
        <v>1747.34</v>
      </c>
      <c r="G65" s="2">
        <f>IFERROR(__xludf.DUMMYFUNCTION("""COMPUTED_VALUE"""),45737.66666666667)</f>
        <v>45737.66667</v>
      </c>
      <c r="H65" s="1">
        <f>IFERROR(__xludf.DUMMYFUNCTION("""COMPUTED_VALUE"""),1703.25)</f>
        <v>1703.25</v>
      </c>
      <c r="J65" s="2">
        <f>IFERROR(__xludf.DUMMYFUNCTION("""COMPUTED_VALUE"""),45737.66666666667)</f>
        <v>45737.66667</v>
      </c>
      <c r="K65" s="1">
        <f>IFERROR(__xludf.DUMMYFUNCTION("""COMPUTED_VALUE"""),1724.97)</f>
        <v>1724.97</v>
      </c>
      <c r="M65" s="2">
        <f>IFERROR(__xludf.DUMMYFUNCTION("""COMPUTED_VALUE"""),45737.66666666667)</f>
        <v>45737.66667</v>
      </c>
      <c r="N65" s="1">
        <f>IFERROR(__xludf.DUMMYFUNCTION("""COMPUTED_VALUE"""),0.0)</f>
        <v>0</v>
      </c>
    </row>
    <row r="66">
      <c r="A66" s="2">
        <f>IFERROR(__xludf.DUMMYFUNCTION("""COMPUTED_VALUE"""),45744.66666666667)</f>
        <v>45744.66667</v>
      </c>
      <c r="B66" s="1">
        <f>IFERROR(__xludf.DUMMYFUNCTION("""COMPUTED_VALUE"""),1743.39)</f>
        <v>1743.39</v>
      </c>
      <c r="D66" s="2">
        <f>IFERROR(__xludf.DUMMYFUNCTION("""COMPUTED_VALUE"""),45744.66666666667)</f>
        <v>45744.66667</v>
      </c>
      <c r="E66" s="1">
        <f>IFERROR(__xludf.DUMMYFUNCTION("""COMPUTED_VALUE"""),1767.95)</f>
        <v>1767.95</v>
      </c>
      <c r="G66" s="2">
        <f>IFERROR(__xludf.DUMMYFUNCTION("""COMPUTED_VALUE"""),45744.66666666667)</f>
        <v>45744.66667</v>
      </c>
      <c r="H66" s="1">
        <f>IFERROR(__xludf.DUMMYFUNCTION("""COMPUTED_VALUE"""),1700.22)</f>
        <v>1700.22</v>
      </c>
      <c r="J66" s="2">
        <f>IFERROR(__xludf.DUMMYFUNCTION("""COMPUTED_VALUE"""),45744.66666666667)</f>
        <v>45744.66667</v>
      </c>
      <c r="K66" s="1">
        <f>IFERROR(__xludf.DUMMYFUNCTION("""COMPUTED_VALUE"""),1705.88)</f>
        <v>1705.88</v>
      </c>
      <c r="M66" s="2">
        <f>IFERROR(__xludf.DUMMYFUNCTION("""COMPUTED_VALUE"""),45744.66666666667)</f>
        <v>45744.66667</v>
      </c>
      <c r="N66" s="1">
        <f>IFERROR(__xludf.DUMMYFUNCTION("""COMPUTED_VALUE"""),0.0)</f>
        <v>0</v>
      </c>
    </row>
    <row r="67">
      <c r="A67" s="2">
        <f>IFERROR(__xludf.DUMMYFUNCTION("""COMPUTED_VALUE"""),45751.66666666667)</f>
        <v>45751.66667</v>
      </c>
      <c r="B67" s="1">
        <f>IFERROR(__xludf.DUMMYFUNCTION("""COMPUTED_VALUE"""),1689.55)</f>
        <v>1689.55</v>
      </c>
      <c r="D67" s="2">
        <f>IFERROR(__xludf.DUMMYFUNCTION("""COMPUTED_VALUE"""),45751.66666666667)</f>
        <v>45751.66667</v>
      </c>
      <c r="E67" s="1">
        <f>IFERROR(__xludf.DUMMYFUNCTION("""COMPUTED_VALUE"""),1747.61)</f>
        <v>1747.61</v>
      </c>
      <c r="G67" s="2">
        <f>IFERROR(__xludf.DUMMYFUNCTION("""COMPUTED_VALUE"""),45751.66666666667)</f>
        <v>45751.66667</v>
      </c>
      <c r="H67" s="1">
        <f>IFERROR(__xludf.DUMMYFUNCTION("""COMPUTED_VALUE"""),1543.98)</f>
        <v>1543.98</v>
      </c>
      <c r="J67" s="2">
        <f>IFERROR(__xludf.DUMMYFUNCTION("""COMPUTED_VALUE"""),45751.66666666667)</f>
        <v>45751.66667</v>
      </c>
      <c r="K67" s="1">
        <f>IFERROR(__xludf.DUMMYFUNCTION("""COMPUTED_VALUE"""),1549.8)</f>
        <v>1549.8</v>
      </c>
      <c r="M67" s="2">
        <f>IFERROR(__xludf.DUMMYFUNCTION("""COMPUTED_VALUE"""),45751.66666666667)</f>
        <v>45751.66667</v>
      </c>
      <c r="N67" s="1">
        <f>IFERROR(__xludf.DUMMYFUNCTION("""COMPUTED_VALUE"""),0.0)</f>
        <v>0</v>
      </c>
    </row>
    <row r="68">
      <c r="A68" s="2">
        <f>IFERROR(__xludf.DUMMYFUNCTION("""COMPUTED_VALUE"""),45758.66666666667)</f>
        <v>45758.66667</v>
      </c>
      <c r="B68" s="1">
        <f>IFERROR(__xludf.DUMMYFUNCTION("""COMPUTED_VALUE"""),1506.9)</f>
        <v>1506.9</v>
      </c>
      <c r="D68" s="2">
        <f>IFERROR(__xludf.DUMMYFUNCTION("""COMPUTED_VALUE"""),45758.66666666667)</f>
        <v>45758.66667</v>
      </c>
      <c r="E68" s="1">
        <f>IFERROR(__xludf.DUMMYFUNCTION("""COMPUTED_VALUE"""),1653.77)</f>
        <v>1653.77</v>
      </c>
      <c r="G68" s="2">
        <f>IFERROR(__xludf.DUMMYFUNCTION("""COMPUTED_VALUE"""),45758.66666666667)</f>
        <v>45758.66667</v>
      </c>
      <c r="H68" s="1">
        <f>IFERROR(__xludf.DUMMYFUNCTION("""COMPUTED_VALUE"""),1475.61)</f>
        <v>1475.61</v>
      </c>
      <c r="J68" s="2">
        <f>IFERROR(__xludf.DUMMYFUNCTION("""COMPUTED_VALUE"""),45758.66666666667)</f>
        <v>45758.66667</v>
      </c>
      <c r="K68" s="1">
        <f>IFERROR(__xludf.DUMMYFUNCTION("""COMPUTED_VALUE"""),1613.91)</f>
        <v>1613.91</v>
      </c>
      <c r="M68" s="2">
        <f>IFERROR(__xludf.DUMMYFUNCTION("""COMPUTED_VALUE"""),45758.66666666667)</f>
        <v>45758.66667</v>
      </c>
      <c r="N68" s="1">
        <f>IFERROR(__xludf.DUMMYFUNCTION("""COMPUTED_VALUE"""),0.0)</f>
        <v>0</v>
      </c>
    </row>
    <row r="69">
      <c r="A69" s="2">
        <f>IFERROR(__xludf.DUMMYFUNCTION("""COMPUTED_VALUE"""),45764.66666666667)</f>
        <v>45764.66667</v>
      </c>
      <c r="B69" s="1">
        <f>IFERROR(__xludf.DUMMYFUNCTION("""COMPUTED_VALUE"""),1638.12)</f>
        <v>1638.12</v>
      </c>
      <c r="D69" s="2">
        <f>IFERROR(__xludf.DUMMYFUNCTION("""COMPUTED_VALUE"""),45764.66666666667)</f>
        <v>45764.66667</v>
      </c>
      <c r="E69" s="1">
        <f>IFERROR(__xludf.DUMMYFUNCTION("""COMPUTED_VALUE"""),1649.36)</f>
        <v>1649.36</v>
      </c>
      <c r="G69" s="2">
        <f>IFERROR(__xludf.DUMMYFUNCTION("""COMPUTED_VALUE"""),45764.66666666667)</f>
        <v>45764.66667</v>
      </c>
      <c r="H69" s="1">
        <f>IFERROR(__xludf.DUMMYFUNCTION("""COMPUTED_VALUE"""),1598.47)</f>
        <v>1598.47</v>
      </c>
      <c r="J69" s="2">
        <f>IFERROR(__xludf.DUMMYFUNCTION("""COMPUTED_VALUE"""),45764.66666666667)</f>
        <v>45764.66667</v>
      </c>
      <c r="K69" s="1">
        <f>IFERROR(__xludf.DUMMYFUNCTION("""COMPUTED_VALUE"""),1625.72)</f>
        <v>1625.72</v>
      </c>
      <c r="M69" s="2">
        <f>IFERROR(__xludf.DUMMYFUNCTION("""COMPUTED_VALUE"""),45764.66666666667)</f>
        <v>45764.66667</v>
      </c>
      <c r="N69" s="1">
        <f>IFERROR(__xludf.DUMMYFUNCTION("""COMPUTED_VALUE"""),0.0)</f>
        <v>0</v>
      </c>
    </row>
    <row r="70">
      <c r="A70" s="2">
        <f>IFERROR(__xludf.DUMMYFUNCTION("""COMPUTED_VALUE"""),45772.66666666667)</f>
        <v>45772.66667</v>
      </c>
      <c r="B70" s="1">
        <f>IFERROR(__xludf.DUMMYFUNCTION("""COMPUTED_VALUE"""),1613.59)</f>
        <v>1613.59</v>
      </c>
      <c r="D70" s="2">
        <f>IFERROR(__xludf.DUMMYFUNCTION("""COMPUTED_VALUE"""),45772.66666666667)</f>
        <v>45772.66667</v>
      </c>
      <c r="E70" s="1">
        <f>IFERROR(__xludf.DUMMYFUNCTION("""COMPUTED_VALUE"""),1692.18)</f>
        <v>1692.18</v>
      </c>
      <c r="G70" s="2">
        <f>IFERROR(__xludf.DUMMYFUNCTION("""COMPUTED_VALUE"""),45772.66666666667)</f>
        <v>45772.66667</v>
      </c>
      <c r="H70" s="1">
        <f>IFERROR(__xludf.DUMMYFUNCTION("""COMPUTED_VALUE"""),1571.78)</f>
        <v>1571.78</v>
      </c>
      <c r="J70" s="2">
        <f>IFERROR(__xludf.DUMMYFUNCTION("""COMPUTED_VALUE"""),45772.66666666667)</f>
        <v>45772.66667</v>
      </c>
      <c r="K70" s="1">
        <f>IFERROR(__xludf.DUMMYFUNCTION("""COMPUTED_VALUE"""),1689.2)</f>
        <v>1689.2</v>
      </c>
      <c r="M70" s="2">
        <f>IFERROR(__xludf.DUMMYFUNCTION("""COMPUTED_VALUE"""),45772.66666666667)</f>
        <v>45772.66667</v>
      </c>
      <c r="N70" s="1">
        <f>IFERROR(__xludf.DUMMYFUNCTION("""COMPUTED_VALUE"""),0.0)</f>
        <v>0</v>
      </c>
    </row>
    <row r="71">
      <c r="A71" s="2">
        <f>IFERROR(__xludf.DUMMYFUNCTION("""COMPUTED_VALUE"""),45779.66666666667)</f>
        <v>45779.66667</v>
      </c>
      <c r="B71" s="1">
        <f>IFERROR(__xludf.DUMMYFUNCTION("""COMPUTED_VALUE"""),1691.89)</f>
        <v>1691.89</v>
      </c>
      <c r="D71" s="2">
        <f>IFERROR(__xludf.DUMMYFUNCTION("""COMPUTED_VALUE"""),45779.66666666667)</f>
        <v>45779.66667</v>
      </c>
      <c r="E71" s="1">
        <f>IFERROR(__xludf.DUMMYFUNCTION("""COMPUTED_VALUE"""),1745.18)</f>
        <v>1745.18</v>
      </c>
      <c r="G71" s="2">
        <f>IFERROR(__xludf.DUMMYFUNCTION("""COMPUTED_VALUE"""),45779.66666666667)</f>
        <v>45779.66667</v>
      </c>
      <c r="H71" s="1">
        <f>IFERROR(__xludf.DUMMYFUNCTION("""COMPUTED_VALUE"""),1665.78)</f>
        <v>1665.78</v>
      </c>
      <c r="J71" s="2">
        <f>IFERROR(__xludf.DUMMYFUNCTION("""COMPUTED_VALUE"""),45779.66666666667)</f>
        <v>45779.66667</v>
      </c>
      <c r="K71" s="1">
        <f>IFERROR(__xludf.DUMMYFUNCTION("""COMPUTED_VALUE"""),1742.05)</f>
        <v>1742.05</v>
      </c>
      <c r="M71" s="2">
        <f>IFERROR(__xludf.DUMMYFUNCTION("""COMPUTED_VALUE"""),45779.66666666667)</f>
        <v>45779.66667</v>
      </c>
      <c r="N71" s="1">
        <f>IFERROR(__xludf.DUMMYFUNCTION("""COMPUTED_VALUE"""),0.0)</f>
        <v>0</v>
      </c>
    </row>
    <row r="72">
      <c r="A72" s="2">
        <f>IFERROR(__xludf.DUMMYFUNCTION("""COMPUTED_VALUE"""),45786.66666666667)</f>
        <v>45786.66667</v>
      </c>
      <c r="B72" s="1">
        <f>IFERROR(__xludf.DUMMYFUNCTION("""COMPUTED_VALUE"""),1733.04)</f>
        <v>1733.04</v>
      </c>
      <c r="D72" s="2">
        <f>IFERROR(__xludf.DUMMYFUNCTION("""COMPUTED_VALUE"""),45786.66666666667)</f>
        <v>45786.66667</v>
      </c>
      <c r="E72" s="1">
        <f>IFERROR(__xludf.DUMMYFUNCTION("""COMPUTED_VALUE"""),1769.33)</f>
        <v>1769.33</v>
      </c>
      <c r="G72" s="2">
        <f>IFERROR(__xludf.DUMMYFUNCTION("""COMPUTED_VALUE"""),45786.66666666667)</f>
        <v>45786.66667</v>
      </c>
      <c r="H72" s="1">
        <f>IFERROR(__xludf.DUMMYFUNCTION("""COMPUTED_VALUE"""),1716.55)</f>
        <v>1716.55</v>
      </c>
      <c r="J72" s="2">
        <f>IFERROR(__xludf.DUMMYFUNCTION("""COMPUTED_VALUE"""),45786.66666666667)</f>
        <v>45786.66667</v>
      </c>
      <c r="K72" s="1">
        <f>IFERROR(__xludf.DUMMYFUNCTION("""COMPUTED_VALUE"""),1751.48)</f>
        <v>1751.48</v>
      </c>
      <c r="M72" s="2">
        <f>IFERROR(__xludf.DUMMYFUNCTION("""COMPUTED_VALUE"""),45786.66666666667)</f>
        <v>45786.66667</v>
      </c>
      <c r="N72" s="1">
        <f>IFERROR(__xludf.DUMMYFUNCTION("""COMPUTED_VALUE"""),0.0)</f>
        <v>0</v>
      </c>
    </row>
    <row r="73">
      <c r="A73" s="2">
        <f>IFERROR(__xludf.DUMMYFUNCTION("""COMPUTED_VALUE"""),45793.66666666667)</f>
        <v>45793.66667</v>
      </c>
      <c r="B73" s="1">
        <f>IFERROR(__xludf.DUMMYFUNCTION("""COMPUTED_VALUE"""),1792.81)</f>
        <v>1792.81</v>
      </c>
      <c r="D73" s="2">
        <f>IFERROR(__xludf.DUMMYFUNCTION("""COMPUTED_VALUE"""),45793.66666666667)</f>
        <v>45793.66667</v>
      </c>
      <c r="E73" s="1">
        <f>IFERROR(__xludf.DUMMYFUNCTION("""COMPUTED_VALUE"""),1833.99)</f>
        <v>1833.99</v>
      </c>
      <c r="G73" s="2">
        <f>IFERROR(__xludf.DUMMYFUNCTION("""COMPUTED_VALUE"""),45793.66666666667)</f>
        <v>45793.66667</v>
      </c>
      <c r="H73" s="1">
        <f>IFERROR(__xludf.DUMMYFUNCTION("""COMPUTED_VALUE"""),1785.94)</f>
        <v>1785.94</v>
      </c>
      <c r="J73" s="2">
        <f>IFERROR(__xludf.DUMMYFUNCTION("""COMPUTED_VALUE"""),45793.66666666667)</f>
        <v>45793.66667</v>
      </c>
      <c r="K73" s="1">
        <f>IFERROR(__xludf.DUMMYFUNCTION("""COMPUTED_VALUE"""),1833.92)</f>
        <v>1833.92</v>
      </c>
      <c r="M73" s="2">
        <f>IFERROR(__xludf.DUMMYFUNCTION("""COMPUTED_VALUE"""),45793.66666666667)</f>
        <v>45793.66667</v>
      </c>
      <c r="N73" s="1">
        <f>IFERROR(__xludf.DUMMYFUNCTION("""COMPUTED_VALUE"""),0.0)</f>
        <v>0</v>
      </c>
    </row>
    <row r="74">
      <c r="A74" s="2">
        <f>IFERROR(__xludf.DUMMYFUNCTION("""COMPUTED_VALUE"""),45800.66666666667)</f>
        <v>45800.66667</v>
      </c>
      <c r="B74" s="1">
        <f>IFERROR(__xludf.DUMMYFUNCTION("""COMPUTED_VALUE"""),1814.83)</f>
        <v>1814.83</v>
      </c>
      <c r="D74" s="2">
        <f>IFERROR(__xludf.DUMMYFUNCTION("""COMPUTED_VALUE"""),45800.66666666667)</f>
        <v>45800.66667</v>
      </c>
      <c r="E74" s="1">
        <f>IFERROR(__xludf.DUMMYFUNCTION("""COMPUTED_VALUE"""),1835.32)</f>
        <v>1835.32</v>
      </c>
      <c r="G74" s="2">
        <f>IFERROR(__xludf.DUMMYFUNCTION("""COMPUTED_VALUE"""),45800.66666666667)</f>
        <v>45800.66667</v>
      </c>
      <c r="H74" s="1">
        <f>IFERROR(__xludf.DUMMYFUNCTION("""COMPUTED_VALUE"""),1764.59)</f>
        <v>1764.59</v>
      </c>
      <c r="J74" s="2">
        <f>IFERROR(__xludf.DUMMYFUNCTION("""COMPUTED_VALUE"""),45800.66666666667)</f>
        <v>45800.66667</v>
      </c>
      <c r="K74" s="1">
        <f>IFERROR(__xludf.DUMMYFUNCTION("""COMPUTED_VALUE"""),1780.24)</f>
        <v>1780.24</v>
      </c>
      <c r="M74" s="2">
        <f>IFERROR(__xludf.DUMMYFUNCTION("""COMPUTED_VALUE"""),45800.66666666667)</f>
        <v>45800.66667</v>
      </c>
      <c r="N74" s="1">
        <f>IFERROR(__xludf.DUMMYFUNCTION("""COMPUTED_VALUE"""),0.0)</f>
        <v>0</v>
      </c>
    </row>
    <row r="75">
      <c r="A75" s="2">
        <f>IFERROR(__xludf.DUMMYFUNCTION("""COMPUTED_VALUE"""),45807.66666666667)</f>
        <v>45807.66667</v>
      </c>
      <c r="B75" s="1">
        <f>IFERROR(__xludf.DUMMYFUNCTION("""COMPUTED_VALUE"""),1799.76)</f>
        <v>1799.76</v>
      </c>
      <c r="D75" s="2">
        <f>IFERROR(__xludf.DUMMYFUNCTION("""COMPUTED_VALUE"""),45807.66666666667)</f>
        <v>45807.66667</v>
      </c>
      <c r="E75" s="1">
        <f>IFERROR(__xludf.DUMMYFUNCTION("""COMPUTED_VALUE"""),1814.34)</f>
        <v>1814.34</v>
      </c>
      <c r="G75" s="2">
        <f>IFERROR(__xludf.DUMMYFUNCTION("""COMPUTED_VALUE"""),45807.66666666667)</f>
        <v>45807.66667</v>
      </c>
      <c r="H75" s="1">
        <f>IFERROR(__xludf.DUMMYFUNCTION("""COMPUTED_VALUE"""),1783.6)</f>
        <v>1783.6</v>
      </c>
      <c r="J75" s="2">
        <f>IFERROR(__xludf.DUMMYFUNCTION("""COMPUTED_VALUE"""),45807.66666666667)</f>
        <v>45807.66667</v>
      </c>
      <c r="K75" s="1">
        <f>IFERROR(__xludf.DUMMYFUNCTION("""COMPUTED_VALUE"""),1803.61)</f>
        <v>1803.61</v>
      </c>
      <c r="M75" s="2">
        <f>IFERROR(__xludf.DUMMYFUNCTION("""COMPUTED_VALUE"""),45807.66666666667)</f>
        <v>45807.66667</v>
      </c>
      <c r="N75" s="1">
        <f>IFERROR(__xludf.DUMMYFUNCTION("""COMPUTED_VALUE"""),0.0)</f>
        <v>0</v>
      </c>
    </row>
    <row r="76">
      <c r="A76" s="2">
        <f>IFERROR(__xludf.DUMMYFUNCTION("""COMPUTED_VALUE"""),45814.66666666667)</f>
        <v>45814.66667</v>
      </c>
      <c r="B76" s="1">
        <f>IFERROR(__xludf.DUMMYFUNCTION("""COMPUTED_VALUE"""),1798.93)</f>
        <v>1798.93</v>
      </c>
      <c r="D76" s="2">
        <f>IFERROR(__xludf.DUMMYFUNCTION("""COMPUTED_VALUE"""),45814.66666666667)</f>
        <v>45814.66667</v>
      </c>
      <c r="E76" s="1">
        <f>IFERROR(__xludf.DUMMYFUNCTION("""COMPUTED_VALUE"""),1831.09)</f>
        <v>1831.09</v>
      </c>
      <c r="G76" s="2">
        <f>IFERROR(__xludf.DUMMYFUNCTION("""COMPUTED_VALUE"""),45814.66666666667)</f>
        <v>45814.66667</v>
      </c>
      <c r="H76" s="1">
        <f>IFERROR(__xludf.DUMMYFUNCTION("""COMPUTED_VALUE"""),1779.45)</f>
        <v>1779.45</v>
      </c>
      <c r="J76" s="2">
        <f>IFERROR(__xludf.DUMMYFUNCTION("""COMPUTED_VALUE"""),45814.66666666667)</f>
        <v>45814.66667</v>
      </c>
      <c r="K76" s="1">
        <f>IFERROR(__xludf.DUMMYFUNCTION("""COMPUTED_VALUE"""),1829.33)</f>
        <v>1829.33</v>
      </c>
      <c r="M76" s="2">
        <f>IFERROR(__xludf.DUMMYFUNCTION("""COMPUTED_VALUE"""),45814.66666666667)</f>
        <v>45814.66667</v>
      </c>
      <c r="N76" s="1">
        <f>IFERROR(__xludf.DUMMYFUNCTION("""COMPUTED_VALUE"""),0.0)</f>
        <v>0</v>
      </c>
    </row>
    <row r="77">
      <c r="A77" s="2">
        <f>IFERROR(__xludf.DUMMYFUNCTION("""COMPUTED_VALUE"""),45821.66666666667)</f>
        <v>45821.66667</v>
      </c>
      <c r="B77" s="1">
        <f>IFERROR(__xludf.DUMMYFUNCTION("""COMPUTED_VALUE"""),1833.11)</f>
        <v>1833.11</v>
      </c>
      <c r="D77" s="2">
        <f>IFERROR(__xludf.DUMMYFUNCTION("""COMPUTED_VALUE"""),45821.66666666667)</f>
        <v>45821.66667</v>
      </c>
      <c r="E77" s="1">
        <f>IFERROR(__xludf.DUMMYFUNCTION("""COMPUTED_VALUE"""),1839.02)</f>
        <v>1839.02</v>
      </c>
      <c r="G77" s="2">
        <f>IFERROR(__xludf.DUMMYFUNCTION("""COMPUTED_VALUE"""),45821.66666666667)</f>
        <v>45821.66667</v>
      </c>
      <c r="H77" s="1">
        <f>IFERROR(__xludf.DUMMYFUNCTION("""COMPUTED_VALUE"""),1803.68)</f>
        <v>1803.68</v>
      </c>
      <c r="J77" s="2">
        <f>IFERROR(__xludf.DUMMYFUNCTION("""COMPUTED_VALUE"""),45821.66666666667)</f>
        <v>45821.66667</v>
      </c>
      <c r="K77" s="1">
        <f>IFERROR(__xludf.DUMMYFUNCTION("""COMPUTED_VALUE"""),1808.7)</f>
        <v>1808.7</v>
      </c>
      <c r="M77" s="2">
        <f>IFERROR(__xludf.DUMMYFUNCTION("""COMPUTED_VALUE"""),45821.66666666667)</f>
        <v>45821.66667</v>
      </c>
      <c r="N77" s="1">
        <f>IFERROR(__xludf.DUMMYFUNCTION("""COMPUTED_VALUE"""),0.0)</f>
        <v>0</v>
      </c>
    </row>
    <row r="78">
      <c r="A78" s="2">
        <f>IFERROR(__xludf.DUMMYFUNCTION("""COMPUTED_VALUE"""),45828.66666666667)</f>
        <v>45828.66667</v>
      </c>
      <c r="B78" s="1">
        <f>IFERROR(__xludf.DUMMYFUNCTION("""COMPUTED_VALUE"""),1820.99)</f>
        <v>1820.99</v>
      </c>
      <c r="D78" s="2">
        <f>IFERROR(__xludf.DUMMYFUNCTION("""COMPUTED_VALUE"""),45828.66666666667)</f>
        <v>45828.66667</v>
      </c>
      <c r="E78" s="1">
        <f>IFERROR(__xludf.DUMMYFUNCTION("""COMPUTED_VALUE"""),1834.71)</f>
        <v>1834.71</v>
      </c>
      <c r="G78" s="2">
        <f>IFERROR(__xludf.DUMMYFUNCTION("""COMPUTED_VALUE"""),45828.66666666667)</f>
        <v>45828.66667</v>
      </c>
      <c r="H78" s="1">
        <f>IFERROR(__xludf.DUMMYFUNCTION("""COMPUTED_VALUE"""),1809.09)</f>
        <v>1809.09</v>
      </c>
      <c r="J78" s="2">
        <f>IFERROR(__xludf.DUMMYFUNCTION("""COMPUTED_VALUE"""),45828.66666666667)</f>
        <v>45828.66667</v>
      </c>
      <c r="K78" s="1">
        <f>IFERROR(__xludf.DUMMYFUNCTION("""COMPUTED_VALUE"""),1819.55)</f>
        <v>1819.55</v>
      </c>
      <c r="M78" s="2">
        <f>IFERROR(__xludf.DUMMYFUNCTION("""COMPUTED_VALUE"""),45828.66666666667)</f>
        <v>45828.66667</v>
      </c>
      <c r="N78" s="1">
        <f>IFERROR(__xludf.DUMMYFUNCTION("""COMPUTED_VALUE"""),0.0)</f>
        <v>0</v>
      </c>
    </row>
    <row r="79">
      <c r="A79" s="2">
        <f>IFERROR(__xludf.DUMMYFUNCTION("""COMPUTED_VALUE"""),45835.66666666667)</f>
        <v>45835.66667</v>
      </c>
      <c r="B79" s="1">
        <f>IFERROR(__xludf.DUMMYFUNCTION("""COMPUTED_VALUE"""),1818.42)</f>
        <v>1818.42</v>
      </c>
      <c r="D79" s="2">
        <f>IFERROR(__xludf.DUMMYFUNCTION("""COMPUTED_VALUE"""),45835.66666666667)</f>
        <v>45835.66667</v>
      </c>
      <c r="E79" s="1">
        <f>IFERROR(__xludf.DUMMYFUNCTION("""COMPUTED_VALUE"""),1873.81)</f>
        <v>1873.81</v>
      </c>
      <c r="G79" s="2">
        <f>IFERROR(__xludf.DUMMYFUNCTION("""COMPUTED_VALUE"""),45835.66666666667)</f>
        <v>45835.66667</v>
      </c>
      <c r="H79" s="1">
        <f>IFERROR(__xludf.DUMMYFUNCTION("""COMPUTED_VALUE"""),1807.67)</f>
        <v>1807.67</v>
      </c>
      <c r="J79" s="2">
        <f>IFERROR(__xludf.DUMMYFUNCTION("""COMPUTED_VALUE"""),45835.66666666667)</f>
        <v>45835.66667</v>
      </c>
      <c r="K79" s="1">
        <f>IFERROR(__xludf.DUMMYFUNCTION("""COMPUTED_VALUE"""),1861.68)</f>
        <v>1861.68</v>
      </c>
      <c r="M79" s="2">
        <f>IFERROR(__xludf.DUMMYFUNCTION("""COMPUTED_VALUE"""),45835.66666666667)</f>
        <v>45835.66667</v>
      </c>
      <c r="N79" s="1">
        <f>IFERROR(__xludf.DUMMYFUNCTION("""COMPUTED_VALUE"""),0.0)</f>
        <v>0</v>
      </c>
    </row>
    <row r="80">
      <c r="A80" s="2">
        <f>IFERROR(__xludf.DUMMYFUNCTION("""COMPUTED_VALUE"""),45841.54166666667)</f>
        <v>45841.54167</v>
      </c>
      <c r="B80" s="1">
        <f>IFERROR(__xludf.DUMMYFUNCTION("""COMPUTED_VALUE"""),1866.49)</f>
        <v>1866.49</v>
      </c>
      <c r="D80" s="2">
        <f>IFERROR(__xludf.DUMMYFUNCTION("""COMPUTED_VALUE"""),45841.54166666667)</f>
        <v>45841.54167</v>
      </c>
      <c r="E80" s="1">
        <f>IFERROR(__xludf.DUMMYFUNCTION("""COMPUTED_VALUE"""),1905.96)</f>
        <v>1905.96</v>
      </c>
      <c r="G80" s="2">
        <f>IFERROR(__xludf.DUMMYFUNCTION("""COMPUTED_VALUE"""),45841.54166666667)</f>
        <v>45841.54167</v>
      </c>
      <c r="H80" s="1">
        <f>IFERROR(__xludf.DUMMYFUNCTION("""COMPUTED_VALUE"""),1863.78)</f>
        <v>1863.78</v>
      </c>
      <c r="J80" s="2">
        <f>IFERROR(__xludf.DUMMYFUNCTION("""COMPUTED_VALUE"""),45841.54166666667)</f>
        <v>45841.54167</v>
      </c>
      <c r="K80" s="1">
        <f>IFERROR(__xludf.DUMMYFUNCTION("""COMPUTED_VALUE"""),1904.29)</f>
        <v>1904.29</v>
      </c>
      <c r="M80" s="2">
        <f>IFERROR(__xludf.DUMMYFUNCTION("""COMPUTED_VALUE"""),45841.54166666667)</f>
        <v>45841.54167</v>
      </c>
      <c r="N80" s="1">
        <f>IFERROR(__xludf.DUMMYFUNCTION("""COMPUTED_VALUE"""),0.0)</f>
        <v>0</v>
      </c>
    </row>
    <row r="81">
      <c r="A81" s="2">
        <f>IFERROR(__xludf.DUMMYFUNCTION("""COMPUTED_VALUE"""),45849.66666666667)</f>
        <v>45849.66667</v>
      </c>
      <c r="B81" s="1">
        <f>IFERROR(__xludf.DUMMYFUNCTION("""COMPUTED_VALUE"""),1898.06)</f>
        <v>1898.06</v>
      </c>
      <c r="D81" s="2">
        <f>IFERROR(__xludf.DUMMYFUNCTION("""COMPUTED_VALUE"""),45849.66666666667)</f>
        <v>45849.66667</v>
      </c>
      <c r="E81" s="1">
        <f>IFERROR(__xludf.DUMMYFUNCTION("""COMPUTED_VALUE"""),1914.32)</f>
        <v>1914.32</v>
      </c>
      <c r="G81" s="2">
        <f>IFERROR(__xludf.DUMMYFUNCTION("""COMPUTED_VALUE"""),45849.66666666667)</f>
        <v>45849.66667</v>
      </c>
      <c r="H81" s="1">
        <f>IFERROR(__xludf.DUMMYFUNCTION("""COMPUTED_VALUE"""),1881.88)</f>
        <v>1881.88</v>
      </c>
      <c r="J81" s="2">
        <f>IFERROR(__xludf.DUMMYFUNCTION("""COMPUTED_VALUE"""),45849.66666666667)</f>
        <v>45849.66667</v>
      </c>
      <c r="K81" s="1">
        <f>IFERROR(__xludf.DUMMYFUNCTION("""COMPUTED_VALUE"""),1894.38)</f>
        <v>1894.38</v>
      </c>
      <c r="M81" s="2">
        <f>IFERROR(__xludf.DUMMYFUNCTION("""COMPUTED_VALUE"""),45849.66666666667)</f>
        <v>45849.66667</v>
      </c>
      <c r="N81" s="1">
        <f>IFERROR(__xludf.DUMMYFUNCTION("""COMPUTED_VALUE"""),0.0)</f>
        <v>0</v>
      </c>
    </row>
    <row r="82">
      <c r="A82" s="2">
        <f>IFERROR(__xludf.DUMMYFUNCTION("""COMPUTED_VALUE"""),45856.66666666667)</f>
        <v>45856.66667</v>
      </c>
      <c r="B82" s="1">
        <f>IFERROR(__xludf.DUMMYFUNCTION("""COMPUTED_VALUE"""),1892.51)</f>
        <v>1892.51</v>
      </c>
      <c r="D82" s="2">
        <f>IFERROR(__xludf.DUMMYFUNCTION("""COMPUTED_VALUE"""),45856.66666666667)</f>
        <v>45856.66667</v>
      </c>
      <c r="E82" s="1">
        <f>IFERROR(__xludf.DUMMYFUNCTION("""COMPUTED_VALUE"""),1916.12)</f>
        <v>1916.12</v>
      </c>
      <c r="G82" s="2">
        <f>IFERROR(__xludf.DUMMYFUNCTION("""COMPUTED_VALUE"""),45856.66666666667)</f>
        <v>45856.66667</v>
      </c>
      <c r="H82" s="1">
        <f>IFERROR(__xludf.DUMMYFUNCTION("""COMPUTED_VALUE"""),1862.11)</f>
        <v>1862.11</v>
      </c>
      <c r="J82" s="2">
        <f>IFERROR(__xludf.DUMMYFUNCTION("""COMPUTED_VALUE"""),45856.66666666667)</f>
        <v>45856.66667</v>
      </c>
      <c r="K82" s="1">
        <f>IFERROR(__xludf.DUMMYFUNCTION("""COMPUTED_VALUE"""),1911.57)</f>
        <v>1911.57</v>
      </c>
      <c r="M82" s="2">
        <f>IFERROR(__xludf.DUMMYFUNCTION("""COMPUTED_VALUE"""),45856.66666666667)</f>
        <v>45856.66667</v>
      </c>
      <c r="N82" s="1">
        <f>IFERROR(__xludf.DUMMYFUNCTION("""COMPUTED_VALUE"""),0.0)</f>
        <v>0</v>
      </c>
    </row>
    <row r="83">
      <c r="A83" s="2">
        <f>IFERROR(__xludf.DUMMYFUNCTION("""COMPUTED_VALUE"""),45863.66666666667)</f>
        <v>45863.66667</v>
      </c>
      <c r="B83" s="1">
        <f>IFERROR(__xludf.DUMMYFUNCTION("""COMPUTED_VALUE"""),1916.18)</f>
        <v>1916.18</v>
      </c>
      <c r="D83" s="2">
        <f>IFERROR(__xludf.DUMMYFUNCTION("""COMPUTED_VALUE"""),45863.66666666667)</f>
        <v>45863.66667</v>
      </c>
      <c r="E83" s="1">
        <f>IFERROR(__xludf.DUMMYFUNCTION("""COMPUTED_VALUE"""),1943.79)</f>
        <v>1943.79</v>
      </c>
      <c r="G83" s="2">
        <f>IFERROR(__xludf.DUMMYFUNCTION("""COMPUTED_VALUE"""),45863.66666666667)</f>
        <v>45863.66667</v>
      </c>
      <c r="H83" s="1">
        <f>IFERROR(__xludf.DUMMYFUNCTION("""COMPUTED_VALUE"""),1901.55)</f>
        <v>1901.55</v>
      </c>
      <c r="J83" s="2">
        <f>IFERROR(__xludf.DUMMYFUNCTION("""COMPUTED_VALUE"""),45863.66666666667)</f>
        <v>45863.66667</v>
      </c>
      <c r="K83" s="1">
        <f>IFERROR(__xludf.DUMMYFUNCTION("""COMPUTED_VALUE"""),1942.52)</f>
        <v>1942.52</v>
      </c>
      <c r="M83" s="2">
        <f>IFERROR(__xludf.DUMMYFUNCTION("""COMPUTED_VALUE"""),45863.66666666667)</f>
        <v>45863.66667</v>
      </c>
      <c r="N83" s="1">
        <f>IFERROR(__xludf.DUMMYFUNCTION("""COMPUTED_VALUE"""),0.0)</f>
        <v>0</v>
      </c>
    </row>
    <row r="84">
      <c r="A84" s="2">
        <f>IFERROR(__xludf.DUMMYFUNCTION("""COMPUTED_VALUE"""),45870.66666666667)</f>
        <v>45870.66667</v>
      </c>
      <c r="B84" s="1">
        <f>IFERROR(__xludf.DUMMYFUNCTION("""COMPUTED_VALUE"""),1944.48)</f>
        <v>1944.48</v>
      </c>
      <c r="D84" s="2">
        <f>IFERROR(__xludf.DUMMYFUNCTION("""COMPUTED_VALUE"""),45870.66666666667)</f>
        <v>45870.66667</v>
      </c>
      <c r="E84" s="1">
        <f>IFERROR(__xludf.DUMMYFUNCTION("""COMPUTED_VALUE"""),1944.48)</f>
        <v>1944.48</v>
      </c>
      <c r="G84" s="2">
        <f>IFERROR(__xludf.DUMMYFUNCTION("""COMPUTED_VALUE"""),45870.66666666667)</f>
        <v>45870.66667</v>
      </c>
      <c r="H84" s="1">
        <f>IFERROR(__xludf.DUMMYFUNCTION("""COMPUTED_VALUE"""),1864.37)</f>
        <v>1864.37</v>
      </c>
      <c r="J84" s="2">
        <f>IFERROR(__xludf.DUMMYFUNCTION("""COMPUTED_VALUE"""),45870.66666666667)</f>
        <v>45870.66667</v>
      </c>
      <c r="K84" s="1">
        <f>IFERROR(__xludf.DUMMYFUNCTION("""COMPUTED_VALUE"""),1885.45)</f>
        <v>1885.45</v>
      </c>
      <c r="M84" s="2">
        <f>IFERROR(__xludf.DUMMYFUNCTION("""COMPUTED_VALUE"""),45870.66666666667)</f>
        <v>45870.66667</v>
      </c>
      <c r="N84" s="1">
        <f>IFERROR(__xludf.DUMMYFUNCTION("""COMPUTED_VALUE"""),0.0)</f>
        <v>0</v>
      </c>
    </row>
    <row r="85">
      <c r="A85" s="2">
        <f>IFERROR(__xludf.DUMMYFUNCTION("""COMPUTED_VALUE"""),45877.66666666667)</f>
        <v>45877.66667</v>
      </c>
      <c r="B85" s="1">
        <f>IFERROR(__xludf.DUMMYFUNCTION("""COMPUTED_VALUE"""),1897.4)</f>
        <v>1897.4</v>
      </c>
      <c r="D85" s="2">
        <f>IFERROR(__xludf.DUMMYFUNCTION("""COMPUTED_VALUE"""),45877.66666666667)</f>
        <v>45877.66667</v>
      </c>
      <c r="E85" s="1">
        <f>IFERROR(__xludf.DUMMYFUNCTION("""COMPUTED_VALUE"""),1923.48)</f>
        <v>1923.48</v>
      </c>
      <c r="G85" s="2">
        <f>IFERROR(__xludf.DUMMYFUNCTION("""COMPUTED_VALUE"""),45877.66666666667)</f>
        <v>45877.66667</v>
      </c>
      <c r="H85" s="1">
        <f>IFERROR(__xludf.DUMMYFUNCTION("""COMPUTED_VALUE"""),1896.75)</f>
        <v>1896.75</v>
      </c>
      <c r="J85" s="2">
        <f>IFERROR(__xludf.DUMMYFUNCTION("""COMPUTED_VALUE"""),45877.66666666667)</f>
        <v>45877.66667</v>
      </c>
      <c r="K85" s="1">
        <f>IFERROR(__xludf.DUMMYFUNCTION("""COMPUTED_VALUE"""),1904.5)</f>
        <v>1904.5</v>
      </c>
      <c r="M85" s="2">
        <f>IFERROR(__xludf.DUMMYFUNCTION("""COMPUTED_VALUE"""),45877.66666666667)</f>
        <v>45877.66667</v>
      </c>
      <c r="N85" s="1">
        <f>IFERROR(__xludf.DUMMYFUNCTION("""COMPUTED_VALUE"""),0.0)</f>
        <v>0</v>
      </c>
    </row>
    <row r="86">
      <c r="A86" s="2">
        <f>IFERROR(__xludf.DUMMYFUNCTION("""COMPUTED_VALUE"""),45884.66666666667)</f>
        <v>45884.66667</v>
      </c>
      <c r="B86" s="1">
        <f>IFERROR(__xludf.DUMMYFUNCTION("""COMPUTED_VALUE"""),1906.28)</f>
        <v>1906.28</v>
      </c>
      <c r="D86" s="2">
        <f>IFERROR(__xludf.DUMMYFUNCTION("""COMPUTED_VALUE"""),45884.66666666667)</f>
        <v>45884.66667</v>
      </c>
      <c r="E86" s="1">
        <f>IFERROR(__xludf.DUMMYFUNCTION("""COMPUTED_VALUE"""),1944.11)</f>
        <v>1944.11</v>
      </c>
      <c r="G86" s="2">
        <f>IFERROR(__xludf.DUMMYFUNCTION("""COMPUTED_VALUE"""),45884.66666666667)</f>
        <v>45884.66667</v>
      </c>
      <c r="H86" s="1">
        <f>IFERROR(__xludf.DUMMYFUNCTION("""COMPUTED_VALUE"""),1895.01)</f>
        <v>1895.01</v>
      </c>
      <c r="J86" s="2">
        <f>IFERROR(__xludf.DUMMYFUNCTION("""COMPUTED_VALUE"""),45884.66666666667)</f>
        <v>45884.66667</v>
      </c>
      <c r="K86" s="1">
        <f>IFERROR(__xludf.DUMMYFUNCTION("""COMPUTED_VALUE"""),1919.65)</f>
        <v>1919.65</v>
      </c>
      <c r="M86" s="2">
        <f>IFERROR(__xludf.DUMMYFUNCTION("""COMPUTED_VALUE"""),45884.66666666667)</f>
        <v>45884.66667</v>
      </c>
      <c r="N86" s="1">
        <f>IFERROR(__xludf.DUMMYFUNCTION("""COMPUTED_VALUE"""),0.0)</f>
        <v>0</v>
      </c>
    </row>
    <row r="87">
      <c r="A87" s="2">
        <f>IFERROR(__xludf.DUMMYFUNCTION("""COMPUTED_VALUE"""),45891.66666666667)</f>
        <v>45891.66667</v>
      </c>
      <c r="B87" s="1">
        <f>IFERROR(__xludf.DUMMYFUNCTION("""COMPUTED_VALUE"""),1918.1)</f>
        <v>1918.1</v>
      </c>
      <c r="D87" s="2">
        <f>IFERROR(__xludf.DUMMYFUNCTION("""COMPUTED_VALUE"""),45891.66666666667)</f>
        <v>45891.66667</v>
      </c>
      <c r="E87" s="1">
        <f>IFERROR(__xludf.DUMMYFUNCTION("""COMPUTED_VALUE"""),1955.94)</f>
        <v>1955.94</v>
      </c>
      <c r="G87" s="2">
        <f>IFERROR(__xludf.DUMMYFUNCTION("""COMPUTED_VALUE"""),45891.66666666667)</f>
        <v>45891.66667</v>
      </c>
      <c r="H87" s="1">
        <f>IFERROR(__xludf.DUMMYFUNCTION("""COMPUTED_VALUE"""),1899.65)</f>
        <v>1899.65</v>
      </c>
      <c r="J87" s="2">
        <f>IFERROR(__xludf.DUMMYFUNCTION("""COMPUTED_VALUE"""),45891.66666666667)</f>
        <v>45891.66667</v>
      </c>
      <c r="K87" s="1">
        <f>IFERROR(__xludf.DUMMYFUNCTION("""COMPUTED_VALUE"""),1949.08)</f>
        <v>1949.08</v>
      </c>
      <c r="M87" s="2">
        <f>IFERROR(__xludf.DUMMYFUNCTION("""COMPUTED_VALUE"""),45891.66666666667)</f>
        <v>45891.66667</v>
      </c>
      <c r="N87" s="1">
        <f>IFERROR(__xludf.DUMMYFUNCTION("""COMPUTED_VALUE"""),0.0)</f>
        <v>0</v>
      </c>
    </row>
    <row r="88">
      <c r="A88" s="2">
        <f>IFERROR(__xludf.DUMMYFUNCTION("""COMPUTED_VALUE"""),45898.66666666667)</f>
        <v>45898.66667</v>
      </c>
      <c r="B88" s="1">
        <f>IFERROR(__xludf.DUMMYFUNCTION("""COMPUTED_VALUE"""),1943.99)</f>
        <v>1943.99</v>
      </c>
      <c r="D88" s="2">
        <f>IFERROR(__xludf.DUMMYFUNCTION("""COMPUTED_VALUE"""),45898.66666666667)</f>
        <v>45898.66667</v>
      </c>
      <c r="E88" s="1">
        <f>IFERROR(__xludf.DUMMYFUNCTION("""COMPUTED_VALUE"""),1956.47)</f>
        <v>1956.47</v>
      </c>
      <c r="G88" s="2">
        <f>IFERROR(__xludf.DUMMYFUNCTION("""COMPUTED_VALUE"""),45898.66666666667)</f>
        <v>45898.66667</v>
      </c>
      <c r="H88" s="1">
        <f>IFERROR(__xludf.DUMMYFUNCTION("""COMPUTED_VALUE"""),1932.64)</f>
        <v>1932.64</v>
      </c>
      <c r="J88" s="2">
        <f>IFERROR(__xludf.DUMMYFUNCTION("""COMPUTED_VALUE"""),45898.66666666667)</f>
        <v>45898.66667</v>
      </c>
      <c r="K88" s="1">
        <f>IFERROR(__xludf.DUMMYFUNCTION("""COMPUTED_VALUE"""),1946.13)</f>
        <v>1946.13</v>
      </c>
      <c r="M88" s="2">
        <f>IFERROR(__xludf.DUMMYFUNCTION("""COMPUTED_VALUE"""),45898.66666666667)</f>
        <v>45898.66667</v>
      </c>
      <c r="N88" s="1">
        <f>IFERROR(__xludf.DUMMYFUNCTION("""COMPUTED_VALUE"""),0.0)</f>
        <v>0</v>
      </c>
    </row>
    <row r="89">
      <c r="A89" s="2">
        <f>IFERROR(__xludf.DUMMYFUNCTION("""COMPUTED_VALUE"""),45905.66666666667)</f>
        <v>45905.66667</v>
      </c>
      <c r="B89" s="1">
        <f>IFERROR(__xludf.DUMMYFUNCTION("""COMPUTED_VALUE"""),1923.65)</f>
        <v>1923.65</v>
      </c>
      <c r="D89" s="2">
        <f>IFERROR(__xludf.DUMMYFUNCTION("""COMPUTED_VALUE"""),45905.66666666667)</f>
        <v>45905.66667</v>
      </c>
      <c r="E89" s="1">
        <f>IFERROR(__xludf.DUMMYFUNCTION("""COMPUTED_VALUE"""),1962.86)</f>
        <v>1962.86</v>
      </c>
      <c r="G89" s="2">
        <f>IFERROR(__xludf.DUMMYFUNCTION("""COMPUTED_VALUE"""),45905.66666666667)</f>
        <v>45905.66667</v>
      </c>
      <c r="H89" s="1">
        <f>IFERROR(__xludf.DUMMYFUNCTION("""COMPUTED_VALUE"""),1918.07)</f>
        <v>1918.07</v>
      </c>
      <c r="J89" s="2">
        <f>IFERROR(__xludf.DUMMYFUNCTION("""COMPUTED_VALUE"""),45905.66666666667)</f>
        <v>45905.66667</v>
      </c>
      <c r="K89" s="1">
        <f>IFERROR(__xludf.DUMMYFUNCTION("""COMPUTED_VALUE"""),1946.16)</f>
        <v>1946.16</v>
      </c>
      <c r="M89" s="2">
        <f>IFERROR(__xludf.DUMMYFUNCTION("""COMPUTED_VALUE"""),45905.66666666667)</f>
        <v>45905.66667</v>
      </c>
      <c r="N89" s="1">
        <f>IFERROR(__xludf.DUMMYFUNCTION("""COMPUTED_VALUE"""),0.0)</f>
        <v>0</v>
      </c>
    </row>
    <row r="90">
      <c r="A90" s="2">
        <f>IFERROR(__xludf.DUMMYFUNCTION("""COMPUTED_VALUE"""),45912.66666666667)</f>
        <v>45912.66667</v>
      </c>
      <c r="B90" s="1">
        <f>IFERROR(__xludf.DUMMYFUNCTION("""COMPUTED_VALUE"""),1950.77)</f>
        <v>1950.77</v>
      </c>
      <c r="D90" s="2">
        <f>IFERROR(__xludf.DUMMYFUNCTION("""COMPUTED_VALUE"""),45912.66666666667)</f>
        <v>45912.66667</v>
      </c>
      <c r="E90" s="1">
        <f>IFERROR(__xludf.DUMMYFUNCTION("""COMPUTED_VALUE"""),1978.02)</f>
        <v>1978.02</v>
      </c>
      <c r="G90" s="2">
        <f>IFERROR(__xludf.DUMMYFUNCTION("""COMPUTED_VALUE"""),45912.66666666667)</f>
        <v>45912.66667</v>
      </c>
      <c r="H90" s="1">
        <f>IFERROR(__xludf.DUMMYFUNCTION("""COMPUTED_VALUE"""),1939.06)</f>
        <v>1939.06</v>
      </c>
      <c r="J90" s="2">
        <f>IFERROR(__xludf.DUMMYFUNCTION("""COMPUTED_VALUE"""),45912.66666666667)</f>
        <v>45912.66667</v>
      </c>
      <c r="K90" s="1">
        <f>IFERROR(__xludf.DUMMYFUNCTION("""COMPUTED_VALUE"""),1962.69)</f>
        <v>1962.69</v>
      </c>
      <c r="M90" s="2">
        <f>IFERROR(__xludf.DUMMYFUNCTION("""COMPUTED_VALUE"""),45912.66666666667)</f>
        <v>45912.66667</v>
      </c>
      <c r="N90" s="1">
        <f>IFERROR(__xludf.DUMMYFUNCTION("""COMPUTED_VALUE"""),0.0)</f>
        <v>0</v>
      </c>
    </row>
    <row r="91">
      <c r="A91" s="2">
        <f>IFERROR(__xludf.DUMMYFUNCTION("""COMPUTED_VALUE"""),45919.66666666667)</f>
        <v>45919.66667</v>
      </c>
      <c r="B91" s="1">
        <f>IFERROR(__xludf.DUMMYFUNCTION("""COMPUTED_VALUE"""),1965.29)</f>
        <v>1965.29</v>
      </c>
      <c r="D91" s="2">
        <f>IFERROR(__xludf.DUMMYFUNCTION("""COMPUTED_VALUE"""),45919.66666666667)</f>
        <v>45919.66667</v>
      </c>
      <c r="E91" s="1">
        <f>IFERROR(__xludf.DUMMYFUNCTION("""COMPUTED_VALUE"""),1979.35)</f>
        <v>1979.35</v>
      </c>
      <c r="G91" s="2">
        <f>IFERROR(__xludf.DUMMYFUNCTION("""COMPUTED_VALUE"""),45919.66666666667)</f>
        <v>45919.66667</v>
      </c>
      <c r="H91" s="1">
        <f>IFERROR(__xludf.DUMMYFUNCTION("""COMPUTED_VALUE"""),1939.55)</f>
        <v>1939.55</v>
      </c>
      <c r="J91" s="2">
        <f>IFERROR(__xludf.DUMMYFUNCTION("""COMPUTED_VALUE"""),45919.66666666667)</f>
        <v>45919.66667</v>
      </c>
      <c r="K91" s="1">
        <f>IFERROR(__xludf.DUMMYFUNCTION("""COMPUTED_VALUE"""),1972.86)</f>
        <v>1972.86</v>
      </c>
      <c r="M91" s="2">
        <f>IFERROR(__xludf.DUMMYFUNCTION("""COMPUTED_VALUE"""),45919.66666666667)</f>
        <v>45919.66667</v>
      </c>
      <c r="N91" s="1">
        <f>IFERROR(__xludf.DUMMYFUNCTION("""COMPUTED_VALUE"""),0.0)</f>
        <v>0</v>
      </c>
    </row>
  </sheetData>
  <drawing r:id="rId1"/>
</worksheet>
</file>