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tr">
        <f>IFERROR(__xludf.DUMMYFUNCTION("GOOGLEFINANCE(""DJUSPL"", ""open"", DATE(2024,1,1), TODAY(), ""WEEKLY"")"),"Date")</f>
        <v>Date</v>
      </c>
      <c r="B1" s="1" t="str">
        <f>IFERROR(__xludf.DUMMYFUNCTION("""COMPUTED_VALUE"""),"Open")</f>
        <v>Open</v>
      </c>
      <c r="D1" s="1" t="str">
        <f>IFERROR(__xludf.DUMMYFUNCTION("GOOGLEFINANCE(""DJUSPL"", ""high"", DATE(2024,1,1), TODAY(), ""WEEKLY"")"),"Date")</f>
        <v>Date</v>
      </c>
      <c r="E1" s="1" t="str">
        <f>IFERROR(__xludf.DUMMYFUNCTION("""COMPUTED_VALUE"""),"High")</f>
        <v>High</v>
      </c>
      <c r="G1" s="1" t="str">
        <f>IFERROR(__xludf.DUMMYFUNCTION("GOOGLEFINANCE(""DJUSPL"", ""low"", DATE(2024,1,1), TODAY(), ""WEEKLY"")"),"Date")</f>
        <v>Date</v>
      </c>
      <c r="H1" s="1" t="str">
        <f>IFERROR(__xludf.DUMMYFUNCTION("""COMPUTED_VALUE"""),"Low")</f>
        <v>Low</v>
      </c>
      <c r="J1" s="1" t="str">
        <f>IFERROR(__xludf.DUMMYFUNCTION("GOOGLEFINANCE(""DJUSPL"", ""close"", DATE(2024,1,1), TODAY(), ""WEEKLY"")"),"Date")</f>
        <v>Date</v>
      </c>
      <c r="K1" s="1" t="str">
        <f>IFERROR(__xludf.DUMMYFUNCTION("""COMPUTED_VALUE"""),"Close")</f>
        <v>Close</v>
      </c>
      <c r="M1" s="1" t="str">
        <f>IFERROR(__xludf.DUMMYFUNCTION("GOOGLEFINANCE(""DJUSPL"", ""volume"", DATE(2024,1,1), TODAY(), ""WEEKLY"")"),"Date")</f>
        <v>Date</v>
      </c>
      <c r="N1" s="1" t="str">
        <f>IFERROR(__xludf.DUMMYFUNCTION("""COMPUTED_VALUE"""),"Volume")</f>
        <v>Volume</v>
      </c>
    </row>
    <row r="2">
      <c r="A2" s="2">
        <f>IFERROR(__xludf.DUMMYFUNCTION("""COMPUTED_VALUE"""),45296.66666666667)</f>
        <v>45296.66667</v>
      </c>
      <c r="B2" s="1">
        <f>IFERROR(__xludf.DUMMYFUNCTION("""COMPUTED_VALUE"""),712.41)</f>
        <v>712.41</v>
      </c>
      <c r="D2" s="2">
        <f>IFERROR(__xludf.DUMMYFUNCTION("""COMPUTED_VALUE"""),45296.66666666667)</f>
        <v>45296.66667</v>
      </c>
      <c r="E2" s="1">
        <f>IFERROR(__xludf.DUMMYFUNCTION("""COMPUTED_VALUE"""),734.0)</f>
        <v>734</v>
      </c>
      <c r="G2" s="2">
        <f>IFERROR(__xludf.DUMMYFUNCTION("""COMPUTED_VALUE"""),45296.66666666667)</f>
        <v>45296.66667</v>
      </c>
      <c r="H2" s="1">
        <f>IFERROR(__xludf.DUMMYFUNCTION("""COMPUTED_VALUE"""),712.41)</f>
        <v>712.41</v>
      </c>
      <c r="J2" s="2">
        <f>IFERROR(__xludf.DUMMYFUNCTION("""COMPUTED_VALUE"""),45296.66666666667)</f>
        <v>45296.66667</v>
      </c>
      <c r="K2" s="1">
        <f>IFERROR(__xludf.DUMMYFUNCTION("""COMPUTED_VALUE"""),718.02)</f>
        <v>718.02</v>
      </c>
      <c r="M2" s="2">
        <f>IFERROR(__xludf.DUMMYFUNCTION("""COMPUTED_VALUE"""),45296.66666666667)</f>
        <v>45296.66667</v>
      </c>
      <c r="N2" s="1">
        <f>IFERROR(__xludf.DUMMYFUNCTION("""COMPUTED_VALUE"""),1.21092922E8)</f>
        <v>121092922</v>
      </c>
    </row>
    <row r="3">
      <c r="A3" s="2">
        <f>IFERROR(__xludf.DUMMYFUNCTION("""COMPUTED_VALUE"""),45303.66666666667)</f>
        <v>45303.66667</v>
      </c>
      <c r="B3" s="1">
        <f>IFERROR(__xludf.DUMMYFUNCTION("""COMPUTED_VALUE"""),718.02)</f>
        <v>718.02</v>
      </c>
      <c r="D3" s="2">
        <f>IFERROR(__xludf.DUMMYFUNCTION("""COMPUTED_VALUE"""),45303.66666666667)</f>
        <v>45303.66667</v>
      </c>
      <c r="E3" s="1">
        <f>IFERROR(__xludf.DUMMYFUNCTION("""COMPUTED_VALUE"""),718.02)</f>
        <v>718.02</v>
      </c>
      <c r="G3" s="2">
        <f>IFERROR(__xludf.DUMMYFUNCTION("""COMPUTED_VALUE"""),45303.66666666667)</f>
        <v>45303.66667</v>
      </c>
      <c r="H3" s="1">
        <f>IFERROR(__xludf.DUMMYFUNCTION("""COMPUTED_VALUE"""),699.38)</f>
        <v>699.38</v>
      </c>
      <c r="J3" s="2">
        <f>IFERROR(__xludf.DUMMYFUNCTION("""COMPUTED_VALUE"""),45303.66666666667)</f>
        <v>45303.66667</v>
      </c>
      <c r="K3" s="1">
        <f>IFERROR(__xludf.DUMMYFUNCTION("""COMPUTED_VALUE"""),709.09)</f>
        <v>709.09</v>
      </c>
      <c r="M3" s="2">
        <f>IFERROR(__xludf.DUMMYFUNCTION("""COMPUTED_VALUE"""),45303.66666666667)</f>
        <v>45303.66667</v>
      </c>
      <c r="N3" s="1">
        <f>IFERROR(__xludf.DUMMYFUNCTION("""COMPUTED_VALUE"""),1.62150591E8)</f>
        <v>162150591</v>
      </c>
    </row>
    <row r="4">
      <c r="A4" s="2">
        <f>IFERROR(__xludf.DUMMYFUNCTION("""COMPUTED_VALUE"""),45310.66666666667)</f>
        <v>45310.66667</v>
      </c>
      <c r="B4" s="1">
        <f>IFERROR(__xludf.DUMMYFUNCTION("""COMPUTED_VALUE"""),709.09)</f>
        <v>709.09</v>
      </c>
      <c r="D4" s="2">
        <f>IFERROR(__xludf.DUMMYFUNCTION("""COMPUTED_VALUE"""),45310.66666666667)</f>
        <v>45310.66667</v>
      </c>
      <c r="E4" s="1">
        <f>IFERROR(__xludf.DUMMYFUNCTION("""COMPUTED_VALUE"""),709.09)</f>
        <v>709.09</v>
      </c>
      <c r="G4" s="2">
        <f>IFERROR(__xludf.DUMMYFUNCTION("""COMPUTED_VALUE"""),45310.66666666667)</f>
        <v>45310.66667</v>
      </c>
      <c r="H4" s="1">
        <f>IFERROR(__xludf.DUMMYFUNCTION("""COMPUTED_VALUE"""),688.0)</f>
        <v>688</v>
      </c>
      <c r="J4" s="2">
        <f>IFERROR(__xludf.DUMMYFUNCTION("""COMPUTED_VALUE"""),45310.66666666667)</f>
        <v>45310.66667</v>
      </c>
      <c r="K4" s="1">
        <f>IFERROR(__xludf.DUMMYFUNCTION("""COMPUTED_VALUE"""),690.64)</f>
        <v>690.64</v>
      </c>
      <c r="M4" s="2">
        <f>IFERROR(__xludf.DUMMYFUNCTION("""COMPUTED_VALUE"""),45310.66666666667)</f>
        <v>45310.66667</v>
      </c>
      <c r="N4" s="1">
        <f>IFERROR(__xludf.DUMMYFUNCTION("""COMPUTED_VALUE"""),1.60285337E8)</f>
        <v>160285337</v>
      </c>
    </row>
    <row r="5">
      <c r="A5" s="2">
        <f>IFERROR(__xludf.DUMMYFUNCTION("""COMPUTED_VALUE"""),45317.66666666667)</f>
        <v>45317.66667</v>
      </c>
      <c r="B5" s="1">
        <f>IFERROR(__xludf.DUMMYFUNCTION("""COMPUTED_VALUE"""),690.64)</f>
        <v>690.64</v>
      </c>
      <c r="D5" s="2">
        <f>IFERROR(__xludf.DUMMYFUNCTION("""COMPUTED_VALUE"""),45317.66666666667)</f>
        <v>45317.66667</v>
      </c>
      <c r="E5" s="1">
        <f>IFERROR(__xludf.DUMMYFUNCTION("""COMPUTED_VALUE"""),709.14)</f>
        <v>709.14</v>
      </c>
      <c r="G5" s="2">
        <f>IFERROR(__xludf.DUMMYFUNCTION("""COMPUTED_VALUE"""),45317.66666666667)</f>
        <v>45317.66667</v>
      </c>
      <c r="H5" s="1">
        <f>IFERROR(__xludf.DUMMYFUNCTION("""COMPUTED_VALUE"""),687.79)</f>
        <v>687.79</v>
      </c>
      <c r="J5" s="2">
        <f>IFERROR(__xludf.DUMMYFUNCTION("""COMPUTED_VALUE"""),45317.66666666667)</f>
        <v>45317.66667</v>
      </c>
      <c r="K5" s="1">
        <f>IFERROR(__xludf.DUMMYFUNCTION("""COMPUTED_VALUE"""),708.44)</f>
        <v>708.44</v>
      </c>
      <c r="M5" s="2">
        <f>IFERROR(__xludf.DUMMYFUNCTION("""COMPUTED_VALUE"""),45317.66666666667)</f>
        <v>45317.66667</v>
      </c>
      <c r="N5" s="1">
        <f>IFERROR(__xludf.DUMMYFUNCTION("""COMPUTED_VALUE"""),1.76706619E8)</f>
        <v>176706619</v>
      </c>
    </row>
    <row r="6">
      <c r="A6" s="2">
        <f>IFERROR(__xludf.DUMMYFUNCTION("""COMPUTED_VALUE"""),45324.66666666667)</f>
        <v>45324.66667</v>
      </c>
      <c r="B6" s="1">
        <f>IFERROR(__xludf.DUMMYFUNCTION("""COMPUTED_VALUE"""),708.44)</f>
        <v>708.44</v>
      </c>
      <c r="D6" s="2">
        <f>IFERROR(__xludf.DUMMYFUNCTION("""COMPUTED_VALUE"""),45324.66666666667)</f>
        <v>45324.66667</v>
      </c>
      <c r="E6" s="1">
        <f>IFERROR(__xludf.DUMMYFUNCTION("""COMPUTED_VALUE"""),708.44)</f>
        <v>708.44</v>
      </c>
      <c r="G6" s="2">
        <f>IFERROR(__xludf.DUMMYFUNCTION("""COMPUTED_VALUE"""),45324.66666666667)</f>
        <v>45324.66667</v>
      </c>
      <c r="H6" s="1">
        <f>IFERROR(__xludf.DUMMYFUNCTION("""COMPUTED_VALUE"""),683.94)</f>
        <v>683.94</v>
      </c>
      <c r="J6" s="2">
        <f>IFERROR(__xludf.DUMMYFUNCTION("""COMPUTED_VALUE"""),45324.66666666667)</f>
        <v>45324.66667</v>
      </c>
      <c r="K6" s="1">
        <f>IFERROR(__xludf.DUMMYFUNCTION("""COMPUTED_VALUE"""),692.69)</f>
        <v>692.69</v>
      </c>
      <c r="M6" s="2">
        <f>IFERROR(__xludf.DUMMYFUNCTION("""COMPUTED_VALUE"""),45324.66666666667)</f>
        <v>45324.66667</v>
      </c>
      <c r="N6" s="1">
        <f>IFERROR(__xludf.DUMMYFUNCTION("""COMPUTED_VALUE"""),1.66837918E8)</f>
        <v>166837918</v>
      </c>
    </row>
    <row r="7">
      <c r="A7" s="2">
        <f>IFERROR(__xludf.DUMMYFUNCTION("""COMPUTED_VALUE"""),45331.66666666667)</f>
        <v>45331.66667</v>
      </c>
      <c r="B7" s="1">
        <f>IFERROR(__xludf.DUMMYFUNCTION("""COMPUTED_VALUE"""),692.69)</f>
        <v>692.69</v>
      </c>
      <c r="D7" s="2">
        <f>IFERROR(__xludf.DUMMYFUNCTION("""COMPUTED_VALUE"""),45331.66666666667)</f>
        <v>45331.66667</v>
      </c>
      <c r="E7" s="1">
        <f>IFERROR(__xludf.DUMMYFUNCTION("""COMPUTED_VALUE"""),692.69)</f>
        <v>692.69</v>
      </c>
      <c r="G7" s="2">
        <f>IFERROR(__xludf.DUMMYFUNCTION("""COMPUTED_VALUE"""),45331.66666666667)</f>
        <v>45331.66667</v>
      </c>
      <c r="H7" s="1">
        <f>IFERROR(__xludf.DUMMYFUNCTION("""COMPUTED_VALUE"""),680.06)</f>
        <v>680.06</v>
      </c>
      <c r="J7" s="2">
        <f>IFERROR(__xludf.DUMMYFUNCTION("""COMPUTED_VALUE"""),45331.66666666667)</f>
        <v>45331.66667</v>
      </c>
      <c r="K7" s="1">
        <f>IFERROR(__xludf.DUMMYFUNCTION("""COMPUTED_VALUE"""),684.94)</f>
        <v>684.94</v>
      </c>
      <c r="M7" s="2">
        <f>IFERROR(__xludf.DUMMYFUNCTION("""COMPUTED_VALUE"""),45331.66666666667)</f>
        <v>45331.66667</v>
      </c>
      <c r="N7" s="1">
        <f>IFERROR(__xludf.DUMMYFUNCTION("""COMPUTED_VALUE"""),1.55890244E8)</f>
        <v>155890244</v>
      </c>
    </row>
    <row r="8">
      <c r="A8" s="2">
        <f>IFERROR(__xludf.DUMMYFUNCTION("""COMPUTED_VALUE"""),45338.66666666667)</f>
        <v>45338.66667</v>
      </c>
      <c r="B8" s="1">
        <f>IFERROR(__xludf.DUMMYFUNCTION("""COMPUTED_VALUE"""),684.94)</f>
        <v>684.94</v>
      </c>
      <c r="D8" s="2">
        <f>IFERROR(__xludf.DUMMYFUNCTION("""COMPUTED_VALUE"""),45338.66666666667)</f>
        <v>45338.66667</v>
      </c>
      <c r="E8" s="1">
        <f>IFERROR(__xludf.DUMMYFUNCTION("""COMPUTED_VALUE"""),711.49)</f>
        <v>711.49</v>
      </c>
      <c r="G8" s="2">
        <f>IFERROR(__xludf.DUMMYFUNCTION("""COMPUTED_VALUE"""),45338.66666666667)</f>
        <v>45338.66667</v>
      </c>
      <c r="H8" s="1">
        <f>IFERROR(__xludf.DUMMYFUNCTION("""COMPUTED_VALUE"""),675.01)</f>
        <v>675.01</v>
      </c>
      <c r="J8" s="2">
        <f>IFERROR(__xludf.DUMMYFUNCTION("""COMPUTED_VALUE"""),45338.66666666667)</f>
        <v>45338.66667</v>
      </c>
      <c r="K8" s="1">
        <f>IFERROR(__xludf.DUMMYFUNCTION("""COMPUTED_VALUE"""),708.5)</f>
        <v>708.5</v>
      </c>
      <c r="M8" s="2">
        <f>IFERROR(__xludf.DUMMYFUNCTION("""COMPUTED_VALUE"""),45338.66666666667)</f>
        <v>45338.66667</v>
      </c>
      <c r="N8" s="1">
        <f>IFERROR(__xludf.DUMMYFUNCTION("""COMPUTED_VALUE"""),1.9956551E8)</f>
        <v>199565510</v>
      </c>
    </row>
    <row r="9">
      <c r="A9" s="2">
        <f>IFERROR(__xludf.DUMMYFUNCTION("""COMPUTED_VALUE"""),45345.66666666667)</f>
        <v>45345.66667</v>
      </c>
      <c r="B9" s="1">
        <f>IFERROR(__xludf.DUMMYFUNCTION("""COMPUTED_VALUE"""),708.5)</f>
        <v>708.5</v>
      </c>
      <c r="D9" s="2">
        <f>IFERROR(__xludf.DUMMYFUNCTION("""COMPUTED_VALUE"""),45345.66666666667)</f>
        <v>45345.66667</v>
      </c>
      <c r="E9" s="1">
        <f>IFERROR(__xludf.DUMMYFUNCTION("""COMPUTED_VALUE"""),720.98)</f>
        <v>720.98</v>
      </c>
      <c r="G9" s="2">
        <f>IFERROR(__xludf.DUMMYFUNCTION("""COMPUTED_VALUE"""),45345.66666666667)</f>
        <v>45345.66667</v>
      </c>
      <c r="H9" s="1">
        <f>IFERROR(__xludf.DUMMYFUNCTION("""COMPUTED_VALUE"""),703.97)</f>
        <v>703.97</v>
      </c>
      <c r="J9" s="2">
        <f>IFERROR(__xludf.DUMMYFUNCTION("""COMPUTED_VALUE"""),45345.66666666667)</f>
        <v>45345.66667</v>
      </c>
      <c r="K9" s="1">
        <f>IFERROR(__xludf.DUMMYFUNCTION("""COMPUTED_VALUE"""),712.85)</f>
        <v>712.85</v>
      </c>
      <c r="M9" s="2">
        <f>IFERROR(__xludf.DUMMYFUNCTION("""COMPUTED_VALUE"""),45345.66666666667)</f>
        <v>45345.66667</v>
      </c>
      <c r="N9" s="1">
        <f>IFERROR(__xludf.DUMMYFUNCTION("""COMPUTED_VALUE"""),1.43086901E8)</f>
        <v>143086901</v>
      </c>
    </row>
    <row r="10">
      <c r="A10" s="2">
        <f>IFERROR(__xludf.DUMMYFUNCTION("""COMPUTED_VALUE"""),45352.66666666667)</f>
        <v>45352.66667</v>
      </c>
      <c r="B10" s="1">
        <f>IFERROR(__xludf.DUMMYFUNCTION("""COMPUTED_VALUE"""),712.85)</f>
        <v>712.85</v>
      </c>
      <c r="D10" s="2">
        <f>IFERROR(__xludf.DUMMYFUNCTION("""COMPUTED_VALUE"""),45352.66666666667)</f>
        <v>45352.66667</v>
      </c>
      <c r="E10" s="1">
        <f>IFERROR(__xludf.DUMMYFUNCTION("""COMPUTED_VALUE"""),728.99)</f>
        <v>728.99</v>
      </c>
      <c r="G10" s="2">
        <f>IFERROR(__xludf.DUMMYFUNCTION("""COMPUTED_VALUE"""),45352.66666666667)</f>
        <v>45352.66667</v>
      </c>
      <c r="H10" s="1">
        <f>IFERROR(__xludf.DUMMYFUNCTION("""COMPUTED_VALUE"""),707.81)</f>
        <v>707.81</v>
      </c>
      <c r="J10" s="2">
        <f>IFERROR(__xludf.DUMMYFUNCTION("""COMPUTED_VALUE"""),45352.66666666667)</f>
        <v>45352.66667</v>
      </c>
      <c r="K10" s="1">
        <f>IFERROR(__xludf.DUMMYFUNCTION("""COMPUTED_VALUE"""),727.56)</f>
        <v>727.56</v>
      </c>
      <c r="M10" s="2">
        <f>IFERROR(__xludf.DUMMYFUNCTION("""COMPUTED_VALUE"""),45352.66666666667)</f>
        <v>45352.66667</v>
      </c>
      <c r="N10" s="1">
        <f>IFERROR(__xludf.DUMMYFUNCTION("""COMPUTED_VALUE"""),1.74483997E8)</f>
        <v>174483997</v>
      </c>
    </row>
    <row r="11">
      <c r="A11" s="2">
        <f>IFERROR(__xludf.DUMMYFUNCTION("""COMPUTED_VALUE"""),45359.66666666667)</f>
        <v>45359.66667</v>
      </c>
      <c r="B11" s="1">
        <f>IFERROR(__xludf.DUMMYFUNCTION("""COMPUTED_VALUE"""),727.56)</f>
        <v>727.56</v>
      </c>
      <c r="D11" s="2">
        <f>IFERROR(__xludf.DUMMYFUNCTION("""COMPUTED_VALUE"""),45359.66666666667)</f>
        <v>45359.66667</v>
      </c>
      <c r="E11" s="1">
        <f>IFERROR(__xludf.DUMMYFUNCTION("""COMPUTED_VALUE"""),743.27)</f>
        <v>743.27</v>
      </c>
      <c r="G11" s="2">
        <f>IFERROR(__xludf.DUMMYFUNCTION("""COMPUTED_VALUE"""),45359.66666666667)</f>
        <v>45359.66667</v>
      </c>
      <c r="H11" s="1">
        <f>IFERROR(__xludf.DUMMYFUNCTION("""COMPUTED_VALUE"""),726.0)</f>
        <v>726</v>
      </c>
      <c r="J11" s="2">
        <f>IFERROR(__xludf.DUMMYFUNCTION("""COMPUTED_VALUE"""),45359.66666666667)</f>
        <v>45359.66667</v>
      </c>
      <c r="K11" s="1">
        <f>IFERROR(__xludf.DUMMYFUNCTION("""COMPUTED_VALUE"""),736.27)</f>
        <v>736.27</v>
      </c>
      <c r="M11" s="2">
        <f>IFERROR(__xludf.DUMMYFUNCTION("""COMPUTED_VALUE"""),45359.66666666667)</f>
        <v>45359.66667</v>
      </c>
      <c r="N11" s="1">
        <f>IFERROR(__xludf.DUMMYFUNCTION("""COMPUTED_VALUE"""),1.50429586E8)</f>
        <v>150429586</v>
      </c>
    </row>
    <row r="12">
      <c r="A12" s="2">
        <f>IFERROR(__xludf.DUMMYFUNCTION("""COMPUTED_VALUE"""),45366.66666666667)</f>
        <v>45366.66667</v>
      </c>
      <c r="B12" s="1">
        <f>IFERROR(__xludf.DUMMYFUNCTION("""COMPUTED_VALUE"""),736.27)</f>
        <v>736.27</v>
      </c>
      <c r="D12" s="2">
        <f>IFERROR(__xludf.DUMMYFUNCTION("""COMPUTED_VALUE"""),45366.66666666667)</f>
        <v>45366.66667</v>
      </c>
      <c r="E12" s="1">
        <f>IFERROR(__xludf.DUMMYFUNCTION("""COMPUTED_VALUE"""),751.35)</f>
        <v>751.35</v>
      </c>
      <c r="G12" s="2">
        <f>IFERROR(__xludf.DUMMYFUNCTION("""COMPUTED_VALUE"""),45366.66666666667)</f>
        <v>45366.66667</v>
      </c>
      <c r="H12" s="1">
        <f>IFERROR(__xludf.DUMMYFUNCTION("""COMPUTED_VALUE"""),733.72)</f>
        <v>733.72</v>
      </c>
      <c r="J12" s="2">
        <f>IFERROR(__xludf.DUMMYFUNCTION("""COMPUTED_VALUE"""),45366.66666666667)</f>
        <v>45366.66667</v>
      </c>
      <c r="K12" s="1">
        <f>IFERROR(__xludf.DUMMYFUNCTION("""COMPUTED_VALUE"""),745.36)</f>
        <v>745.36</v>
      </c>
      <c r="M12" s="2">
        <f>IFERROR(__xludf.DUMMYFUNCTION("""COMPUTED_VALUE"""),45366.66666666667)</f>
        <v>45366.66667</v>
      </c>
      <c r="N12" s="1">
        <f>IFERROR(__xludf.DUMMYFUNCTION("""COMPUTED_VALUE"""),2.9543086E8)</f>
        <v>295430860</v>
      </c>
    </row>
    <row r="13">
      <c r="A13" s="2">
        <f>IFERROR(__xludf.DUMMYFUNCTION("""COMPUTED_VALUE"""),45373.66666666667)</f>
        <v>45373.66667</v>
      </c>
      <c r="B13" s="1">
        <f>IFERROR(__xludf.DUMMYFUNCTION("""COMPUTED_VALUE"""),745.36)</f>
        <v>745.36</v>
      </c>
      <c r="D13" s="2">
        <f>IFERROR(__xludf.DUMMYFUNCTION("""COMPUTED_VALUE"""),45373.66666666667)</f>
        <v>45373.66667</v>
      </c>
      <c r="E13" s="1">
        <f>IFERROR(__xludf.DUMMYFUNCTION("""COMPUTED_VALUE"""),769.61)</f>
        <v>769.61</v>
      </c>
      <c r="G13" s="2">
        <f>IFERROR(__xludf.DUMMYFUNCTION("""COMPUTED_VALUE"""),45373.66666666667)</f>
        <v>45373.66667</v>
      </c>
      <c r="H13" s="1">
        <f>IFERROR(__xludf.DUMMYFUNCTION("""COMPUTED_VALUE"""),743.92)</f>
        <v>743.92</v>
      </c>
      <c r="J13" s="2">
        <f>IFERROR(__xludf.DUMMYFUNCTION("""COMPUTED_VALUE"""),45373.66666666667)</f>
        <v>45373.66667</v>
      </c>
      <c r="K13" s="1">
        <f>IFERROR(__xludf.DUMMYFUNCTION("""COMPUTED_VALUE"""),762.71)</f>
        <v>762.71</v>
      </c>
      <c r="M13" s="2">
        <f>IFERROR(__xludf.DUMMYFUNCTION("""COMPUTED_VALUE"""),45373.66666666667)</f>
        <v>45373.66667</v>
      </c>
      <c r="N13" s="1">
        <f>IFERROR(__xludf.DUMMYFUNCTION("""COMPUTED_VALUE"""),1.85609572E8)</f>
        <v>185609572</v>
      </c>
    </row>
    <row r="14">
      <c r="A14" s="2">
        <f>IFERROR(__xludf.DUMMYFUNCTION("""COMPUTED_VALUE"""),45379.66666666667)</f>
        <v>45379.66667</v>
      </c>
      <c r="B14" s="1">
        <f>IFERROR(__xludf.DUMMYFUNCTION("""COMPUTED_VALUE"""),762.71)</f>
        <v>762.71</v>
      </c>
      <c r="D14" s="2">
        <f>IFERROR(__xludf.DUMMYFUNCTION("""COMPUTED_VALUE"""),45379.66666666667)</f>
        <v>45379.66667</v>
      </c>
      <c r="E14" s="1">
        <f>IFERROR(__xludf.DUMMYFUNCTION("""COMPUTED_VALUE"""),777.6)</f>
        <v>777.6</v>
      </c>
      <c r="G14" s="2">
        <f>IFERROR(__xludf.DUMMYFUNCTION("""COMPUTED_VALUE"""),45379.66666666667)</f>
        <v>45379.66667</v>
      </c>
      <c r="H14" s="1">
        <f>IFERROR(__xludf.DUMMYFUNCTION("""COMPUTED_VALUE"""),759.68)</f>
        <v>759.68</v>
      </c>
      <c r="J14" s="2">
        <f>IFERROR(__xludf.DUMMYFUNCTION("""COMPUTED_VALUE"""),45379.66666666667)</f>
        <v>45379.66667</v>
      </c>
      <c r="K14" s="1">
        <f>IFERROR(__xludf.DUMMYFUNCTION("""COMPUTED_VALUE"""),775.09)</f>
        <v>775.09</v>
      </c>
      <c r="M14" s="2">
        <f>IFERROR(__xludf.DUMMYFUNCTION("""COMPUTED_VALUE"""),45379.66666666667)</f>
        <v>45379.66667</v>
      </c>
      <c r="N14" s="1">
        <f>IFERROR(__xludf.DUMMYFUNCTION("""COMPUTED_VALUE"""),1.42777999E8)</f>
        <v>142777999</v>
      </c>
    </row>
    <row r="15">
      <c r="A15" s="2">
        <f>IFERROR(__xludf.DUMMYFUNCTION("""COMPUTED_VALUE"""),45387.66666666667)</f>
        <v>45387.66667</v>
      </c>
      <c r="B15" s="1">
        <f>IFERROR(__xludf.DUMMYFUNCTION("""COMPUTED_VALUE"""),775.09)</f>
        <v>775.09</v>
      </c>
      <c r="D15" s="2">
        <f>IFERROR(__xludf.DUMMYFUNCTION("""COMPUTED_VALUE"""),45387.66666666667)</f>
        <v>45387.66667</v>
      </c>
      <c r="E15" s="1">
        <f>IFERROR(__xludf.DUMMYFUNCTION("""COMPUTED_VALUE"""),785.67)</f>
        <v>785.67</v>
      </c>
      <c r="G15" s="2">
        <f>IFERROR(__xludf.DUMMYFUNCTION("""COMPUTED_VALUE"""),45387.66666666667)</f>
        <v>45387.66667</v>
      </c>
      <c r="H15" s="1">
        <f>IFERROR(__xludf.DUMMYFUNCTION("""COMPUTED_VALUE"""),765.68)</f>
        <v>765.68</v>
      </c>
      <c r="J15" s="2">
        <f>IFERROR(__xludf.DUMMYFUNCTION("""COMPUTED_VALUE"""),45387.66666666667)</f>
        <v>45387.66667</v>
      </c>
      <c r="K15" s="1">
        <f>IFERROR(__xludf.DUMMYFUNCTION("""COMPUTED_VALUE"""),775.38)</f>
        <v>775.38</v>
      </c>
      <c r="M15" s="2">
        <f>IFERROR(__xludf.DUMMYFUNCTION("""COMPUTED_VALUE"""),45387.66666666667)</f>
        <v>45387.66667</v>
      </c>
      <c r="N15" s="1">
        <f>IFERROR(__xludf.DUMMYFUNCTION("""COMPUTED_VALUE"""),1.57141167E8)</f>
        <v>157141167</v>
      </c>
    </row>
    <row r="16">
      <c r="A16" s="2">
        <f>IFERROR(__xludf.DUMMYFUNCTION("""COMPUTED_VALUE"""),45394.66666666667)</f>
        <v>45394.66667</v>
      </c>
      <c r="B16" s="1">
        <f>IFERROR(__xludf.DUMMYFUNCTION("""COMPUTED_VALUE"""),775.38)</f>
        <v>775.38</v>
      </c>
      <c r="D16" s="2">
        <f>IFERROR(__xludf.DUMMYFUNCTION("""COMPUTED_VALUE"""),45394.66666666667)</f>
        <v>45394.66667</v>
      </c>
      <c r="E16" s="1">
        <f>IFERROR(__xludf.DUMMYFUNCTION("""COMPUTED_VALUE"""),783.22)</f>
        <v>783.22</v>
      </c>
      <c r="G16" s="2">
        <f>IFERROR(__xludf.DUMMYFUNCTION("""COMPUTED_VALUE"""),45394.66666666667)</f>
        <v>45394.66667</v>
      </c>
      <c r="H16" s="1">
        <f>IFERROR(__xludf.DUMMYFUNCTION("""COMPUTED_VALUE"""),762.21)</f>
        <v>762.21</v>
      </c>
      <c r="J16" s="2">
        <f>IFERROR(__xludf.DUMMYFUNCTION("""COMPUTED_VALUE"""),45394.66666666667)</f>
        <v>45394.66667</v>
      </c>
      <c r="K16" s="1">
        <f>IFERROR(__xludf.DUMMYFUNCTION("""COMPUTED_VALUE"""),764.9)</f>
        <v>764.9</v>
      </c>
      <c r="M16" s="2">
        <f>IFERROR(__xludf.DUMMYFUNCTION("""COMPUTED_VALUE"""),45394.66666666667)</f>
        <v>45394.66667</v>
      </c>
      <c r="N16" s="1">
        <f>IFERROR(__xludf.DUMMYFUNCTION("""COMPUTED_VALUE"""),1.72885596E8)</f>
        <v>172885596</v>
      </c>
    </row>
    <row r="17">
      <c r="A17" s="2">
        <f>IFERROR(__xludf.DUMMYFUNCTION("""COMPUTED_VALUE"""),45401.66666666667)</f>
        <v>45401.66667</v>
      </c>
      <c r="B17" s="1">
        <f>IFERROR(__xludf.DUMMYFUNCTION("""COMPUTED_VALUE"""),764.9)</f>
        <v>764.9</v>
      </c>
      <c r="D17" s="2">
        <f>IFERROR(__xludf.DUMMYFUNCTION("""COMPUTED_VALUE"""),45401.66666666667)</f>
        <v>45401.66667</v>
      </c>
      <c r="E17" s="1">
        <f>IFERROR(__xludf.DUMMYFUNCTION("""COMPUTED_VALUE"""),778.6)</f>
        <v>778.6</v>
      </c>
      <c r="G17" s="2">
        <f>IFERROR(__xludf.DUMMYFUNCTION("""COMPUTED_VALUE"""),45401.66666666667)</f>
        <v>45401.66667</v>
      </c>
      <c r="H17" s="1">
        <f>IFERROR(__xludf.DUMMYFUNCTION("""COMPUTED_VALUE"""),745.92)</f>
        <v>745.92</v>
      </c>
      <c r="J17" s="2">
        <f>IFERROR(__xludf.DUMMYFUNCTION("""COMPUTED_VALUE"""),45401.66666666667)</f>
        <v>45401.66667</v>
      </c>
      <c r="K17" s="1">
        <f>IFERROR(__xludf.DUMMYFUNCTION("""COMPUTED_VALUE"""),776.92)</f>
        <v>776.92</v>
      </c>
      <c r="M17" s="2">
        <f>IFERROR(__xludf.DUMMYFUNCTION("""COMPUTED_VALUE"""),45401.66666666667)</f>
        <v>45401.66667</v>
      </c>
      <c r="N17" s="1">
        <f>IFERROR(__xludf.DUMMYFUNCTION("""COMPUTED_VALUE"""),2.00601871E8)</f>
        <v>200601871</v>
      </c>
    </row>
    <row r="18">
      <c r="A18" s="2">
        <f>IFERROR(__xludf.DUMMYFUNCTION("""COMPUTED_VALUE"""),45408.66666666667)</f>
        <v>45408.66667</v>
      </c>
      <c r="B18" s="1">
        <f>IFERROR(__xludf.DUMMYFUNCTION("""COMPUTED_VALUE"""),776.92)</f>
        <v>776.92</v>
      </c>
      <c r="D18" s="2">
        <f>IFERROR(__xludf.DUMMYFUNCTION("""COMPUTED_VALUE"""),45408.66666666667)</f>
        <v>45408.66667</v>
      </c>
      <c r="E18" s="1">
        <f>IFERROR(__xludf.DUMMYFUNCTION("""COMPUTED_VALUE"""),790.9)</f>
        <v>790.9</v>
      </c>
      <c r="G18" s="2">
        <f>IFERROR(__xludf.DUMMYFUNCTION("""COMPUTED_VALUE"""),45408.66666666667)</f>
        <v>45408.66667</v>
      </c>
      <c r="H18" s="1">
        <f>IFERROR(__xludf.DUMMYFUNCTION("""COMPUTED_VALUE"""),768.54)</f>
        <v>768.54</v>
      </c>
      <c r="J18" s="2">
        <f>IFERROR(__xludf.DUMMYFUNCTION("""COMPUTED_VALUE"""),45408.66666666667)</f>
        <v>45408.66667</v>
      </c>
      <c r="K18" s="1">
        <f>IFERROR(__xludf.DUMMYFUNCTION("""COMPUTED_VALUE"""),785.24)</f>
        <v>785.24</v>
      </c>
      <c r="M18" s="2">
        <f>IFERROR(__xludf.DUMMYFUNCTION("""COMPUTED_VALUE"""),45408.66666666667)</f>
        <v>45408.66667</v>
      </c>
      <c r="N18" s="1">
        <f>IFERROR(__xludf.DUMMYFUNCTION("""COMPUTED_VALUE"""),1.61822628E8)</f>
        <v>161822628</v>
      </c>
    </row>
    <row r="19">
      <c r="A19" s="2">
        <f>IFERROR(__xludf.DUMMYFUNCTION("""COMPUTED_VALUE"""),45415.66666666667)</f>
        <v>45415.66667</v>
      </c>
      <c r="B19" s="1">
        <f>IFERROR(__xludf.DUMMYFUNCTION("""COMPUTED_VALUE"""),785.24)</f>
        <v>785.24</v>
      </c>
      <c r="D19" s="2">
        <f>IFERROR(__xludf.DUMMYFUNCTION("""COMPUTED_VALUE"""),45415.66666666667)</f>
        <v>45415.66667</v>
      </c>
      <c r="E19" s="1">
        <f>IFERROR(__xludf.DUMMYFUNCTION("""COMPUTED_VALUE"""),787.99)</f>
        <v>787.99</v>
      </c>
      <c r="G19" s="2">
        <f>IFERROR(__xludf.DUMMYFUNCTION("""COMPUTED_VALUE"""),45415.66666666667)</f>
        <v>45415.66667</v>
      </c>
      <c r="H19" s="1">
        <f>IFERROR(__xludf.DUMMYFUNCTION("""COMPUTED_VALUE"""),756.2)</f>
        <v>756.2</v>
      </c>
      <c r="J19" s="2">
        <f>IFERROR(__xludf.DUMMYFUNCTION("""COMPUTED_VALUE"""),45415.66666666667)</f>
        <v>45415.66667</v>
      </c>
      <c r="K19" s="1">
        <f>IFERROR(__xludf.DUMMYFUNCTION("""COMPUTED_VALUE"""),767.48)</f>
        <v>767.48</v>
      </c>
      <c r="M19" s="2">
        <f>IFERROR(__xludf.DUMMYFUNCTION("""COMPUTED_VALUE"""),45415.66666666667)</f>
        <v>45415.66667</v>
      </c>
      <c r="N19" s="1">
        <f>IFERROR(__xludf.DUMMYFUNCTION("""COMPUTED_VALUE"""),1.80481143E8)</f>
        <v>180481143</v>
      </c>
    </row>
    <row r="20">
      <c r="A20" s="2">
        <f>IFERROR(__xludf.DUMMYFUNCTION("""COMPUTED_VALUE"""),45422.66666666667)</f>
        <v>45422.66667</v>
      </c>
      <c r="B20" s="1">
        <f>IFERROR(__xludf.DUMMYFUNCTION("""COMPUTED_VALUE"""),767.48)</f>
        <v>767.48</v>
      </c>
      <c r="D20" s="2">
        <f>IFERROR(__xludf.DUMMYFUNCTION("""COMPUTED_VALUE"""),45422.66666666667)</f>
        <v>45422.66667</v>
      </c>
      <c r="E20" s="1">
        <f>IFERROR(__xludf.DUMMYFUNCTION("""COMPUTED_VALUE"""),787.29)</f>
        <v>787.29</v>
      </c>
      <c r="G20" s="2">
        <f>IFERROR(__xludf.DUMMYFUNCTION("""COMPUTED_VALUE"""),45422.66666666667)</f>
        <v>45422.66667</v>
      </c>
      <c r="H20" s="1">
        <f>IFERROR(__xludf.DUMMYFUNCTION("""COMPUTED_VALUE"""),767.48)</f>
        <v>767.48</v>
      </c>
      <c r="J20" s="2">
        <f>IFERROR(__xludf.DUMMYFUNCTION("""COMPUTED_VALUE"""),45422.66666666667)</f>
        <v>45422.66667</v>
      </c>
      <c r="K20" s="1">
        <f>IFERROR(__xludf.DUMMYFUNCTION("""COMPUTED_VALUE"""),782.23)</f>
        <v>782.23</v>
      </c>
      <c r="M20" s="2">
        <f>IFERROR(__xludf.DUMMYFUNCTION("""COMPUTED_VALUE"""),45422.66666666667)</f>
        <v>45422.66667</v>
      </c>
      <c r="N20" s="1">
        <f>IFERROR(__xludf.DUMMYFUNCTION("""COMPUTED_VALUE"""),1.53016555E8)</f>
        <v>153016555</v>
      </c>
    </row>
    <row r="21">
      <c r="A21" s="2">
        <f>IFERROR(__xludf.DUMMYFUNCTION("""COMPUTED_VALUE"""),45429.66666666667)</f>
        <v>45429.66667</v>
      </c>
      <c r="B21" s="1">
        <f>IFERROR(__xludf.DUMMYFUNCTION("""COMPUTED_VALUE"""),782.23)</f>
        <v>782.23</v>
      </c>
      <c r="D21" s="2">
        <f>IFERROR(__xludf.DUMMYFUNCTION("""COMPUTED_VALUE"""),45429.66666666667)</f>
        <v>45429.66667</v>
      </c>
      <c r="E21" s="1">
        <f>IFERROR(__xludf.DUMMYFUNCTION("""COMPUTED_VALUE"""),809.91)</f>
        <v>809.91</v>
      </c>
      <c r="G21" s="2">
        <f>IFERROR(__xludf.DUMMYFUNCTION("""COMPUTED_VALUE"""),45429.66666666667)</f>
        <v>45429.66667</v>
      </c>
      <c r="H21" s="1">
        <f>IFERROR(__xludf.DUMMYFUNCTION("""COMPUTED_VALUE"""),780.96)</f>
        <v>780.96</v>
      </c>
      <c r="J21" s="2">
        <f>IFERROR(__xludf.DUMMYFUNCTION("""COMPUTED_VALUE"""),45429.66666666667)</f>
        <v>45429.66667</v>
      </c>
      <c r="K21" s="1">
        <f>IFERROR(__xludf.DUMMYFUNCTION("""COMPUTED_VALUE"""),808.07)</f>
        <v>808.07</v>
      </c>
      <c r="M21" s="2">
        <f>IFERROR(__xludf.DUMMYFUNCTION("""COMPUTED_VALUE"""),45429.66666666667)</f>
        <v>45429.66667</v>
      </c>
      <c r="N21" s="1">
        <f>IFERROR(__xludf.DUMMYFUNCTION("""COMPUTED_VALUE"""),1.55021534E8)</f>
        <v>155021534</v>
      </c>
    </row>
    <row r="22">
      <c r="A22" s="2">
        <f>IFERROR(__xludf.DUMMYFUNCTION("""COMPUTED_VALUE"""),45436.66666666667)</f>
        <v>45436.66667</v>
      </c>
      <c r="B22" s="1">
        <f>IFERROR(__xludf.DUMMYFUNCTION("""COMPUTED_VALUE"""),808.07)</f>
        <v>808.07</v>
      </c>
      <c r="D22" s="2">
        <f>IFERROR(__xludf.DUMMYFUNCTION("""COMPUTED_VALUE"""),45436.66666666667)</f>
        <v>45436.66667</v>
      </c>
      <c r="E22" s="1">
        <f>IFERROR(__xludf.DUMMYFUNCTION("""COMPUTED_VALUE"""),816.78)</f>
        <v>816.78</v>
      </c>
      <c r="G22" s="2">
        <f>IFERROR(__xludf.DUMMYFUNCTION("""COMPUTED_VALUE"""),45436.66666666667)</f>
        <v>45436.66667</v>
      </c>
      <c r="H22" s="1">
        <f>IFERROR(__xludf.DUMMYFUNCTION("""COMPUTED_VALUE"""),785.3)</f>
        <v>785.3</v>
      </c>
      <c r="J22" s="2">
        <f>IFERROR(__xludf.DUMMYFUNCTION("""COMPUTED_VALUE"""),45436.66666666667)</f>
        <v>45436.66667</v>
      </c>
      <c r="K22" s="1">
        <f>IFERROR(__xludf.DUMMYFUNCTION("""COMPUTED_VALUE"""),788.22)</f>
        <v>788.22</v>
      </c>
      <c r="M22" s="2">
        <f>IFERROR(__xludf.DUMMYFUNCTION("""COMPUTED_VALUE"""),45436.66666666667)</f>
        <v>45436.66667</v>
      </c>
      <c r="N22" s="1">
        <f>IFERROR(__xludf.DUMMYFUNCTION("""COMPUTED_VALUE"""),1.72511436E8)</f>
        <v>172511436</v>
      </c>
    </row>
    <row r="23">
      <c r="A23" s="2">
        <f>IFERROR(__xludf.DUMMYFUNCTION("""COMPUTED_VALUE"""),45443.66666666667)</f>
        <v>45443.66667</v>
      </c>
      <c r="B23" s="1">
        <f>IFERROR(__xludf.DUMMYFUNCTION("""COMPUTED_VALUE"""),788.22)</f>
        <v>788.22</v>
      </c>
      <c r="D23" s="2">
        <f>IFERROR(__xludf.DUMMYFUNCTION("""COMPUTED_VALUE"""),45443.66666666667)</f>
        <v>45443.66667</v>
      </c>
      <c r="E23" s="1">
        <f>IFERROR(__xludf.DUMMYFUNCTION("""COMPUTED_VALUE"""),803.19)</f>
        <v>803.19</v>
      </c>
      <c r="G23" s="2">
        <f>IFERROR(__xludf.DUMMYFUNCTION("""COMPUTED_VALUE"""),45443.66666666667)</f>
        <v>45443.66667</v>
      </c>
      <c r="H23" s="1">
        <f>IFERROR(__xludf.DUMMYFUNCTION("""COMPUTED_VALUE"""),780.43)</f>
        <v>780.43</v>
      </c>
      <c r="J23" s="2">
        <f>IFERROR(__xludf.DUMMYFUNCTION("""COMPUTED_VALUE"""),45443.66666666667)</f>
        <v>45443.66667</v>
      </c>
      <c r="K23" s="1">
        <f>IFERROR(__xludf.DUMMYFUNCTION("""COMPUTED_VALUE"""),802.77)</f>
        <v>802.77</v>
      </c>
      <c r="M23" s="2">
        <f>IFERROR(__xludf.DUMMYFUNCTION("""COMPUTED_VALUE"""),45443.66666666667)</f>
        <v>45443.66667</v>
      </c>
      <c r="N23" s="1">
        <f>IFERROR(__xludf.DUMMYFUNCTION("""COMPUTED_VALUE"""),1.30363747E8)</f>
        <v>130363747</v>
      </c>
    </row>
    <row r="24">
      <c r="A24" s="2">
        <f>IFERROR(__xludf.DUMMYFUNCTION("""COMPUTED_VALUE"""),45450.66666666667)</f>
        <v>45450.66667</v>
      </c>
      <c r="B24" s="1">
        <f>IFERROR(__xludf.DUMMYFUNCTION("""COMPUTED_VALUE"""),802.77)</f>
        <v>802.77</v>
      </c>
      <c r="D24" s="2">
        <f>IFERROR(__xludf.DUMMYFUNCTION("""COMPUTED_VALUE"""),45450.66666666667)</f>
        <v>45450.66667</v>
      </c>
      <c r="E24" s="1">
        <f>IFERROR(__xludf.DUMMYFUNCTION("""COMPUTED_VALUE"""),803.43)</f>
        <v>803.43</v>
      </c>
      <c r="G24" s="2">
        <f>IFERROR(__xludf.DUMMYFUNCTION("""COMPUTED_VALUE"""),45450.66666666667)</f>
        <v>45450.66667</v>
      </c>
      <c r="H24" s="1">
        <f>IFERROR(__xludf.DUMMYFUNCTION("""COMPUTED_VALUE"""),788.83)</f>
        <v>788.83</v>
      </c>
      <c r="J24" s="2">
        <f>IFERROR(__xludf.DUMMYFUNCTION("""COMPUTED_VALUE"""),45450.66666666667)</f>
        <v>45450.66667</v>
      </c>
      <c r="K24" s="1">
        <f>IFERROR(__xludf.DUMMYFUNCTION("""COMPUTED_VALUE"""),795.84)</f>
        <v>795.84</v>
      </c>
      <c r="M24" s="2">
        <f>IFERROR(__xludf.DUMMYFUNCTION("""COMPUTED_VALUE"""),45450.66666666667)</f>
        <v>45450.66667</v>
      </c>
      <c r="N24" s="1">
        <f>IFERROR(__xludf.DUMMYFUNCTION("""COMPUTED_VALUE"""),1.52237445E8)</f>
        <v>152237445</v>
      </c>
    </row>
    <row r="25">
      <c r="A25" s="2">
        <f>IFERROR(__xludf.DUMMYFUNCTION("""COMPUTED_VALUE"""),45457.66666666667)</f>
        <v>45457.66667</v>
      </c>
      <c r="B25" s="1">
        <f>IFERROR(__xludf.DUMMYFUNCTION("""COMPUTED_VALUE"""),795.84)</f>
        <v>795.84</v>
      </c>
      <c r="D25" s="2">
        <f>IFERROR(__xludf.DUMMYFUNCTION("""COMPUTED_VALUE"""),45457.66666666667)</f>
        <v>45457.66667</v>
      </c>
      <c r="E25" s="1">
        <f>IFERROR(__xludf.DUMMYFUNCTION("""COMPUTED_VALUE"""),810.6)</f>
        <v>810.6</v>
      </c>
      <c r="G25" s="2">
        <f>IFERROR(__xludf.DUMMYFUNCTION("""COMPUTED_VALUE"""),45457.66666666667)</f>
        <v>45457.66667</v>
      </c>
      <c r="H25" s="1">
        <f>IFERROR(__xludf.DUMMYFUNCTION("""COMPUTED_VALUE"""),791.92)</f>
        <v>791.92</v>
      </c>
      <c r="J25" s="2">
        <f>IFERROR(__xludf.DUMMYFUNCTION("""COMPUTED_VALUE"""),45457.66666666667)</f>
        <v>45457.66667</v>
      </c>
      <c r="K25" s="1">
        <f>IFERROR(__xludf.DUMMYFUNCTION("""COMPUTED_VALUE"""),793.26)</f>
        <v>793.26</v>
      </c>
      <c r="M25" s="2">
        <f>IFERROR(__xludf.DUMMYFUNCTION("""COMPUTED_VALUE"""),45457.66666666667)</f>
        <v>45457.66667</v>
      </c>
      <c r="N25" s="1">
        <f>IFERROR(__xludf.DUMMYFUNCTION("""COMPUTED_VALUE"""),1.5692241E8)</f>
        <v>156922410</v>
      </c>
    </row>
    <row r="26">
      <c r="A26" s="2">
        <f>IFERROR(__xludf.DUMMYFUNCTION("""COMPUTED_VALUE"""),45464.66666666667)</f>
        <v>45464.66667</v>
      </c>
      <c r="B26" s="1">
        <f>IFERROR(__xludf.DUMMYFUNCTION("""COMPUTED_VALUE"""),793.26)</f>
        <v>793.26</v>
      </c>
      <c r="D26" s="2">
        <f>IFERROR(__xludf.DUMMYFUNCTION("""COMPUTED_VALUE"""),45464.66666666667)</f>
        <v>45464.66667</v>
      </c>
      <c r="E26" s="1">
        <f>IFERROR(__xludf.DUMMYFUNCTION("""COMPUTED_VALUE"""),825.91)</f>
        <v>825.91</v>
      </c>
      <c r="G26" s="2">
        <f>IFERROR(__xludf.DUMMYFUNCTION("""COMPUTED_VALUE"""),45464.66666666667)</f>
        <v>45464.66667</v>
      </c>
      <c r="H26" s="1">
        <f>IFERROR(__xludf.DUMMYFUNCTION("""COMPUTED_VALUE"""),791.06)</f>
        <v>791.06</v>
      </c>
      <c r="J26" s="2">
        <f>IFERROR(__xludf.DUMMYFUNCTION("""COMPUTED_VALUE"""),45464.66666666667)</f>
        <v>45464.66667</v>
      </c>
      <c r="K26" s="1">
        <f>IFERROR(__xludf.DUMMYFUNCTION("""COMPUTED_VALUE"""),814.4)</f>
        <v>814.4</v>
      </c>
      <c r="M26" s="2">
        <f>IFERROR(__xludf.DUMMYFUNCTION("""COMPUTED_VALUE"""),45464.66666666667)</f>
        <v>45464.66667</v>
      </c>
      <c r="N26" s="1">
        <f>IFERROR(__xludf.DUMMYFUNCTION("""COMPUTED_VALUE"""),1.63120939E8)</f>
        <v>163120939</v>
      </c>
    </row>
    <row r="27">
      <c r="A27" s="2">
        <f>IFERROR(__xludf.DUMMYFUNCTION("""COMPUTED_VALUE"""),45471.66666666667)</f>
        <v>45471.66667</v>
      </c>
      <c r="B27" s="1">
        <f>IFERROR(__xludf.DUMMYFUNCTION("""COMPUTED_VALUE"""),814.4)</f>
        <v>814.4</v>
      </c>
      <c r="D27" s="2">
        <f>IFERROR(__xludf.DUMMYFUNCTION("""COMPUTED_VALUE"""),45471.66666666667)</f>
        <v>45471.66667</v>
      </c>
      <c r="E27" s="1">
        <f>IFERROR(__xludf.DUMMYFUNCTION("""COMPUTED_VALUE"""),835.97)</f>
        <v>835.97</v>
      </c>
      <c r="G27" s="2">
        <f>IFERROR(__xludf.DUMMYFUNCTION("""COMPUTED_VALUE"""),45471.66666666667)</f>
        <v>45471.66667</v>
      </c>
      <c r="H27" s="1">
        <f>IFERROR(__xludf.DUMMYFUNCTION("""COMPUTED_VALUE"""),814.4)</f>
        <v>814.4</v>
      </c>
      <c r="J27" s="2">
        <f>IFERROR(__xludf.DUMMYFUNCTION("""COMPUTED_VALUE"""),45471.66666666667)</f>
        <v>45471.66667</v>
      </c>
      <c r="K27" s="1">
        <f>IFERROR(__xludf.DUMMYFUNCTION("""COMPUTED_VALUE"""),833.62)</f>
        <v>833.62</v>
      </c>
      <c r="M27" s="2">
        <f>IFERROR(__xludf.DUMMYFUNCTION("""COMPUTED_VALUE"""),45471.66666666667)</f>
        <v>45471.66667</v>
      </c>
      <c r="N27" s="1">
        <f>IFERROR(__xludf.DUMMYFUNCTION("""COMPUTED_VALUE"""),1.94810415E8)</f>
        <v>194810415</v>
      </c>
    </row>
    <row r="28">
      <c r="A28" s="2">
        <f>IFERROR(__xludf.DUMMYFUNCTION("""COMPUTED_VALUE"""),45478.66666666667)</f>
        <v>45478.66667</v>
      </c>
      <c r="B28" s="1">
        <f>IFERROR(__xludf.DUMMYFUNCTION("""COMPUTED_VALUE"""),833.62)</f>
        <v>833.62</v>
      </c>
      <c r="D28" s="2">
        <f>IFERROR(__xludf.DUMMYFUNCTION("""COMPUTED_VALUE"""),45478.66666666667)</f>
        <v>45478.66667</v>
      </c>
      <c r="E28" s="1">
        <f>IFERROR(__xludf.DUMMYFUNCTION("""COMPUTED_VALUE"""),843.46)</f>
        <v>843.46</v>
      </c>
      <c r="G28" s="2">
        <f>IFERROR(__xludf.DUMMYFUNCTION("""COMPUTED_VALUE"""),45478.66666666667)</f>
        <v>45478.66667</v>
      </c>
      <c r="H28" s="1">
        <f>IFERROR(__xludf.DUMMYFUNCTION("""COMPUTED_VALUE"""),825.84)</f>
        <v>825.84</v>
      </c>
      <c r="J28" s="2">
        <f>IFERROR(__xludf.DUMMYFUNCTION("""COMPUTED_VALUE"""),45478.66666666667)</f>
        <v>45478.66667</v>
      </c>
      <c r="K28" s="1">
        <f>IFERROR(__xludf.DUMMYFUNCTION("""COMPUTED_VALUE"""),836.33)</f>
        <v>836.33</v>
      </c>
      <c r="M28" s="2">
        <f>IFERROR(__xludf.DUMMYFUNCTION("""COMPUTED_VALUE"""),45478.66666666667)</f>
        <v>45478.66667</v>
      </c>
      <c r="N28" s="1">
        <f>IFERROR(__xludf.DUMMYFUNCTION("""COMPUTED_VALUE"""),1.01799702E8)</f>
        <v>101799702</v>
      </c>
    </row>
    <row r="29">
      <c r="A29" s="2">
        <f>IFERROR(__xludf.DUMMYFUNCTION("""COMPUTED_VALUE"""),45485.66666666667)</f>
        <v>45485.66667</v>
      </c>
      <c r="B29" s="1">
        <f>IFERROR(__xludf.DUMMYFUNCTION("""COMPUTED_VALUE"""),836.33)</f>
        <v>836.33</v>
      </c>
      <c r="D29" s="2">
        <f>IFERROR(__xludf.DUMMYFUNCTION("""COMPUTED_VALUE"""),45485.66666666667)</f>
        <v>45485.66667</v>
      </c>
      <c r="E29" s="1">
        <f>IFERROR(__xludf.DUMMYFUNCTION("""COMPUTED_VALUE"""),855.23)</f>
        <v>855.23</v>
      </c>
      <c r="G29" s="2">
        <f>IFERROR(__xludf.DUMMYFUNCTION("""COMPUTED_VALUE"""),45485.66666666667)</f>
        <v>45485.66667</v>
      </c>
      <c r="H29" s="1">
        <f>IFERROR(__xludf.DUMMYFUNCTION("""COMPUTED_VALUE"""),833.1)</f>
        <v>833.1</v>
      </c>
      <c r="J29" s="2">
        <f>IFERROR(__xludf.DUMMYFUNCTION("""COMPUTED_VALUE"""),45485.66666666667)</f>
        <v>45485.66667</v>
      </c>
      <c r="K29" s="1">
        <f>IFERROR(__xludf.DUMMYFUNCTION("""COMPUTED_VALUE"""),852.45)</f>
        <v>852.45</v>
      </c>
      <c r="M29" s="2">
        <f>IFERROR(__xludf.DUMMYFUNCTION("""COMPUTED_VALUE"""),45485.66666666667)</f>
        <v>45485.66667</v>
      </c>
      <c r="N29" s="1">
        <f>IFERROR(__xludf.DUMMYFUNCTION("""COMPUTED_VALUE"""),1.32957694E8)</f>
        <v>132957694</v>
      </c>
    </row>
    <row r="30">
      <c r="A30" s="2">
        <f>IFERROR(__xludf.DUMMYFUNCTION("""COMPUTED_VALUE"""),45492.66666666667)</f>
        <v>45492.66667</v>
      </c>
      <c r="B30" s="1">
        <f>IFERROR(__xludf.DUMMYFUNCTION("""COMPUTED_VALUE"""),852.45)</f>
        <v>852.45</v>
      </c>
      <c r="D30" s="2">
        <f>IFERROR(__xludf.DUMMYFUNCTION("""COMPUTED_VALUE"""),45492.66666666667)</f>
        <v>45492.66667</v>
      </c>
      <c r="E30" s="1">
        <f>IFERROR(__xludf.DUMMYFUNCTION("""COMPUTED_VALUE"""),874.42)</f>
        <v>874.42</v>
      </c>
      <c r="G30" s="2">
        <f>IFERROR(__xludf.DUMMYFUNCTION("""COMPUTED_VALUE"""),45492.66666666667)</f>
        <v>45492.66667</v>
      </c>
      <c r="H30" s="1">
        <f>IFERROR(__xludf.DUMMYFUNCTION("""COMPUTED_VALUE"""),845.48)</f>
        <v>845.48</v>
      </c>
      <c r="J30" s="2">
        <f>IFERROR(__xludf.DUMMYFUNCTION("""COMPUTED_VALUE"""),45492.66666666667)</f>
        <v>45492.66667</v>
      </c>
      <c r="K30" s="1">
        <f>IFERROR(__xludf.DUMMYFUNCTION("""COMPUTED_VALUE"""),870.15)</f>
        <v>870.15</v>
      </c>
      <c r="M30" s="2">
        <f>IFERROR(__xludf.DUMMYFUNCTION("""COMPUTED_VALUE"""),45492.66666666667)</f>
        <v>45492.66667</v>
      </c>
      <c r="N30" s="1">
        <f>IFERROR(__xludf.DUMMYFUNCTION("""COMPUTED_VALUE"""),4.34492438E8)</f>
        <v>434492438</v>
      </c>
    </row>
    <row r="31">
      <c r="A31" s="2">
        <f>IFERROR(__xludf.DUMMYFUNCTION("""COMPUTED_VALUE"""),45499.66666666667)</f>
        <v>45499.66667</v>
      </c>
      <c r="B31" s="1">
        <f>IFERROR(__xludf.DUMMYFUNCTION("""COMPUTED_VALUE"""),870.15)</f>
        <v>870.15</v>
      </c>
      <c r="D31" s="2">
        <f>IFERROR(__xludf.DUMMYFUNCTION("""COMPUTED_VALUE"""),45499.66666666667)</f>
        <v>45499.66667</v>
      </c>
      <c r="E31" s="1">
        <f>IFERROR(__xludf.DUMMYFUNCTION("""COMPUTED_VALUE"""),881.29)</f>
        <v>881.29</v>
      </c>
      <c r="G31" s="2">
        <f>IFERROR(__xludf.DUMMYFUNCTION("""COMPUTED_VALUE"""),45499.66666666667)</f>
        <v>45499.66667</v>
      </c>
      <c r="H31" s="1">
        <f>IFERROR(__xludf.DUMMYFUNCTION("""COMPUTED_VALUE"""),840.17)</f>
        <v>840.17</v>
      </c>
      <c r="J31" s="2">
        <f>IFERROR(__xludf.DUMMYFUNCTION("""COMPUTED_VALUE"""),45499.66666666667)</f>
        <v>45499.66667</v>
      </c>
      <c r="K31" s="1">
        <f>IFERROR(__xludf.DUMMYFUNCTION("""COMPUTED_VALUE"""),848.82)</f>
        <v>848.82</v>
      </c>
      <c r="M31" s="2">
        <f>IFERROR(__xludf.DUMMYFUNCTION("""COMPUTED_VALUE"""),45499.66666666667)</f>
        <v>45499.66667</v>
      </c>
      <c r="N31" s="1">
        <f>IFERROR(__xludf.DUMMYFUNCTION("""COMPUTED_VALUE"""),1.80061818E8)</f>
        <v>180061818</v>
      </c>
    </row>
    <row r="32">
      <c r="A32" s="2">
        <f>IFERROR(__xludf.DUMMYFUNCTION("""COMPUTED_VALUE"""),45506.66666666667)</f>
        <v>45506.66667</v>
      </c>
      <c r="B32" s="1">
        <f>IFERROR(__xludf.DUMMYFUNCTION("""COMPUTED_VALUE"""),848.82)</f>
        <v>848.82</v>
      </c>
      <c r="D32" s="2">
        <f>IFERROR(__xludf.DUMMYFUNCTION("""COMPUTED_VALUE"""),45506.66666666667)</f>
        <v>45506.66667</v>
      </c>
      <c r="E32" s="1">
        <f>IFERROR(__xludf.DUMMYFUNCTION("""COMPUTED_VALUE"""),869.98)</f>
        <v>869.98</v>
      </c>
      <c r="G32" s="2">
        <f>IFERROR(__xludf.DUMMYFUNCTION("""COMPUTED_VALUE"""),45506.66666666667)</f>
        <v>45506.66667</v>
      </c>
      <c r="H32" s="1">
        <f>IFERROR(__xludf.DUMMYFUNCTION("""COMPUTED_VALUE"""),828.12)</f>
        <v>828.12</v>
      </c>
      <c r="J32" s="2">
        <f>IFERROR(__xludf.DUMMYFUNCTION("""COMPUTED_VALUE"""),45506.66666666667)</f>
        <v>45506.66667</v>
      </c>
      <c r="K32" s="1">
        <f>IFERROR(__xludf.DUMMYFUNCTION("""COMPUTED_VALUE"""),835.86)</f>
        <v>835.86</v>
      </c>
      <c r="M32" s="2">
        <f>IFERROR(__xludf.DUMMYFUNCTION("""COMPUTED_VALUE"""),45506.66666666667)</f>
        <v>45506.66667</v>
      </c>
      <c r="N32" s="1">
        <f>IFERROR(__xludf.DUMMYFUNCTION("""COMPUTED_VALUE"""),1.5782149E8)</f>
        <v>157821490</v>
      </c>
    </row>
    <row r="33">
      <c r="A33" s="2">
        <f>IFERROR(__xludf.DUMMYFUNCTION("""COMPUTED_VALUE"""),45513.66666666667)</f>
        <v>45513.66667</v>
      </c>
      <c r="B33" s="1">
        <f>IFERROR(__xludf.DUMMYFUNCTION("""COMPUTED_VALUE"""),835.86)</f>
        <v>835.86</v>
      </c>
      <c r="D33" s="2">
        <f>IFERROR(__xludf.DUMMYFUNCTION("""COMPUTED_VALUE"""),45513.66666666667)</f>
        <v>45513.66667</v>
      </c>
      <c r="E33" s="1">
        <f>IFERROR(__xludf.DUMMYFUNCTION("""COMPUTED_VALUE"""),870.24)</f>
        <v>870.24</v>
      </c>
      <c r="G33" s="2">
        <f>IFERROR(__xludf.DUMMYFUNCTION("""COMPUTED_VALUE"""),45513.66666666667)</f>
        <v>45513.66667</v>
      </c>
      <c r="H33" s="1">
        <f>IFERROR(__xludf.DUMMYFUNCTION("""COMPUTED_VALUE"""),801.91)</f>
        <v>801.91</v>
      </c>
      <c r="J33" s="2">
        <f>IFERROR(__xludf.DUMMYFUNCTION("""COMPUTED_VALUE"""),45513.66666666667)</f>
        <v>45513.66667</v>
      </c>
      <c r="K33" s="1">
        <f>IFERROR(__xludf.DUMMYFUNCTION("""COMPUTED_VALUE"""),863.75)</f>
        <v>863.75</v>
      </c>
      <c r="M33" s="2">
        <f>IFERROR(__xludf.DUMMYFUNCTION("""COMPUTED_VALUE"""),45513.66666666667)</f>
        <v>45513.66667</v>
      </c>
      <c r="N33" s="1">
        <f>IFERROR(__xludf.DUMMYFUNCTION("""COMPUTED_VALUE"""),1.94239902E8)</f>
        <v>194239902</v>
      </c>
    </row>
    <row r="34">
      <c r="A34" s="2">
        <f>IFERROR(__xludf.DUMMYFUNCTION("""COMPUTED_VALUE"""),45520.66666666667)</f>
        <v>45520.66667</v>
      </c>
      <c r="B34" s="1">
        <f>IFERROR(__xludf.DUMMYFUNCTION("""COMPUTED_VALUE"""),863.75)</f>
        <v>863.75</v>
      </c>
      <c r="D34" s="2">
        <f>IFERROR(__xludf.DUMMYFUNCTION("""COMPUTED_VALUE"""),45520.66666666667)</f>
        <v>45520.66667</v>
      </c>
      <c r="E34" s="1">
        <f>IFERROR(__xludf.DUMMYFUNCTION("""COMPUTED_VALUE"""),883.85)</f>
        <v>883.85</v>
      </c>
      <c r="G34" s="2">
        <f>IFERROR(__xludf.DUMMYFUNCTION("""COMPUTED_VALUE"""),45520.66666666667)</f>
        <v>45520.66667</v>
      </c>
      <c r="H34" s="1">
        <f>IFERROR(__xludf.DUMMYFUNCTION("""COMPUTED_VALUE"""),856.79)</f>
        <v>856.79</v>
      </c>
      <c r="J34" s="2">
        <f>IFERROR(__xludf.DUMMYFUNCTION("""COMPUTED_VALUE"""),45520.66666666667)</f>
        <v>45520.66667</v>
      </c>
      <c r="K34" s="1">
        <f>IFERROR(__xludf.DUMMYFUNCTION("""COMPUTED_VALUE"""),882.06)</f>
        <v>882.06</v>
      </c>
      <c r="M34" s="2">
        <f>IFERROR(__xludf.DUMMYFUNCTION("""COMPUTED_VALUE"""),45520.66666666667)</f>
        <v>45520.66667</v>
      </c>
      <c r="N34" s="1">
        <f>IFERROR(__xludf.DUMMYFUNCTION("""COMPUTED_VALUE"""),1.34216329E8)</f>
        <v>134216329</v>
      </c>
    </row>
    <row r="35">
      <c r="A35" s="2">
        <f>IFERROR(__xludf.DUMMYFUNCTION("""COMPUTED_VALUE"""),45527.66666666667)</f>
        <v>45527.66667</v>
      </c>
      <c r="B35" s="1">
        <f>IFERROR(__xludf.DUMMYFUNCTION("""COMPUTED_VALUE"""),882.06)</f>
        <v>882.06</v>
      </c>
      <c r="D35" s="2">
        <f>IFERROR(__xludf.DUMMYFUNCTION("""COMPUTED_VALUE"""),45527.66666666667)</f>
        <v>45527.66667</v>
      </c>
      <c r="E35" s="1">
        <f>IFERROR(__xludf.DUMMYFUNCTION("""COMPUTED_VALUE"""),894.94)</f>
        <v>894.94</v>
      </c>
      <c r="G35" s="2">
        <f>IFERROR(__xludf.DUMMYFUNCTION("""COMPUTED_VALUE"""),45527.66666666667)</f>
        <v>45527.66667</v>
      </c>
      <c r="H35" s="1">
        <f>IFERROR(__xludf.DUMMYFUNCTION("""COMPUTED_VALUE"""),875.27)</f>
        <v>875.27</v>
      </c>
      <c r="J35" s="2">
        <f>IFERROR(__xludf.DUMMYFUNCTION("""COMPUTED_VALUE"""),45527.66666666667)</f>
        <v>45527.66667</v>
      </c>
      <c r="K35" s="1">
        <f>IFERROR(__xludf.DUMMYFUNCTION("""COMPUTED_VALUE"""),891.34)</f>
        <v>891.34</v>
      </c>
      <c r="M35" s="2">
        <f>IFERROR(__xludf.DUMMYFUNCTION("""COMPUTED_VALUE"""),45527.66666666667)</f>
        <v>45527.66667</v>
      </c>
      <c r="N35" s="1">
        <f>IFERROR(__xludf.DUMMYFUNCTION("""COMPUTED_VALUE"""),1.11067847E8)</f>
        <v>111067847</v>
      </c>
    </row>
    <row r="36">
      <c r="A36" s="2">
        <f>IFERROR(__xludf.DUMMYFUNCTION("""COMPUTED_VALUE"""),45534.66666666667)</f>
        <v>45534.66667</v>
      </c>
      <c r="B36" s="1">
        <f>IFERROR(__xludf.DUMMYFUNCTION("""COMPUTED_VALUE"""),891.34)</f>
        <v>891.34</v>
      </c>
      <c r="D36" s="2">
        <f>IFERROR(__xludf.DUMMYFUNCTION("""COMPUTED_VALUE"""),45534.66666666667)</f>
        <v>45534.66667</v>
      </c>
      <c r="E36" s="1">
        <f>IFERROR(__xludf.DUMMYFUNCTION("""COMPUTED_VALUE"""),910.25)</f>
        <v>910.25</v>
      </c>
      <c r="G36" s="2">
        <f>IFERROR(__xludf.DUMMYFUNCTION("""COMPUTED_VALUE"""),45534.66666666667)</f>
        <v>45534.66667</v>
      </c>
      <c r="H36" s="1">
        <f>IFERROR(__xludf.DUMMYFUNCTION("""COMPUTED_VALUE"""),885.26)</f>
        <v>885.26</v>
      </c>
      <c r="J36" s="2">
        <f>IFERROR(__xludf.DUMMYFUNCTION("""COMPUTED_VALUE"""),45534.66666666667)</f>
        <v>45534.66667</v>
      </c>
      <c r="K36" s="1">
        <f>IFERROR(__xludf.DUMMYFUNCTION("""COMPUTED_VALUE"""),909.62)</f>
        <v>909.62</v>
      </c>
      <c r="M36" s="2">
        <f>IFERROR(__xludf.DUMMYFUNCTION("""COMPUTED_VALUE"""),45534.66666666667)</f>
        <v>45534.66667</v>
      </c>
      <c r="N36" s="1">
        <f>IFERROR(__xludf.DUMMYFUNCTION("""COMPUTED_VALUE"""),1.32998287E8)</f>
        <v>132998287</v>
      </c>
    </row>
    <row r="37">
      <c r="A37" s="2">
        <f>IFERROR(__xludf.DUMMYFUNCTION("""COMPUTED_VALUE"""),45541.66666666667)</f>
        <v>45541.66667</v>
      </c>
      <c r="B37" s="1">
        <f>IFERROR(__xludf.DUMMYFUNCTION("""COMPUTED_VALUE"""),909.62)</f>
        <v>909.62</v>
      </c>
      <c r="D37" s="2">
        <f>IFERROR(__xludf.DUMMYFUNCTION("""COMPUTED_VALUE"""),45541.66666666667)</f>
        <v>45541.66667</v>
      </c>
      <c r="E37" s="1">
        <f>IFERROR(__xludf.DUMMYFUNCTION("""COMPUTED_VALUE"""),910.91)</f>
        <v>910.91</v>
      </c>
      <c r="G37" s="2">
        <f>IFERROR(__xludf.DUMMYFUNCTION("""COMPUTED_VALUE"""),45541.66666666667)</f>
        <v>45541.66667</v>
      </c>
      <c r="H37" s="1">
        <f>IFERROR(__xludf.DUMMYFUNCTION("""COMPUTED_VALUE"""),887.31)</f>
        <v>887.31</v>
      </c>
      <c r="J37" s="2">
        <f>IFERROR(__xludf.DUMMYFUNCTION("""COMPUTED_VALUE"""),45541.66666666667)</f>
        <v>45541.66667</v>
      </c>
      <c r="K37" s="1">
        <f>IFERROR(__xludf.DUMMYFUNCTION("""COMPUTED_VALUE"""),890.41)</f>
        <v>890.41</v>
      </c>
      <c r="M37" s="2">
        <f>IFERROR(__xludf.DUMMYFUNCTION("""COMPUTED_VALUE"""),45541.66666666667)</f>
        <v>45541.66667</v>
      </c>
      <c r="N37" s="1">
        <f>IFERROR(__xludf.DUMMYFUNCTION("""COMPUTED_VALUE"""),1.09733774E8)</f>
        <v>109733774</v>
      </c>
    </row>
    <row r="38">
      <c r="A38" s="2">
        <f>IFERROR(__xludf.DUMMYFUNCTION("""COMPUTED_VALUE"""),45548.66666666667)</f>
        <v>45548.66667</v>
      </c>
      <c r="B38" s="1">
        <f>IFERROR(__xludf.DUMMYFUNCTION("""COMPUTED_VALUE"""),890.41)</f>
        <v>890.41</v>
      </c>
      <c r="D38" s="2">
        <f>IFERROR(__xludf.DUMMYFUNCTION("""COMPUTED_VALUE"""),45548.66666666667)</f>
        <v>45548.66667</v>
      </c>
      <c r="E38" s="1">
        <f>IFERROR(__xludf.DUMMYFUNCTION("""COMPUTED_VALUE"""),895.6)</f>
        <v>895.6</v>
      </c>
      <c r="G38" s="2">
        <f>IFERROR(__xludf.DUMMYFUNCTION("""COMPUTED_VALUE"""),45548.66666666667)</f>
        <v>45548.66667</v>
      </c>
      <c r="H38" s="1">
        <f>IFERROR(__xludf.DUMMYFUNCTION("""COMPUTED_VALUE"""),872.35)</f>
        <v>872.35</v>
      </c>
      <c r="J38" s="2">
        <f>IFERROR(__xludf.DUMMYFUNCTION("""COMPUTED_VALUE"""),45548.66666666667)</f>
        <v>45548.66667</v>
      </c>
      <c r="K38" s="1">
        <f>IFERROR(__xludf.DUMMYFUNCTION("""COMPUTED_VALUE"""),895.46)</f>
        <v>895.46</v>
      </c>
      <c r="M38" s="2">
        <f>IFERROR(__xludf.DUMMYFUNCTION("""COMPUTED_VALUE"""),45548.66666666667)</f>
        <v>45548.66667</v>
      </c>
      <c r="N38" s="1">
        <f>IFERROR(__xludf.DUMMYFUNCTION("""COMPUTED_VALUE"""),1.22318642E8)</f>
        <v>122318642</v>
      </c>
    </row>
    <row r="39">
      <c r="A39" s="2">
        <f>IFERROR(__xludf.DUMMYFUNCTION("""COMPUTED_VALUE"""),45555.66666666667)</f>
        <v>45555.66667</v>
      </c>
      <c r="B39" s="1">
        <f>IFERROR(__xludf.DUMMYFUNCTION("""COMPUTED_VALUE"""),895.46)</f>
        <v>895.46</v>
      </c>
      <c r="D39" s="2">
        <f>IFERROR(__xludf.DUMMYFUNCTION("""COMPUTED_VALUE"""),45555.66666666667)</f>
        <v>45555.66667</v>
      </c>
      <c r="E39" s="1">
        <f>IFERROR(__xludf.DUMMYFUNCTION("""COMPUTED_VALUE"""),921.44)</f>
        <v>921.44</v>
      </c>
      <c r="G39" s="2">
        <f>IFERROR(__xludf.DUMMYFUNCTION("""COMPUTED_VALUE"""),45555.66666666667)</f>
        <v>45555.66667</v>
      </c>
      <c r="H39" s="1">
        <f>IFERROR(__xludf.DUMMYFUNCTION("""COMPUTED_VALUE"""),895.46)</f>
        <v>895.46</v>
      </c>
      <c r="J39" s="2">
        <f>IFERROR(__xludf.DUMMYFUNCTION("""COMPUTED_VALUE"""),45555.66666666667)</f>
        <v>45555.66667</v>
      </c>
      <c r="K39" s="1">
        <f>IFERROR(__xludf.DUMMYFUNCTION("""COMPUTED_VALUE"""),913.07)</f>
        <v>913.07</v>
      </c>
      <c r="M39" s="2">
        <f>IFERROR(__xludf.DUMMYFUNCTION("""COMPUTED_VALUE"""),45555.66666666667)</f>
        <v>45555.66667</v>
      </c>
      <c r="N39" s="1">
        <f>IFERROR(__xludf.DUMMYFUNCTION("""COMPUTED_VALUE"""),1.50659987E8)</f>
        <v>150659987</v>
      </c>
    </row>
    <row r="40">
      <c r="A40" s="2">
        <f>IFERROR(__xludf.DUMMYFUNCTION("""COMPUTED_VALUE"""),45562.66666666667)</f>
        <v>45562.66667</v>
      </c>
      <c r="B40" s="1">
        <f>IFERROR(__xludf.DUMMYFUNCTION("""COMPUTED_VALUE"""),913.07)</f>
        <v>913.07</v>
      </c>
      <c r="D40" s="2">
        <f>IFERROR(__xludf.DUMMYFUNCTION("""COMPUTED_VALUE"""),45562.66666666667)</f>
        <v>45562.66667</v>
      </c>
      <c r="E40" s="1">
        <f>IFERROR(__xludf.DUMMYFUNCTION("""COMPUTED_VALUE"""),932.79)</f>
        <v>932.79</v>
      </c>
      <c r="G40" s="2">
        <f>IFERROR(__xludf.DUMMYFUNCTION("""COMPUTED_VALUE"""),45562.66666666667)</f>
        <v>45562.66667</v>
      </c>
      <c r="H40" s="1">
        <f>IFERROR(__xludf.DUMMYFUNCTION("""COMPUTED_VALUE"""),887.35)</f>
        <v>887.35</v>
      </c>
      <c r="J40" s="2">
        <f>IFERROR(__xludf.DUMMYFUNCTION("""COMPUTED_VALUE"""),45562.66666666667)</f>
        <v>45562.66667</v>
      </c>
      <c r="K40" s="1">
        <f>IFERROR(__xludf.DUMMYFUNCTION("""COMPUTED_VALUE"""),897.56)</f>
        <v>897.56</v>
      </c>
      <c r="M40" s="2">
        <f>IFERROR(__xludf.DUMMYFUNCTION("""COMPUTED_VALUE"""),45562.66666666667)</f>
        <v>45562.66667</v>
      </c>
      <c r="N40" s="1">
        <f>IFERROR(__xludf.DUMMYFUNCTION("""COMPUTED_VALUE"""),1.45136245E8)</f>
        <v>145136245</v>
      </c>
    </row>
    <row r="41">
      <c r="A41" s="2">
        <f>IFERROR(__xludf.DUMMYFUNCTION("""COMPUTED_VALUE"""),45569.66666666667)</f>
        <v>45569.66667</v>
      </c>
      <c r="B41" s="1">
        <f>IFERROR(__xludf.DUMMYFUNCTION("""COMPUTED_VALUE"""),897.56)</f>
        <v>897.56</v>
      </c>
      <c r="D41" s="2">
        <f>IFERROR(__xludf.DUMMYFUNCTION("""COMPUTED_VALUE"""),45569.66666666667)</f>
        <v>45569.66667</v>
      </c>
      <c r="E41" s="1">
        <f>IFERROR(__xludf.DUMMYFUNCTION("""COMPUTED_VALUE"""),964.52)</f>
        <v>964.52</v>
      </c>
      <c r="G41" s="2">
        <f>IFERROR(__xludf.DUMMYFUNCTION("""COMPUTED_VALUE"""),45569.66666666667)</f>
        <v>45569.66667</v>
      </c>
      <c r="H41" s="1">
        <f>IFERROR(__xludf.DUMMYFUNCTION("""COMPUTED_VALUE"""),890.36)</f>
        <v>890.36</v>
      </c>
      <c r="J41" s="2">
        <f>IFERROR(__xludf.DUMMYFUNCTION("""COMPUTED_VALUE"""),45569.66666666667)</f>
        <v>45569.66667</v>
      </c>
      <c r="K41" s="1">
        <f>IFERROR(__xludf.DUMMYFUNCTION("""COMPUTED_VALUE"""),963.73)</f>
        <v>963.73</v>
      </c>
      <c r="M41" s="2">
        <f>IFERROR(__xludf.DUMMYFUNCTION("""COMPUTED_VALUE"""),45569.66666666667)</f>
        <v>45569.66667</v>
      </c>
      <c r="N41" s="1">
        <f>IFERROR(__xludf.DUMMYFUNCTION("""COMPUTED_VALUE"""),2.03231945E8)</f>
        <v>203231945</v>
      </c>
    </row>
    <row r="42">
      <c r="A42" s="2">
        <f>IFERROR(__xludf.DUMMYFUNCTION("""COMPUTED_VALUE"""),45576.66666666667)</f>
        <v>45576.66667</v>
      </c>
      <c r="B42" s="1">
        <f>IFERROR(__xludf.DUMMYFUNCTION("""COMPUTED_VALUE"""),963.73)</f>
        <v>963.73</v>
      </c>
      <c r="D42" s="2">
        <f>IFERROR(__xludf.DUMMYFUNCTION("""COMPUTED_VALUE"""),45576.66666666667)</f>
        <v>45576.66667</v>
      </c>
      <c r="E42" s="1">
        <f>IFERROR(__xludf.DUMMYFUNCTION("""COMPUTED_VALUE"""),988.25)</f>
        <v>988.25</v>
      </c>
      <c r="G42" s="2">
        <f>IFERROR(__xludf.DUMMYFUNCTION("""COMPUTED_VALUE"""),45576.66666666667)</f>
        <v>45576.66667</v>
      </c>
      <c r="H42" s="1">
        <f>IFERROR(__xludf.DUMMYFUNCTION("""COMPUTED_VALUE"""),944.68)</f>
        <v>944.68</v>
      </c>
      <c r="J42" s="2">
        <f>IFERROR(__xludf.DUMMYFUNCTION("""COMPUTED_VALUE"""),45576.66666666667)</f>
        <v>45576.66667</v>
      </c>
      <c r="K42" s="1">
        <f>IFERROR(__xludf.DUMMYFUNCTION("""COMPUTED_VALUE"""),988.05)</f>
        <v>988.05</v>
      </c>
      <c r="M42" s="2">
        <f>IFERROR(__xludf.DUMMYFUNCTION("""COMPUTED_VALUE"""),45576.66666666667)</f>
        <v>45576.66667</v>
      </c>
      <c r="N42" s="1">
        <f>IFERROR(__xludf.DUMMYFUNCTION("""COMPUTED_VALUE"""),1.5338976E8)</f>
        <v>153389760</v>
      </c>
    </row>
    <row r="43">
      <c r="A43" s="2">
        <f>IFERROR(__xludf.DUMMYFUNCTION("""COMPUTED_VALUE"""),45583.66666666667)</f>
        <v>45583.66667</v>
      </c>
      <c r="B43" s="1">
        <f>IFERROR(__xludf.DUMMYFUNCTION("""COMPUTED_VALUE"""),988.05)</f>
        <v>988.05</v>
      </c>
      <c r="D43" s="2">
        <f>IFERROR(__xludf.DUMMYFUNCTION("""COMPUTED_VALUE"""),45583.66666666667)</f>
        <v>45583.66667</v>
      </c>
      <c r="E43" s="1">
        <f>IFERROR(__xludf.DUMMYFUNCTION("""COMPUTED_VALUE"""),997.54)</f>
        <v>997.54</v>
      </c>
      <c r="G43" s="2">
        <f>IFERROR(__xludf.DUMMYFUNCTION("""COMPUTED_VALUE"""),45583.66666666667)</f>
        <v>45583.66667</v>
      </c>
      <c r="H43" s="1">
        <f>IFERROR(__xludf.DUMMYFUNCTION("""COMPUTED_VALUE"""),971.22)</f>
        <v>971.22</v>
      </c>
      <c r="J43" s="2">
        <f>IFERROR(__xludf.DUMMYFUNCTION("""COMPUTED_VALUE"""),45583.66666666667)</f>
        <v>45583.66667</v>
      </c>
      <c r="K43" s="1">
        <f>IFERROR(__xludf.DUMMYFUNCTION("""COMPUTED_VALUE"""),990.46)</f>
        <v>990.46</v>
      </c>
      <c r="M43" s="2">
        <f>IFERROR(__xludf.DUMMYFUNCTION("""COMPUTED_VALUE"""),45583.66666666667)</f>
        <v>45583.66667</v>
      </c>
      <c r="N43" s="1">
        <f>IFERROR(__xludf.DUMMYFUNCTION("""COMPUTED_VALUE"""),1.71171678E8)</f>
        <v>171171678</v>
      </c>
    </row>
    <row r="44">
      <c r="A44" s="2">
        <f>IFERROR(__xludf.DUMMYFUNCTION("""COMPUTED_VALUE"""),45590.66666666667)</f>
        <v>45590.66667</v>
      </c>
      <c r="B44" s="1">
        <f>IFERROR(__xludf.DUMMYFUNCTION("""COMPUTED_VALUE"""),990.46)</f>
        <v>990.46</v>
      </c>
      <c r="D44" s="2">
        <f>IFERROR(__xludf.DUMMYFUNCTION("""COMPUTED_VALUE"""),45590.66666666667)</f>
        <v>45590.66667</v>
      </c>
      <c r="E44" s="1">
        <f>IFERROR(__xludf.DUMMYFUNCTION("""COMPUTED_VALUE"""),1005.19)</f>
        <v>1005.19</v>
      </c>
      <c r="G44" s="2">
        <f>IFERROR(__xludf.DUMMYFUNCTION("""COMPUTED_VALUE"""),45590.66666666667)</f>
        <v>45590.66667</v>
      </c>
      <c r="H44" s="1">
        <f>IFERROR(__xludf.DUMMYFUNCTION("""COMPUTED_VALUE"""),980.5)</f>
        <v>980.5</v>
      </c>
      <c r="J44" s="2">
        <f>IFERROR(__xludf.DUMMYFUNCTION("""COMPUTED_VALUE"""),45590.66666666667)</f>
        <v>45590.66667</v>
      </c>
      <c r="K44" s="1">
        <f>IFERROR(__xludf.DUMMYFUNCTION("""COMPUTED_VALUE"""),994.87)</f>
        <v>994.87</v>
      </c>
      <c r="M44" s="2">
        <f>IFERROR(__xludf.DUMMYFUNCTION("""COMPUTED_VALUE"""),45590.66666666667)</f>
        <v>45590.66667</v>
      </c>
      <c r="N44" s="1">
        <f>IFERROR(__xludf.DUMMYFUNCTION("""COMPUTED_VALUE"""),1.33921294E8)</f>
        <v>133921294</v>
      </c>
    </row>
    <row r="45">
      <c r="A45" s="2">
        <f>IFERROR(__xludf.DUMMYFUNCTION("""COMPUTED_VALUE"""),45597.66666666667)</f>
        <v>45597.66667</v>
      </c>
      <c r="B45" s="1">
        <f>IFERROR(__xludf.DUMMYFUNCTION("""COMPUTED_VALUE"""),994.87)</f>
        <v>994.87</v>
      </c>
      <c r="D45" s="2">
        <f>IFERROR(__xludf.DUMMYFUNCTION("""COMPUTED_VALUE"""),45597.66666666667)</f>
        <v>45597.66667</v>
      </c>
      <c r="E45" s="1">
        <f>IFERROR(__xludf.DUMMYFUNCTION("""COMPUTED_VALUE"""),1005.6)</f>
        <v>1005.6</v>
      </c>
      <c r="G45" s="2">
        <f>IFERROR(__xludf.DUMMYFUNCTION("""COMPUTED_VALUE"""),45597.66666666667)</f>
        <v>45597.66667</v>
      </c>
      <c r="H45" s="1">
        <f>IFERROR(__xludf.DUMMYFUNCTION("""COMPUTED_VALUE"""),977.13)</f>
        <v>977.13</v>
      </c>
      <c r="J45" s="2">
        <f>IFERROR(__xludf.DUMMYFUNCTION("""COMPUTED_VALUE"""),45597.66666666667)</f>
        <v>45597.66667</v>
      </c>
      <c r="K45" s="1">
        <f>IFERROR(__xludf.DUMMYFUNCTION("""COMPUTED_VALUE"""),979.21)</f>
        <v>979.21</v>
      </c>
      <c r="M45" s="2">
        <f>IFERROR(__xludf.DUMMYFUNCTION("""COMPUTED_VALUE"""),45597.66666666667)</f>
        <v>45597.66667</v>
      </c>
      <c r="N45" s="1">
        <f>IFERROR(__xludf.DUMMYFUNCTION("""COMPUTED_VALUE"""),1.52116429E8)</f>
        <v>152116429</v>
      </c>
    </row>
    <row r="46">
      <c r="A46" s="2">
        <f>IFERROR(__xludf.DUMMYFUNCTION("""COMPUTED_VALUE"""),45604.66666666667)</f>
        <v>45604.66667</v>
      </c>
      <c r="B46" s="1">
        <f>IFERROR(__xludf.DUMMYFUNCTION("""COMPUTED_VALUE"""),979.21)</f>
        <v>979.21</v>
      </c>
      <c r="D46" s="2">
        <f>IFERROR(__xludf.DUMMYFUNCTION("""COMPUTED_VALUE"""),45604.66666666667)</f>
        <v>45604.66667</v>
      </c>
      <c r="E46" s="1">
        <f>IFERROR(__xludf.DUMMYFUNCTION("""COMPUTED_VALUE"""),1099.07)</f>
        <v>1099.07</v>
      </c>
      <c r="G46" s="2">
        <f>IFERROR(__xludf.DUMMYFUNCTION("""COMPUTED_VALUE"""),45604.66666666667)</f>
        <v>45604.66667</v>
      </c>
      <c r="H46" s="1">
        <f>IFERROR(__xludf.DUMMYFUNCTION("""COMPUTED_VALUE"""),979.21)</f>
        <v>979.21</v>
      </c>
      <c r="J46" s="2">
        <f>IFERROR(__xludf.DUMMYFUNCTION("""COMPUTED_VALUE"""),45604.66666666667)</f>
        <v>45604.66667</v>
      </c>
      <c r="K46" s="1">
        <f>IFERROR(__xludf.DUMMYFUNCTION("""COMPUTED_VALUE"""),1095.91)</f>
        <v>1095.91</v>
      </c>
      <c r="M46" s="2">
        <f>IFERROR(__xludf.DUMMYFUNCTION("""COMPUTED_VALUE"""),45604.66666666667)</f>
        <v>45604.66667</v>
      </c>
      <c r="N46" s="1">
        <f>IFERROR(__xludf.DUMMYFUNCTION("""COMPUTED_VALUE"""),2.02589278E8)</f>
        <v>202589278</v>
      </c>
    </row>
    <row r="47">
      <c r="A47" s="2">
        <f>IFERROR(__xludf.DUMMYFUNCTION("""COMPUTED_VALUE"""),45611.66666666667)</f>
        <v>45611.66667</v>
      </c>
      <c r="B47" s="1">
        <f>IFERROR(__xludf.DUMMYFUNCTION("""COMPUTED_VALUE"""),1095.91)</f>
        <v>1095.91</v>
      </c>
      <c r="D47" s="2">
        <f>IFERROR(__xludf.DUMMYFUNCTION("""COMPUTED_VALUE"""),45611.66666666667)</f>
        <v>45611.66667</v>
      </c>
      <c r="E47" s="1">
        <f>IFERROR(__xludf.DUMMYFUNCTION("""COMPUTED_VALUE"""),1123.28)</f>
        <v>1123.28</v>
      </c>
      <c r="G47" s="2">
        <f>IFERROR(__xludf.DUMMYFUNCTION("""COMPUTED_VALUE"""),45611.66666666667)</f>
        <v>45611.66667</v>
      </c>
      <c r="H47" s="1">
        <f>IFERROR(__xludf.DUMMYFUNCTION("""COMPUTED_VALUE"""),1089.96)</f>
        <v>1089.96</v>
      </c>
      <c r="J47" s="2">
        <f>IFERROR(__xludf.DUMMYFUNCTION("""COMPUTED_VALUE"""),45611.66666666667)</f>
        <v>45611.66667</v>
      </c>
      <c r="K47" s="1">
        <f>IFERROR(__xludf.DUMMYFUNCTION("""COMPUTED_VALUE"""),1115.9)</f>
        <v>1115.9</v>
      </c>
      <c r="M47" s="2">
        <f>IFERROR(__xludf.DUMMYFUNCTION("""COMPUTED_VALUE"""),45611.66666666667)</f>
        <v>45611.66667</v>
      </c>
      <c r="N47" s="1">
        <f>IFERROR(__xludf.DUMMYFUNCTION("""COMPUTED_VALUE"""),1.60265992E8)</f>
        <v>160265992</v>
      </c>
    </row>
    <row r="48">
      <c r="A48" s="2">
        <f>IFERROR(__xludf.DUMMYFUNCTION("""COMPUTED_VALUE"""),45618.66666666667)</f>
        <v>45618.66667</v>
      </c>
      <c r="B48" s="1">
        <f>IFERROR(__xludf.DUMMYFUNCTION("""COMPUTED_VALUE"""),1115.9)</f>
        <v>1115.9</v>
      </c>
      <c r="D48" s="2">
        <f>IFERROR(__xludf.DUMMYFUNCTION("""COMPUTED_VALUE"""),45618.66666666667)</f>
        <v>45618.66667</v>
      </c>
      <c r="E48" s="1">
        <f>IFERROR(__xludf.DUMMYFUNCTION("""COMPUTED_VALUE"""),1188.93)</f>
        <v>1188.93</v>
      </c>
      <c r="G48" s="2">
        <f>IFERROR(__xludf.DUMMYFUNCTION("""COMPUTED_VALUE"""),45618.66666666667)</f>
        <v>45618.66667</v>
      </c>
      <c r="H48" s="1">
        <f>IFERROR(__xludf.DUMMYFUNCTION("""COMPUTED_VALUE"""),1115.9)</f>
        <v>1115.9</v>
      </c>
      <c r="J48" s="2">
        <f>IFERROR(__xludf.DUMMYFUNCTION("""COMPUTED_VALUE"""),45618.66666666667)</f>
        <v>45618.66667</v>
      </c>
      <c r="K48" s="1">
        <f>IFERROR(__xludf.DUMMYFUNCTION("""COMPUTED_VALUE"""),1178.19)</f>
        <v>1178.19</v>
      </c>
      <c r="M48" s="2">
        <f>IFERROR(__xludf.DUMMYFUNCTION("""COMPUTED_VALUE"""),45618.66666666667)</f>
        <v>45618.66667</v>
      </c>
      <c r="N48" s="1">
        <f>IFERROR(__xludf.DUMMYFUNCTION("""COMPUTED_VALUE"""),1.63642501E8)</f>
        <v>163642501</v>
      </c>
    </row>
    <row r="49">
      <c r="A49" s="2">
        <f>IFERROR(__xludf.DUMMYFUNCTION("""COMPUTED_VALUE"""),45625.54166666667)</f>
        <v>45625.54167</v>
      </c>
      <c r="B49" s="1">
        <f>IFERROR(__xludf.DUMMYFUNCTION("""COMPUTED_VALUE"""),1178.19)</f>
        <v>1178.19</v>
      </c>
      <c r="D49" s="2">
        <f>IFERROR(__xludf.DUMMYFUNCTION("""COMPUTED_VALUE"""),45625.54166666667)</f>
        <v>45625.54167</v>
      </c>
      <c r="E49" s="1">
        <f>IFERROR(__xludf.DUMMYFUNCTION("""COMPUTED_VALUE"""),1184.31)</f>
        <v>1184.31</v>
      </c>
      <c r="G49" s="2">
        <f>IFERROR(__xludf.DUMMYFUNCTION("""COMPUTED_VALUE"""),45625.54166666667)</f>
        <v>45625.54167</v>
      </c>
      <c r="H49" s="1">
        <f>IFERROR(__xludf.DUMMYFUNCTION("""COMPUTED_VALUE"""),1131.48)</f>
        <v>1131.48</v>
      </c>
      <c r="J49" s="2">
        <f>IFERROR(__xludf.DUMMYFUNCTION("""COMPUTED_VALUE"""),45625.54166666667)</f>
        <v>45625.54167</v>
      </c>
      <c r="K49" s="1">
        <f>IFERROR(__xludf.DUMMYFUNCTION("""COMPUTED_VALUE"""),1161.51)</f>
        <v>1161.51</v>
      </c>
      <c r="M49" s="2">
        <f>IFERROR(__xludf.DUMMYFUNCTION("""COMPUTED_VALUE"""),45625.54166666667)</f>
        <v>45625.54167</v>
      </c>
      <c r="N49" s="1">
        <f>IFERROR(__xludf.DUMMYFUNCTION("""COMPUTED_VALUE"""),1.40692244E8)</f>
        <v>140692244</v>
      </c>
    </row>
    <row r="50">
      <c r="A50" s="2">
        <f>IFERROR(__xludf.DUMMYFUNCTION("""COMPUTED_VALUE"""),45632.66666666667)</f>
        <v>45632.66667</v>
      </c>
      <c r="B50" s="1">
        <f>IFERROR(__xludf.DUMMYFUNCTION("""COMPUTED_VALUE"""),1161.51)</f>
        <v>1161.51</v>
      </c>
      <c r="D50" s="2">
        <f>IFERROR(__xludf.DUMMYFUNCTION("""COMPUTED_VALUE"""),45632.66666666667)</f>
        <v>45632.66667</v>
      </c>
      <c r="E50" s="1">
        <f>IFERROR(__xludf.DUMMYFUNCTION("""COMPUTED_VALUE"""),1162.11)</f>
        <v>1162.11</v>
      </c>
      <c r="G50" s="2">
        <f>IFERROR(__xludf.DUMMYFUNCTION("""COMPUTED_VALUE"""),45632.66666666667)</f>
        <v>45632.66667</v>
      </c>
      <c r="H50" s="1">
        <f>IFERROR(__xludf.DUMMYFUNCTION("""COMPUTED_VALUE"""),1112.9)</f>
        <v>1112.9</v>
      </c>
      <c r="J50" s="2">
        <f>IFERROR(__xludf.DUMMYFUNCTION("""COMPUTED_VALUE"""),45632.66666666667)</f>
        <v>45632.66667</v>
      </c>
      <c r="K50" s="1">
        <f>IFERROR(__xludf.DUMMYFUNCTION("""COMPUTED_VALUE"""),1128.63)</f>
        <v>1128.63</v>
      </c>
      <c r="M50" s="2">
        <f>IFERROR(__xludf.DUMMYFUNCTION("""COMPUTED_VALUE"""),45632.66666666667)</f>
        <v>45632.66667</v>
      </c>
      <c r="N50" s="1">
        <f>IFERROR(__xludf.DUMMYFUNCTION("""COMPUTED_VALUE"""),1.62172052E8)</f>
        <v>162172052</v>
      </c>
    </row>
    <row r="51">
      <c r="A51" s="2">
        <f>IFERROR(__xludf.DUMMYFUNCTION("""COMPUTED_VALUE"""),45639.66666666667)</f>
        <v>45639.66667</v>
      </c>
      <c r="B51" s="1">
        <f>IFERROR(__xludf.DUMMYFUNCTION("""COMPUTED_VALUE"""),1128.63)</f>
        <v>1128.63</v>
      </c>
      <c r="D51" s="2">
        <f>IFERROR(__xludf.DUMMYFUNCTION("""COMPUTED_VALUE"""),45639.66666666667)</f>
        <v>45639.66667</v>
      </c>
      <c r="E51" s="1">
        <f>IFERROR(__xludf.DUMMYFUNCTION("""COMPUTED_VALUE"""),1130.67)</f>
        <v>1130.67</v>
      </c>
      <c r="G51" s="2">
        <f>IFERROR(__xludf.DUMMYFUNCTION("""COMPUTED_VALUE"""),45639.66666666667)</f>
        <v>45639.66667</v>
      </c>
      <c r="H51" s="1">
        <f>IFERROR(__xludf.DUMMYFUNCTION("""COMPUTED_VALUE"""),1079.53)</f>
        <v>1079.53</v>
      </c>
      <c r="J51" s="2">
        <f>IFERROR(__xludf.DUMMYFUNCTION("""COMPUTED_VALUE"""),45639.66666666667)</f>
        <v>45639.66667</v>
      </c>
      <c r="K51" s="1">
        <f>IFERROR(__xludf.DUMMYFUNCTION("""COMPUTED_VALUE"""),1082.46)</f>
        <v>1082.46</v>
      </c>
      <c r="M51" s="2">
        <f>IFERROR(__xludf.DUMMYFUNCTION("""COMPUTED_VALUE"""),45639.66666666667)</f>
        <v>45639.66667</v>
      </c>
      <c r="N51" s="1">
        <f>IFERROR(__xludf.DUMMYFUNCTION("""COMPUTED_VALUE"""),1.56917128E8)</f>
        <v>156917128</v>
      </c>
    </row>
    <row r="52">
      <c r="A52" s="2">
        <f>IFERROR(__xludf.DUMMYFUNCTION("""COMPUTED_VALUE"""),45646.66666666667)</f>
        <v>45646.66667</v>
      </c>
      <c r="B52" s="1">
        <f>IFERROR(__xludf.DUMMYFUNCTION("""COMPUTED_VALUE"""),1082.46)</f>
        <v>1082.46</v>
      </c>
      <c r="D52" s="2">
        <f>IFERROR(__xludf.DUMMYFUNCTION("""COMPUTED_VALUE"""),45646.66666666667)</f>
        <v>45646.66667</v>
      </c>
      <c r="E52" s="1">
        <f>IFERROR(__xludf.DUMMYFUNCTION("""COMPUTED_VALUE"""),1082.46)</f>
        <v>1082.46</v>
      </c>
      <c r="G52" s="2">
        <f>IFERROR(__xludf.DUMMYFUNCTION("""COMPUTED_VALUE"""),45646.66666666667)</f>
        <v>45646.66667</v>
      </c>
      <c r="H52" s="1">
        <f>IFERROR(__xludf.DUMMYFUNCTION("""COMPUTED_VALUE"""),1028.45)</f>
        <v>1028.45</v>
      </c>
      <c r="J52" s="2">
        <f>IFERROR(__xludf.DUMMYFUNCTION("""COMPUTED_VALUE"""),45646.66666666667)</f>
        <v>45646.66667</v>
      </c>
      <c r="K52" s="1">
        <f>IFERROR(__xludf.DUMMYFUNCTION("""COMPUTED_VALUE"""),1058.27)</f>
        <v>1058.27</v>
      </c>
      <c r="M52" s="2">
        <f>IFERROR(__xludf.DUMMYFUNCTION("""COMPUTED_VALUE"""),45646.66666666667)</f>
        <v>45646.66667</v>
      </c>
      <c r="N52" s="1">
        <f>IFERROR(__xludf.DUMMYFUNCTION("""COMPUTED_VALUE"""),2.22397174E8)</f>
        <v>222397174</v>
      </c>
    </row>
    <row r="53">
      <c r="A53" s="2">
        <f>IFERROR(__xludf.DUMMYFUNCTION("""COMPUTED_VALUE"""),45653.66666666667)</f>
        <v>45653.66667</v>
      </c>
      <c r="B53" s="1">
        <f>IFERROR(__xludf.DUMMYFUNCTION("""COMPUTED_VALUE"""),1058.27)</f>
        <v>1058.27</v>
      </c>
      <c r="D53" s="2">
        <f>IFERROR(__xludf.DUMMYFUNCTION("""COMPUTED_VALUE"""),45653.66666666667)</f>
        <v>45653.66667</v>
      </c>
      <c r="E53" s="1">
        <f>IFERROR(__xludf.DUMMYFUNCTION("""COMPUTED_VALUE"""),1079.15)</f>
        <v>1079.15</v>
      </c>
      <c r="G53" s="2">
        <f>IFERROR(__xludf.DUMMYFUNCTION("""COMPUTED_VALUE"""),45653.66666666667)</f>
        <v>45653.66667</v>
      </c>
      <c r="H53" s="1">
        <f>IFERROR(__xludf.DUMMYFUNCTION("""COMPUTED_VALUE"""),1045.4)</f>
        <v>1045.4</v>
      </c>
      <c r="J53" s="2">
        <f>IFERROR(__xludf.DUMMYFUNCTION("""COMPUTED_VALUE"""),45653.66666666667)</f>
        <v>45653.66667</v>
      </c>
      <c r="K53" s="1">
        <f>IFERROR(__xludf.DUMMYFUNCTION("""COMPUTED_VALUE"""),1067.14)</f>
        <v>1067.14</v>
      </c>
      <c r="M53" s="2">
        <f>IFERROR(__xludf.DUMMYFUNCTION("""COMPUTED_VALUE"""),45653.66666666667)</f>
        <v>45653.66667</v>
      </c>
      <c r="N53" s="1">
        <f>IFERROR(__xludf.DUMMYFUNCTION("""COMPUTED_VALUE"""),8.5504341E7)</f>
        <v>85504341</v>
      </c>
    </row>
    <row r="54">
      <c r="A54" s="2">
        <f>IFERROR(__xludf.DUMMYFUNCTION("""COMPUTED_VALUE"""),45660.66666666667)</f>
        <v>45660.66667</v>
      </c>
      <c r="B54" s="1">
        <f>IFERROR(__xludf.DUMMYFUNCTION("""COMPUTED_VALUE"""),1067.14)</f>
        <v>1067.14</v>
      </c>
      <c r="D54" s="2">
        <f>IFERROR(__xludf.DUMMYFUNCTION("""COMPUTED_VALUE"""),45660.66666666667)</f>
        <v>45660.66667</v>
      </c>
      <c r="E54" s="1">
        <f>IFERROR(__xludf.DUMMYFUNCTION("""COMPUTED_VALUE"""),1119.56)</f>
        <v>1119.56</v>
      </c>
      <c r="G54" s="2">
        <f>IFERROR(__xludf.DUMMYFUNCTION("""COMPUTED_VALUE"""),45660.66666666667)</f>
        <v>45660.66667</v>
      </c>
      <c r="H54" s="1">
        <f>IFERROR(__xludf.DUMMYFUNCTION("""COMPUTED_VALUE"""),1056.87)</f>
        <v>1056.87</v>
      </c>
      <c r="J54" s="2">
        <f>IFERROR(__xludf.DUMMYFUNCTION("""COMPUTED_VALUE"""),45660.66666666667)</f>
        <v>45660.66667</v>
      </c>
      <c r="K54" s="1">
        <f>IFERROR(__xludf.DUMMYFUNCTION("""COMPUTED_VALUE"""),1112.55)</f>
        <v>1112.55</v>
      </c>
      <c r="M54" s="2">
        <f>IFERROR(__xludf.DUMMYFUNCTION("""COMPUTED_VALUE"""),45660.66666666667)</f>
        <v>45660.66667</v>
      </c>
      <c r="N54" s="1">
        <f>IFERROR(__xludf.DUMMYFUNCTION("""COMPUTED_VALUE"""),1.05384024E8)</f>
        <v>105384024</v>
      </c>
    </row>
    <row r="55">
      <c r="A55" s="2">
        <f>IFERROR(__xludf.DUMMYFUNCTION("""COMPUTED_VALUE"""),45667.66666666667)</f>
        <v>45667.66667</v>
      </c>
      <c r="B55" s="1">
        <f>IFERROR(__xludf.DUMMYFUNCTION("""COMPUTED_VALUE"""),1112.55)</f>
        <v>1112.55</v>
      </c>
      <c r="D55" s="2">
        <f>IFERROR(__xludf.DUMMYFUNCTION("""COMPUTED_VALUE"""),45667.66666666667)</f>
        <v>45667.66667</v>
      </c>
      <c r="E55" s="1">
        <f>IFERROR(__xludf.DUMMYFUNCTION("""COMPUTED_VALUE"""),1134.37)</f>
        <v>1134.37</v>
      </c>
      <c r="G55" s="2">
        <f>IFERROR(__xludf.DUMMYFUNCTION("""COMPUTED_VALUE"""),45667.66666666667)</f>
        <v>45667.66667</v>
      </c>
      <c r="H55" s="1">
        <f>IFERROR(__xludf.DUMMYFUNCTION("""COMPUTED_VALUE"""),1096.84)</f>
        <v>1096.84</v>
      </c>
      <c r="J55" s="2">
        <f>IFERROR(__xludf.DUMMYFUNCTION("""COMPUTED_VALUE"""),45667.66666666667)</f>
        <v>45667.66667</v>
      </c>
      <c r="K55" s="1">
        <f>IFERROR(__xludf.DUMMYFUNCTION("""COMPUTED_VALUE"""),1111.82)</f>
        <v>1111.82</v>
      </c>
      <c r="M55" s="2">
        <f>IFERROR(__xludf.DUMMYFUNCTION("""COMPUTED_VALUE"""),45667.66666666667)</f>
        <v>45667.66667</v>
      </c>
      <c r="N55" s="1">
        <f>IFERROR(__xludf.DUMMYFUNCTION("""COMPUTED_VALUE"""),1.14176095E8)</f>
        <v>114176095</v>
      </c>
    </row>
    <row r="56">
      <c r="A56" s="2">
        <f>IFERROR(__xludf.DUMMYFUNCTION("""COMPUTED_VALUE"""),45674.66666666667)</f>
        <v>45674.66667</v>
      </c>
      <c r="B56" s="1">
        <f>IFERROR(__xludf.DUMMYFUNCTION("""COMPUTED_VALUE"""),1111.82)</f>
        <v>1111.82</v>
      </c>
      <c r="D56" s="2">
        <f>IFERROR(__xludf.DUMMYFUNCTION("""COMPUTED_VALUE"""),45674.66666666667)</f>
        <v>45674.66667</v>
      </c>
      <c r="E56" s="1">
        <f>IFERROR(__xludf.DUMMYFUNCTION("""COMPUTED_VALUE"""),1220.17)</f>
        <v>1220.17</v>
      </c>
      <c r="G56" s="2">
        <f>IFERROR(__xludf.DUMMYFUNCTION("""COMPUTED_VALUE"""),45674.66666666667)</f>
        <v>45674.66667</v>
      </c>
      <c r="H56" s="1">
        <f>IFERROR(__xludf.DUMMYFUNCTION("""COMPUTED_VALUE"""),1110.8)</f>
        <v>1110.8</v>
      </c>
      <c r="J56" s="2">
        <f>IFERROR(__xludf.DUMMYFUNCTION("""COMPUTED_VALUE"""),45674.66666666667)</f>
        <v>45674.66667</v>
      </c>
      <c r="K56" s="1">
        <f>IFERROR(__xludf.DUMMYFUNCTION("""COMPUTED_VALUE"""),1208.72)</f>
        <v>1208.72</v>
      </c>
      <c r="M56" s="2">
        <f>IFERROR(__xludf.DUMMYFUNCTION("""COMPUTED_VALUE"""),45674.66666666667)</f>
        <v>45674.66667</v>
      </c>
      <c r="N56" s="1">
        <f>IFERROR(__xludf.DUMMYFUNCTION("""COMPUTED_VALUE"""),1.79418407E8)</f>
        <v>179418407</v>
      </c>
    </row>
    <row r="57">
      <c r="A57" s="2">
        <f>IFERROR(__xludf.DUMMYFUNCTION("""COMPUTED_VALUE"""),45681.66666666667)</f>
        <v>45681.66667</v>
      </c>
      <c r="B57" s="1">
        <f>IFERROR(__xludf.DUMMYFUNCTION("""COMPUTED_VALUE"""),1208.72)</f>
        <v>1208.72</v>
      </c>
      <c r="D57" s="2">
        <f>IFERROR(__xludf.DUMMYFUNCTION("""COMPUTED_VALUE"""),45681.66666666667)</f>
        <v>45681.66667</v>
      </c>
      <c r="E57" s="1">
        <f>IFERROR(__xludf.DUMMYFUNCTION("""COMPUTED_VALUE"""),1229.95)</f>
        <v>1229.95</v>
      </c>
      <c r="G57" s="2">
        <f>IFERROR(__xludf.DUMMYFUNCTION("""COMPUTED_VALUE"""),45681.66666666667)</f>
        <v>45681.66667</v>
      </c>
      <c r="H57" s="1">
        <f>IFERROR(__xludf.DUMMYFUNCTION("""COMPUTED_VALUE"""),1169.69)</f>
        <v>1169.69</v>
      </c>
      <c r="J57" s="2">
        <f>IFERROR(__xludf.DUMMYFUNCTION("""COMPUTED_VALUE"""),45681.66666666667)</f>
        <v>45681.66667</v>
      </c>
      <c r="K57" s="1">
        <f>IFERROR(__xludf.DUMMYFUNCTION("""COMPUTED_VALUE"""),1175.73)</f>
        <v>1175.73</v>
      </c>
      <c r="M57" s="2">
        <f>IFERROR(__xludf.DUMMYFUNCTION("""COMPUTED_VALUE"""),45681.66666666667)</f>
        <v>45681.66667</v>
      </c>
      <c r="N57" s="1">
        <f>IFERROR(__xludf.DUMMYFUNCTION("""COMPUTED_VALUE"""),1.55042959E8)</f>
        <v>155042959</v>
      </c>
    </row>
    <row r="58">
      <c r="A58" s="2">
        <f>IFERROR(__xludf.DUMMYFUNCTION("""COMPUTED_VALUE"""),45688.66666666667)</f>
        <v>45688.66667</v>
      </c>
      <c r="B58" s="1">
        <f>IFERROR(__xludf.DUMMYFUNCTION("""COMPUTED_VALUE"""),1175.73)</f>
        <v>1175.73</v>
      </c>
      <c r="D58" s="2">
        <f>IFERROR(__xludf.DUMMYFUNCTION("""COMPUTED_VALUE"""),45688.66666666667)</f>
        <v>45688.66667</v>
      </c>
      <c r="E58" s="1">
        <f>IFERROR(__xludf.DUMMYFUNCTION("""COMPUTED_VALUE"""),1175.73)</f>
        <v>1175.73</v>
      </c>
      <c r="G58" s="2">
        <f>IFERROR(__xludf.DUMMYFUNCTION("""COMPUTED_VALUE"""),45688.66666666667)</f>
        <v>45688.66667</v>
      </c>
      <c r="H58" s="1">
        <f>IFERROR(__xludf.DUMMYFUNCTION("""COMPUTED_VALUE"""),1088.11)</f>
        <v>1088.11</v>
      </c>
      <c r="J58" s="2">
        <f>IFERROR(__xludf.DUMMYFUNCTION("""COMPUTED_VALUE"""),45688.66666666667)</f>
        <v>45688.66667</v>
      </c>
      <c r="K58" s="1">
        <f>IFERROR(__xludf.DUMMYFUNCTION("""COMPUTED_VALUE"""),1096.76)</f>
        <v>1096.76</v>
      </c>
      <c r="M58" s="2">
        <f>IFERROR(__xludf.DUMMYFUNCTION("""COMPUTED_VALUE"""),45688.66666666667)</f>
        <v>45688.66667</v>
      </c>
      <c r="N58" s="1">
        <f>IFERROR(__xludf.DUMMYFUNCTION("""COMPUTED_VALUE"""),2.38431108E8)</f>
        <v>238431108</v>
      </c>
    </row>
    <row r="59">
      <c r="A59" s="2">
        <f>IFERROR(__xludf.DUMMYFUNCTION("""COMPUTED_VALUE"""),45695.66666666667)</f>
        <v>45695.66667</v>
      </c>
      <c r="B59" s="1">
        <f>IFERROR(__xludf.DUMMYFUNCTION("""COMPUTED_VALUE"""),1096.76)</f>
        <v>1096.76</v>
      </c>
      <c r="D59" s="2">
        <f>IFERROR(__xludf.DUMMYFUNCTION("""COMPUTED_VALUE"""),45695.66666666667)</f>
        <v>45695.66667</v>
      </c>
      <c r="E59" s="1">
        <f>IFERROR(__xludf.DUMMYFUNCTION("""COMPUTED_VALUE"""),1124.48)</f>
        <v>1124.48</v>
      </c>
      <c r="G59" s="2">
        <f>IFERROR(__xludf.DUMMYFUNCTION("""COMPUTED_VALUE"""),45695.66666666667)</f>
        <v>45695.66667</v>
      </c>
      <c r="H59" s="1">
        <f>IFERROR(__xludf.DUMMYFUNCTION("""COMPUTED_VALUE"""),1077.73)</f>
        <v>1077.73</v>
      </c>
      <c r="J59" s="2">
        <f>IFERROR(__xludf.DUMMYFUNCTION("""COMPUTED_VALUE"""),45695.66666666667)</f>
        <v>45695.66667</v>
      </c>
      <c r="K59" s="1">
        <f>IFERROR(__xludf.DUMMYFUNCTION("""COMPUTED_VALUE"""),1090.34)</f>
        <v>1090.34</v>
      </c>
      <c r="M59" s="2">
        <f>IFERROR(__xludf.DUMMYFUNCTION("""COMPUTED_VALUE"""),45695.66666666667)</f>
        <v>45695.66667</v>
      </c>
      <c r="N59" s="1">
        <f>IFERROR(__xludf.DUMMYFUNCTION("""COMPUTED_VALUE"""),1.60478523E8)</f>
        <v>160478523</v>
      </c>
    </row>
    <row r="60">
      <c r="A60" s="2">
        <f>IFERROR(__xludf.DUMMYFUNCTION("""COMPUTED_VALUE"""),45702.66666666667)</f>
        <v>45702.66667</v>
      </c>
      <c r="B60" s="1">
        <f>IFERROR(__xludf.DUMMYFUNCTION("""COMPUTED_VALUE"""),1090.34)</f>
        <v>1090.34</v>
      </c>
      <c r="D60" s="2">
        <f>IFERROR(__xludf.DUMMYFUNCTION("""COMPUTED_VALUE"""),45702.66666666667)</f>
        <v>45702.66667</v>
      </c>
      <c r="E60" s="1">
        <f>IFERROR(__xludf.DUMMYFUNCTION("""COMPUTED_VALUE"""),1115.21)</f>
        <v>1115.21</v>
      </c>
      <c r="G60" s="2">
        <f>IFERROR(__xludf.DUMMYFUNCTION("""COMPUTED_VALUE"""),45702.66666666667)</f>
        <v>45702.66667</v>
      </c>
      <c r="H60" s="1">
        <f>IFERROR(__xludf.DUMMYFUNCTION("""COMPUTED_VALUE"""),1066.32)</f>
        <v>1066.32</v>
      </c>
      <c r="J60" s="2">
        <f>IFERROR(__xludf.DUMMYFUNCTION("""COMPUTED_VALUE"""),45702.66666666667)</f>
        <v>45702.66667</v>
      </c>
      <c r="K60" s="1">
        <f>IFERROR(__xludf.DUMMYFUNCTION("""COMPUTED_VALUE"""),1095.67)</f>
        <v>1095.67</v>
      </c>
      <c r="M60" s="2">
        <f>IFERROR(__xludf.DUMMYFUNCTION("""COMPUTED_VALUE"""),45702.66666666667)</f>
        <v>45702.66667</v>
      </c>
      <c r="N60" s="1">
        <f>IFERROR(__xludf.DUMMYFUNCTION("""COMPUTED_VALUE"""),1.8470636E8)</f>
        <v>184706360</v>
      </c>
    </row>
    <row r="61">
      <c r="A61" s="2">
        <f>IFERROR(__xludf.DUMMYFUNCTION("""COMPUTED_VALUE"""),45709.66666666667)</f>
        <v>45709.66667</v>
      </c>
      <c r="B61" s="1">
        <f>IFERROR(__xludf.DUMMYFUNCTION("""COMPUTED_VALUE"""),1095.67)</f>
        <v>1095.67</v>
      </c>
      <c r="D61" s="2">
        <f>IFERROR(__xludf.DUMMYFUNCTION("""COMPUTED_VALUE"""),45709.66666666667)</f>
        <v>45709.66667</v>
      </c>
      <c r="E61" s="1">
        <f>IFERROR(__xludf.DUMMYFUNCTION("""COMPUTED_VALUE"""),1127.83)</f>
        <v>1127.83</v>
      </c>
      <c r="G61" s="2">
        <f>IFERROR(__xludf.DUMMYFUNCTION("""COMPUTED_VALUE"""),45709.66666666667)</f>
        <v>45709.66667</v>
      </c>
      <c r="H61" s="1">
        <f>IFERROR(__xludf.DUMMYFUNCTION("""COMPUTED_VALUE"""),1084.84)</f>
        <v>1084.84</v>
      </c>
      <c r="J61" s="2">
        <f>IFERROR(__xludf.DUMMYFUNCTION("""COMPUTED_VALUE"""),45709.66666666667)</f>
        <v>45709.66667</v>
      </c>
      <c r="K61" s="1">
        <f>IFERROR(__xludf.DUMMYFUNCTION("""COMPUTED_VALUE"""),1098.77)</f>
        <v>1098.77</v>
      </c>
      <c r="M61" s="2">
        <f>IFERROR(__xludf.DUMMYFUNCTION("""COMPUTED_VALUE"""),45709.66666666667)</f>
        <v>45709.66667</v>
      </c>
      <c r="N61" s="1">
        <f>IFERROR(__xludf.DUMMYFUNCTION("""COMPUTED_VALUE"""),1.38169377E8)</f>
        <v>138169377</v>
      </c>
    </row>
    <row r="62">
      <c r="A62" s="2">
        <f>IFERROR(__xludf.DUMMYFUNCTION("""COMPUTED_VALUE"""),45716.66666666667)</f>
        <v>45716.66667</v>
      </c>
      <c r="B62" s="1">
        <f>IFERROR(__xludf.DUMMYFUNCTION("""COMPUTED_VALUE"""),1098.77)</f>
        <v>1098.77</v>
      </c>
      <c r="D62" s="2">
        <f>IFERROR(__xludf.DUMMYFUNCTION("""COMPUTED_VALUE"""),45716.66666666667)</f>
        <v>45716.66667</v>
      </c>
      <c r="E62" s="1">
        <f>IFERROR(__xludf.DUMMYFUNCTION("""COMPUTED_VALUE"""),1120.12)</f>
        <v>1120.12</v>
      </c>
      <c r="G62" s="2">
        <f>IFERROR(__xludf.DUMMYFUNCTION("""COMPUTED_VALUE"""),45716.66666666667)</f>
        <v>45716.66667</v>
      </c>
      <c r="H62" s="1">
        <f>IFERROR(__xludf.DUMMYFUNCTION("""COMPUTED_VALUE"""),1047.14)</f>
        <v>1047.14</v>
      </c>
      <c r="J62" s="2">
        <f>IFERROR(__xludf.DUMMYFUNCTION("""COMPUTED_VALUE"""),45716.66666666667)</f>
        <v>45716.66667</v>
      </c>
      <c r="K62" s="1">
        <f>IFERROR(__xludf.DUMMYFUNCTION("""COMPUTED_VALUE"""),1118.96)</f>
        <v>1118.96</v>
      </c>
      <c r="M62" s="2">
        <f>IFERROR(__xludf.DUMMYFUNCTION("""COMPUTED_VALUE"""),45716.66666666667)</f>
        <v>45716.66667</v>
      </c>
      <c r="N62" s="1">
        <f>IFERROR(__xludf.DUMMYFUNCTION("""COMPUTED_VALUE"""),2.01956739E8)</f>
        <v>201956739</v>
      </c>
    </row>
    <row r="63">
      <c r="A63" s="2">
        <f>IFERROR(__xludf.DUMMYFUNCTION("""COMPUTED_VALUE"""),45723.66666666667)</f>
        <v>45723.66667</v>
      </c>
      <c r="B63" s="1">
        <f>IFERROR(__xludf.DUMMYFUNCTION("""COMPUTED_VALUE"""),1118.96)</f>
        <v>1118.96</v>
      </c>
      <c r="D63" s="2">
        <f>IFERROR(__xludf.DUMMYFUNCTION("""COMPUTED_VALUE"""),45723.66666666667)</f>
        <v>45723.66667</v>
      </c>
      <c r="E63" s="1">
        <f>IFERROR(__xludf.DUMMYFUNCTION("""COMPUTED_VALUE"""),1136.02)</f>
        <v>1136.02</v>
      </c>
      <c r="G63" s="2">
        <f>IFERROR(__xludf.DUMMYFUNCTION("""COMPUTED_VALUE"""),45723.66666666667)</f>
        <v>45723.66667</v>
      </c>
      <c r="H63" s="1">
        <f>IFERROR(__xludf.DUMMYFUNCTION("""COMPUTED_VALUE"""),1013.48)</f>
        <v>1013.48</v>
      </c>
      <c r="J63" s="2">
        <f>IFERROR(__xludf.DUMMYFUNCTION("""COMPUTED_VALUE"""),45723.66666666667)</f>
        <v>45723.66667</v>
      </c>
      <c r="K63" s="1">
        <f>IFERROR(__xludf.DUMMYFUNCTION("""COMPUTED_VALUE"""),1041.41)</f>
        <v>1041.41</v>
      </c>
      <c r="M63" s="2">
        <f>IFERROR(__xludf.DUMMYFUNCTION("""COMPUTED_VALUE"""),45723.66666666667)</f>
        <v>45723.66667</v>
      </c>
      <c r="N63" s="1">
        <f>IFERROR(__xludf.DUMMYFUNCTION("""COMPUTED_VALUE"""),2.00524126E8)</f>
        <v>200524126</v>
      </c>
    </row>
    <row r="64">
      <c r="A64" s="2">
        <f>IFERROR(__xludf.DUMMYFUNCTION("""COMPUTED_VALUE"""),45730.66666666667)</f>
        <v>45730.66667</v>
      </c>
      <c r="B64" s="1">
        <f>IFERROR(__xludf.DUMMYFUNCTION("""COMPUTED_VALUE"""),1041.41)</f>
        <v>1041.41</v>
      </c>
      <c r="D64" s="2">
        <f>IFERROR(__xludf.DUMMYFUNCTION("""COMPUTED_VALUE"""),45730.66666666667)</f>
        <v>45730.66667</v>
      </c>
      <c r="E64" s="1">
        <f>IFERROR(__xludf.DUMMYFUNCTION("""COMPUTED_VALUE"""),1091.41)</f>
        <v>1091.41</v>
      </c>
      <c r="G64" s="2">
        <f>IFERROR(__xludf.DUMMYFUNCTION("""COMPUTED_VALUE"""),45730.66666666667)</f>
        <v>45730.66667</v>
      </c>
      <c r="H64" s="1">
        <f>IFERROR(__xludf.DUMMYFUNCTION("""COMPUTED_VALUE"""),1021.19)</f>
        <v>1021.19</v>
      </c>
      <c r="J64" s="2">
        <f>IFERROR(__xludf.DUMMYFUNCTION("""COMPUTED_VALUE"""),45730.66666666667)</f>
        <v>45730.66667</v>
      </c>
      <c r="K64" s="1">
        <f>IFERROR(__xludf.DUMMYFUNCTION("""COMPUTED_VALUE"""),1086.63)</f>
        <v>1086.63</v>
      </c>
      <c r="M64" s="2">
        <f>IFERROR(__xludf.DUMMYFUNCTION("""COMPUTED_VALUE"""),45730.66666666667)</f>
        <v>45730.66667</v>
      </c>
      <c r="N64" s="1">
        <f>IFERROR(__xludf.DUMMYFUNCTION("""COMPUTED_VALUE"""),1.9643778E8)</f>
        <v>196437780</v>
      </c>
    </row>
    <row r="65">
      <c r="A65" s="2">
        <f>IFERROR(__xludf.DUMMYFUNCTION("""COMPUTED_VALUE"""),45737.66666666667)</f>
        <v>45737.66667</v>
      </c>
      <c r="B65" s="1">
        <f>IFERROR(__xludf.DUMMYFUNCTION("""COMPUTED_VALUE"""),1086.63)</f>
        <v>1086.63</v>
      </c>
      <c r="D65" s="2">
        <f>IFERROR(__xludf.DUMMYFUNCTION("""COMPUTED_VALUE"""),45737.66666666667)</f>
        <v>45737.66667</v>
      </c>
      <c r="E65" s="1">
        <f>IFERROR(__xludf.DUMMYFUNCTION("""COMPUTED_VALUE"""),1136.68)</f>
        <v>1136.68</v>
      </c>
      <c r="G65" s="2">
        <f>IFERROR(__xludf.DUMMYFUNCTION("""COMPUTED_VALUE"""),45737.66666666667)</f>
        <v>45737.66667</v>
      </c>
      <c r="H65" s="1">
        <f>IFERROR(__xludf.DUMMYFUNCTION("""COMPUTED_VALUE"""),1083.89)</f>
        <v>1083.89</v>
      </c>
      <c r="J65" s="2">
        <f>IFERROR(__xludf.DUMMYFUNCTION("""COMPUTED_VALUE"""),45737.66666666667)</f>
        <v>45737.66667</v>
      </c>
      <c r="K65" s="1">
        <f>IFERROR(__xludf.DUMMYFUNCTION("""COMPUTED_VALUE"""),1124.96)</f>
        <v>1124.96</v>
      </c>
      <c r="M65" s="2">
        <f>IFERROR(__xludf.DUMMYFUNCTION("""COMPUTED_VALUE"""),45737.66666666667)</f>
        <v>45737.66667</v>
      </c>
      <c r="N65" s="1">
        <f>IFERROR(__xludf.DUMMYFUNCTION("""COMPUTED_VALUE"""),1.68261464E8)</f>
        <v>168261464</v>
      </c>
    </row>
    <row r="66">
      <c r="A66" s="2">
        <f>IFERROR(__xludf.DUMMYFUNCTION("""COMPUTED_VALUE"""),45744.66666666667)</f>
        <v>45744.66667</v>
      </c>
      <c r="B66" s="1">
        <f>IFERROR(__xludf.DUMMYFUNCTION("""COMPUTED_VALUE"""),1124.96)</f>
        <v>1124.96</v>
      </c>
      <c r="D66" s="2">
        <f>IFERROR(__xludf.DUMMYFUNCTION("""COMPUTED_VALUE"""),45744.66666666667)</f>
        <v>45744.66667</v>
      </c>
      <c r="E66" s="1">
        <f>IFERROR(__xludf.DUMMYFUNCTION("""COMPUTED_VALUE"""),1171.11)</f>
        <v>1171.11</v>
      </c>
      <c r="G66" s="2">
        <f>IFERROR(__xludf.DUMMYFUNCTION("""COMPUTED_VALUE"""),45744.66666666667)</f>
        <v>45744.66667</v>
      </c>
      <c r="H66" s="1">
        <f>IFERROR(__xludf.DUMMYFUNCTION("""COMPUTED_VALUE"""),1112.85)</f>
        <v>1112.85</v>
      </c>
      <c r="J66" s="2">
        <f>IFERROR(__xludf.DUMMYFUNCTION("""COMPUTED_VALUE"""),45744.66666666667)</f>
        <v>45744.66667</v>
      </c>
      <c r="K66" s="1">
        <f>IFERROR(__xludf.DUMMYFUNCTION("""COMPUTED_VALUE"""),1122.87)</f>
        <v>1122.87</v>
      </c>
      <c r="M66" s="2">
        <f>IFERROR(__xludf.DUMMYFUNCTION("""COMPUTED_VALUE"""),45744.66666666667)</f>
        <v>45744.66667</v>
      </c>
      <c r="N66" s="1">
        <f>IFERROR(__xludf.DUMMYFUNCTION("""COMPUTED_VALUE"""),1.58428111E8)</f>
        <v>158428111</v>
      </c>
    </row>
    <row r="67">
      <c r="A67" s="2">
        <f>IFERROR(__xludf.DUMMYFUNCTION("""COMPUTED_VALUE"""),45751.66666666667)</f>
        <v>45751.66667</v>
      </c>
      <c r="B67" s="1">
        <f>IFERROR(__xludf.DUMMYFUNCTION("""COMPUTED_VALUE"""),1122.87)</f>
        <v>1122.87</v>
      </c>
      <c r="D67" s="2">
        <f>IFERROR(__xludf.DUMMYFUNCTION("""COMPUTED_VALUE"""),45751.66666666667)</f>
        <v>45751.66667</v>
      </c>
      <c r="E67" s="1">
        <f>IFERROR(__xludf.DUMMYFUNCTION("""COMPUTED_VALUE"""),1158.45)</f>
        <v>1158.45</v>
      </c>
      <c r="G67" s="2">
        <f>IFERROR(__xludf.DUMMYFUNCTION("""COMPUTED_VALUE"""),45751.66666666667)</f>
        <v>45751.66667</v>
      </c>
      <c r="H67" s="1">
        <f>IFERROR(__xludf.DUMMYFUNCTION("""COMPUTED_VALUE"""),966.4)</f>
        <v>966.4</v>
      </c>
      <c r="J67" s="2">
        <f>IFERROR(__xludf.DUMMYFUNCTION("""COMPUTED_VALUE"""),45751.66666666667)</f>
        <v>45751.66667</v>
      </c>
      <c r="K67" s="1">
        <f>IFERROR(__xludf.DUMMYFUNCTION("""COMPUTED_VALUE"""),975.65)</f>
        <v>975.65</v>
      </c>
      <c r="M67" s="2">
        <f>IFERROR(__xludf.DUMMYFUNCTION("""COMPUTED_VALUE"""),45751.66666666667)</f>
        <v>45751.66667</v>
      </c>
      <c r="N67" s="1">
        <f>IFERROR(__xludf.DUMMYFUNCTION("""COMPUTED_VALUE"""),2.53976691E8)</f>
        <v>253976691</v>
      </c>
    </row>
    <row r="68">
      <c r="A68" s="2">
        <f>IFERROR(__xludf.DUMMYFUNCTION("""COMPUTED_VALUE"""),45758.66666666667)</f>
        <v>45758.66667</v>
      </c>
      <c r="B68" s="1">
        <f>IFERROR(__xludf.DUMMYFUNCTION("""COMPUTED_VALUE"""),975.65)</f>
        <v>975.65</v>
      </c>
      <c r="D68" s="2">
        <f>IFERROR(__xludf.DUMMYFUNCTION("""COMPUTED_VALUE"""),45758.66666666667)</f>
        <v>45758.66667</v>
      </c>
      <c r="E68" s="1">
        <f>IFERROR(__xludf.DUMMYFUNCTION("""COMPUTED_VALUE"""),1045.79)</f>
        <v>1045.79</v>
      </c>
      <c r="G68" s="2">
        <f>IFERROR(__xludf.DUMMYFUNCTION("""COMPUTED_VALUE"""),45758.66666666667)</f>
        <v>45758.66667</v>
      </c>
      <c r="H68" s="1">
        <f>IFERROR(__xludf.DUMMYFUNCTION("""COMPUTED_VALUE"""),925.07)</f>
        <v>925.07</v>
      </c>
      <c r="J68" s="2">
        <f>IFERROR(__xludf.DUMMYFUNCTION("""COMPUTED_VALUE"""),45758.66666666667)</f>
        <v>45758.66667</v>
      </c>
      <c r="K68" s="1">
        <f>IFERROR(__xludf.DUMMYFUNCTION("""COMPUTED_VALUE"""),1021.12)</f>
        <v>1021.12</v>
      </c>
      <c r="M68" s="2">
        <f>IFERROR(__xludf.DUMMYFUNCTION("""COMPUTED_VALUE"""),45758.66666666667)</f>
        <v>45758.66667</v>
      </c>
      <c r="N68" s="1">
        <f>IFERROR(__xludf.DUMMYFUNCTION("""COMPUTED_VALUE"""),2.90728423E8)</f>
        <v>290728423</v>
      </c>
    </row>
    <row r="69">
      <c r="A69" s="2">
        <f>IFERROR(__xludf.DUMMYFUNCTION("""COMPUTED_VALUE"""),45764.66666666667)</f>
        <v>45764.66667</v>
      </c>
      <c r="B69" s="1">
        <f>IFERROR(__xludf.DUMMYFUNCTION("""COMPUTED_VALUE"""),1021.12)</f>
        <v>1021.12</v>
      </c>
      <c r="D69" s="2">
        <f>IFERROR(__xludf.DUMMYFUNCTION("""COMPUTED_VALUE"""),45764.66666666667)</f>
        <v>45764.66667</v>
      </c>
      <c r="E69" s="1">
        <f>IFERROR(__xludf.DUMMYFUNCTION("""COMPUTED_VALUE"""),1085.65)</f>
        <v>1085.65</v>
      </c>
      <c r="G69" s="2">
        <f>IFERROR(__xludf.DUMMYFUNCTION("""COMPUTED_VALUE"""),45764.66666666667)</f>
        <v>45764.66667</v>
      </c>
      <c r="H69" s="1">
        <f>IFERROR(__xludf.DUMMYFUNCTION("""COMPUTED_VALUE"""),1021.12)</f>
        <v>1021.12</v>
      </c>
      <c r="J69" s="2">
        <f>IFERROR(__xludf.DUMMYFUNCTION("""COMPUTED_VALUE"""),45764.66666666667)</f>
        <v>45764.66667</v>
      </c>
      <c r="K69" s="1">
        <f>IFERROR(__xludf.DUMMYFUNCTION("""COMPUTED_VALUE"""),1065.24)</f>
        <v>1065.24</v>
      </c>
      <c r="M69" s="2">
        <f>IFERROR(__xludf.DUMMYFUNCTION("""COMPUTED_VALUE"""),45764.66666666667)</f>
        <v>45764.66667</v>
      </c>
      <c r="N69" s="1">
        <f>IFERROR(__xludf.DUMMYFUNCTION("""COMPUTED_VALUE"""),1.44901093E8)</f>
        <v>144901093</v>
      </c>
    </row>
    <row r="70">
      <c r="A70" s="2">
        <f>IFERROR(__xludf.DUMMYFUNCTION("""COMPUTED_VALUE"""),45772.66666666667)</f>
        <v>45772.66667</v>
      </c>
      <c r="B70" s="1">
        <f>IFERROR(__xludf.DUMMYFUNCTION("""COMPUTED_VALUE"""),1065.24)</f>
        <v>1065.24</v>
      </c>
      <c r="D70" s="2">
        <f>IFERROR(__xludf.DUMMYFUNCTION("""COMPUTED_VALUE"""),45772.66666666667)</f>
        <v>45772.66667</v>
      </c>
      <c r="E70" s="1">
        <f>IFERROR(__xludf.DUMMYFUNCTION("""COMPUTED_VALUE"""),1079.26)</f>
        <v>1079.26</v>
      </c>
      <c r="G70" s="2">
        <f>IFERROR(__xludf.DUMMYFUNCTION("""COMPUTED_VALUE"""),45772.66666666667)</f>
        <v>45772.66667</v>
      </c>
      <c r="H70" s="1">
        <f>IFERROR(__xludf.DUMMYFUNCTION("""COMPUTED_VALUE"""),1004.98)</f>
        <v>1004.98</v>
      </c>
      <c r="J70" s="2">
        <f>IFERROR(__xludf.DUMMYFUNCTION("""COMPUTED_VALUE"""),45772.66666666667)</f>
        <v>45772.66667</v>
      </c>
      <c r="K70" s="1">
        <f>IFERROR(__xludf.DUMMYFUNCTION("""COMPUTED_VALUE"""),1070.13)</f>
        <v>1070.13</v>
      </c>
      <c r="M70" s="2">
        <f>IFERROR(__xludf.DUMMYFUNCTION("""COMPUTED_VALUE"""),45772.66666666667)</f>
        <v>45772.66667</v>
      </c>
      <c r="N70" s="1">
        <f>IFERROR(__xludf.DUMMYFUNCTION("""COMPUTED_VALUE"""),1.72351426E8)</f>
        <v>172351426</v>
      </c>
    </row>
    <row r="71">
      <c r="A71" s="2">
        <f>IFERROR(__xludf.DUMMYFUNCTION("""COMPUTED_VALUE"""),45779.66666666667)</f>
        <v>45779.66667</v>
      </c>
      <c r="B71" s="1">
        <f>IFERROR(__xludf.DUMMYFUNCTION("""COMPUTED_VALUE"""),1070.13)</f>
        <v>1070.13</v>
      </c>
      <c r="D71" s="2">
        <f>IFERROR(__xludf.DUMMYFUNCTION("""COMPUTED_VALUE"""),45779.66666666667)</f>
        <v>45779.66667</v>
      </c>
      <c r="E71" s="1">
        <f>IFERROR(__xludf.DUMMYFUNCTION("""COMPUTED_VALUE"""),1088.25)</f>
        <v>1088.25</v>
      </c>
      <c r="G71" s="2">
        <f>IFERROR(__xludf.DUMMYFUNCTION("""COMPUTED_VALUE"""),45779.66666666667)</f>
        <v>45779.66667</v>
      </c>
      <c r="H71" s="1">
        <f>IFERROR(__xludf.DUMMYFUNCTION("""COMPUTED_VALUE"""),1029.22)</f>
        <v>1029.22</v>
      </c>
      <c r="J71" s="2">
        <f>IFERROR(__xludf.DUMMYFUNCTION("""COMPUTED_VALUE"""),45779.66666666667)</f>
        <v>45779.66667</v>
      </c>
      <c r="K71" s="1">
        <f>IFERROR(__xludf.DUMMYFUNCTION("""COMPUTED_VALUE"""),1056.26)</f>
        <v>1056.26</v>
      </c>
      <c r="M71" s="2">
        <f>IFERROR(__xludf.DUMMYFUNCTION("""COMPUTED_VALUE"""),45779.66666666667)</f>
        <v>45779.66667</v>
      </c>
      <c r="N71" s="1">
        <f>IFERROR(__xludf.DUMMYFUNCTION("""COMPUTED_VALUE"""),1.69745657E8)</f>
        <v>169745657</v>
      </c>
    </row>
    <row r="72">
      <c r="A72" s="2">
        <f>IFERROR(__xludf.DUMMYFUNCTION("""COMPUTED_VALUE"""),45786.66666666667)</f>
        <v>45786.66667</v>
      </c>
      <c r="B72" s="1">
        <f>IFERROR(__xludf.DUMMYFUNCTION("""COMPUTED_VALUE"""),1056.26)</f>
        <v>1056.26</v>
      </c>
      <c r="D72" s="2">
        <f>IFERROR(__xludf.DUMMYFUNCTION("""COMPUTED_VALUE"""),45786.66666666667)</f>
        <v>45786.66667</v>
      </c>
      <c r="E72" s="1">
        <f>IFERROR(__xludf.DUMMYFUNCTION("""COMPUTED_VALUE"""),1064.99)</f>
        <v>1064.99</v>
      </c>
      <c r="G72" s="2">
        <f>IFERROR(__xludf.DUMMYFUNCTION("""COMPUTED_VALUE"""),45786.66666666667)</f>
        <v>45786.66667</v>
      </c>
      <c r="H72" s="1">
        <f>IFERROR(__xludf.DUMMYFUNCTION("""COMPUTED_VALUE"""),1021.22)</f>
        <v>1021.22</v>
      </c>
      <c r="J72" s="2">
        <f>IFERROR(__xludf.DUMMYFUNCTION("""COMPUTED_VALUE"""),45786.66666666667)</f>
        <v>45786.66667</v>
      </c>
      <c r="K72" s="1">
        <f>IFERROR(__xludf.DUMMYFUNCTION("""COMPUTED_VALUE"""),1044.41)</f>
        <v>1044.41</v>
      </c>
      <c r="M72" s="2">
        <f>IFERROR(__xludf.DUMMYFUNCTION("""COMPUTED_VALUE"""),45786.66666666667)</f>
        <v>45786.66667</v>
      </c>
      <c r="N72" s="1">
        <f>IFERROR(__xludf.DUMMYFUNCTION("""COMPUTED_VALUE"""),1.81958407E8)</f>
        <v>181958407</v>
      </c>
    </row>
    <row r="73">
      <c r="A73" s="2">
        <f>IFERROR(__xludf.DUMMYFUNCTION("""COMPUTED_VALUE"""),45793.66666666667)</f>
        <v>45793.66667</v>
      </c>
      <c r="B73" s="1">
        <f>IFERROR(__xludf.DUMMYFUNCTION("""COMPUTED_VALUE"""),1044.41)</f>
        <v>1044.41</v>
      </c>
      <c r="D73" s="2">
        <f>IFERROR(__xludf.DUMMYFUNCTION("""COMPUTED_VALUE"""),45793.66666666667)</f>
        <v>45793.66667</v>
      </c>
      <c r="E73" s="1">
        <f>IFERROR(__xludf.DUMMYFUNCTION("""COMPUTED_VALUE"""),1077.86)</f>
        <v>1077.86</v>
      </c>
      <c r="G73" s="2">
        <f>IFERROR(__xludf.DUMMYFUNCTION("""COMPUTED_VALUE"""),45793.66666666667)</f>
        <v>45793.66667</v>
      </c>
      <c r="H73" s="1">
        <f>IFERROR(__xludf.DUMMYFUNCTION("""COMPUTED_VALUE"""),1038.13)</f>
        <v>1038.13</v>
      </c>
      <c r="J73" s="2">
        <f>IFERROR(__xludf.DUMMYFUNCTION("""COMPUTED_VALUE"""),45793.66666666667)</f>
        <v>45793.66667</v>
      </c>
      <c r="K73" s="1">
        <f>IFERROR(__xludf.DUMMYFUNCTION("""COMPUTED_VALUE"""),1068.97)</f>
        <v>1068.97</v>
      </c>
      <c r="M73" s="2">
        <f>IFERROR(__xludf.DUMMYFUNCTION("""COMPUTED_VALUE"""),45793.66666666667)</f>
        <v>45793.66667</v>
      </c>
      <c r="N73" s="1">
        <f>IFERROR(__xludf.DUMMYFUNCTION("""COMPUTED_VALUE"""),2.83612109E8)</f>
        <v>283612109</v>
      </c>
    </row>
    <row r="74">
      <c r="A74" s="2">
        <f>IFERROR(__xludf.DUMMYFUNCTION("""COMPUTED_VALUE"""),45800.66666666667)</f>
        <v>45800.66667</v>
      </c>
      <c r="B74" s="1">
        <f>IFERROR(__xludf.DUMMYFUNCTION("""COMPUTED_VALUE"""),1068.97)</f>
        <v>1068.97</v>
      </c>
      <c r="D74" s="2">
        <f>IFERROR(__xludf.DUMMYFUNCTION("""COMPUTED_VALUE"""),45800.66666666667)</f>
        <v>45800.66667</v>
      </c>
      <c r="E74" s="1">
        <f>IFERROR(__xludf.DUMMYFUNCTION("""COMPUTED_VALUE"""),1068.97)</f>
        <v>1068.97</v>
      </c>
      <c r="G74" s="2">
        <f>IFERROR(__xludf.DUMMYFUNCTION("""COMPUTED_VALUE"""),45800.66666666667)</f>
        <v>45800.66667</v>
      </c>
      <c r="H74" s="1">
        <f>IFERROR(__xludf.DUMMYFUNCTION("""COMPUTED_VALUE"""),1025.16)</f>
        <v>1025.16</v>
      </c>
      <c r="J74" s="2">
        <f>IFERROR(__xludf.DUMMYFUNCTION("""COMPUTED_VALUE"""),45800.66666666667)</f>
        <v>45800.66667</v>
      </c>
      <c r="K74" s="1">
        <f>IFERROR(__xludf.DUMMYFUNCTION("""COMPUTED_VALUE"""),1048.03)</f>
        <v>1048.03</v>
      </c>
      <c r="M74" s="2">
        <f>IFERROR(__xludf.DUMMYFUNCTION("""COMPUTED_VALUE"""),45800.66666666667)</f>
        <v>45800.66667</v>
      </c>
      <c r="N74" s="1">
        <f>IFERROR(__xludf.DUMMYFUNCTION("""COMPUTED_VALUE"""),1.93202613E8)</f>
        <v>193202613</v>
      </c>
    </row>
    <row r="75">
      <c r="A75" s="2">
        <f>IFERROR(__xludf.DUMMYFUNCTION("""COMPUTED_VALUE"""),45807.66666666667)</f>
        <v>45807.66667</v>
      </c>
      <c r="B75" s="1">
        <f>IFERROR(__xludf.DUMMYFUNCTION("""COMPUTED_VALUE"""),1048.03)</f>
        <v>1048.03</v>
      </c>
      <c r="D75" s="2">
        <f>IFERROR(__xludf.DUMMYFUNCTION("""COMPUTED_VALUE"""),45807.66666666667)</f>
        <v>45807.66667</v>
      </c>
      <c r="E75" s="1">
        <f>IFERROR(__xludf.DUMMYFUNCTION("""COMPUTED_VALUE"""),1067.36)</f>
        <v>1067.36</v>
      </c>
      <c r="G75" s="2">
        <f>IFERROR(__xludf.DUMMYFUNCTION("""COMPUTED_VALUE"""),45807.66666666667)</f>
        <v>45807.66667</v>
      </c>
      <c r="H75" s="1">
        <f>IFERROR(__xludf.DUMMYFUNCTION("""COMPUTED_VALUE"""),1042.46)</f>
        <v>1042.46</v>
      </c>
      <c r="J75" s="2">
        <f>IFERROR(__xludf.DUMMYFUNCTION("""COMPUTED_VALUE"""),45807.66666666667)</f>
        <v>45807.66667</v>
      </c>
      <c r="K75" s="1">
        <f>IFERROR(__xludf.DUMMYFUNCTION("""COMPUTED_VALUE"""),1060.53)</f>
        <v>1060.53</v>
      </c>
      <c r="M75" s="2">
        <f>IFERROR(__xludf.DUMMYFUNCTION("""COMPUTED_VALUE"""),45807.66666666667)</f>
        <v>45807.66667</v>
      </c>
      <c r="N75" s="1">
        <f>IFERROR(__xludf.DUMMYFUNCTION("""COMPUTED_VALUE"""),1.72551816E8)</f>
        <v>172551816</v>
      </c>
    </row>
    <row r="76">
      <c r="A76" s="2">
        <f>IFERROR(__xludf.DUMMYFUNCTION("""COMPUTED_VALUE"""),45814.66666666667)</f>
        <v>45814.66667</v>
      </c>
      <c r="B76" s="1">
        <f>IFERROR(__xludf.DUMMYFUNCTION("""COMPUTED_VALUE"""),1060.53)</f>
        <v>1060.53</v>
      </c>
      <c r="D76" s="2">
        <f>IFERROR(__xludf.DUMMYFUNCTION("""COMPUTED_VALUE"""),45814.66666666667)</f>
        <v>45814.66667</v>
      </c>
      <c r="E76" s="1">
        <f>IFERROR(__xludf.DUMMYFUNCTION("""COMPUTED_VALUE"""),1091.54)</f>
        <v>1091.54</v>
      </c>
      <c r="G76" s="2">
        <f>IFERROR(__xludf.DUMMYFUNCTION("""COMPUTED_VALUE"""),45814.66666666667)</f>
        <v>45814.66667</v>
      </c>
      <c r="H76" s="1">
        <f>IFERROR(__xludf.DUMMYFUNCTION("""COMPUTED_VALUE"""),1056.23)</f>
        <v>1056.23</v>
      </c>
      <c r="J76" s="2">
        <f>IFERROR(__xludf.DUMMYFUNCTION("""COMPUTED_VALUE"""),45814.66666666667)</f>
        <v>45814.66667</v>
      </c>
      <c r="K76" s="1">
        <f>IFERROR(__xludf.DUMMYFUNCTION("""COMPUTED_VALUE"""),1078.04)</f>
        <v>1078.04</v>
      </c>
      <c r="M76" s="2">
        <f>IFERROR(__xludf.DUMMYFUNCTION("""COMPUTED_VALUE"""),45814.66666666667)</f>
        <v>45814.66667</v>
      </c>
      <c r="N76" s="1">
        <f>IFERROR(__xludf.DUMMYFUNCTION("""COMPUTED_VALUE"""),1.86996529E8)</f>
        <v>186996529</v>
      </c>
    </row>
    <row r="77">
      <c r="A77" s="2">
        <f>IFERROR(__xludf.DUMMYFUNCTION("""COMPUTED_VALUE"""),45821.66666666667)</f>
        <v>45821.66667</v>
      </c>
      <c r="B77" s="1">
        <f>IFERROR(__xludf.DUMMYFUNCTION("""COMPUTED_VALUE"""),1078.04)</f>
        <v>1078.04</v>
      </c>
      <c r="D77" s="2">
        <f>IFERROR(__xludf.DUMMYFUNCTION("""COMPUTED_VALUE"""),45821.66666666667)</f>
        <v>45821.66667</v>
      </c>
      <c r="E77" s="1">
        <f>IFERROR(__xludf.DUMMYFUNCTION("""COMPUTED_VALUE"""),1085.34)</f>
        <v>1085.34</v>
      </c>
      <c r="G77" s="2">
        <f>IFERROR(__xludf.DUMMYFUNCTION("""COMPUTED_VALUE"""),45821.66666666667)</f>
        <v>45821.66667</v>
      </c>
      <c r="H77" s="1">
        <f>IFERROR(__xludf.DUMMYFUNCTION("""COMPUTED_VALUE"""),1044.06)</f>
        <v>1044.06</v>
      </c>
      <c r="J77" s="2">
        <f>IFERROR(__xludf.DUMMYFUNCTION("""COMPUTED_VALUE"""),45821.66666666667)</f>
        <v>45821.66667</v>
      </c>
      <c r="K77" s="1">
        <f>IFERROR(__xludf.DUMMYFUNCTION("""COMPUTED_VALUE"""),1077.08)</f>
        <v>1077.08</v>
      </c>
      <c r="M77" s="2">
        <f>IFERROR(__xludf.DUMMYFUNCTION("""COMPUTED_VALUE"""),45821.66666666667)</f>
        <v>45821.66667</v>
      </c>
      <c r="N77" s="1">
        <f>IFERROR(__xludf.DUMMYFUNCTION("""COMPUTED_VALUE"""),1.82271832E8)</f>
        <v>182271832</v>
      </c>
    </row>
    <row r="78">
      <c r="A78" s="2">
        <f>IFERROR(__xludf.DUMMYFUNCTION("""COMPUTED_VALUE"""),45828.66666666667)</f>
        <v>45828.66667</v>
      </c>
      <c r="B78" s="1">
        <f>IFERROR(__xludf.DUMMYFUNCTION("""COMPUTED_VALUE"""),1077.08)</f>
        <v>1077.08</v>
      </c>
      <c r="D78" s="2">
        <f>IFERROR(__xludf.DUMMYFUNCTION("""COMPUTED_VALUE"""),45828.66666666667)</f>
        <v>45828.66667</v>
      </c>
      <c r="E78" s="1">
        <f>IFERROR(__xludf.DUMMYFUNCTION("""COMPUTED_VALUE"""),1090.08)</f>
        <v>1090.08</v>
      </c>
      <c r="G78" s="2">
        <f>IFERROR(__xludf.DUMMYFUNCTION("""COMPUTED_VALUE"""),45828.66666666667)</f>
        <v>45828.66667</v>
      </c>
      <c r="H78" s="1">
        <f>IFERROR(__xludf.DUMMYFUNCTION("""COMPUTED_VALUE"""),1048.58)</f>
        <v>1048.58</v>
      </c>
      <c r="J78" s="2">
        <f>IFERROR(__xludf.DUMMYFUNCTION("""COMPUTED_VALUE"""),45828.66666666667)</f>
        <v>45828.66667</v>
      </c>
      <c r="K78" s="1">
        <f>IFERROR(__xludf.DUMMYFUNCTION("""COMPUTED_VALUE"""),1073.22)</f>
        <v>1073.22</v>
      </c>
      <c r="M78" s="2">
        <f>IFERROR(__xludf.DUMMYFUNCTION("""COMPUTED_VALUE"""),45828.66666666667)</f>
        <v>45828.66667</v>
      </c>
      <c r="N78" s="1">
        <f>IFERROR(__xludf.DUMMYFUNCTION("""COMPUTED_VALUE"""),1.99065205E8)</f>
        <v>199065205</v>
      </c>
    </row>
    <row r="79">
      <c r="A79" s="2">
        <f>IFERROR(__xludf.DUMMYFUNCTION("""COMPUTED_VALUE"""),45835.66666666667)</f>
        <v>45835.66667</v>
      </c>
      <c r="B79" s="1">
        <f>IFERROR(__xludf.DUMMYFUNCTION("""COMPUTED_VALUE"""),1073.22)</f>
        <v>1073.22</v>
      </c>
      <c r="D79" s="2">
        <f>IFERROR(__xludf.DUMMYFUNCTION("""COMPUTED_VALUE"""),45835.66666666667)</f>
        <v>45835.66667</v>
      </c>
      <c r="E79" s="1">
        <f>IFERROR(__xludf.DUMMYFUNCTION("""COMPUTED_VALUE"""),1104.19)</f>
        <v>1104.19</v>
      </c>
      <c r="G79" s="2">
        <f>IFERROR(__xludf.DUMMYFUNCTION("""COMPUTED_VALUE"""),45835.66666666667)</f>
        <v>45835.66667</v>
      </c>
      <c r="H79" s="1">
        <f>IFERROR(__xludf.DUMMYFUNCTION("""COMPUTED_VALUE"""),1051.32)</f>
        <v>1051.32</v>
      </c>
      <c r="J79" s="2">
        <f>IFERROR(__xludf.DUMMYFUNCTION("""COMPUTED_VALUE"""),45835.66666666667)</f>
        <v>45835.66667</v>
      </c>
      <c r="K79" s="1">
        <f>IFERROR(__xludf.DUMMYFUNCTION("""COMPUTED_VALUE"""),1096.47)</f>
        <v>1096.47</v>
      </c>
      <c r="M79" s="2">
        <f>IFERROR(__xludf.DUMMYFUNCTION("""COMPUTED_VALUE"""),45835.66666666667)</f>
        <v>45835.66667</v>
      </c>
      <c r="N79" s="1">
        <f>IFERROR(__xludf.DUMMYFUNCTION("""COMPUTED_VALUE"""),2.45582811E8)</f>
        <v>245582811</v>
      </c>
    </row>
    <row r="80">
      <c r="A80" s="2">
        <f>IFERROR(__xludf.DUMMYFUNCTION("""COMPUTED_VALUE"""),45841.54166666667)</f>
        <v>45841.54167</v>
      </c>
      <c r="B80" s="1">
        <f>IFERROR(__xludf.DUMMYFUNCTION("""COMPUTED_VALUE"""),1096.47)</f>
        <v>1096.47</v>
      </c>
      <c r="D80" s="2">
        <f>IFERROR(__xludf.DUMMYFUNCTION("""COMPUTED_VALUE"""),45841.54166666667)</f>
        <v>45841.54167</v>
      </c>
      <c r="E80" s="1">
        <f>IFERROR(__xludf.DUMMYFUNCTION("""COMPUTED_VALUE"""),1110.85)</f>
        <v>1110.85</v>
      </c>
      <c r="G80" s="2">
        <f>IFERROR(__xludf.DUMMYFUNCTION("""COMPUTED_VALUE"""),45841.54166666667)</f>
        <v>45841.54167</v>
      </c>
      <c r="H80" s="1">
        <f>IFERROR(__xludf.DUMMYFUNCTION("""COMPUTED_VALUE"""),1055.77)</f>
        <v>1055.77</v>
      </c>
      <c r="J80" s="2">
        <f>IFERROR(__xludf.DUMMYFUNCTION("""COMPUTED_VALUE"""),45841.54166666667)</f>
        <v>45841.54167</v>
      </c>
      <c r="K80" s="1">
        <f>IFERROR(__xludf.DUMMYFUNCTION("""COMPUTED_VALUE"""),1074.1)</f>
        <v>1074.1</v>
      </c>
      <c r="M80" s="2">
        <f>IFERROR(__xludf.DUMMYFUNCTION("""COMPUTED_VALUE"""),45841.54166666667)</f>
        <v>45841.54167</v>
      </c>
      <c r="N80" s="1">
        <f>IFERROR(__xludf.DUMMYFUNCTION("""COMPUTED_VALUE"""),2.00931579E8)</f>
        <v>200931579</v>
      </c>
    </row>
    <row r="81">
      <c r="A81" s="2">
        <f>IFERROR(__xludf.DUMMYFUNCTION("""COMPUTED_VALUE"""),45849.66666666667)</f>
        <v>45849.66667</v>
      </c>
      <c r="B81" s="1">
        <f>IFERROR(__xludf.DUMMYFUNCTION("""COMPUTED_VALUE"""),1074.1)</f>
        <v>1074.1</v>
      </c>
      <c r="D81" s="2">
        <f>IFERROR(__xludf.DUMMYFUNCTION("""COMPUTED_VALUE"""),45849.66666666667)</f>
        <v>45849.66667</v>
      </c>
      <c r="E81" s="1">
        <f>IFERROR(__xludf.DUMMYFUNCTION("""COMPUTED_VALUE"""),1074.93)</f>
        <v>1074.93</v>
      </c>
      <c r="G81" s="2">
        <f>IFERROR(__xludf.DUMMYFUNCTION("""COMPUTED_VALUE"""),45849.66666666667)</f>
        <v>45849.66667</v>
      </c>
      <c r="H81" s="1">
        <f>IFERROR(__xludf.DUMMYFUNCTION("""COMPUTED_VALUE"""),1039.43)</f>
        <v>1039.43</v>
      </c>
      <c r="J81" s="2">
        <f>IFERROR(__xludf.DUMMYFUNCTION("""COMPUTED_VALUE"""),45849.66666666667)</f>
        <v>45849.66667</v>
      </c>
      <c r="K81" s="1">
        <f>IFERROR(__xludf.DUMMYFUNCTION("""COMPUTED_VALUE"""),1059.92)</f>
        <v>1059.92</v>
      </c>
      <c r="M81" s="2">
        <f>IFERROR(__xludf.DUMMYFUNCTION("""COMPUTED_VALUE"""),45849.66666666667)</f>
        <v>45849.66667</v>
      </c>
      <c r="N81" s="1">
        <f>IFERROR(__xludf.DUMMYFUNCTION("""COMPUTED_VALUE"""),1.85723717E8)</f>
        <v>185723717</v>
      </c>
    </row>
    <row r="82">
      <c r="A82" s="2">
        <f>IFERROR(__xludf.DUMMYFUNCTION("""COMPUTED_VALUE"""),45856.66666666667)</f>
        <v>45856.66667</v>
      </c>
      <c r="B82" s="1">
        <f>IFERROR(__xludf.DUMMYFUNCTION("""COMPUTED_VALUE"""),1059.92)</f>
        <v>1059.92</v>
      </c>
      <c r="D82" s="2">
        <f>IFERROR(__xludf.DUMMYFUNCTION("""COMPUTED_VALUE"""),45856.66666666667)</f>
        <v>45856.66667</v>
      </c>
      <c r="E82" s="1">
        <f>IFERROR(__xludf.DUMMYFUNCTION("""COMPUTED_VALUE"""),1084.62)</f>
        <v>1084.62</v>
      </c>
      <c r="G82" s="2">
        <f>IFERROR(__xludf.DUMMYFUNCTION("""COMPUTED_VALUE"""),45856.66666666667)</f>
        <v>45856.66667</v>
      </c>
      <c r="H82" s="1">
        <f>IFERROR(__xludf.DUMMYFUNCTION("""COMPUTED_VALUE"""),1034.77)</f>
        <v>1034.77</v>
      </c>
      <c r="J82" s="2">
        <f>IFERROR(__xludf.DUMMYFUNCTION("""COMPUTED_VALUE"""),45856.66666666667)</f>
        <v>45856.66667</v>
      </c>
      <c r="K82" s="1">
        <f>IFERROR(__xludf.DUMMYFUNCTION("""COMPUTED_VALUE"""),1077.85)</f>
        <v>1077.85</v>
      </c>
      <c r="M82" s="2">
        <f>IFERROR(__xludf.DUMMYFUNCTION("""COMPUTED_VALUE"""),45856.66666666667)</f>
        <v>45856.66667</v>
      </c>
      <c r="N82" s="1">
        <f>IFERROR(__xludf.DUMMYFUNCTION("""COMPUTED_VALUE"""),2.01339164E8)</f>
        <v>201339164</v>
      </c>
    </row>
    <row r="83">
      <c r="A83" s="2">
        <f>IFERROR(__xludf.DUMMYFUNCTION("""COMPUTED_VALUE"""),45863.66666666667)</f>
        <v>45863.66667</v>
      </c>
      <c r="B83" s="1">
        <f>IFERROR(__xludf.DUMMYFUNCTION("""COMPUTED_VALUE"""),1077.85)</f>
        <v>1077.85</v>
      </c>
      <c r="D83" s="2">
        <f>IFERROR(__xludf.DUMMYFUNCTION("""COMPUTED_VALUE"""),45863.66666666667)</f>
        <v>45863.66667</v>
      </c>
      <c r="E83" s="1">
        <f>IFERROR(__xludf.DUMMYFUNCTION("""COMPUTED_VALUE"""),1077.85)</f>
        <v>1077.85</v>
      </c>
      <c r="G83" s="2">
        <f>IFERROR(__xludf.DUMMYFUNCTION("""COMPUTED_VALUE"""),45863.66666666667)</f>
        <v>45863.66667</v>
      </c>
      <c r="H83" s="1">
        <f>IFERROR(__xludf.DUMMYFUNCTION("""COMPUTED_VALUE"""),1023.48)</f>
        <v>1023.48</v>
      </c>
      <c r="J83" s="2">
        <f>IFERROR(__xludf.DUMMYFUNCTION("""COMPUTED_VALUE"""),45863.66666666667)</f>
        <v>45863.66667</v>
      </c>
      <c r="K83" s="1">
        <f>IFERROR(__xludf.DUMMYFUNCTION("""COMPUTED_VALUE"""),1040.12)</f>
        <v>1040.12</v>
      </c>
      <c r="M83" s="2">
        <f>IFERROR(__xludf.DUMMYFUNCTION("""COMPUTED_VALUE"""),45863.66666666667)</f>
        <v>45863.66667</v>
      </c>
      <c r="N83" s="1">
        <f>IFERROR(__xludf.DUMMYFUNCTION("""COMPUTED_VALUE"""),2.18896203E8)</f>
        <v>218896203</v>
      </c>
    </row>
    <row r="84">
      <c r="A84" s="2">
        <f>IFERROR(__xludf.DUMMYFUNCTION("""COMPUTED_VALUE"""),45870.66666666667)</f>
        <v>45870.66667</v>
      </c>
      <c r="B84" s="1">
        <f>IFERROR(__xludf.DUMMYFUNCTION("""COMPUTED_VALUE"""),1040.12)</f>
        <v>1040.12</v>
      </c>
      <c r="D84" s="2">
        <f>IFERROR(__xludf.DUMMYFUNCTION("""COMPUTED_VALUE"""),45870.66666666667)</f>
        <v>45870.66667</v>
      </c>
      <c r="E84" s="1">
        <f>IFERROR(__xludf.DUMMYFUNCTION("""COMPUTED_VALUE"""),1075.26)</f>
        <v>1075.26</v>
      </c>
      <c r="G84" s="2">
        <f>IFERROR(__xludf.DUMMYFUNCTION("""COMPUTED_VALUE"""),45870.66666666667)</f>
        <v>45870.66667</v>
      </c>
      <c r="H84" s="1">
        <f>IFERROR(__xludf.DUMMYFUNCTION("""COMPUTED_VALUE"""),1037.11)</f>
        <v>1037.11</v>
      </c>
      <c r="J84" s="2">
        <f>IFERROR(__xludf.DUMMYFUNCTION("""COMPUTED_VALUE"""),45870.66666666667)</f>
        <v>45870.66667</v>
      </c>
      <c r="K84" s="1">
        <f>IFERROR(__xludf.DUMMYFUNCTION("""COMPUTED_VALUE"""),1061.19)</f>
        <v>1061.19</v>
      </c>
      <c r="M84" s="2">
        <f>IFERROR(__xludf.DUMMYFUNCTION("""COMPUTED_VALUE"""),45870.66666666667)</f>
        <v>45870.66667</v>
      </c>
      <c r="N84" s="1">
        <f>IFERROR(__xludf.DUMMYFUNCTION("""COMPUTED_VALUE"""),2.0091565E8)</f>
        <v>200915650</v>
      </c>
    </row>
    <row r="85">
      <c r="A85" s="2">
        <f>IFERROR(__xludf.DUMMYFUNCTION("""COMPUTED_VALUE"""),45877.66666666667)</f>
        <v>45877.66667</v>
      </c>
      <c r="B85" s="1">
        <f>IFERROR(__xludf.DUMMYFUNCTION("""COMPUTED_VALUE"""),1061.19)</f>
        <v>1061.19</v>
      </c>
      <c r="D85" s="2">
        <f>IFERROR(__xludf.DUMMYFUNCTION("""COMPUTED_VALUE"""),45877.66666666667)</f>
        <v>45877.66667</v>
      </c>
      <c r="E85" s="1">
        <f>IFERROR(__xludf.DUMMYFUNCTION("""COMPUTED_VALUE"""),1076.46)</f>
        <v>1076.46</v>
      </c>
      <c r="G85" s="2">
        <f>IFERROR(__xludf.DUMMYFUNCTION("""COMPUTED_VALUE"""),45877.66666666667)</f>
        <v>45877.66667</v>
      </c>
      <c r="H85" s="1">
        <f>IFERROR(__xludf.DUMMYFUNCTION("""COMPUTED_VALUE"""),1021.14)</f>
        <v>1021.14</v>
      </c>
      <c r="J85" s="2">
        <f>IFERROR(__xludf.DUMMYFUNCTION("""COMPUTED_VALUE"""),45877.66666666667)</f>
        <v>45877.66667</v>
      </c>
      <c r="K85" s="1">
        <f>IFERROR(__xludf.DUMMYFUNCTION("""COMPUTED_VALUE"""),1025.19)</f>
        <v>1025.19</v>
      </c>
      <c r="M85" s="2">
        <f>IFERROR(__xludf.DUMMYFUNCTION("""COMPUTED_VALUE"""),45877.66666666667)</f>
        <v>45877.66667</v>
      </c>
      <c r="N85" s="1">
        <f>IFERROR(__xludf.DUMMYFUNCTION("""COMPUTED_VALUE"""),2.45700925E8)</f>
        <v>245700925</v>
      </c>
    </row>
    <row r="86">
      <c r="A86" s="2">
        <f>IFERROR(__xludf.DUMMYFUNCTION("""COMPUTED_VALUE"""),45884.66666666667)</f>
        <v>45884.66667</v>
      </c>
      <c r="B86" s="1">
        <f>IFERROR(__xludf.DUMMYFUNCTION("""COMPUTED_VALUE"""),1025.19)</f>
        <v>1025.19</v>
      </c>
      <c r="D86" s="2">
        <f>IFERROR(__xludf.DUMMYFUNCTION("""COMPUTED_VALUE"""),45884.66666666667)</f>
        <v>45884.66667</v>
      </c>
      <c r="E86" s="1">
        <f>IFERROR(__xludf.DUMMYFUNCTION("""COMPUTED_VALUE"""),1034.28)</f>
        <v>1034.28</v>
      </c>
      <c r="G86" s="2">
        <f>IFERROR(__xludf.DUMMYFUNCTION("""COMPUTED_VALUE"""),45884.66666666667)</f>
        <v>45884.66667</v>
      </c>
      <c r="H86" s="1">
        <f>IFERROR(__xludf.DUMMYFUNCTION("""COMPUTED_VALUE"""),1009.05)</f>
        <v>1009.05</v>
      </c>
      <c r="J86" s="2">
        <f>IFERROR(__xludf.DUMMYFUNCTION("""COMPUTED_VALUE"""),45884.66666666667)</f>
        <v>45884.66667</v>
      </c>
      <c r="K86" s="1">
        <f>IFERROR(__xludf.DUMMYFUNCTION("""COMPUTED_VALUE"""),1017.45)</f>
        <v>1017.45</v>
      </c>
      <c r="M86" s="2">
        <f>IFERROR(__xludf.DUMMYFUNCTION("""COMPUTED_VALUE"""),45884.66666666667)</f>
        <v>45884.66667</v>
      </c>
      <c r="N86" s="1">
        <f>IFERROR(__xludf.DUMMYFUNCTION("""COMPUTED_VALUE"""),1.7639786E8)</f>
        <v>176397860</v>
      </c>
    </row>
    <row r="87">
      <c r="A87" s="2">
        <f>IFERROR(__xludf.DUMMYFUNCTION("""COMPUTED_VALUE"""),45891.66666666667)</f>
        <v>45891.66667</v>
      </c>
      <c r="B87" s="1">
        <f>IFERROR(__xludf.DUMMYFUNCTION("""COMPUTED_VALUE"""),1017.45)</f>
        <v>1017.45</v>
      </c>
      <c r="D87" s="2">
        <f>IFERROR(__xludf.DUMMYFUNCTION("""COMPUTED_VALUE"""),45891.66666666667)</f>
        <v>45891.66667</v>
      </c>
      <c r="E87" s="1">
        <f>IFERROR(__xludf.DUMMYFUNCTION("""COMPUTED_VALUE"""),1035.28)</f>
        <v>1035.28</v>
      </c>
      <c r="G87" s="2">
        <f>IFERROR(__xludf.DUMMYFUNCTION("""COMPUTED_VALUE"""),45891.66666666667)</f>
        <v>45891.66667</v>
      </c>
      <c r="H87" s="1">
        <f>IFERROR(__xludf.DUMMYFUNCTION("""COMPUTED_VALUE"""),996.59)</f>
        <v>996.59</v>
      </c>
      <c r="J87" s="2">
        <f>IFERROR(__xludf.DUMMYFUNCTION("""COMPUTED_VALUE"""),45891.66666666667)</f>
        <v>45891.66667</v>
      </c>
      <c r="K87" s="1">
        <f>IFERROR(__xludf.DUMMYFUNCTION("""COMPUTED_VALUE"""),1023.88)</f>
        <v>1023.88</v>
      </c>
      <c r="M87" s="2">
        <f>IFERROR(__xludf.DUMMYFUNCTION("""COMPUTED_VALUE"""),45891.66666666667)</f>
        <v>45891.66667</v>
      </c>
      <c r="N87" s="1">
        <f>IFERROR(__xludf.DUMMYFUNCTION("""COMPUTED_VALUE"""),1.58081105E8)</f>
        <v>158081105</v>
      </c>
    </row>
    <row r="88">
      <c r="A88" s="2">
        <f>IFERROR(__xludf.DUMMYFUNCTION("""COMPUTED_VALUE"""),45898.66666666667)</f>
        <v>45898.66667</v>
      </c>
      <c r="B88" s="1">
        <f>IFERROR(__xludf.DUMMYFUNCTION("""COMPUTED_VALUE"""),1023.88)</f>
        <v>1023.88</v>
      </c>
      <c r="D88" s="2">
        <f>IFERROR(__xludf.DUMMYFUNCTION("""COMPUTED_VALUE"""),45898.66666666667)</f>
        <v>45898.66667</v>
      </c>
      <c r="E88" s="1">
        <f>IFERROR(__xludf.DUMMYFUNCTION("""COMPUTED_VALUE"""),1044.71)</f>
        <v>1044.71</v>
      </c>
      <c r="G88" s="2">
        <f>IFERROR(__xludf.DUMMYFUNCTION("""COMPUTED_VALUE"""),45898.66666666667)</f>
        <v>45898.66667</v>
      </c>
      <c r="H88" s="1">
        <f>IFERROR(__xludf.DUMMYFUNCTION("""COMPUTED_VALUE"""),1012.77)</f>
        <v>1012.77</v>
      </c>
      <c r="J88" s="2">
        <f>IFERROR(__xludf.DUMMYFUNCTION("""COMPUTED_VALUE"""),45898.66666666667)</f>
        <v>45898.66667</v>
      </c>
      <c r="K88" s="1">
        <f>IFERROR(__xludf.DUMMYFUNCTION("""COMPUTED_VALUE"""),1041.71)</f>
        <v>1041.71</v>
      </c>
      <c r="M88" s="2">
        <f>IFERROR(__xludf.DUMMYFUNCTION("""COMPUTED_VALUE"""),45898.66666666667)</f>
        <v>45898.66667</v>
      </c>
      <c r="N88" s="1">
        <f>IFERROR(__xludf.DUMMYFUNCTION("""COMPUTED_VALUE"""),1.56703195E8)</f>
        <v>156703195</v>
      </c>
    </row>
    <row r="89">
      <c r="A89" s="2">
        <f>IFERROR(__xludf.DUMMYFUNCTION("""COMPUTED_VALUE"""),45905.66666666667)</f>
        <v>45905.66667</v>
      </c>
      <c r="B89" s="1">
        <f>IFERROR(__xludf.DUMMYFUNCTION("""COMPUTED_VALUE"""),1041.71)</f>
        <v>1041.71</v>
      </c>
      <c r="D89" s="2">
        <f>IFERROR(__xludf.DUMMYFUNCTION("""COMPUTED_VALUE"""),45905.66666666667)</f>
        <v>45905.66667</v>
      </c>
      <c r="E89" s="1">
        <f>IFERROR(__xludf.DUMMYFUNCTION("""COMPUTED_VALUE"""),1041.71)</f>
        <v>1041.71</v>
      </c>
      <c r="G89" s="2">
        <f>IFERROR(__xludf.DUMMYFUNCTION("""COMPUTED_VALUE"""),45905.66666666667)</f>
        <v>45905.66667</v>
      </c>
      <c r="H89" s="1">
        <f>IFERROR(__xludf.DUMMYFUNCTION("""COMPUTED_VALUE"""),997.28)</f>
        <v>997.28</v>
      </c>
      <c r="J89" s="2">
        <f>IFERROR(__xludf.DUMMYFUNCTION("""COMPUTED_VALUE"""),45905.66666666667)</f>
        <v>45905.66667</v>
      </c>
      <c r="K89" s="1">
        <f>IFERROR(__xludf.DUMMYFUNCTION("""COMPUTED_VALUE"""),1017.42)</f>
        <v>1017.42</v>
      </c>
      <c r="M89" s="2">
        <f>IFERROR(__xludf.DUMMYFUNCTION("""COMPUTED_VALUE"""),45905.66666666667)</f>
        <v>45905.66667</v>
      </c>
      <c r="N89" s="1">
        <f>IFERROR(__xludf.DUMMYFUNCTION("""COMPUTED_VALUE"""),1.22855634E8)</f>
        <v>122855634</v>
      </c>
    </row>
    <row r="90">
      <c r="A90" s="2">
        <f>IFERROR(__xludf.DUMMYFUNCTION("""COMPUTED_VALUE"""),45912.66666666667)</f>
        <v>45912.66667</v>
      </c>
      <c r="B90" s="1">
        <f>IFERROR(__xludf.DUMMYFUNCTION("""COMPUTED_VALUE"""),1017.42)</f>
        <v>1017.42</v>
      </c>
      <c r="D90" s="2">
        <f>IFERROR(__xludf.DUMMYFUNCTION("""COMPUTED_VALUE"""),45912.66666666667)</f>
        <v>45912.66667</v>
      </c>
      <c r="E90" s="1">
        <f>IFERROR(__xludf.DUMMYFUNCTION("""COMPUTED_VALUE"""),1047.13)</f>
        <v>1047.13</v>
      </c>
      <c r="G90" s="2">
        <f>IFERROR(__xludf.DUMMYFUNCTION("""COMPUTED_VALUE"""),45912.66666666667)</f>
        <v>45912.66667</v>
      </c>
      <c r="H90" s="1">
        <f>IFERROR(__xludf.DUMMYFUNCTION("""COMPUTED_VALUE"""),1002.35)</f>
        <v>1002.35</v>
      </c>
      <c r="J90" s="2">
        <f>IFERROR(__xludf.DUMMYFUNCTION("""COMPUTED_VALUE"""),45912.66666666667)</f>
        <v>45912.66667</v>
      </c>
      <c r="K90" s="1">
        <f>IFERROR(__xludf.DUMMYFUNCTION("""COMPUTED_VALUE"""),1037.16)</f>
        <v>1037.16</v>
      </c>
      <c r="M90" s="2">
        <f>IFERROR(__xludf.DUMMYFUNCTION("""COMPUTED_VALUE"""),45912.66666666667)</f>
        <v>45912.66667</v>
      </c>
      <c r="N90" s="1">
        <f>IFERROR(__xludf.DUMMYFUNCTION("""COMPUTED_VALUE"""),2.42634211E8)</f>
        <v>242634211</v>
      </c>
    </row>
    <row r="91">
      <c r="A91" s="2">
        <f>IFERROR(__xludf.DUMMYFUNCTION("""COMPUTED_VALUE"""),45919.66666666667)</f>
        <v>45919.66667</v>
      </c>
      <c r="B91" s="1">
        <f>IFERROR(__xludf.DUMMYFUNCTION("""COMPUTED_VALUE"""),1037.16)</f>
        <v>1037.16</v>
      </c>
      <c r="D91" s="2">
        <f>IFERROR(__xludf.DUMMYFUNCTION("""COMPUTED_VALUE"""),45919.66666666667)</f>
        <v>45919.66667</v>
      </c>
      <c r="E91" s="1">
        <f>IFERROR(__xludf.DUMMYFUNCTION("""COMPUTED_VALUE"""),1055.26)</f>
        <v>1055.26</v>
      </c>
      <c r="G91" s="2">
        <f>IFERROR(__xludf.DUMMYFUNCTION("""COMPUTED_VALUE"""),45919.66666666667)</f>
        <v>45919.66667</v>
      </c>
      <c r="H91" s="1">
        <f>IFERROR(__xludf.DUMMYFUNCTION("""COMPUTED_VALUE"""),1020.05)</f>
        <v>1020.05</v>
      </c>
      <c r="J91" s="2">
        <f>IFERROR(__xludf.DUMMYFUNCTION("""COMPUTED_VALUE"""),45919.66666666667)</f>
        <v>45919.66667</v>
      </c>
      <c r="K91" s="1">
        <f>IFERROR(__xludf.DUMMYFUNCTION("""COMPUTED_VALUE"""),1033.48)</f>
        <v>1033.48</v>
      </c>
      <c r="M91" s="2">
        <f>IFERROR(__xludf.DUMMYFUNCTION("""COMPUTED_VALUE"""),45919.66666666667)</f>
        <v>45919.66667</v>
      </c>
      <c r="N91" s="1">
        <f>IFERROR(__xludf.DUMMYFUNCTION("""COMPUTED_VALUE"""),4.58364886E8)</f>
        <v>458364886</v>
      </c>
    </row>
  </sheetData>
  <drawing r:id="rId1"/>
</worksheet>
</file>