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tr">
        <f>IFERROR(__xludf.DUMMYFUNCTION("GOOGLEFINANCE(""DJUSRB"", ""open"", DATE(2024,1,1), TODAY(), ""WEEKLY"")"),"Date")</f>
        <v>Date</v>
      </c>
      <c r="B1" s="1" t="str">
        <f>IFERROR(__xludf.DUMMYFUNCTION("""COMPUTED_VALUE"""),"Open")</f>
        <v>Open</v>
      </c>
      <c r="D1" s="1" t="str">
        <f>IFERROR(__xludf.DUMMYFUNCTION("GOOGLEFINANCE(""DJUSRB"", ""high"", DATE(2024,1,1), TODAY(), ""WEEKLY"")"),"Date")</f>
        <v>Date</v>
      </c>
      <c r="E1" s="1" t="str">
        <f>IFERROR(__xludf.DUMMYFUNCTION("""COMPUTED_VALUE"""),"High")</f>
        <v>High</v>
      </c>
      <c r="G1" s="1" t="str">
        <f>IFERROR(__xludf.DUMMYFUNCTION("GOOGLEFINANCE(""DJUSRB"", ""low"", DATE(2024,1,1), TODAY(), ""WEEKLY"")"),"Date")</f>
        <v>Date</v>
      </c>
      <c r="H1" s="1" t="str">
        <f>IFERROR(__xludf.DUMMYFUNCTION("""COMPUTED_VALUE"""),"Low")</f>
        <v>Low</v>
      </c>
      <c r="J1" s="1" t="str">
        <f>IFERROR(__xludf.DUMMYFUNCTION("GOOGLEFINANCE(""DJUSRB"", ""close"", DATE(2024,1,1), TODAY(), ""WEEKLY"")"),"Date")</f>
        <v>Date</v>
      </c>
      <c r="K1" s="1" t="str">
        <f>IFERROR(__xludf.DUMMYFUNCTION("""COMPUTED_VALUE"""),"Close")</f>
        <v>Close</v>
      </c>
      <c r="M1" s="1" t="str">
        <f>IFERROR(__xludf.DUMMYFUNCTION("GOOGLEFINANCE(""DJUSRB"", ""volume"", DATE(2024,1,1), TODAY(), ""WEEKLY"")"),"Date")</f>
        <v>Date</v>
      </c>
      <c r="N1" s="1" t="str">
        <f>IFERROR(__xludf.DUMMYFUNCTION("""COMPUTED_VALUE"""),"Volume")</f>
        <v>Volume</v>
      </c>
    </row>
    <row r="2">
      <c r="A2" s="2">
        <f>IFERROR(__xludf.DUMMYFUNCTION("""COMPUTED_VALUE"""),45296.66666666667)</f>
        <v>45296.66667</v>
      </c>
      <c r="B2" s="1">
        <f>IFERROR(__xludf.DUMMYFUNCTION("""COMPUTED_VALUE"""),3201.94)</f>
        <v>3201.94</v>
      </c>
      <c r="D2" s="2">
        <f>IFERROR(__xludf.DUMMYFUNCTION("""COMPUTED_VALUE"""),45296.66666666667)</f>
        <v>45296.66667</v>
      </c>
      <c r="E2" s="1">
        <f>IFERROR(__xludf.DUMMYFUNCTION("""COMPUTED_VALUE"""),3214.0)</f>
        <v>3214</v>
      </c>
      <c r="G2" s="2">
        <f>IFERROR(__xludf.DUMMYFUNCTION("""COMPUTED_VALUE"""),45296.66666666667)</f>
        <v>45296.66667</v>
      </c>
      <c r="H2" s="1">
        <f>IFERROR(__xludf.DUMMYFUNCTION("""COMPUTED_VALUE"""),3085.8)</f>
        <v>3085.8</v>
      </c>
      <c r="J2" s="2">
        <f>IFERROR(__xludf.DUMMYFUNCTION("""COMPUTED_VALUE"""),45296.66666666667)</f>
        <v>45296.66667</v>
      </c>
      <c r="K2" s="1">
        <f>IFERROR(__xludf.DUMMYFUNCTION("""COMPUTED_VALUE"""),3106.66)</f>
        <v>3106.66</v>
      </c>
      <c r="M2" s="2">
        <f>IFERROR(__xludf.DUMMYFUNCTION("""COMPUTED_VALUE"""),45296.66666666667)</f>
        <v>45296.66667</v>
      </c>
      <c r="N2" s="1">
        <f>IFERROR(__xludf.DUMMYFUNCTION("""COMPUTED_VALUE"""),3.43668235E8)</f>
        <v>343668235</v>
      </c>
    </row>
    <row r="3">
      <c r="A3" s="2">
        <f>IFERROR(__xludf.DUMMYFUNCTION("""COMPUTED_VALUE"""),45303.66666666667)</f>
        <v>45303.66667</v>
      </c>
      <c r="B3" s="1">
        <f>IFERROR(__xludf.DUMMYFUNCTION("""COMPUTED_VALUE"""),3130.58)</f>
        <v>3130.58</v>
      </c>
      <c r="D3" s="2">
        <f>IFERROR(__xludf.DUMMYFUNCTION("""COMPUTED_VALUE"""),45303.66666666667)</f>
        <v>45303.66667</v>
      </c>
      <c r="E3" s="1">
        <f>IFERROR(__xludf.DUMMYFUNCTION("""COMPUTED_VALUE"""),3297.43)</f>
        <v>3297.43</v>
      </c>
      <c r="G3" s="2">
        <f>IFERROR(__xludf.DUMMYFUNCTION("""COMPUTED_VALUE"""),45303.66666666667)</f>
        <v>45303.66667</v>
      </c>
      <c r="H3" s="1">
        <f>IFERROR(__xludf.DUMMYFUNCTION("""COMPUTED_VALUE"""),3119.88)</f>
        <v>3119.88</v>
      </c>
      <c r="J3" s="2">
        <f>IFERROR(__xludf.DUMMYFUNCTION("""COMPUTED_VALUE"""),45303.66666666667)</f>
        <v>45303.66667</v>
      </c>
      <c r="K3" s="1">
        <f>IFERROR(__xludf.DUMMYFUNCTION("""COMPUTED_VALUE"""),3265.15)</f>
        <v>3265.15</v>
      </c>
      <c r="M3" s="2">
        <f>IFERROR(__xludf.DUMMYFUNCTION("""COMPUTED_VALUE"""),45303.66666666667)</f>
        <v>45303.66667</v>
      </c>
      <c r="N3" s="1">
        <f>IFERROR(__xludf.DUMMYFUNCTION("""COMPUTED_VALUE"""),3.75472148E8)</f>
        <v>375472148</v>
      </c>
    </row>
    <row r="4">
      <c r="A4" s="2">
        <f>IFERROR(__xludf.DUMMYFUNCTION("""COMPUTED_VALUE"""),45310.66666666667)</f>
        <v>45310.66667</v>
      </c>
      <c r="B4" s="1">
        <f>IFERROR(__xludf.DUMMYFUNCTION("""COMPUTED_VALUE"""),3250.0)</f>
        <v>3250</v>
      </c>
      <c r="D4" s="2">
        <f>IFERROR(__xludf.DUMMYFUNCTION("""COMPUTED_VALUE"""),45310.66666666667)</f>
        <v>45310.66667</v>
      </c>
      <c r="E4" s="1">
        <f>IFERROR(__xludf.DUMMYFUNCTION("""COMPUTED_VALUE"""),3287.84)</f>
        <v>3287.84</v>
      </c>
      <c r="G4" s="2">
        <f>IFERROR(__xludf.DUMMYFUNCTION("""COMPUTED_VALUE"""),45310.66666666667)</f>
        <v>45310.66667</v>
      </c>
      <c r="H4" s="1">
        <f>IFERROR(__xludf.DUMMYFUNCTION("""COMPUTED_VALUE"""),3197.76)</f>
        <v>3197.76</v>
      </c>
      <c r="J4" s="2">
        <f>IFERROR(__xludf.DUMMYFUNCTION("""COMPUTED_VALUE"""),45310.66666666667)</f>
        <v>45310.66667</v>
      </c>
      <c r="K4" s="1">
        <f>IFERROR(__xludf.DUMMYFUNCTION("""COMPUTED_VALUE"""),3281.27)</f>
        <v>3281.27</v>
      </c>
      <c r="M4" s="2">
        <f>IFERROR(__xludf.DUMMYFUNCTION("""COMPUTED_VALUE"""),45310.66666666667)</f>
        <v>45310.66667</v>
      </c>
      <c r="N4" s="1">
        <f>IFERROR(__xludf.DUMMYFUNCTION("""COMPUTED_VALUE"""),3.03664555E8)</f>
        <v>303664555</v>
      </c>
    </row>
    <row r="5">
      <c r="A5" s="2">
        <f>IFERROR(__xludf.DUMMYFUNCTION("""COMPUTED_VALUE"""),45317.66666666667)</f>
        <v>45317.66667</v>
      </c>
      <c r="B5" s="1">
        <f>IFERROR(__xludf.DUMMYFUNCTION("""COMPUTED_VALUE"""),3306.37)</f>
        <v>3306.37</v>
      </c>
      <c r="D5" s="2">
        <f>IFERROR(__xludf.DUMMYFUNCTION("""COMPUTED_VALUE"""),45317.66666666667)</f>
        <v>45317.66667</v>
      </c>
      <c r="E5" s="1">
        <f>IFERROR(__xludf.DUMMYFUNCTION("""COMPUTED_VALUE"""),3358.81)</f>
        <v>3358.81</v>
      </c>
      <c r="G5" s="2">
        <f>IFERROR(__xludf.DUMMYFUNCTION("""COMPUTED_VALUE"""),45317.66666666667)</f>
        <v>45317.66667</v>
      </c>
      <c r="H5" s="1">
        <f>IFERROR(__xludf.DUMMYFUNCTION("""COMPUTED_VALUE"""),3259.12)</f>
        <v>3259.12</v>
      </c>
      <c r="J5" s="2">
        <f>IFERROR(__xludf.DUMMYFUNCTION("""COMPUTED_VALUE"""),45317.66666666667)</f>
        <v>45317.66667</v>
      </c>
      <c r="K5" s="1">
        <f>IFERROR(__xludf.DUMMYFUNCTION("""COMPUTED_VALUE"""),3338.72)</f>
        <v>3338.72</v>
      </c>
      <c r="M5" s="2">
        <f>IFERROR(__xludf.DUMMYFUNCTION("""COMPUTED_VALUE"""),45317.66666666667)</f>
        <v>45317.66667</v>
      </c>
      <c r="N5" s="1">
        <f>IFERROR(__xludf.DUMMYFUNCTION("""COMPUTED_VALUE"""),3.79113437E8)</f>
        <v>379113437</v>
      </c>
    </row>
    <row r="6">
      <c r="A6" s="2">
        <f>IFERROR(__xludf.DUMMYFUNCTION("""COMPUTED_VALUE"""),45324.66666666667)</f>
        <v>45324.66667</v>
      </c>
      <c r="B6" s="1">
        <f>IFERROR(__xludf.DUMMYFUNCTION("""COMPUTED_VALUE"""),3346.06)</f>
        <v>3346.06</v>
      </c>
      <c r="D6" s="2">
        <f>IFERROR(__xludf.DUMMYFUNCTION("""COMPUTED_VALUE"""),45324.66666666667)</f>
        <v>45324.66667</v>
      </c>
      <c r="E6" s="1">
        <f>IFERROR(__xludf.DUMMYFUNCTION("""COMPUTED_VALUE"""),3561.96)</f>
        <v>3561.96</v>
      </c>
      <c r="G6" s="2">
        <f>IFERROR(__xludf.DUMMYFUNCTION("""COMPUTED_VALUE"""),45324.66666666667)</f>
        <v>45324.66667</v>
      </c>
      <c r="H6" s="1">
        <f>IFERROR(__xludf.DUMMYFUNCTION("""COMPUTED_VALUE"""),3278.98)</f>
        <v>3278.98</v>
      </c>
      <c r="J6" s="2">
        <f>IFERROR(__xludf.DUMMYFUNCTION("""COMPUTED_VALUE"""),45324.66666666667)</f>
        <v>45324.66667</v>
      </c>
      <c r="K6" s="1">
        <f>IFERROR(__xludf.DUMMYFUNCTION("""COMPUTED_VALUE"""),3550.04)</f>
        <v>3550.04</v>
      </c>
      <c r="M6" s="2">
        <f>IFERROR(__xludf.DUMMYFUNCTION("""COMPUTED_VALUE"""),45324.66666666667)</f>
        <v>45324.66667</v>
      </c>
      <c r="N6" s="1">
        <f>IFERROR(__xludf.DUMMYFUNCTION("""COMPUTED_VALUE"""),5.09763165E8)</f>
        <v>509763165</v>
      </c>
    </row>
    <row r="7">
      <c r="A7" s="2">
        <f>IFERROR(__xludf.DUMMYFUNCTION("""COMPUTED_VALUE"""),45331.66666666667)</f>
        <v>45331.66667</v>
      </c>
      <c r="B7" s="1">
        <f>IFERROR(__xludf.DUMMYFUNCTION("""COMPUTED_VALUE"""),3520.77)</f>
        <v>3520.77</v>
      </c>
      <c r="D7" s="2">
        <f>IFERROR(__xludf.DUMMYFUNCTION("""COMPUTED_VALUE"""),45331.66666666667)</f>
        <v>45331.66667</v>
      </c>
      <c r="E7" s="1">
        <f>IFERROR(__xludf.DUMMYFUNCTION("""COMPUTED_VALUE"""),3607.6)</f>
        <v>3607.6</v>
      </c>
      <c r="G7" s="2">
        <f>IFERROR(__xludf.DUMMYFUNCTION("""COMPUTED_VALUE"""),45331.66666666667)</f>
        <v>45331.66667</v>
      </c>
      <c r="H7" s="1">
        <f>IFERROR(__xludf.DUMMYFUNCTION("""COMPUTED_VALUE"""),3485.66)</f>
        <v>3485.66</v>
      </c>
      <c r="J7" s="2">
        <f>IFERROR(__xludf.DUMMYFUNCTION("""COMPUTED_VALUE"""),45331.66666666667)</f>
        <v>45331.66667</v>
      </c>
      <c r="K7" s="1">
        <f>IFERROR(__xludf.DUMMYFUNCTION("""COMPUTED_VALUE"""),3598.43)</f>
        <v>3598.43</v>
      </c>
      <c r="M7" s="2">
        <f>IFERROR(__xludf.DUMMYFUNCTION("""COMPUTED_VALUE"""),45331.66666666667)</f>
        <v>45331.66667</v>
      </c>
      <c r="N7" s="1">
        <f>IFERROR(__xludf.DUMMYFUNCTION("""COMPUTED_VALUE"""),3.88180142E8)</f>
        <v>388180142</v>
      </c>
    </row>
    <row r="8">
      <c r="A8" s="2">
        <f>IFERROR(__xludf.DUMMYFUNCTION("""COMPUTED_VALUE"""),45338.66666666667)</f>
        <v>45338.66667</v>
      </c>
      <c r="B8" s="1">
        <f>IFERROR(__xludf.DUMMYFUNCTION("""COMPUTED_VALUE"""),3604.1)</f>
        <v>3604.1</v>
      </c>
      <c r="D8" s="2">
        <f>IFERROR(__xludf.DUMMYFUNCTION("""COMPUTED_VALUE"""),45338.66666666667)</f>
        <v>45338.66667</v>
      </c>
      <c r="E8" s="1">
        <f>IFERROR(__xludf.DUMMYFUNCTION("""COMPUTED_VALUE"""),3611.35)</f>
        <v>3611.35</v>
      </c>
      <c r="G8" s="2">
        <f>IFERROR(__xludf.DUMMYFUNCTION("""COMPUTED_VALUE"""),45338.66666666667)</f>
        <v>45338.66667</v>
      </c>
      <c r="H8" s="1">
        <f>IFERROR(__xludf.DUMMYFUNCTION("""COMPUTED_VALUE"""),3479.82)</f>
        <v>3479.82</v>
      </c>
      <c r="J8" s="2">
        <f>IFERROR(__xludf.DUMMYFUNCTION("""COMPUTED_VALUE"""),45338.66666666667)</f>
        <v>45338.66667</v>
      </c>
      <c r="K8" s="1">
        <f>IFERROR(__xludf.DUMMYFUNCTION("""COMPUTED_VALUE"""),3538.31)</f>
        <v>3538.31</v>
      </c>
      <c r="M8" s="2">
        <f>IFERROR(__xludf.DUMMYFUNCTION("""COMPUTED_VALUE"""),45338.66666666667)</f>
        <v>45338.66667</v>
      </c>
      <c r="N8" s="1">
        <f>IFERROR(__xludf.DUMMYFUNCTION("""COMPUTED_VALUE"""),4.01132392E8)</f>
        <v>401132392</v>
      </c>
    </row>
    <row r="9">
      <c r="A9" s="2">
        <f>IFERROR(__xludf.DUMMYFUNCTION("""COMPUTED_VALUE"""),45345.66666666667)</f>
        <v>45345.66667</v>
      </c>
      <c r="B9" s="1">
        <f>IFERROR(__xludf.DUMMYFUNCTION("""COMPUTED_VALUE"""),3534.65)</f>
        <v>3534.65</v>
      </c>
      <c r="D9" s="2">
        <f>IFERROR(__xludf.DUMMYFUNCTION("""COMPUTED_VALUE"""),45345.66666666667)</f>
        <v>45345.66667</v>
      </c>
      <c r="E9" s="1">
        <f>IFERROR(__xludf.DUMMYFUNCTION("""COMPUTED_VALUE"""),3654.12)</f>
        <v>3654.12</v>
      </c>
      <c r="G9" s="2">
        <f>IFERROR(__xludf.DUMMYFUNCTION("""COMPUTED_VALUE"""),45345.66666666667)</f>
        <v>45345.66667</v>
      </c>
      <c r="H9" s="1">
        <f>IFERROR(__xludf.DUMMYFUNCTION("""COMPUTED_VALUE"""),3498.57)</f>
        <v>3498.57</v>
      </c>
      <c r="J9" s="2">
        <f>IFERROR(__xludf.DUMMYFUNCTION("""COMPUTED_VALUE"""),45345.66666666667)</f>
        <v>45345.66667</v>
      </c>
      <c r="K9" s="1">
        <f>IFERROR(__xludf.DUMMYFUNCTION("""COMPUTED_VALUE"""),3639.38)</f>
        <v>3639.38</v>
      </c>
      <c r="M9" s="2">
        <f>IFERROR(__xludf.DUMMYFUNCTION("""COMPUTED_VALUE"""),45345.66666666667)</f>
        <v>45345.66667</v>
      </c>
      <c r="N9" s="1">
        <f>IFERROR(__xludf.DUMMYFUNCTION("""COMPUTED_VALUE"""),3.87339091E8)</f>
        <v>387339091</v>
      </c>
    </row>
    <row r="10">
      <c r="A10" s="2">
        <f>IFERROR(__xludf.DUMMYFUNCTION("""COMPUTED_VALUE"""),45352.66666666667)</f>
        <v>45352.66667</v>
      </c>
      <c r="B10" s="1">
        <f>IFERROR(__xludf.DUMMYFUNCTION("""COMPUTED_VALUE"""),3655.0)</f>
        <v>3655</v>
      </c>
      <c r="D10" s="2">
        <f>IFERROR(__xludf.DUMMYFUNCTION("""COMPUTED_VALUE"""),45352.66666666667)</f>
        <v>45352.66667</v>
      </c>
      <c r="E10" s="1">
        <f>IFERROR(__xludf.DUMMYFUNCTION("""COMPUTED_VALUE"""),3711.43)</f>
        <v>3711.43</v>
      </c>
      <c r="G10" s="2">
        <f>IFERROR(__xludf.DUMMYFUNCTION("""COMPUTED_VALUE"""),45352.66666666667)</f>
        <v>45352.66667</v>
      </c>
      <c r="H10" s="1">
        <f>IFERROR(__xludf.DUMMYFUNCTION("""COMPUTED_VALUE"""),3619.21)</f>
        <v>3619.21</v>
      </c>
      <c r="J10" s="2">
        <f>IFERROR(__xludf.DUMMYFUNCTION("""COMPUTED_VALUE"""),45352.66666666667)</f>
        <v>45352.66667</v>
      </c>
      <c r="K10" s="1">
        <f>IFERROR(__xludf.DUMMYFUNCTION("""COMPUTED_VALUE"""),3703.06)</f>
        <v>3703.06</v>
      </c>
      <c r="M10" s="2">
        <f>IFERROR(__xludf.DUMMYFUNCTION("""COMPUTED_VALUE"""),45352.66666666667)</f>
        <v>45352.66667</v>
      </c>
      <c r="N10" s="1">
        <f>IFERROR(__xludf.DUMMYFUNCTION("""COMPUTED_VALUE"""),4.60586289E8)</f>
        <v>460586289</v>
      </c>
    </row>
    <row r="11">
      <c r="A11" s="2">
        <f>IFERROR(__xludf.DUMMYFUNCTION("""COMPUTED_VALUE"""),45359.66666666667)</f>
        <v>45359.66667</v>
      </c>
      <c r="B11" s="1">
        <f>IFERROR(__xludf.DUMMYFUNCTION("""COMPUTED_VALUE"""),3695.42)</f>
        <v>3695.42</v>
      </c>
      <c r="D11" s="2">
        <f>IFERROR(__xludf.DUMMYFUNCTION("""COMPUTED_VALUE"""),45359.66666666667)</f>
        <v>45359.66667</v>
      </c>
      <c r="E11" s="1">
        <f>IFERROR(__xludf.DUMMYFUNCTION("""COMPUTED_VALUE"""),3755.49)</f>
        <v>3755.49</v>
      </c>
      <c r="G11" s="2">
        <f>IFERROR(__xludf.DUMMYFUNCTION("""COMPUTED_VALUE"""),45359.66666666667)</f>
        <v>45359.66667</v>
      </c>
      <c r="H11" s="1">
        <f>IFERROR(__xludf.DUMMYFUNCTION("""COMPUTED_VALUE"""),3659.04)</f>
        <v>3659.04</v>
      </c>
      <c r="J11" s="2">
        <f>IFERROR(__xludf.DUMMYFUNCTION("""COMPUTED_VALUE"""),45359.66666666667)</f>
        <v>45359.66667</v>
      </c>
      <c r="K11" s="1">
        <f>IFERROR(__xludf.DUMMYFUNCTION("""COMPUTED_VALUE"""),3670.8)</f>
        <v>3670.8</v>
      </c>
      <c r="M11" s="2">
        <f>IFERROR(__xludf.DUMMYFUNCTION("""COMPUTED_VALUE"""),45359.66666666667)</f>
        <v>45359.66667</v>
      </c>
      <c r="N11" s="1">
        <f>IFERROR(__xludf.DUMMYFUNCTION("""COMPUTED_VALUE"""),4.60434934E8)</f>
        <v>460434934</v>
      </c>
    </row>
    <row r="12">
      <c r="A12" s="2">
        <f>IFERROR(__xludf.DUMMYFUNCTION("""COMPUTED_VALUE"""),45366.66666666667)</f>
        <v>45366.66667</v>
      </c>
      <c r="B12" s="1">
        <f>IFERROR(__xludf.DUMMYFUNCTION("""COMPUTED_VALUE"""),3650.4)</f>
        <v>3650.4</v>
      </c>
      <c r="D12" s="2">
        <f>IFERROR(__xludf.DUMMYFUNCTION("""COMPUTED_VALUE"""),45366.66666666667)</f>
        <v>45366.66667</v>
      </c>
      <c r="E12" s="1">
        <f>IFERROR(__xludf.DUMMYFUNCTION("""COMPUTED_VALUE"""),3725.76)</f>
        <v>3725.76</v>
      </c>
      <c r="G12" s="2">
        <f>IFERROR(__xludf.DUMMYFUNCTION("""COMPUTED_VALUE"""),45366.66666666667)</f>
        <v>45366.66667</v>
      </c>
      <c r="H12" s="1">
        <f>IFERROR(__xludf.DUMMYFUNCTION("""COMPUTED_VALUE"""),3604.88)</f>
        <v>3604.88</v>
      </c>
      <c r="J12" s="2">
        <f>IFERROR(__xludf.DUMMYFUNCTION("""COMPUTED_VALUE"""),45366.66666666667)</f>
        <v>45366.66667</v>
      </c>
      <c r="K12" s="1">
        <f>IFERROR(__xludf.DUMMYFUNCTION("""COMPUTED_VALUE"""),3648.87)</f>
        <v>3648.87</v>
      </c>
      <c r="M12" s="2">
        <f>IFERROR(__xludf.DUMMYFUNCTION("""COMPUTED_VALUE"""),45366.66666666667)</f>
        <v>45366.66667</v>
      </c>
      <c r="N12" s="1">
        <f>IFERROR(__xludf.DUMMYFUNCTION("""COMPUTED_VALUE"""),5.45385709E8)</f>
        <v>545385709</v>
      </c>
    </row>
    <row r="13">
      <c r="A13" s="2">
        <f>IFERROR(__xludf.DUMMYFUNCTION("""COMPUTED_VALUE"""),45373.66666666667)</f>
        <v>45373.66667</v>
      </c>
      <c r="B13" s="1">
        <f>IFERROR(__xludf.DUMMYFUNCTION("""COMPUTED_VALUE"""),3670.4)</f>
        <v>3670.4</v>
      </c>
      <c r="D13" s="2">
        <f>IFERROR(__xludf.DUMMYFUNCTION("""COMPUTED_VALUE"""),45373.66666666667)</f>
        <v>45373.66667</v>
      </c>
      <c r="E13" s="1">
        <f>IFERROR(__xludf.DUMMYFUNCTION("""COMPUTED_VALUE"""),3767.93)</f>
        <v>3767.93</v>
      </c>
      <c r="G13" s="2">
        <f>IFERROR(__xludf.DUMMYFUNCTION("""COMPUTED_VALUE"""),45373.66666666667)</f>
        <v>45373.66667</v>
      </c>
      <c r="H13" s="1">
        <f>IFERROR(__xludf.DUMMYFUNCTION("""COMPUTED_VALUE"""),3646.54)</f>
        <v>3646.54</v>
      </c>
      <c r="J13" s="2">
        <f>IFERROR(__xludf.DUMMYFUNCTION("""COMPUTED_VALUE"""),45373.66666666667)</f>
        <v>45373.66667</v>
      </c>
      <c r="K13" s="1">
        <f>IFERROR(__xludf.DUMMYFUNCTION("""COMPUTED_VALUE"""),3722.15)</f>
        <v>3722.15</v>
      </c>
      <c r="M13" s="2">
        <f>IFERROR(__xludf.DUMMYFUNCTION("""COMPUTED_VALUE"""),45373.66666666667)</f>
        <v>45373.66667</v>
      </c>
      <c r="N13" s="1">
        <f>IFERROR(__xludf.DUMMYFUNCTION("""COMPUTED_VALUE"""),3.58874639E8)</f>
        <v>358874639</v>
      </c>
    </row>
    <row r="14">
      <c r="A14" s="2">
        <f>IFERROR(__xludf.DUMMYFUNCTION("""COMPUTED_VALUE"""),45379.66666666667)</f>
        <v>45379.66667</v>
      </c>
      <c r="B14" s="1">
        <f>IFERROR(__xludf.DUMMYFUNCTION("""COMPUTED_VALUE"""),3707.14)</f>
        <v>3707.14</v>
      </c>
      <c r="D14" s="2">
        <f>IFERROR(__xludf.DUMMYFUNCTION("""COMPUTED_VALUE"""),45379.66666666667)</f>
        <v>45379.66667</v>
      </c>
      <c r="E14" s="1">
        <f>IFERROR(__xludf.DUMMYFUNCTION("""COMPUTED_VALUE"""),3767.06)</f>
        <v>3767.06</v>
      </c>
      <c r="G14" s="2">
        <f>IFERROR(__xludf.DUMMYFUNCTION("""COMPUTED_VALUE"""),45379.66666666667)</f>
        <v>45379.66667</v>
      </c>
      <c r="H14" s="1">
        <f>IFERROR(__xludf.DUMMYFUNCTION("""COMPUTED_VALUE"""),3699.63)</f>
        <v>3699.63</v>
      </c>
      <c r="J14" s="2">
        <f>IFERROR(__xludf.DUMMYFUNCTION("""COMPUTED_VALUE"""),45379.66666666667)</f>
        <v>45379.66667</v>
      </c>
      <c r="K14" s="1">
        <f>IFERROR(__xludf.DUMMYFUNCTION("""COMPUTED_VALUE"""),3749.17)</f>
        <v>3749.17</v>
      </c>
      <c r="M14" s="2">
        <f>IFERROR(__xludf.DUMMYFUNCTION("""COMPUTED_VALUE"""),45379.66666666667)</f>
        <v>45379.66667</v>
      </c>
      <c r="N14" s="1">
        <f>IFERROR(__xludf.DUMMYFUNCTION("""COMPUTED_VALUE"""),3.03061102E8)</f>
        <v>303061102</v>
      </c>
    </row>
    <row r="15">
      <c r="A15" s="2">
        <f>IFERROR(__xludf.DUMMYFUNCTION("""COMPUTED_VALUE"""),45387.66666666667)</f>
        <v>45387.66667</v>
      </c>
      <c r="B15" s="1">
        <f>IFERROR(__xludf.DUMMYFUNCTION("""COMPUTED_VALUE"""),3754.56)</f>
        <v>3754.56</v>
      </c>
      <c r="D15" s="2">
        <f>IFERROR(__xludf.DUMMYFUNCTION("""COMPUTED_VALUE"""),45387.66666666667)</f>
        <v>45387.66667</v>
      </c>
      <c r="E15" s="1">
        <f>IFERROR(__xludf.DUMMYFUNCTION("""COMPUTED_VALUE"""),3814.24)</f>
        <v>3814.24</v>
      </c>
      <c r="G15" s="2">
        <f>IFERROR(__xludf.DUMMYFUNCTION("""COMPUTED_VALUE"""),45387.66666666667)</f>
        <v>45387.66667</v>
      </c>
      <c r="H15" s="1">
        <f>IFERROR(__xludf.DUMMYFUNCTION("""COMPUTED_VALUE"""),3705.22)</f>
        <v>3705.22</v>
      </c>
      <c r="J15" s="2">
        <f>IFERROR(__xludf.DUMMYFUNCTION("""COMPUTED_VALUE"""),45387.66666666667)</f>
        <v>45387.66667</v>
      </c>
      <c r="K15" s="1">
        <f>IFERROR(__xludf.DUMMYFUNCTION("""COMPUTED_VALUE"""),3794.38)</f>
        <v>3794.38</v>
      </c>
      <c r="M15" s="2">
        <f>IFERROR(__xludf.DUMMYFUNCTION("""COMPUTED_VALUE"""),45387.66666666667)</f>
        <v>45387.66667</v>
      </c>
      <c r="N15" s="1">
        <f>IFERROR(__xludf.DUMMYFUNCTION("""COMPUTED_VALUE"""),3.82051038E8)</f>
        <v>382051038</v>
      </c>
    </row>
    <row r="16">
      <c r="A16" s="2">
        <f>IFERROR(__xludf.DUMMYFUNCTION("""COMPUTED_VALUE"""),45394.66666666667)</f>
        <v>45394.66667</v>
      </c>
      <c r="B16" s="1">
        <f>IFERROR(__xludf.DUMMYFUNCTION("""COMPUTED_VALUE"""),3820.32)</f>
        <v>3820.32</v>
      </c>
      <c r="D16" s="2">
        <f>IFERROR(__xludf.DUMMYFUNCTION("""COMPUTED_VALUE"""),45394.66666666667)</f>
        <v>45394.66667</v>
      </c>
      <c r="E16" s="1">
        <f>IFERROR(__xludf.DUMMYFUNCTION("""COMPUTED_VALUE"""),3874.24)</f>
        <v>3874.24</v>
      </c>
      <c r="G16" s="2">
        <f>IFERROR(__xludf.DUMMYFUNCTION("""COMPUTED_VALUE"""),45394.66666666667)</f>
        <v>45394.66667</v>
      </c>
      <c r="H16" s="1">
        <f>IFERROR(__xludf.DUMMYFUNCTION("""COMPUTED_VALUE"""),3753.7)</f>
        <v>3753.7</v>
      </c>
      <c r="J16" s="2">
        <f>IFERROR(__xludf.DUMMYFUNCTION("""COMPUTED_VALUE"""),45394.66666666667)</f>
        <v>45394.66667</v>
      </c>
      <c r="K16" s="1">
        <f>IFERROR(__xludf.DUMMYFUNCTION("""COMPUTED_VALUE"""),3812.88)</f>
        <v>3812.88</v>
      </c>
      <c r="M16" s="2">
        <f>IFERROR(__xludf.DUMMYFUNCTION("""COMPUTED_VALUE"""),45394.66666666667)</f>
        <v>45394.66667</v>
      </c>
      <c r="N16" s="1">
        <f>IFERROR(__xludf.DUMMYFUNCTION("""COMPUTED_VALUE"""),3.71277063E8)</f>
        <v>371277063</v>
      </c>
    </row>
    <row r="17">
      <c r="A17" s="2">
        <f>IFERROR(__xludf.DUMMYFUNCTION("""COMPUTED_VALUE"""),45401.66666666667)</f>
        <v>45401.66667</v>
      </c>
      <c r="B17" s="1">
        <f>IFERROR(__xludf.DUMMYFUNCTION("""COMPUTED_VALUE"""),3839.81)</f>
        <v>3839.81</v>
      </c>
      <c r="D17" s="2">
        <f>IFERROR(__xludf.DUMMYFUNCTION("""COMPUTED_VALUE"""),45401.66666666667)</f>
        <v>45401.66667</v>
      </c>
      <c r="E17" s="1">
        <f>IFERROR(__xludf.DUMMYFUNCTION("""COMPUTED_VALUE"""),3860.43)</f>
        <v>3860.43</v>
      </c>
      <c r="G17" s="2">
        <f>IFERROR(__xludf.DUMMYFUNCTION("""COMPUTED_VALUE"""),45401.66666666667)</f>
        <v>45401.66667</v>
      </c>
      <c r="H17" s="1">
        <f>IFERROR(__xludf.DUMMYFUNCTION("""COMPUTED_VALUE"""),3609.8)</f>
        <v>3609.8</v>
      </c>
      <c r="J17" s="2">
        <f>IFERROR(__xludf.DUMMYFUNCTION("""COMPUTED_VALUE"""),45401.66666666667)</f>
        <v>45401.66667</v>
      </c>
      <c r="K17" s="1">
        <f>IFERROR(__xludf.DUMMYFUNCTION("""COMPUTED_VALUE"""),3629.97)</f>
        <v>3629.97</v>
      </c>
      <c r="M17" s="2">
        <f>IFERROR(__xludf.DUMMYFUNCTION("""COMPUTED_VALUE"""),45401.66666666667)</f>
        <v>45401.66667</v>
      </c>
      <c r="N17" s="1">
        <f>IFERROR(__xludf.DUMMYFUNCTION("""COMPUTED_VALUE"""),3.95200454E8)</f>
        <v>395200454</v>
      </c>
    </row>
    <row r="18">
      <c r="A18" s="2">
        <f>IFERROR(__xludf.DUMMYFUNCTION("""COMPUTED_VALUE"""),45408.66666666667)</f>
        <v>45408.66667</v>
      </c>
      <c r="B18" s="1">
        <f>IFERROR(__xludf.DUMMYFUNCTION("""COMPUTED_VALUE"""),3663.53)</f>
        <v>3663.53</v>
      </c>
      <c r="D18" s="2">
        <f>IFERROR(__xludf.DUMMYFUNCTION("""COMPUTED_VALUE"""),45408.66666666667)</f>
        <v>45408.66667</v>
      </c>
      <c r="E18" s="1">
        <f>IFERROR(__xludf.DUMMYFUNCTION("""COMPUTED_VALUE"""),3735.46)</f>
        <v>3735.46</v>
      </c>
      <c r="G18" s="2">
        <f>IFERROR(__xludf.DUMMYFUNCTION("""COMPUTED_VALUE"""),45408.66666666667)</f>
        <v>45408.66667</v>
      </c>
      <c r="H18" s="1">
        <f>IFERROR(__xludf.DUMMYFUNCTION("""COMPUTED_VALUE"""),3529.27)</f>
        <v>3529.27</v>
      </c>
      <c r="J18" s="2">
        <f>IFERROR(__xludf.DUMMYFUNCTION("""COMPUTED_VALUE"""),45408.66666666667)</f>
        <v>45408.66667</v>
      </c>
      <c r="K18" s="1">
        <f>IFERROR(__xludf.DUMMYFUNCTION("""COMPUTED_VALUE"""),3716.83)</f>
        <v>3716.83</v>
      </c>
      <c r="M18" s="2">
        <f>IFERROR(__xludf.DUMMYFUNCTION("""COMPUTED_VALUE"""),45408.66666666667)</f>
        <v>45408.66667</v>
      </c>
      <c r="N18" s="1">
        <f>IFERROR(__xludf.DUMMYFUNCTION("""COMPUTED_VALUE"""),3.97461896E8)</f>
        <v>397461896</v>
      </c>
    </row>
    <row r="19">
      <c r="A19" s="2">
        <f>IFERROR(__xludf.DUMMYFUNCTION("""COMPUTED_VALUE"""),45415.66666666667)</f>
        <v>45415.66667</v>
      </c>
      <c r="B19" s="1">
        <f>IFERROR(__xludf.DUMMYFUNCTION("""COMPUTED_VALUE"""),3760.82)</f>
        <v>3760.82</v>
      </c>
      <c r="D19" s="2">
        <f>IFERROR(__xludf.DUMMYFUNCTION("""COMPUTED_VALUE"""),45415.66666666667)</f>
        <v>45415.66667</v>
      </c>
      <c r="E19" s="1">
        <f>IFERROR(__xludf.DUMMYFUNCTION("""COMPUTED_VALUE"""),3824.78)</f>
        <v>3824.78</v>
      </c>
      <c r="G19" s="2">
        <f>IFERROR(__xludf.DUMMYFUNCTION("""COMPUTED_VALUE"""),45415.66666666667)</f>
        <v>45415.66667</v>
      </c>
      <c r="H19" s="1">
        <f>IFERROR(__xludf.DUMMYFUNCTION("""COMPUTED_VALUE"""),3636.29)</f>
        <v>3636.29</v>
      </c>
      <c r="J19" s="2">
        <f>IFERROR(__xludf.DUMMYFUNCTION("""COMPUTED_VALUE"""),45415.66666666667)</f>
        <v>45415.66667</v>
      </c>
      <c r="K19" s="1">
        <f>IFERROR(__xludf.DUMMYFUNCTION("""COMPUTED_VALUE"""),3807.33)</f>
        <v>3807.33</v>
      </c>
      <c r="M19" s="2">
        <f>IFERROR(__xludf.DUMMYFUNCTION("""COMPUTED_VALUE"""),45415.66666666667)</f>
        <v>45415.66667</v>
      </c>
      <c r="N19" s="1">
        <f>IFERROR(__xludf.DUMMYFUNCTION("""COMPUTED_VALUE"""),5.63526619E8)</f>
        <v>563526619</v>
      </c>
    </row>
    <row r="20">
      <c r="A20" s="2">
        <f>IFERROR(__xludf.DUMMYFUNCTION("""COMPUTED_VALUE"""),45422.66666666667)</f>
        <v>45422.66667</v>
      </c>
      <c r="B20" s="1">
        <f>IFERROR(__xludf.DUMMYFUNCTION("""COMPUTED_VALUE"""),3812.64)</f>
        <v>3812.64</v>
      </c>
      <c r="D20" s="2">
        <f>IFERROR(__xludf.DUMMYFUNCTION("""COMPUTED_VALUE"""),45422.66666666667)</f>
        <v>45422.66667</v>
      </c>
      <c r="E20" s="1">
        <f>IFERROR(__xludf.DUMMYFUNCTION("""COMPUTED_VALUE"""),3917.33)</f>
        <v>3917.33</v>
      </c>
      <c r="G20" s="2">
        <f>IFERROR(__xludf.DUMMYFUNCTION("""COMPUTED_VALUE"""),45422.66666666667)</f>
        <v>45422.66667</v>
      </c>
      <c r="H20" s="1">
        <f>IFERROR(__xludf.DUMMYFUNCTION("""COMPUTED_VALUE"""),3794.58)</f>
        <v>3794.58</v>
      </c>
      <c r="J20" s="2">
        <f>IFERROR(__xludf.DUMMYFUNCTION("""COMPUTED_VALUE"""),45422.66666666667)</f>
        <v>45422.66667</v>
      </c>
      <c r="K20" s="1">
        <f>IFERROR(__xludf.DUMMYFUNCTION("""COMPUTED_VALUE"""),3866.5)</f>
        <v>3866.5</v>
      </c>
      <c r="M20" s="2">
        <f>IFERROR(__xludf.DUMMYFUNCTION("""COMPUTED_VALUE"""),45422.66666666667)</f>
        <v>45422.66667</v>
      </c>
      <c r="N20" s="1">
        <f>IFERROR(__xludf.DUMMYFUNCTION("""COMPUTED_VALUE"""),3.50315369E8)</f>
        <v>350315369</v>
      </c>
    </row>
    <row r="21">
      <c r="A21" s="2">
        <f>IFERROR(__xludf.DUMMYFUNCTION("""COMPUTED_VALUE"""),45429.66666666667)</f>
        <v>45429.66667</v>
      </c>
      <c r="B21" s="1">
        <f>IFERROR(__xludf.DUMMYFUNCTION("""COMPUTED_VALUE"""),3877.02)</f>
        <v>3877.02</v>
      </c>
      <c r="D21" s="2">
        <f>IFERROR(__xludf.DUMMYFUNCTION("""COMPUTED_VALUE"""),45429.66666666667)</f>
        <v>45429.66667</v>
      </c>
      <c r="E21" s="1">
        <f>IFERROR(__xludf.DUMMYFUNCTION("""COMPUTED_VALUE"""),3891.87)</f>
        <v>3891.87</v>
      </c>
      <c r="G21" s="2">
        <f>IFERROR(__xludf.DUMMYFUNCTION("""COMPUTED_VALUE"""),45429.66666666667)</f>
        <v>45429.66667</v>
      </c>
      <c r="H21" s="1">
        <f>IFERROR(__xludf.DUMMYFUNCTION("""COMPUTED_VALUE"""),3791.04)</f>
        <v>3791.04</v>
      </c>
      <c r="J21" s="2">
        <f>IFERROR(__xludf.DUMMYFUNCTION("""COMPUTED_VALUE"""),45429.66666666667)</f>
        <v>45429.66667</v>
      </c>
      <c r="K21" s="1">
        <f>IFERROR(__xludf.DUMMYFUNCTION("""COMPUTED_VALUE"""),3858.8)</f>
        <v>3858.8</v>
      </c>
      <c r="M21" s="2">
        <f>IFERROR(__xludf.DUMMYFUNCTION("""COMPUTED_VALUE"""),45429.66666666667)</f>
        <v>45429.66667</v>
      </c>
      <c r="N21" s="1">
        <f>IFERROR(__xludf.DUMMYFUNCTION("""COMPUTED_VALUE"""),4.86352004E8)</f>
        <v>486352004</v>
      </c>
    </row>
    <row r="22">
      <c r="A22" s="2">
        <f>IFERROR(__xludf.DUMMYFUNCTION("""COMPUTED_VALUE"""),45436.66666666667)</f>
        <v>45436.66667</v>
      </c>
      <c r="B22" s="1">
        <f>IFERROR(__xludf.DUMMYFUNCTION("""COMPUTED_VALUE"""),3851.01)</f>
        <v>3851.01</v>
      </c>
      <c r="D22" s="2">
        <f>IFERROR(__xludf.DUMMYFUNCTION("""COMPUTED_VALUE"""),45436.66666666667)</f>
        <v>45436.66667</v>
      </c>
      <c r="E22" s="1">
        <f>IFERROR(__xludf.DUMMYFUNCTION("""COMPUTED_VALUE"""),3881.97)</f>
        <v>3881.97</v>
      </c>
      <c r="G22" s="2">
        <f>IFERROR(__xludf.DUMMYFUNCTION("""COMPUTED_VALUE"""),45436.66666666667)</f>
        <v>45436.66667</v>
      </c>
      <c r="H22" s="1">
        <f>IFERROR(__xludf.DUMMYFUNCTION("""COMPUTED_VALUE"""),3782.3)</f>
        <v>3782.3</v>
      </c>
      <c r="J22" s="2">
        <f>IFERROR(__xludf.DUMMYFUNCTION("""COMPUTED_VALUE"""),45436.66666666667)</f>
        <v>45436.66667</v>
      </c>
      <c r="K22" s="1">
        <f>IFERROR(__xludf.DUMMYFUNCTION("""COMPUTED_VALUE"""),3811.29)</f>
        <v>3811.29</v>
      </c>
      <c r="M22" s="2">
        <f>IFERROR(__xludf.DUMMYFUNCTION("""COMPUTED_VALUE"""),45436.66666666667)</f>
        <v>45436.66667</v>
      </c>
      <c r="N22" s="1">
        <f>IFERROR(__xludf.DUMMYFUNCTION("""COMPUTED_VALUE"""),3.90237911E8)</f>
        <v>390237911</v>
      </c>
    </row>
    <row r="23">
      <c r="A23" s="2">
        <f>IFERROR(__xludf.DUMMYFUNCTION("""COMPUTED_VALUE"""),45443.66666666667)</f>
        <v>45443.66667</v>
      </c>
      <c r="B23" s="1">
        <f>IFERROR(__xludf.DUMMYFUNCTION("""COMPUTED_VALUE"""),3792.84)</f>
        <v>3792.84</v>
      </c>
      <c r="D23" s="2">
        <f>IFERROR(__xludf.DUMMYFUNCTION("""COMPUTED_VALUE"""),45443.66666666667)</f>
        <v>45443.66667</v>
      </c>
      <c r="E23" s="1">
        <f>IFERROR(__xludf.DUMMYFUNCTION("""COMPUTED_VALUE"""),3854.78)</f>
        <v>3854.78</v>
      </c>
      <c r="G23" s="2">
        <f>IFERROR(__xludf.DUMMYFUNCTION("""COMPUTED_VALUE"""),45443.66666666667)</f>
        <v>45443.66667</v>
      </c>
      <c r="H23" s="1">
        <f>IFERROR(__xludf.DUMMYFUNCTION("""COMPUTED_VALUE"""),3694.95)</f>
        <v>3694.95</v>
      </c>
      <c r="J23" s="2">
        <f>IFERROR(__xludf.DUMMYFUNCTION("""COMPUTED_VALUE"""),45443.66666666667)</f>
        <v>45443.66667</v>
      </c>
      <c r="K23" s="1">
        <f>IFERROR(__xludf.DUMMYFUNCTION("""COMPUTED_VALUE"""),3758.94)</f>
        <v>3758.94</v>
      </c>
      <c r="M23" s="2">
        <f>IFERROR(__xludf.DUMMYFUNCTION("""COMPUTED_VALUE"""),45443.66666666667)</f>
        <v>45443.66667</v>
      </c>
      <c r="N23" s="1">
        <f>IFERROR(__xludf.DUMMYFUNCTION("""COMPUTED_VALUE"""),3.91585548E8)</f>
        <v>391585548</v>
      </c>
    </row>
    <row r="24">
      <c r="A24" s="2">
        <f>IFERROR(__xludf.DUMMYFUNCTION("""COMPUTED_VALUE"""),45450.66666666667)</f>
        <v>45450.66667</v>
      </c>
      <c r="B24" s="1">
        <f>IFERROR(__xludf.DUMMYFUNCTION("""COMPUTED_VALUE"""),3772.61)</f>
        <v>3772.61</v>
      </c>
      <c r="D24" s="2">
        <f>IFERROR(__xludf.DUMMYFUNCTION("""COMPUTED_VALUE"""),45450.66666666667)</f>
        <v>45450.66667</v>
      </c>
      <c r="E24" s="1">
        <f>IFERROR(__xludf.DUMMYFUNCTION("""COMPUTED_VALUE"""),3913.11)</f>
        <v>3913.11</v>
      </c>
      <c r="G24" s="2">
        <f>IFERROR(__xludf.DUMMYFUNCTION("""COMPUTED_VALUE"""),45450.66666666667)</f>
        <v>45450.66667</v>
      </c>
      <c r="H24" s="1">
        <f>IFERROR(__xludf.DUMMYFUNCTION("""COMPUTED_VALUE"""),3743.49)</f>
        <v>3743.49</v>
      </c>
      <c r="J24" s="2">
        <f>IFERROR(__xludf.DUMMYFUNCTION("""COMPUTED_VALUE"""),45450.66666666667)</f>
        <v>45450.66667</v>
      </c>
      <c r="K24" s="1">
        <f>IFERROR(__xludf.DUMMYFUNCTION("""COMPUTED_VALUE"""),3881.89)</f>
        <v>3881.89</v>
      </c>
      <c r="M24" s="2">
        <f>IFERROR(__xludf.DUMMYFUNCTION("""COMPUTED_VALUE"""),45450.66666666667)</f>
        <v>45450.66667</v>
      </c>
      <c r="N24" s="1">
        <f>IFERROR(__xludf.DUMMYFUNCTION("""COMPUTED_VALUE"""),3.80454672E8)</f>
        <v>380454672</v>
      </c>
    </row>
    <row r="25">
      <c r="A25" s="2">
        <f>IFERROR(__xludf.DUMMYFUNCTION("""COMPUTED_VALUE"""),45457.66666666667)</f>
        <v>45457.66667</v>
      </c>
      <c r="B25" s="1">
        <f>IFERROR(__xludf.DUMMYFUNCTION("""COMPUTED_VALUE"""),3886.84)</f>
        <v>3886.84</v>
      </c>
      <c r="D25" s="2">
        <f>IFERROR(__xludf.DUMMYFUNCTION("""COMPUTED_VALUE"""),45457.66666666667)</f>
        <v>45457.66667</v>
      </c>
      <c r="E25" s="1">
        <f>IFERROR(__xludf.DUMMYFUNCTION("""COMPUTED_VALUE"""),3949.67)</f>
        <v>3949.67</v>
      </c>
      <c r="G25" s="2">
        <f>IFERROR(__xludf.DUMMYFUNCTION("""COMPUTED_VALUE"""),45457.66666666667)</f>
        <v>45457.66667</v>
      </c>
      <c r="H25" s="1">
        <f>IFERROR(__xludf.DUMMYFUNCTION("""COMPUTED_VALUE"""),3851.64)</f>
        <v>3851.64</v>
      </c>
      <c r="J25" s="2">
        <f>IFERROR(__xludf.DUMMYFUNCTION("""COMPUTED_VALUE"""),45457.66666666667)</f>
        <v>45457.66667</v>
      </c>
      <c r="K25" s="1">
        <f>IFERROR(__xludf.DUMMYFUNCTION("""COMPUTED_VALUE"""),3879.8)</f>
        <v>3879.8</v>
      </c>
      <c r="M25" s="2">
        <f>IFERROR(__xludf.DUMMYFUNCTION("""COMPUTED_VALUE"""),45457.66666666667)</f>
        <v>45457.66667</v>
      </c>
      <c r="N25" s="1">
        <f>IFERROR(__xludf.DUMMYFUNCTION("""COMPUTED_VALUE"""),3.54133859E8)</f>
        <v>354133859</v>
      </c>
    </row>
    <row r="26">
      <c r="A26" s="2">
        <f>IFERROR(__xludf.DUMMYFUNCTION("""COMPUTED_VALUE"""),45464.66666666667)</f>
        <v>45464.66667</v>
      </c>
      <c r="B26" s="1">
        <f>IFERROR(__xludf.DUMMYFUNCTION("""COMPUTED_VALUE"""),3859.25)</f>
        <v>3859.25</v>
      </c>
      <c r="D26" s="2">
        <f>IFERROR(__xludf.DUMMYFUNCTION("""COMPUTED_VALUE"""),45464.66666666667)</f>
        <v>45464.66667</v>
      </c>
      <c r="E26" s="1">
        <f>IFERROR(__xludf.DUMMYFUNCTION("""COMPUTED_VALUE"""),3968.9)</f>
        <v>3968.9</v>
      </c>
      <c r="G26" s="2">
        <f>IFERROR(__xludf.DUMMYFUNCTION("""COMPUTED_VALUE"""),45464.66666666667)</f>
        <v>45464.66667</v>
      </c>
      <c r="H26" s="1">
        <f>IFERROR(__xludf.DUMMYFUNCTION("""COMPUTED_VALUE"""),3844.08)</f>
        <v>3844.08</v>
      </c>
      <c r="J26" s="2">
        <f>IFERROR(__xludf.DUMMYFUNCTION("""COMPUTED_VALUE"""),45464.66666666667)</f>
        <v>45464.66667</v>
      </c>
      <c r="K26" s="1">
        <f>IFERROR(__xludf.DUMMYFUNCTION("""COMPUTED_VALUE"""),3965.36)</f>
        <v>3965.36</v>
      </c>
      <c r="M26" s="2">
        <f>IFERROR(__xludf.DUMMYFUNCTION("""COMPUTED_VALUE"""),45464.66666666667)</f>
        <v>45464.66667</v>
      </c>
      <c r="N26" s="1">
        <f>IFERROR(__xludf.DUMMYFUNCTION("""COMPUTED_VALUE"""),3.82367231E8)</f>
        <v>382367231</v>
      </c>
    </row>
    <row r="27">
      <c r="A27" s="2">
        <f>IFERROR(__xludf.DUMMYFUNCTION("""COMPUTED_VALUE"""),45471.66666666667)</f>
        <v>45471.66667</v>
      </c>
      <c r="B27" s="1">
        <f>IFERROR(__xludf.DUMMYFUNCTION("""COMPUTED_VALUE"""),3972.83)</f>
        <v>3972.83</v>
      </c>
      <c r="D27" s="2">
        <f>IFERROR(__xludf.DUMMYFUNCTION("""COMPUTED_VALUE"""),45471.66666666667)</f>
        <v>45471.66667</v>
      </c>
      <c r="E27" s="1">
        <f>IFERROR(__xludf.DUMMYFUNCTION("""COMPUTED_VALUE"""),4120.96)</f>
        <v>4120.96</v>
      </c>
      <c r="G27" s="2">
        <f>IFERROR(__xludf.DUMMYFUNCTION("""COMPUTED_VALUE"""),45471.66666666667)</f>
        <v>45471.66667</v>
      </c>
      <c r="H27" s="1">
        <f>IFERROR(__xludf.DUMMYFUNCTION("""COMPUTED_VALUE"""),3915.12)</f>
        <v>3915.12</v>
      </c>
      <c r="J27" s="2">
        <f>IFERROR(__xludf.DUMMYFUNCTION("""COMPUTED_VALUE"""),45471.66666666667)</f>
        <v>45471.66667</v>
      </c>
      <c r="K27" s="1">
        <f>IFERROR(__xludf.DUMMYFUNCTION("""COMPUTED_VALUE"""),4025.93)</f>
        <v>4025.93</v>
      </c>
      <c r="M27" s="2">
        <f>IFERROR(__xludf.DUMMYFUNCTION("""COMPUTED_VALUE"""),45471.66666666667)</f>
        <v>45471.66667</v>
      </c>
      <c r="N27" s="1">
        <f>IFERROR(__xludf.DUMMYFUNCTION("""COMPUTED_VALUE"""),5.50088822E8)</f>
        <v>550088822</v>
      </c>
    </row>
    <row r="28">
      <c r="A28" s="2">
        <f>IFERROR(__xludf.DUMMYFUNCTION("""COMPUTED_VALUE"""),45478.66666666667)</f>
        <v>45478.66667</v>
      </c>
      <c r="B28" s="1">
        <f>IFERROR(__xludf.DUMMYFUNCTION("""COMPUTED_VALUE"""),4038.14)</f>
        <v>4038.14</v>
      </c>
      <c r="D28" s="2">
        <f>IFERROR(__xludf.DUMMYFUNCTION("""COMPUTED_VALUE"""),45478.66666666667)</f>
        <v>45478.66667</v>
      </c>
      <c r="E28" s="1">
        <f>IFERROR(__xludf.DUMMYFUNCTION("""COMPUTED_VALUE"""),4158.35)</f>
        <v>4158.35</v>
      </c>
      <c r="G28" s="2">
        <f>IFERROR(__xludf.DUMMYFUNCTION("""COMPUTED_VALUE"""),45478.66666666667)</f>
        <v>45478.66667</v>
      </c>
      <c r="H28" s="1">
        <f>IFERROR(__xludf.DUMMYFUNCTION("""COMPUTED_VALUE"""),4022.66)</f>
        <v>4022.66</v>
      </c>
      <c r="J28" s="2">
        <f>IFERROR(__xludf.DUMMYFUNCTION("""COMPUTED_VALUE"""),45478.66666666667)</f>
        <v>45478.66667</v>
      </c>
      <c r="K28" s="1">
        <f>IFERROR(__xludf.DUMMYFUNCTION("""COMPUTED_VALUE"""),4157.13)</f>
        <v>4157.13</v>
      </c>
      <c r="M28" s="2">
        <f>IFERROR(__xludf.DUMMYFUNCTION("""COMPUTED_VALUE"""),45478.66666666667)</f>
        <v>45478.66667</v>
      </c>
      <c r="N28" s="1">
        <f>IFERROR(__xludf.DUMMYFUNCTION("""COMPUTED_VALUE"""),2.87548953E8)</f>
        <v>287548953</v>
      </c>
    </row>
    <row r="29">
      <c r="A29" s="2">
        <f>IFERROR(__xludf.DUMMYFUNCTION("""COMPUTED_VALUE"""),45485.66666666667)</f>
        <v>45485.66667</v>
      </c>
      <c r="B29" s="1">
        <f>IFERROR(__xludf.DUMMYFUNCTION("""COMPUTED_VALUE"""),4160.61)</f>
        <v>4160.61</v>
      </c>
      <c r="D29" s="2">
        <f>IFERROR(__xludf.DUMMYFUNCTION("""COMPUTED_VALUE"""),45485.66666666667)</f>
        <v>45485.66667</v>
      </c>
      <c r="E29" s="1">
        <f>IFERROR(__xludf.DUMMYFUNCTION("""COMPUTED_VALUE"""),4169.51)</f>
        <v>4169.51</v>
      </c>
      <c r="G29" s="2">
        <f>IFERROR(__xludf.DUMMYFUNCTION("""COMPUTED_VALUE"""),45485.66666666667)</f>
        <v>45485.66667</v>
      </c>
      <c r="H29" s="1">
        <f>IFERROR(__xludf.DUMMYFUNCTION("""COMPUTED_VALUE"""),4034.54)</f>
        <v>4034.54</v>
      </c>
      <c r="J29" s="2">
        <f>IFERROR(__xludf.DUMMYFUNCTION("""COMPUTED_VALUE"""),45485.66666666667)</f>
        <v>45485.66667</v>
      </c>
      <c r="K29" s="1">
        <f>IFERROR(__xludf.DUMMYFUNCTION("""COMPUTED_VALUE"""),4053.83)</f>
        <v>4053.83</v>
      </c>
      <c r="M29" s="2">
        <f>IFERROR(__xludf.DUMMYFUNCTION("""COMPUTED_VALUE"""),45485.66666666667)</f>
        <v>45485.66667</v>
      </c>
      <c r="N29" s="1">
        <f>IFERROR(__xludf.DUMMYFUNCTION("""COMPUTED_VALUE"""),3.58750187E8)</f>
        <v>358750187</v>
      </c>
    </row>
    <row r="30">
      <c r="A30" s="2">
        <f>IFERROR(__xludf.DUMMYFUNCTION("""COMPUTED_VALUE"""),45492.66666666667)</f>
        <v>45492.66667</v>
      </c>
      <c r="B30" s="1">
        <f>IFERROR(__xludf.DUMMYFUNCTION("""COMPUTED_VALUE"""),4056.24)</f>
        <v>4056.24</v>
      </c>
      <c r="D30" s="2">
        <f>IFERROR(__xludf.DUMMYFUNCTION("""COMPUTED_VALUE"""),45492.66666666667)</f>
        <v>45492.66667</v>
      </c>
      <c r="E30" s="1">
        <f>IFERROR(__xludf.DUMMYFUNCTION("""COMPUTED_VALUE"""),4086.1)</f>
        <v>4086.1</v>
      </c>
      <c r="G30" s="2">
        <f>IFERROR(__xludf.DUMMYFUNCTION("""COMPUTED_VALUE"""),45492.66666666667)</f>
        <v>45492.66667</v>
      </c>
      <c r="H30" s="1">
        <f>IFERROR(__xludf.DUMMYFUNCTION("""COMPUTED_VALUE"""),3858.87)</f>
        <v>3858.87</v>
      </c>
      <c r="J30" s="2">
        <f>IFERROR(__xludf.DUMMYFUNCTION("""COMPUTED_VALUE"""),45492.66666666667)</f>
        <v>45492.66667</v>
      </c>
      <c r="K30" s="1">
        <f>IFERROR(__xludf.DUMMYFUNCTION("""COMPUTED_VALUE"""),3893.48)</f>
        <v>3893.48</v>
      </c>
      <c r="M30" s="2">
        <f>IFERROR(__xludf.DUMMYFUNCTION("""COMPUTED_VALUE"""),45492.66666666667)</f>
        <v>45492.66667</v>
      </c>
      <c r="N30" s="1">
        <f>IFERROR(__xludf.DUMMYFUNCTION("""COMPUTED_VALUE"""),3.99303645E8)</f>
        <v>399303645</v>
      </c>
    </row>
    <row r="31">
      <c r="A31" s="2">
        <f>IFERROR(__xludf.DUMMYFUNCTION("""COMPUTED_VALUE"""),45499.66666666667)</f>
        <v>45499.66667</v>
      </c>
      <c r="B31" s="1">
        <f>IFERROR(__xludf.DUMMYFUNCTION("""COMPUTED_VALUE"""),3925.0)</f>
        <v>3925</v>
      </c>
      <c r="D31" s="2">
        <f>IFERROR(__xludf.DUMMYFUNCTION("""COMPUTED_VALUE"""),45499.66666666667)</f>
        <v>45499.66667</v>
      </c>
      <c r="E31" s="1">
        <f>IFERROR(__xludf.DUMMYFUNCTION("""COMPUTED_VALUE"""),3990.57)</f>
        <v>3990.57</v>
      </c>
      <c r="G31" s="2">
        <f>IFERROR(__xludf.DUMMYFUNCTION("""COMPUTED_VALUE"""),45499.66666666667)</f>
        <v>45499.66667</v>
      </c>
      <c r="H31" s="1">
        <f>IFERROR(__xludf.DUMMYFUNCTION("""COMPUTED_VALUE"""),3795.22)</f>
        <v>3795.22</v>
      </c>
      <c r="J31" s="2">
        <f>IFERROR(__xludf.DUMMYFUNCTION("""COMPUTED_VALUE"""),45499.66666666667)</f>
        <v>45499.66667</v>
      </c>
      <c r="K31" s="1">
        <f>IFERROR(__xludf.DUMMYFUNCTION("""COMPUTED_VALUE"""),3860.89)</f>
        <v>3860.89</v>
      </c>
      <c r="M31" s="2">
        <f>IFERROR(__xludf.DUMMYFUNCTION("""COMPUTED_VALUE"""),45499.66666666667)</f>
        <v>45499.66667</v>
      </c>
      <c r="N31" s="1">
        <f>IFERROR(__xludf.DUMMYFUNCTION("""COMPUTED_VALUE"""),4.04701297E8)</f>
        <v>404701297</v>
      </c>
    </row>
    <row r="32">
      <c r="A32" s="2">
        <f>IFERROR(__xludf.DUMMYFUNCTION("""COMPUTED_VALUE"""),45506.66666666667)</f>
        <v>45506.66667</v>
      </c>
      <c r="B32" s="1">
        <f>IFERROR(__xludf.DUMMYFUNCTION("""COMPUTED_VALUE"""),3883.95)</f>
        <v>3883.95</v>
      </c>
      <c r="D32" s="2">
        <f>IFERROR(__xludf.DUMMYFUNCTION("""COMPUTED_VALUE"""),45506.66666666667)</f>
        <v>45506.66667</v>
      </c>
      <c r="E32" s="1">
        <f>IFERROR(__xludf.DUMMYFUNCTION("""COMPUTED_VALUE"""),3977.39)</f>
        <v>3977.39</v>
      </c>
      <c r="G32" s="2">
        <f>IFERROR(__xludf.DUMMYFUNCTION("""COMPUTED_VALUE"""),45506.66666666667)</f>
        <v>45506.66667</v>
      </c>
      <c r="H32" s="1">
        <f>IFERROR(__xludf.DUMMYFUNCTION("""COMPUTED_VALUE"""),3539.0)</f>
        <v>3539</v>
      </c>
      <c r="J32" s="2">
        <f>IFERROR(__xludf.DUMMYFUNCTION("""COMPUTED_VALUE"""),45506.66666666667)</f>
        <v>45506.66667</v>
      </c>
      <c r="K32" s="1">
        <f>IFERROR(__xludf.DUMMYFUNCTION("""COMPUTED_VALUE"""),3642.59)</f>
        <v>3642.59</v>
      </c>
      <c r="M32" s="2">
        <f>IFERROR(__xludf.DUMMYFUNCTION("""COMPUTED_VALUE"""),45506.66666666667)</f>
        <v>45506.66667</v>
      </c>
      <c r="N32" s="1">
        <f>IFERROR(__xludf.DUMMYFUNCTION("""COMPUTED_VALUE"""),5.56476831E8)</f>
        <v>556476831</v>
      </c>
    </row>
    <row r="33">
      <c r="A33" s="2">
        <f>IFERROR(__xludf.DUMMYFUNCTION("""COMPUTED_VALUE"""),45513.66666666667)</f>
        <v>45513.66667</v>
      </c>
      <c r="B33" s="1">
        <f>IFERROR(__xludf.DUMMYFUNCTION("""COMPUTED_VALUE"""),3416.54)</f>
        <v>3416.54</v>
      </c>
      <c r="D33" s="2">
        <f>IFERROR(__xludf.DUMMYFUNCTION("""COMPUTED_VALUE"""),45513.66666666667)</f>
        <v>45513.66667</v>
      </c>
      <c r="E33" s="1">
        <f>IFERROR(__xludf.DUMMYFUNCTION("""COMPUTED_VALUE"""),3658.32)</f>
        <v>3658.32</v>
      </c>
      <c r="G33" s="2">
        <f>IFERROR(__xludf.DUMMYFUNCTION("""COMPUTED_VALUE"""),45513.66666666667)</f>
        <v>45513.66667</v>
      </c>
      <c r="H33" s="1">
        <f>IFERROR(__xludf.DUMMYFUNCTION("""COMPUTED_VALUE"""),3388.9)</f>
        <v>3388.9</v>
      </c>
      <c r="J33" s="2">
        <f>IFERROR(__xludf.DUMMYFUNCTION("""COMPUTED_VALUE"""),45513.66666666667)</f>
        <v>45513.66667</v>
      </c>
      <c r="K33" s="1">
        <f>IFERROR(__xludf.DUMMYFUNCTION("""COMPUTED_VALUE"""),3640.82)</f>
        <v>3640.82</v>
      </c>
      <c r="M33" s="2">
        <f>IFERROR(__xludf.DUMMYFUNCTION("""COMPUTED_VALUE"""),45513.66666666667)</f>
        <v>45513.66667</v>
      </c>
      <c r="N33" s="1">
        <f>IFERROR(__xludf.DUMMYFUNCTION("""COMPUTED_VALUE"""),4.89305551E8)</f>
        <v>489305551</v>
      </c>
    </row>
    <row r="34">
      <c r="A34" s="2">
        <f>IFERROR(__xludf.DUMMYFUNCTION("""COMPUTED_VALUE"""),45520.66666666667)</f>
        <v>45520.66667</v>
      </c>
      <c r="B34" s="1">
        <f>IFERROR(__xludf.DUMMYFUNCTION("""COMPUTED_VALUE"""),3655.15)</f>
        <v>3655.15</v>
      </c>
      <c r="D34" s="2">
        <f>IFERROR(__xludf.DUMMYFUNCTION("""COMPUTED_VALUE"""),45520.66666666667)</f>
        <v>45520.66667</v>
      </c>
      <c r="E34" s="1">
        <f>IFERROR(__xludf.DUMMYFUNCTION("""COMPUTED_VALUE"""),3857.04)</f>
        <v>3857.04</v>
      </c>
      <c r="G34" s="2">
        <f>IFERROR(__xludf.DUMMYFUNCTION("""COMPUTED_VALUE"""),45520.66666666667)</f>
        <v>45520.66667</v>
      </c>
      <c r="H34" s="1">
        <f>IFERROR(__xludf.DUMMYFUNCTION("""COMPUTED_VALUE"""),3627.79)</f>
        <v>3627.79</v>
      </c>
      <c r="J34" s="2">
        <f>IFERROR(__xludf.DUMMYFUNCTION("""COMPUTED_VALUE"""),45520.66666666667)</f>
        <v>45520.66667</v>
      </c>
      <c r="K34" s="1">
        <f>IFERROR(__xludf.DUMMYFUNCTION("""COMPUTED_VALUE"""),3840.29)</f>
        <v>3840.29</v>
      </c>
      <c r="M34" s="2">
        <f>IFERROR(__xludf.DUMMYFUNCTION("""COMPUTED_VALUE"""),45520.66666666667)</f>
        <v>45520.66667</v>
      </c>
      <c r="N34" s="1">
        <f>IFERROR(__xludf.DUMMYFUNCTION("""COMPUTED_VALUE"""),4.44280113E8)</f>
        <v>444280113</v>
      </c>
    </row>
    <row r="35">
      <c r="A35" s="2">
        <f>IFERROR(__xludf.DUMMYFUNCTION("""COMPUTED_VALUE"""),45527.66666666667)</f>
        <v>45527.66667</v>
      </c>
      <c r="B35" s="1">
        <f>IFERROR(__xludf.DUMMYFUNCTION("""COMPUTED_VALUE"""),3849.39)</f>
        <v>3849.39</v>
      </c>
      <c r="D35" s="2">
        <f>IFERROR(__xludf.DUMMYFUNCTION("""COMPUTED_VALUE"""),45527.66666666667)</f>
        <v>45527.66667</v>
      </c>
      <c r="E35" s="1">
        <f>IFERROR(__xludf.DUMMYFUNCTION("""COMPUTED_VALUE"""),3951.58)</f>
        <v>3951.58</v>
      </c>
      <c r="G35" s="2">
        <f>IFERROR(__xludf.DUMMYFUNCTION("""COMPUTED_VALUE"""),45527.66666666667)</f>
        <v>45527.66667</v>
      </c>
      <c r="H35" s="1">
        <f>IFERROR(__xludf.DUMMYFUNCTION("""COMPUTED_VALUE"""),3833.29)</f>
        <v>3833.29</v>
      </c>
      <c r="J35" s="2">
        <f>IFERROR(__xludf.DUMMYFUNCTION("""COMPUTED_VALUE"""),45527.66666666667)</f>
        <v>45527.66667</v>
      </c>
      <c r="K35" s="1">
        <f>IFERROR(__xludf.DUMMYFUNCTION("""COMPUTED_VALUE"""),3872.86)</f>
        <v>3872.86</v>
      </c>
      <c r="M35" s="2">
        <f>IFERROR(__xludf.DUMMYFUNCTION("""COMPUTED_VALUE"""),45527.66666666667)</f>
        <v>45527.66667</v>
      </c>
      <c r="N35" s="1">
        <f>IFERROR(__xludf.DUMMYFUNCTION("""COMPUTED_VALUE"""),3.76139264E8)</f>
        <v>376139264</v>
      </c>
    </row>
    <row r="36">
      <c r="A36" s="2">
        <f>IFERROR(__xludf.DUMMYFUNCTION("""COMPUTED_VALUE"""),45534.66666666667)</f>
        <v>45534.66667</v>
      </c>
      <c r="B36" s="1">
        <f>IFERROR(__xludf.DUMMYFUNCTION("""COMPUTED_VALUE"""),3872.77)</f>
        <v>3872.77</v>
      </c>
      <c r="D36" s="2">
        <f>IFERROR(__xludf.DUMMYFUNCTION("""COMPUTED_VALUE"""),45534.66666666667)</f>
        <v>45534.66667</v>
      </c>
      <c r="E36" s="1">
        <f>IFERROR(__xludf.DUMMYFUNCTION("""COMPUTED_VALUE"""),3898.7)</f>
        <v>3898.7</v>
      </c>
      <c r="G36" s="2">
        <f>IFERROR(__xludf.DUMMYFUNCTION("""COMPUTED_VALUE"""),45534.66666666667)</f>
        <v>45534.66667</v>
      </c>
      <c r="H36" s="1">
        <f>IFERROR(__xludf.DUMMYFUNCTION("""COMPUTED_VALUE"""),3758.72)</f>
        <v>3758.72</v>
      </c>
      <c r="J36" s="2">
        <f>IFERROR(__xludf.DUMMYFUNCTION("""COMPUTED_VALUE"""),45534.66666666667)</f>
        <v>45534.66667</v>
      </c>
      <c r="K36" s="1">
        <f>IFERROR(__xludf.DUMMYFUNCTION("""COMPUTED_VALUE"""),3889.92)</f>
        <v>3889.92</v>
      </c>
      <c r="M36" s="2">
        <f>IFERROR(__xludf.DUMMYFUNCTION("""COMPUTED_VALUE"""),45534.66666666667)</f>
        <v>45534.66667</v>
      </c>
      <c r="N36" s="1">
        <f>IFERROR(__xludf.DUMMYFUNCTION("""COMPUTED_VALUE"""),4.53163784E8)</f>
        <v>453163784</v>
      </c>
    </row>
    <row r="37">
      <c r="A37" s="2">
        <f>IFERROR(__xludf.DUMMYFUNCTION("""COMPUTED_VALUE"""),45541.66666666667)</f>
        <v>45541.66667</v>
      </c>
      <c r="B37" s="1">
        <f>IFERROR(__xludf.DUMMYFUNCTION("""COMPUTED_VALUE"""),3885.58)</f>
        <v>3885.58</v>
      </c>
      <c r="D37" s="2">
        <f>IFERROR(__xludf.DUMMYFUNCTION("""COMPUTED_VALUE"""),45541.66666666667)</f>
        <v>45541.66667</v>
      </c>
      <c r="E37" s="1">
        <f>IFERROR(__xludf.DUMMYFUNCTION("""COMPUTED_VALUE"""),3890.86)</f>
        <v>3890.86</v>
      </c>
      <c r="G37" s="2">
        <f>IFERROR(__xludf.DUMMYFUNCTION("""COMPUTED_VALUE"""),45541.66666666667)</f>
        <v>45541.66667</v>
      </c>
      <c r="H37" s="1">
        <f>IFERROR(__xludf.DUMMYFUNCTION("""COMPUTED_VALUE"""),3764.5)</f>
        <v>3764.5</v>
      </c>
      <c r="J37" s="2">
        <f>IFERROR(__xludf.DUMMYFUNCTION("""COMPUTED_VALUE"""),45541.66666666667)</f>
        <v>45541.66667</v>
      </c>
      <c r="K37" s="1">
        <f>IFERROR(__xludf.DUMMYFUNCTION("""COMPUTED_VALUE"""),3766.27)</f>
        <v>3766.27</v>
      </c>
      <c r="M37" s="2">
        <f>IFERROR(__xludf.DUMMYFUNCTION("""COMPUTED_VALUE"""),45541.66666666667)</f>
        <v>45541.66667</v>
      </c>
      <c r="N37" s="1">
        <f>IFERROR(__xludf.DUMMYFUNCTION("""COMPUTED_VALUE"""),4.18717169E8)</f>
        <v>418717169</v>
      </c>
    </row>
    <row r="38">
      <c r="A38" s="2">
        <f>IFERROR(__xludf.DUMMYFUNCTION("""COMPUTED_VALUE"""),45548.66666666667)</f>
        <v>45548.66667</v>
      </c>
      <c r="B38" s="1">
        <f>IFERROR(__xludf.DUMMYFUNCTION("""COMPUTED_VALUE"""),3818.64)</f>
        <v>3818.64</v>
      </c>
      <c r="D38" s="2">
        <f>IFERROR(__xludf.DUMMYFUNCTION("""COMPUTED_VALUE"""),45548.66666666667)</f>
        <v>45548.66667</v>
      </c>
      <c r="E38" s="1">
        <f>IFERROR(__xludf.DUMMYFUNCTION("""COMPUTED_VALUE"""),4066.82)</f>
        <v>4066.82</v>
      </c>
      <c r="G38" s="2">
        <f>IFERROR(__xludf.DUMMYFUNCTION("""COMPUTED_VALUE"""),45548.66666666667)</f>
        <v>45548.66667</v>
      </c>
      <c r="H38" s="1">
        <f>IFERROR(__xludf.DUMMYFUNCTION("""COMPUTED_VALUE"""),3803.26)</f>
        <v>3803.26</v>
      </c>
      <c r="J38" s="2">
        <f>IFERROR(__xludf.DUMMYFUNCTION("""COMPUTED_VALUE"""),45548.66666666667)</f>
        <v>45548.66667</v>
      </c>
      <c r="K38" s="1">
        <f>IFERROR(__xludf.DUMMYFUNCTION("""COMPUTED_VALUE"""),4040.09)</f>
        <v>4040.09</v>
      </c>
      <c r="M38" s="2">
        <f>IFERROR(__xludf.DUMMYFUNCTION("""COMPUTED_VALUE"""),45548.66666666667)</f>
        <v>45548.66667</v>
      </c>
      <c r="N38" s="1">
        <f>IFERROR(__xludf.DUMMYFUNCTION("""COMPUTED_VALUE"""),4.27430312E8)</f>
        <v>427430312</v>
      </c>
    </row>
    <row r="39">
      <c r="A39" s="2">
        <f>IFERROR(__xludf.DUMMYFUNCTION("""COMPUTED_VALUE"""),45555.66666666667)</f>
        <v>45555.66667</v>
      </c>
      <c r="B39" s="1">
        <f>IFERROR(__xludf.DUMMYFUNCTION("""COMPUTED_VALUE"""),4023.63)</f>
        <v>4023.63</v>
      </c>
      <c r="D39" s="2">
        <f>IFERROR(__xludf.DUMMYFUNCTION("""COMPUTED_VALUE"""),45555.66666666667)</f>
        <v>45555.66667</v>
      </c>
      <c r="E39" s="1">
        <f>IFERROR(__xludf.DUMMYFUNCTION("""COMPUTED_VALUE"""),4100.93)</f>
        <v>4100.93</v>
      </c>
      <c r="G39" s="2">
        <f>IFERROR(__xludf.DUMMYFUNCTION("""COMPUTED_VALUE"""),45555.66666666667)</f>
        <v>45555.66667</v>
      </c>
      <c r="H39" s="1">
        <f>IFERROR(__xludf.DUMMYFUNCTION("""COMPUTED_VALUE"""),3991.15)</f>
        <v>3991.15</v>
      </c>
      <c r="J39" s="2">
        <f>IFERROR(__xludf.DUMMYFUNCTION("""COMPUTED_VALUE"""),45555.66666666667)</f>
        <v>45555.66667</v>
      </c>
      <c r="K39" s="1">
        <f>IFERROR(__xludf.DUMMYFUNCTION("""COMPUTED_VALUE"""),4098.37)</f>
        <v>4098.37</v>
      </c>
      <c r="M39" s="2">
        <f>IFERROR(__xludf.DUMMYFUNCTION("""COMPUTED_VALUE"""),45555.66666666667)</f>
        <v>45555.66667</v>
      </c>
      <c r="N39" s="1">
        <f>IFERROR(__xludf.DUMMYFUNCTION("""COMPUTED_VALUE"""),5.75959921E8)</f>
        <v>575959921</v>
      </c>
    </row>
    <row r="40">
      <c r="A40" s="2">
        <f>IFERROR(__xludf.DUMMYFUNCTION("""COMPUTED_VALUE"""),45562.66666666667)</f>
        <v>45562.66667</v>
      </c>
      <c r="B40" s="1">
        <f>IFERROR(__xludf.DUMMYFUNCTION("""COMPUTED_VALUE"""),4096.31)</f>
        <v>4096.31</v>
      </c>
      <c r="D40" s="2">
        <f>IFERROR(__xludf.DUMMYFUNCTION("""COMPUTED_VALUE"""),45562.66666666667)</f>
        <v>45562.66667</v>
      </c>
      <c r="E40" s="1">
        <f>IFERROR(__xludf.DUMMYFUNCTION("""COMPUTED_VALUE"""),4163.75)</f>
        <v>4163.75</v>
      </c>
      <c r="G40" s="2">
        <f>IFERROR(__xludf.DUMMYFUNCTION("""COMPUTED_VALUE"""),45562.66666666667)</f>
        <v>45562.66667</v>
      </c>
      <c r="H40" s="1">
        <f>IFERROR(__xludf.DUMMYFUNCTION("""COMPUTED_VALUE"""),4028.14)</f>
        <v>4028.14</v>
      </c>
      <c r="J40" s="2">
        <f>IFERROR(__xludf.DUMMYFUNCTION("""COMPUTED_VALUE"""),45562.66666666667)</f>
        <v>45562.66667</v>
      </c>
      <c r="K40" s="1">
        <f>IFERROR(__xludf.DUMMYFUNCTION("""COMPUTED_VALUE"""),4039.84)</f>
        <v>4039.84</v>
      </c>
      <c r="M40" s="2">
        <f>IFERROR(__xludf.DUMMYFUNCTION("""COMPUTED_VALUE"""),45562.66666666667)</f>
        <v>45562.66667</v>
      </c>
      <c r="N40" s="1">
        <f>IFERROR(__xludf.DUMMYFUNCTION("""COMPUTED_VALUE"""),3.61575608E8)</f>
        <v>361575608</v>
      </c>
    </row>
    <row r="41">
      <c r="A41" s="2">
        <f>IFERROR(__xludf.DUMMYFUNCTION("""COMPUTED_VALUE"""),45569.66666666667)</f>
        <v>45569.66667</v>
      </c>
      <c r="B41" s="1">
        <f>IFERROR(__xludf.DUMMYFUNCTION("""COMPUTED_VALUE"""),4029.33)</f>
        <v>4029.33</v>
      </c>
      <c r="D41" s="2">
        <f>IFERROR(__xludf.DUMMYFUNCTION("""COMPUTED_VALUE"""),45569.66666666667)</f>
        <v>45569.66667</v>
      </c>
      <c r="E41" s="1">
        <f>IFERROR(__xludf.DUMMYFUNCTION("""COMPUTED_VALUE"""),4058.53)</f>
        <v>4058.53</v>
      </c>
      <c r="G41" s="2">
        <f>IFERROR(__xludf.DUMMYFUNCTION("""COMPUTED_VALUE"""),45569.66666666667)</f>
        <v>45569.66667</v>
      </c>
      <c r="H41" s="1">
        <f>IFERROR(__xludf.DUMMYFUNCTION("""COMPUTED_VALUE"""),3929.12)</f>
        <v>3929.12</v>
      </c>
      <c r="J41" s="2">
        <f>IFERROR(__xludf.DUMMYFUNCTION("""COMPUTED_VALUE"""),45569.66666666667)</f>
        <v>45569.66667</v>
      </c>
      <c r="K41" s="1">
        <f>IFERROR(__xludf.DUMMYFUNCTION("""COMPUTED_VALUE"""),4023.66)</f>
        <v>4023.66</v>
      </c>
      <c r="M41" s="2">
        <f>IFERROR(__xludf.DUMMYFUNCTION("""COMPUTED_VALUE"""),45569.66666666667)</f>
        <v>45569.66667</v>
      </c>
      <c r="N41" s="1">
        <f>IFERROR(__xludf.DUMMYFUNCTION("""COMPUTED_VALUE"""),3.54417757E8)</f>
        <v>354417757</v>
      </c>
    </row>
    <row r="42">
      <c r="A42" s="2">
        <f>IFERROR(__xludf.DUMMYFUNCTION("""COMPUTED_VALUE"""),45576.66666666667)</f>
        <v>45576.66667</v>
      </c>
      <c r="B42" s="1">
        <f>IFERROR(__xludf.DUMMYFUNCTION("""COMPUTED_VALUE"""),3972.04)</f>
        <v>3972.04</v>
      </c>
      <c r="D42" s="2">
        <f>IFERROR(__xludf.DUMMYFUNCTION("""COMPUTED_VALUE"""),45576.66666666667)</f>
        <v>45576.66667</v>
      </c>
      <c r="E42" s="1">
        <f>IFERROR(__xludf.DUMMYFUNCTION("""COMPUTED_VALUE"""),4073.02)</f>
        <v>4073.02</v>
      </c>
      <c r="G42" s="2">
        <f>IFERROR(__xludf.DUMMYFUNCTION("""COMPUTED_VALUE"""),45576.66666666667)</f>
        <v>45576.66667</v>
      </c>
      <c r="H42" s="1">
        <f>IFERROR(__xludf.DUMMYFUNCTION("""COMPUTED_VALUE"""),3914.12)</f>
        <v>3914.12</v>
      </c>
      <c r="J42" s="2">
        <f>IFERROR(__xludf.DUMMYFUNCTION("""COMPUTED_VALUE"""),45576.66666666667)</f>
        <v>45576.66667</v>
      </c>
      <c r="K42" s="1">
        <f>IFERROR(__xludf.DUMMYFUNCTION("""COMPUTED_VALUE"""),4057.05)</f>
        <v>4057.05</v>
      </c>
      <c r="M42" s="2">
        <f>IFERROR(__xludf.DUMMYFUNCTION("""COMPUTED_VALUE"""),45576.66666666667)</f>
        <v>45576.66667</v>
      </c>
      <c r="N42" s="1">
        <f>IFERROR(__xludf.DUMMYFUNCTION("""COMPUTED_VALUE"""),3.14817972E8)</f>
        <v>314817972</v>
      </c>
    </row>
    <row r="43">
      <c r="A43" s="2">
        <f>IFERROR(__xludf.DUMMYFUNCTION("""COMPUTED_VALUE"""),45583.66666666667)</f>
        <v>45583.66667</v>
      </c>
      <c r="B43" s="1">
        <f>IFERROR(__xludf.DUMMYFUNCTION("""COMPUTED_VALUE"""),4072.65)</f>
        <v>4072.65</v>
      </c>
      <c r="D43" s="2">
        <f>IFERROR(__xludf.DUMMYFUNCTION("""COMPUTED_VALUE"""),45583.66666666667)</f>
        <v>45583.66667</v>
      </c>
      <c r="E43" s="1">
        <f>IFERROR(__xludf.DUMMYFUNCTION("""COMPUTED_VALUE"""),4087.5)</f>
        <v>4087.5</v>
      </c>
      <c r="G43" s="2">
        <f>IFERROR(__xludf.DUMMYFUNCTION("""COMPUTED_VALUE"""),45583.66666666667)</f>
        <v>45583.66667</v>
      </c>
      <c r="H43" s="1">
        <f>IFERROR(__xludf.DUMMYFUNCTION("""COMPUTED_VALUE"""),4015.48)</f>
        <v>4015.48</v>
      </c>
      <c r="J43" s="2">
        <f>IFERROR(__xludf.DUMMYFUNCTION("""COMPUTED_VALUE"""),45583.66666666667)</f>
        <v>45583.66667</v>
      </c>
      <c r="K43" s="1">
        <f>IFERROR(__xludf.DUMMYFUNCTION("""COMPUTED_VALUE"""),4065.2)</f>
        <v>4065.2</v>
      </c>
      <c r="M43" s="2">
        <f>IFERROR(__xludf.DUMMYFUNCTION("""COMPUTED_VALUE"""),45583.66666666667)</f>
        <v>45583.66667</v>
      </c>
      <c r="N43" s="1">
        <f>IFERROR(__xludf.DUMMYFUNCTION("""COMPUTED_VALUE"""),3.10046546E8)</f>
        <v>310046546</v>
      </c>
    </row>
    <row r="44">
      <c r="A44" s="2">
        <f>IFERROR(__xludf.DUMMYFUNCTION("""COMPUTED_VALUE"""),45590.66666666667)</f>
        <v>45590.66667</v>
      </c>
      <c r="B44" s="1">
        <f>IFERROR(__xludf.DUMMYFUNCTION("""COMPUTED_VALUE"""),4051.14)</f>
        <v>4051.14</v>
      </c>
      <c r="D44" s="2">
        <f>IFERROR(__xludf.DUMMYFUNCTION("""COMPUTED_VALUE"""),45590.66666666667)</f>
        <v>45590.66667</v>
      </c>
      <c r="E44" s="1">
        <f>IFERROR(__xludf.DUMMYFUNCTION("""COMPUTED_VALUE"""),4101.05)</f>
        <v>4101.05</v>
      </c>
      <c r="G44" s="2">
        <f>IFERROR(__xludf.DUMMYFUNCTION("""COMPUTED_VALUE"""),45590.66666666667)</f>
        <v>45590.66667</v>
      </c>
      <c r="H44" s="1">
        <f>IFERROR(__xludf.DUMMYFUNCTION("""COMPUTED_VALUE"""),3993.33)</f>
        <v>3993.33</v>
      </c>
      <c r="J44" s="2">
        <f>IFERROR(__xludf.DUMMYFUNCTION("""COMPUTED_VALUE"""),45590.66666666667)</f>
        <v>45590.66667</v>
      </c>
      <c r="K44" s="1">
        <f>IFERROR(__xludf.DUMMYFUNCTION("""COMPUTED_VALUE"""),4050.27)</f>
        <v>4050.27</v>
      </c>
      <c r="M44" s="2">
        <f>IFERROR(__xludf.DUMMYFUNCTION("""COMPUTED_VALUE"""),45590.66666666667)</f>
        <v>45590.66667</v>
      </c>
      <c r="N44" s="1">
        <f>IFERROR(__xludf.DUMMYFUNCTION("""COMPUTED_VALUE"""),2.90516644E8)</f>
        <v>290516644</v>
      </c>
    </row>
    <row r="45">
      <c r="A45" s="2">
        <f>IFERROR(__xludf.DUMMYFUNCTION("""COMPUTED_VALUE"""),45597.66666666667)</f>
        <v>45597.66667</v>
      </c>
      <c r="B45" s="1">
        <f>IFERROR(__xludf.DUMMYFUNCTION("""COMPUTED_VALUE"""),4084.42)</f>
        <v>4084.42</v>
      </c>
      <c r="D45" s="2">
        <f>IFERROR(__xludf.DUMMYFUNCTION("""COMPUTED_VALUE"""),45597.66666666667)</f>
        <v>45597.66667</v>
      </c>
      <c r="E45" s="1">
        <f>IFERROR(__xludf.DUMMYFUNCTION("""COMPUTED_VALUE"""),4212.46)</f>
        <v>4212.46</v>
      </c>
      <c r="G45" s="2">
        <f>IFERROR(__xludf.DUMMYFUNCTION("""COMPUTED_VALUE"""),45597.66666666667)</f>
        <v>45597.66667</v>
      </c>
      <c r="H45" s="1">
        <f>IFERROR(__xludf.DUMMYFUNCTION("""COMPUTED_VALUE"""),3992.83)</f>
        <v>3992.83</v>
      </c>
      <c r="J45" s="2">
        <f>IFERROR(__xludf.DUMMYFUNCTION("""COMPUTED_VALUE"""),45597.66666666667)</f>
        <v>45597.66667</v>
      </c>
      <c r="K45" s="1">
        <f>IFERROR(__xludf.DUMMYFUNCTION("""COMPUTED_VALUE"""),4180.0)</f>
        <v>4180</v>
      </c>
      <c r="M45" s="2">
        <f>IFERROR(__xludf.DUMMYFUNCTION("""COMPUTED_VALUE"""),45597.66666666667)</f>
        <v>45597.66667</v>
      </c>
      <c r="N45" s="1">
        <f>IFERROR(__xludf.DUMMYFUNCTION("""COMPUTED_VALUE"""),4.57187575E8)</f>
        <v>457187575</v>
      </c>
    </row>
    <row r="46">
      <c r="A46" s="2">
        <f>IFERROR(__xludf.DUMMYFUNCTION("""COMPUTED_VALUE"""),45604.66666666667)</f>
        <v>45604.66667</v>
      </c>
      <c r="B46" s="1">
        <f>IFERROR(__xludf.DUMMYFUNCTION("""COMPUTED_VALUE"""),4162.84)</f>
        <v>4162.84</v>
      </c>
      <c r="D46" s="2">
        <f>IFERROR(__xludf.DUMMYFUNCTION("""COMPUTED_VALUE"""),45604.66666666667)</f>
        <v>45604.66667</v>
      </c>
      <c r="E46" s="1">
        <f>IFERROR(__xludf.DUMMYFUNCTION("""COMPUTED_VALUE"""),4419.39)</f>
        <v>4419.39</v>
      </c>
      <c r="G46" s="2">
        <f>IFERROR(__xludf.DUMMYFUNCTION("""COMPUTED_VALUE"""),45604.66666666667)</f>
        <v>45604.66667</v>
      </c>
      <c r="H46" s="1">
        <f>IFERROR(__xludf.DUMMYFUNCTION("""COMPUTED_VALUE"""),4132.62)</f>
        <v>4132.62</v>
      </c>
      <c r="J46" s="2">
        <f>IFERROR(__xludf.DUMMYFUNCTION("""COMPUTED_VALUE"""),45604.66666666667)</f>
        <v>45604.66667</v>
      </c>
      <c r="K46" s="1">
        <f>IFERROR(__xludf.DUMMYFUNCTION("""COMPUTED_VALUE"""),4388.41)</f>
        <v>4388.41</v>
      </c>
      <c r="M46" s="2">
        <f>IFERROR(__xludf.DUMMYFUNCTION("""COMPUTED_VALUE"""),45604.66666666667)</f>
        <v>45604.66667</v>
      </c>
      <c r="N46" s="1">
        <f>IFERROR(__xludf.DUMMYFUNCTION("""COMPUTED_VALUE"""),4.43344892E8)</f>
        <v>443344892</v>
      </c>
    </row>
    <row r="47">
      <c r="A47" s="2">
        <f>IFERROR(__xludf.DUMMYFUNCTION("""COMPUTED_VALUE"""),45611.66666666667)</f>
        <v>45611.66667</v>
      </c>
      <c r="B47" s="1">
        <f>IFERROR(__xludf.DUMMYFUNCTION("""COMPUTED_VALUE"""),4392.61)</f>
        <v>4392.61</v>
      </c>
      <c r="D47" s="2">
        <f>IFERROR(__xludf.DUMMYFUNCTION("""COMPUTED_VALUE"""),45611.66666666667)</f>
        <v>45611.66667</v>
      </c>
      <c r="E47" s="1">
        <f>IFERROR(__xludf.DUMMYFUNCTION("""COMPUTED_VALUE"""),4490.1)</f>
        <v>4490.1</v>
      </c>
      <c r="G47" s="2">
        <f>IFERROR(__xludf.DUMMYFUNCTION("""COMPUTED_VALUE"""),45611.66666666667)</f>
        <v>45611.66667</v>
      </c>
      <c r="H47" s="1">
        <f>IFERROR(__xludf.DUMMYFUNCTION("""COMPUTED_VALUE"""),4249.29)</f>
        <v>4249.29</v>
      </c>
      <c r="J47" s="2">
        <f>IFERROR(__xludf.DUMMYFUNCTION("""COMPUTED_VALUE"""),45611.66666666667)</f>
        <v>45611.66667</v>
      </c>
      <c r="K47" s="1">
        <f>IFERROR(__xludf.DUMMYFUNCTION("""COMPUTED_VALUE"""),4280.55)</f>
        <v>4280.55</v>
      </c>
      <c r="M47" s="2">
        <f>IFERROR(__xludf.DUMMYFUNCTION("""COMPUTED_VALUE"""),45611.66666666667)</f>
        <v>45611.66667</v>
      </c>
      <c r="N47" s="1">
        <f>IFERROR(__xludf.DUMMYFUNCTION("""COMPUTED_VALUE"""),4.55579631E8)</f>
        <v>455579631</v>
      </c>
    </row>
    <row r="48">
      <c r="A48" s="2">
        <f>IFERROR(__xludf.DUMMYFUNCTION("""COMPUTED_VALUE"""),45618.66666666667)</f>
        <v>45618.66667</v>
      </c>
      <c r="B48" s="1">
        <f>IFERROR(__xludf.DUMMYFUNCTION("""COMPUTED_VALUE"""),4302.81)</f>
        <v>4302.81</v>
      </c>
      <c r="D48" s="2">
        <f>IFERROR(__xludf.DUMMYFUNCTION("""COMPUTED_VALUE"""),45618.66666666667)</f>
        <v>45618.66667</v>
      </c>
      <c r="E48" s="1">
        <f>IFERROR(__xludf.DUMMYFUNCTION("""COMPUTED_VALUE"""),4358.86)</f>
        <v>4358.86</v>
      </c>
      <c r="G48" s="2">
        <f>IFERROR(__xludf.DUMMYFUNCTION("""COMPUTED_VALUE"""),45618.66666666667)</f>
        <v>45618.66667</v>
      </c>
      <c r="H48" s="1">
        <f>IFERROR(__xludf.DUMMYFUNCTION("""COMPUTED_VALUE"""),4215.92)</f>
        <v>4215.92</v>
      </c>
      <c r="J48" s="2">
        <f>IFERROR(__xludf.DUMMYFUNCTION("""COMPUTED_VALUE"""),45618.66666666667)</f>
        <v>45618.66667</v>
      </c>
      <c r="K48" s="1">
        <f>IFERROR(__xludf.DUMMYFUNCTION("""COMPUTED_VALUE"""),4267.08)</f>
        <v>4267.08</v>
      </c>
      <c r="M48" s="2">
        <f>IFERROR(__xludf.DUMMYFUNCTION("""COMPUTED_VALUE"""),45618.66666666667)</f>
        <v>45618.66667</v>
      </c>
      <c r="N48" s="1">
        <f>IFERROR(__xludf.DUMMYFUNCTION("""COMPUTED_VALUE"""),5.25988919E8)</f>
        <v>525988919</v>
      </c>
    </row>
    <row r="49">
      <c r="A49" s="2">
        <f>IFERROR(__xludf.DUMMYFUNCTION("""COMPUTED_VALUE"""),45625.54166666667)</f>
        <v>45625.54167</v>
      </c>
      <c r="B49" s="1">
        <f>IFERROR(__xludf.DUMMYFUNCTION("""COMPUTED_VALUE"""),4311.08)</f>
        <v>4311.08</v>
      </c>
      <c r="D49" s="2">
        <f>IFERROR(__xludf.DUMMYFUNCTION("""COMPUTED_VALUE"""),45625.54166666667)</f>
        <v>45625.54167</v>
      </c>
      <c r="E49" s="1">
        <f>IFERROR(__xludf.DUMMYFUNCTION("""COMPUTED_VALUE"""),4451.23)</f>
        <v>4451.23</v>
      </c>
      <c r="G49" s="2">
        <f>IFERROR(__xludf.DUMMYFUNCTION("""COMPUTED_VALUE"""),45625.54166666667)</f>
        <v>45625.54167</v>
      </c>
      <c r="H49" s="1">
        <f>IFERROR(__xludf.DUMMYFUNCTION("""COMPUTED_VALUE"""),4285.34)</f>
        <v>4285.34</v>
      </c>
      <c r="J49" s="2">
        <f>IFERROR(__xludf.DUMMYFUNCTION("""COMPUTED_VALUE"""),45625.54166666667)</f>
        <v>45625.54167</v>
      </c>
      <c r="K49" s="1">
        <f>IFERROR(__xludf.DUMMYFUNCTION("""COMPUTED_VALUE"""),4447.27)</f>
        <v>4447.27</v>
      </c>
      <c r="M49" s="2">
        <f>IFERROR(__xludf.DUMMYFUNCTION("""COMPUTED_VALUE"""),45625.54166666667)</f>
        <v>45625.54167</v>
      </c>
      <c r="N49" s="1">
        <f>IFERROR(__xludf.DUMMYFUNCTION("""COMPUTED_VALUE"""),3.17196813E8)</f>
        <v>317196813</v>
      </c>
    </row>
    <row r="50">
      <c r="A50" s="2">
        <f>IFERROR(__xludf.DUMMYFUNCTION("""COMPUTED_VALUE"""),45632.66666666667)</f>
        <v>45632.66667</v>
      </c>
      <c r="B50" s="1">
        <f>IFERROR(__xludf.DUMMYFUNCTION("""COMPUTED_VALUE"""),4478.1)</f>
        <v>4478.1</v>
      </c>
      <c r="D50" s="2">
        <f>IFERROR(__xludf.DUMMYFUNCTION("""COMPUTED_VALUE"""),45632.66666666667)</f>
        <v>45632.66667</v>
      </c>
      <c r="E50" s="1">
        <f>IFERROR(__xludf.DUMMYFUNCTION("""COMPUTED_VALUE"""),4757.88)</f>
        <v>4757.88</v>
      </c>
      <c r="G50" s="2">
        <f>IFERROR(__xludf.DUMMYFUNCTION("""COMPUTED_VALUE"""),45632.66666666667)</f>
        <v>45632.66667</v>
      </c>
      <c r="H50" s="1">
        <f>IFERROR(__xludf.DUMMYFUNCTION("""COMPUTED_VALUE"""),4466.78)</f>
        <v>4466.78</v>
      </c>
      <c r="J50" s="2">
        <f>IFERROR(__xludf.DUMMYFUNCTION("""COMPUTED_VALUE"""),45632.66666666667)</f>
        <v>45632.66667</v>
      </c>
      <c r="K50" s="1">
        <f>IFERROR(__xludf.DUMMYFUNCTION("""COMPUTED_VALUE"""),4756.86)</f>
        <v>4756.86</v>
      </c>
      <c r="M50" s="2">
        <f>IFERROR(__xludf.DUMMYFUNCTION("""COMPUTED_VALUE"""),45632.66666666667)</f>
        <v>45632.66667</v>
      </c>
      <c r="N50" s="1">
        <f>IFERROR(__xludf.DUMMYFUNCTION("""COMPUTED_VALUE"""),4.56851377E8)</f>
        <v>456851377</v>
      </c>
    </row>
    <row r="51">
      <c r="A51" s="2">
        <f>IFERROR(__xludf.DUMMYFUNCTION("""COMPUTED_VALUE"""),45639.66666666667)</f>
        <v>45639.66667</v>
      </c>
      <c r="B51" s="1">
        <f>IFERROR(__xludf.DUMMYFUNCTION("""COMPUTED_VALUE"""),4770.08)</f>
        <v>4770.08</v>
      </c>
      <c r="D51" s="2">
        <f>IFERROR(__xludf.DUMMYFUNCTION("""COMPUTED_VALUE"""),45639.66666666667)</f>
        <v>45639.66667</v>
      </c>
      <c r="E51" s="1">
        <f>IFERROR(__xludf.DUMMYFUNCTION("""COMPUTED_VALUE"""),4830.61)</f>
        <v>4830.61</v>
      </c>
      <c r="G51" s="2">
        <f>IFERROR(__xludf.DUMMYFUNCTION("""COMPUTED_VALUE"""),45639.66666666667)</f>
        <v>45639.66667</v>
      </c>
      <c r="H51" s="1">
        <f>IFERROR(__xludf.DUMMYFUNCTION("""COMPUTED_VALUE"""),4713.52)</f>
        <v>4713.52</v>
      </c>
      <c r="J51" s="2">
        <f>IFERROR(__xludf.DUMMYFUNCTION("""COMPUTED_VALUE"""),45639.66666666667)</f>
        <v>45639.66667</v>
      </c>
      <c r="K51" s="1">
        <f>IFERROR(__xludf.DUMMYFUNCTION("""COMPUTED_VALUE"""),4752.48)</f>
        <v>4752.48</v>
      </c>
      <c r="M51" s="2">
        <f>IFERROR(__xludf.DUMMYFUNCTION("""COMPUTED_VALUE"""),45639.66666666667)</f>
        <v>45639.66667</v>
      </c>
      <c r="N51" s="1">
        <f>IFERROR(__xludf.DUMMYFUNCTION("""COMPUTED_VALUE"""),3.72221898E8)</f>
        <v>372221898</v>
      </c>
    </row>
    <row r="52">
      <c r="A52" s="2">
        <f>IFERROR(__xludf.DUMMYFUNCTION("""COMPUTED_VALUE"""),45646.66666666667)</f>
        <v>45646.66667</v>
      </c>
      <c r="B52" s="1">
        <f>IFERROR(__xludf.DUMMYFUNCTION("""COMPUTED_VALUE"""),4789.78)</f>
        <v>4789.78</v>
      </c>
      <c r="D52" s="2">
        <f>IFERROR(__xludf.DUMMYFUNCTION("""COMPUTED_VALUE"""),45646.66666666667)</f>
        <v>45646.66667</v>
      </c>
      <c r="E52" s="1">
        <f>IFERROR(__xludf.DUMMYFUNCTION("""COMPUTED_VALUE"""),4838.4)</f>
        <v>4838.4</v>
      </c>
      <c r="G52" s="2">
        <f>IFERROR(__xludf.DUMMYFUNCTION("""COMPUTED_VALUE"""),45646.66666666667)</f>
        <v>45646.66667</v>
      </c>
      <c r="H52" s="1">
        <f>IFERROR(__xludf.DUMMYFUNCTION("""COMPUTED_VALUE"""),4580.96)</f>
        <v>4580.96</v>
      </c>
      <c r="J52" s="2">
        <f>IFERROR(__xludf.DUMMYFUNCTION("""COMPUTED_VALUE"""),45646.66666666667)</f>
        <v>45646.66667</v>
      </c>
      <c r="K52" s="1">
        <f>IFERROR(__xludf.DUMMYFUNCTION("""COMPUTED_VALUE"""),4678.07)</f>
        <v>4678.07</v>
      </c>
      <c r="M52" s="2">
        <f>IFERROR(__xludf.DUMMYFUNCTION("""COMPUTED_VALUE"""),45646.66666666667)</f>
        <v>45646.66667</v>
      </c>
      <c r="N52" s="1">
        <f>IFERROR(__xludf.DUMMYFUNCTION("""COMPUTED_VALUE"""),5.33981078E8)</f>
        <v>533981078</v>
      </c>
    </row>
    <row r="53">
      <c r="A53" s="2">
        <f>IFERROR(__xludf.DUMMYFUNCTION("""COMPUTED_VALUE"""),45653.66666666667)</f>
        <v>45653.66667</v>
      </c>
      <c r="B53" s="1">
        <f>IFERROR(__xludf.DUMMYFUNCTION("""COMPUTED_VALUE"""),4672.83)</f>
        <v>4672.83</v>
      </c>
      <c r="D53" s="2">
        <f>IFERROR(__xludf.DUMMYFUNCTION("""COMPUTED_VALUE"""),45653.66666666667)</f>
        <v>45653.66667</v>
      </c>
      <c r="E53" s="1">
        <f>IFERROR(__xludf.DUMMYFUNCTION("""COMPUTED_VALUE"""),4742.12)</f>
        <v>4742.12</v>
      </c>
      <c r="G53" s="2">
        <f>IFERROR(__xludf.DUMMYFUNCTION("""COMPUTED_VALUE"""),45653.66666666667)</f>
        <v>45653.66667</v>
      </c>
      <c r="H53" s="1">
        <f>IFERROR(__xludf.DUMMYFUNCTION("""COMPUTED_VALUE"""),4606.31)</f>
        <v>4606.31</v>
      </c>
      <c r="J53" s="2">
        <f>IFERROR(__xludf.DUMMYFUNCTION("""COMPUTED_VALUE"""),45653.66666666667)</f>
        <v>45653.66667</v>
      </c>
      <c r="K53" s="1">
        <f>IFERROR(__xludf.DUMMYFUNCTION("""COMPUTED_VALUE"""),4648.97)</f>
        <v>4648.97</v>
      </c>
      <c r="M53" s="2">
        <f>IFERROR(__xludf.DUMMYFUNCTION("""COMPUTED_VALUE"""),45653.66666666667)</f>
        <v>45653.66667</v>
      </c>
      <c r="N53" s="1">
        <f>IFERROR(__xludf.DUMMYFUNCTION("""COMPUTED_VALUE"""),2.09752671E8)</f>
        <v>209752671</v>
      </c>
    </row>
    <row r="54">
      <c r="A54" s="2">
        <f>IFERROR(__xludf.DUMMYFUNCTION("""COMPUTED_VALUE"""),45660.66666666667)</f>
        <v>45660.66667</v>
      </c>
      <c r="B54" s="1">
        <f>IFERROR(__xludf.DUMMYFUNCTION("""COMPUTED_VALUE"""),4574.12)</f>
        <v>4574.12</v>
      </c>
      <c r="D54" s="2">
        <f>IFERROR(__xludf.DUMMYFUNCTION("""COMPUTED_VALUE"""),45660.66666666667)</f>
        <v>45660.66667</v>
      </c>
      <c r="E54" s="1">
        <f>IFERROR(__xludf.DUMMYFUNCTION("""COMPUTED_VALUE"""),4650.23)</f>
        <v>4650.23</v>
      </c>
      <c r="G54" s="2">
        <f>IFERROR(__xludf.DUMMYFUNCTION("""COMPUTED_VALUE"""),45660.66666666667)</f>
        <v>45660.66667</v>
      </c>
      <c r="H54" s="1">
        <f>IFERROR(__xludf.DUMMYFUNCTION("""COMPUTED_VALUE"""),4530.09)</f>
        <v>4530.09</v>
      </c>
      <c r="J54" s="2">
        <f>IFERROR(__xludf.DUMMYFUNCTION("""COMPUTED_VALUE"""),45660.66666666667)</f>
        <v>45660.66667</v>
      </c>
      <c r="K54" s="1">
        <f>IFERROR(__xludf.DUMMYFUNCTION("""COMPUTED_VALUE"""),4630.18)</f>
        <v>4630.18</v>
      </c>
      <c r="M54" s="2">
        <f>IFERROR(__xludf.DUMMYFUNCTION("""COMPUTED_VALUE"""),45660.66666666667)</f>
        <v>45660.66667</v>
      </c>
      <c r="N54" s="1">
        <f>IFERROR(__xludf.DUMMYFUNCTION("""COMPUTED_VALUE"""),2.44245967E8)</f>
        <v>244245967</v>
      </c>
    </row>
    <row r="55">
      <c r="A55" s="2">
        <f>IFERROR(__xludf.DUMMYFUNCTION("""COMPUTED_VALUE"""),45667.66666666667)</f>
        <v>45667.66667</v>
      </c>
      <c r="B55" s="1">
        <f>IFERROR(__xludf.DUMMYFUNCTION("""COMPUTED_VALUE"""),4674.5)</f>
        <v>4674.5</v>
      </c>
      <c r="D55" s="2">
        <f>IFERROR(__xludf.DUMMYFUNCTION("""COMPUTED_VALUE"""),45667.66666666667)</f>
        <v>45667.66667</v>
      </c>
      <c r="E55" s="1">
        <f>IFERROR(__xludf.DUMMYFUNCTION("""COMPUTED_VALUE"""),4718.81)</f>
        <v>4718.81</v>
      </c>
      <c r="G55" s="2">
        <f>IFERROR(__xludf.DUMMYFUNCTION("""COMPUTED_VALUE"""),45667.66666666667)</f>
        <v>45667.66667</v>
      </c>
      <c r="H55" s="1">
        <f>IFERROR(__xludf.DUMMYFUNCTION("""COMPUTED_VALUE"""),4548.16)</f>
        <v>4548.16</v>
      </c>
      <c r="J55" s="2">
        <f>IFERROR(__xludf.DUMMYFUNCTION("""COMPUTED_VALUE"""),45667.66666666667)</f>
        <v>45667.66667</v>
      </c>
      <c r="K55" s="1">
        <f>IFERROR(__xludf.DUMMYFUNCTION("""COMPUTED_VALUE"""),4591.29)</f>
        <v>4591.29</v>
      </c>
      <c r="M55" s="2">
        <f>IFERROR(__xludf.DUMMYFUNCTION("""COMPUTED_VALUE"""),45667.66666666667)</f>
        <v>45667.66667</v>
      </c>
      <c r="N55" s="1">
        <f>IFERROR(__xludf.DUMMYFUNCTION("""COMPUTED_VALUE"""),2.99751359E8)</f>
        <v>299751359</v>
      </c>
    </row>
    <row r="56">
      <c r="A56" s="2">
        <f>IFERROR(__xludf.DUMMYFUNCTION("""COMPUTED_VALUE"""),45674.66666666667)</f>
        <v>45674.66667</v>
      </c>
      <c r="B56" s="1">
        <f>IFERROR(__xludf.DUMMYFUNCTION("""COMPUTED_VALUE"""),4567.77)</f>
        <v>4567.77</v>
      </c>
      <c r="D56" s="2">
        <f>IFERROR(__xludf.DUMMYFUNCTION("""COMPUTED_VALUE"""),45674.66666666667)</f>
        <v>45674.66667</v>
      </c>
      <c r="E56" s="1">
        <f>IFERROR(__xludf.DUMMYFUNCTION("""COMPUTED_VALUE"""),4686.61)</f>
        <v>4686.61</v>
      </c>
      <c r="G56" s="2">
        <f>IFERROR(__xludf.DUMMYFUNCTION("""COMPUTED_VALUE"""),45674.66666666667)</f>
        <v>45674.66667</v>
      </c>
      <c r="H56" s="1">
        <f>IFERROR(__xludf.DUMMYFUNCTION("""COMPUTED_VALUE"""),4512.51)</f>
        <v>4512.51</v>
      </c>
      <c r="J56" s="2">
        <f>IFERROR(__xludf.DUMMYFUNCTION("""COMPUTED_VALUE"""),45674.66666666667)</f>
        <v>45674.66667</v>
      </c>
      <c r="K56" s="1">
        <f>IFERROR(__xludf.DUMMYFUNCTION("""COMPUTED_VALUE"""),4681.29)</f>
        <v>4681.29</v>
      </c>
      <c r="M56" s="2">
        <f>IFERROR(__xludf.DUMMYFUNCTION("""COMPUTED_VALUE"""),45674.66666666667)</f>
        <v>45674.66667</v>
      </c>
      <c r="N56" s="1">
        <f>IFERROR(__xludf.DUMMYFUNCTION("""COMPUTED_VALUE"""),3.46334769E8)</f>
        <v>346334769</v>
      </c>
    </row>
    <row r="57">
      <c r="A57" s="2">
        <f>IFERROR(__xludf.DUMMYFUNCTION("""COMPUTED_VALUE"""),45681.66666666667)</f>
        <v>45681.66667</v>
      </c>
      <c r="B57" s="1">
        <f>IFERROR(__xludf.DUMMYFUNCTION("""COMPUTED_VALUE"""),4731.42)</f>
        <v>4731.42</v>
      </c>
      <c r="D57" s="2">
        <f>IFERROR(__xludf.DUMMYFUNCTION("""COMPUTED_VALUE"""),45681.66666666667)</f>
        <v>45681.66667</v>
      </c>
      <c r="E57" s="1">
        <f>IFERROR(__xludf.DUMMYFUNCTION("""COMPUTED_VALUE"""),4850.11)</f>
        <v>4850.11</v>
      </c>
      <c r="G57" s="2">
        <f>IFERROR(__xludf.DUMMYFUNCTION("""COMPUTED_VALUE"""),45681.66666666667)</f>
        <v>45681.66667</v>
      </c>
      <c r="H57" s="1">
        <f>IFERROR(__xludf.DUMMYFUNCTION("""COMPUTED_VALUE"""),4713.15)</f>
        <v>4713.15</v>
      </c>
      <c r="J57" s="2">
        <f>IFERROR(__xludf.DUMMYFUNCTION("""COMPUTED_VALUE"""),45681.66666666667)</f>
        <v>45681.66667</v>
      </c>
      <c r="K57" s="1">
        <f>IFERROR(__xludf.DUMMYFUNCTION("""COMPUTED_VALUE"""),4828.34)</f>
        <v>4828.34</v>
      </c>
      <c r="M57" s="2">
        <f>IFERROR(__xludf.DUMMYFUNCTION("""COMPUTED_VALUE"""),45681.66666666667)</f>
        <v>45681.66667</v>
      </c>
      <c r="N57" s="1">
        <f>IFERROR(__xludf.DUMMYFUNCTION("""COMPUTED_VALUE"""),2.93449399E8)</f>
        <v>293449399</v>
      </c>
    </row>
    <row r="58">
      <c r="A58" s="2">
        <f>IFERROR(__xludf.DUMMYFUNCTION("""COMPUTED_VALUE"""),45688.66666666667)</f>
        <v>45688.66667</v>
      </c>
      <c r="B58" s="1">
        <f>IFERROR(__xludf.DUMMYFUNCTION("""COMPUTED_VALUE"""),4706.24)</f>
        <v>4706.24</v>
      </c>
      <c r="D58" s="2">
        <f>IFERROR(__xludf.DUMMYFUNCTION("""COMPUTED_VALUE"""),45688.66666666667)</f>
        <v>45688.66667</v>
      </c>
      <c r="E58" s="1">
        <f>IFERROR(__xludf.DUMMYFUNCTION("""COMPUTED_VALUE"""),4970.25)</f>
        <v>4970.25</v>
      </c>
      <c r="G58" s="2">
        <f>IFERROR(__xludf.DUMMYFUNCTION("""COMPUTED_VALUE"""),45688.66666666667)</f>
        <v>45688.66667</v>
      </c>
      <c r="H58" s="1">
        <f>IFERROR(__xludf.DUMMYFUNCTION("""COMPUTED_VALUE"""),4706.24)</f>
        <v>4706.24</v>
      </c>
      <c r="J58" s="2">
        <f>IFERROR(__xludf.DUMMYFUNCTION("""COMPUTED_VALUE"""),45688.66666666667)</f>
        <v>45688.66667</v>
      </c>
      <c r="K58" s="1">
        <f>IFERROR(__xludf.DUMMYFUNCTION("""COMPUTED_VALUE"""),4920.83)</f>
        <v>4920.83</v>
      </c>
      <c r="M58" s="2">
        <f>IFERROR(__xludf.DUMMYFUNCTION("""COMPUTED_VALUE"""),45688.66666666667)</f>
        <v>45688.66667</v>
      </c>
      <c r="N58" s="1">
        <f>IFERROR(__xludf.DUMMYFUNCTION("""COMPUTED_VALUE"""),3.50399031E8)</f>
        <v>350399031</v>
      </c>
    </row>
    <row r="59">
      <c r="A59" s="2">
        <f>IFERROR(__xludf.DUMMYFUNCTION("""COMPUTED_VALUE"""),45695.66666666667)</f>
        <v>45695.66667</v>
      </c>
      <c r="B59" s="1">
        <f>IFERROR(__xludf.DUMMYFUNCTION("""COMPUTED_VALUE"""),4858.31)</f>
        <v>4858.31</v>
      </c>
      <c r="D59" s="2">
        <f>IFERROR(__xludf.DUMMYFUNCTION("""COMPUTED_VALUE"""),45695.66666666667)</f>
        <v>45695.66667</v>
      </c>
      <c r="E59" s="1">
        <f>IFERROR(__xludf.DUMMYFUNCTION("""COMPUTED_VALUE"""),5034.58)</f>
        <v>5034.58</v>
      </c>
      <c r="G59" s="2">
        <f>IFERROR(__xludf.DUMMYFUNCTION("""COMPUTED_VALUE"""),45695.66666666667)</f>
        <v>45695.66667</v>
      </c>
      <c r="H59" s="1">
        <f>IFERROR(__xludf.DUMMYFUNCTION("""COMPUTED_VALUE"""),4846.39)</f>
        <v>4846.39</v>
      </c>
      <c r="J59" s="2">
        <f>IFERROR(__xludf.DUMMYFUNCTION("""COMPUTED_VALUE"""),45695.66666666667)</f>
        <v>45695.66667</v>
      </c>
      <c r="K59" s="1">
        <f>IFERROR(__xludf.DUMMYFUNCTION("""COMPUTED_VALUE"""),4858.56)</f>
        <v>4858.56</v>
      </c>
      <c r="M59" s="2">
        <f>IFERROR(__xludf.DUMMYFUNCTION("""COMPUTED_VALUE"""),45695.66666666667)</f>
        <v>45695.66667</v>
      </c>
      <c r="N59" s="1">
        <f>IFERROR(__xludf.DUMMYFUNCTION("""COMPUTED_VALUE"""),4.20819775E8)</f>
        <v>420819775</v>
      </c>
    </row>
    <row r="60">
      <c r="A60" s="2">
        <f>IFERROR(__xludf.DUMMYFUNCTION("""COMPUTED_VALUE"""),45702.66666666667)</f>
        <v>45702.66667</v>
      </c>
      <c r="B60" s="1">
        <f>IFERROR(__xludf.DUMMYFUNCTION("""COMPUTED_VALUE"""),4889.34)</f>
        <v>4889.34</v>
      </c>
      <c r="D60" s="2">
        <f>IFERROR(__xludf.DUMMYFUNCTION("""COMPUTED_VALUE"""),45702.66666666667)</f>
        <v>45702.66667</v>
      </c>
      <c r="E60" s="1">
        <f>IFERROR(__xludf.DUMMYFUNCTION("""COMPUTED_VALUE"""),4948.41)</f>
        <v>4948.41</v>
      </c>
      <c r="G60" s="2">
        <f>IFERROR(__xludf.DUMMYFUNCTION("""COMPUTED_VALUE"""),45702.66666666667)</f>
        <v>45702.66667</v>
      </c>
      <c r="H60" s="1">
        <f>IFERROR(__xludf.DUMMYFUNCTION("""COMPUTED_VALUE"""),4860.16)</f>
        <v>4860.16</v>
      </c>
      <c r="J60" s="2">
        <f>IFERROR(__xludf.DUMMYFUNCTION("""COMPUTED_VALUE"""),45702.66666666667)</f>
        <v>45702.66667</v>
      </c>
      <c r="K60" s="1">
        <f>IFERROR(__xludf.DUMMYFUNCTION("""COMPUTED_VALUE"""),4889.72)</f>
        <v>4889.72</v>
      </c>
      <c r="M60" s="2">
        <f>IFERROR(__xludf.DUMMYFUNCTION("""COMPUTED_VALUE"""),45702.66666666667)</f>
        <v>45702.66667</v>
      </c>
      <c r="N60" s="1">
        <f>IFERROR(__xludf.DUMMYFUNCTION("""COMPUTED_VALUE"""),3.16360035E8)</f>
        <v>316360035</v>
      </c>
    </row>
    <row r="61">
      <c r="A61" s="2">
        <f>IFERROR(__xludf.DUMMYFUNCTION("""COMPUTED_VALUE"""),45709.66666666667)</f>
        <v>45709.66667</v>
      </c>
      <c r="B61" s="1">
        <f>IFERROR(__xludf.DUMMYFUNCTION("""COMPUTED_VALUE"""),4885.03)</f>
        <v>4885.03</v>
      </c>
      <c r="D61" s="2">
        <f>IFERROR(__xludf.DUMMYFUNCTION("""COMPUTED_VALUE"""),45709.66666666667)</f>
        <v>45709.66667</v>
      </c>
      <c r="E61" s="1">
        <f>IFERROR(__xludf.DUMMYFUNCTION("""COMPUTED_VALUE"""),4889.06)</f>
        <v>4889.06</v>
      </c>
      <c r="G61" s="2">
        <f>IFERROR(__xludf.DUMMYFUNCTION("""COMPUTED_VALUE"""),45709.66666666667)</f>
        <v>45709.66667</v>
      </c>
      <c r="H61" s="1">
        <f>IFERROR(__xludf.DUMMYFUNCTION("""COMPUTED_VALUE"""),4595.82)</f>
        <v>4595.82</v>
      </c>
      <c r="J61" s="2">
        <f>IFERROR(__xludf.DUMMYFUNCTION("""COMPUTED_VALUE"""),45709.66666666667)</f>
        <v>45709.66667</v>
      </c>
      <c r="K61" s="1">
        <f>IFERROR(__xludf.DUMMYFUNCTION("""COMPUTED_VALUE"""),4628.21)</f>
        <v>4628.21</v>
      </c>
      <c r="M61" s="2">
        <f>IFERROR(__xludf.DUMMYFUNCTION("""COMPUTED_VALUE"""),45709.66666666667)</f>
        <v>45709.66667</v>
      </c>
      <c r="N61" s="1">
        <f>IFERROR(__xludf.DUMMYFUNCTION("""COMPUTED_VALUE"""),4.03671934E8)</f>
        <v>403671934</v>
      </c>
    </row>
    <row r="62">
      <c r="A62" s="2">
        <f>IFERROR(__xludf.DUMMYFUNCTION("""COMPUTED_VALUE"""),45716.66666666667)</f>
        <v>45716.66667</v>
      </c>
      <c r="B62" s="1">
        <f>IFERROR(__xludf.DUMMYFUNCTION("""COMPUTED_VALUE"""),4635.3)</f>
        <v>4635.3</v>
      </c>
      <c r="D62" s="2">
        <f>IFERROR(__xludf.DUMMYFUNCTION("""COMPUTED_VALUE"""),45716.66666666667)</f>
        <v>45716.66667</v>
      </c>
      <c r="E62" s="1">
        <f>IFERROR(__xludf.DUMMYFUNCTION("""COMPUTED_VALUE"""),4684.43)</f>
        <v>4684.43</v>
      </c>
      <c r="G62" s="2">
        <f>IFERROR(__xludf.DUMMYFUNCTION("""COMPUTED_VALUE"""),45716.66666666667)</f>
        <v>45716.66667</v>
      </c>
      <c r="H62" s="1">
        <f>IFERROR(__xludf.DUMMYFUNCTION("""COMPUTED_VALUE"""),4481.86)</f>
        <v>4481.86</v>
      </c>
      <c r="J62" s="2">
        <f>IFERROR(__xludf.DUMMYFUNCTION("""COMPUTED_VALUE"""),45716.66666666667)</f>
        <v>45716.66667</v>
      </c>
      <c r="K62" s="1">
        <f>IFERROR(__xludf.DUMMYFUNCTION("""COMPUTED_VALUE"""),4597.13)</f>
        <v>4597.13</v>
      </c>
      <c r="M62" s="2">
        <f>IFERROR(__xludf.DUMMYFUNCTION("""COMPUTED_VALUE"""),45716.66666666667)</f>
        <v>45716.66667</v>
      </c>
      <c r="N62" s="1">
        <f>IFERROR(__xludf.DUMMYFUNCTION("""COMPUTED_VALUE"""),5.14515063E8)</f>
        <v>514515063</v>
      </c>
    </row>
    <row r="63">
      <c r="A63" s="2">
        <f>IFERROR(__xludf.DUMMYFUNCTION("""COMPUTED_VALUE"""),45723.66666666667)</f>
        <v>45723.66667</v>
      </c>
      <c r="B63" s="1">
        <f>IFERROR(__xludf.DUMMYFUNCTION("""COMPUTED_VALUE"""),4610.94)</f>
        <v>4610.94</v>
      </c>
      <c r="D63" s="2">
        <f>IFERROR(__xludf.DUMMYFUNCTION("""COMPUTED_VALUE"""),45723.66666666667)</f>
        <v>45723.66667</v>
      </c>
      <c r="E63" s="1">
        <f>IFERROR(__xludf.DUMMYFUNCTION("""COMPUTED_VALUE"""),4629.85)</f>
        <v>4629.85</v>
      </c>
      <c r="G63" s="2">
        <f>IFERROR(__xludf.DUMMYFUNCTION("""COMPUTED_VALUE"""),45723.66666666667)</f>
        <v>45723.66667</v>
      </c>
      <c r="H63" s="1">
        <f>IFERROR(__xludf.DUMMYFUNCTION("""COMPUTED_VALUE"""),4192.29)</f>
        <v>4192.29</v>
      </c>
      <c r="J63" s="2">
        <f>IFERROR(__xludf.DUMMYFUNCTION("""COMPUTED_VALUE"""),45723.66666666667)</f>
        <v>45723.66667</v>
      </c>
      <c r="K63" s="1">
        <f>IFERROR(__xludf.DUMMYFUNCTION("""COMPUTED_VALUE"""),4310.75)</f>
        <v>4310.75</v>
      </c>
      <c r="M63" s="2">
        <f>IFERROR(__xludf.DUMMYFUNCTION("""COMPUTED_VALUE"""),45723.66666666667)</f>
        <v>45723.66667</v>
      </c>
      <c r="N63" s="1">
        <f>IFERROR(__xludf.DUMMYFUNCTION("""COMPUTED_VALUE"""),5.47761393E8)</f>
        <v>547761393</v>
      </c>
    </row>
    <row r="64">
      <c r="A64" s="2">
        <f>IFERROR(__xludf.DUMMYFUNCTION("""COMPUTED_VALUE"""),45730.66666666667)</f>
        <v>45730.66667</v>
      </c>
      <c r="B64" s="1">
        <f>IFERROR(__xludf.DUMMYFUNCTION("""COMPUTED_VALUE"""),4236.04)</f>
        <v>4236.04</v>
      </c>
      <c r="D64" s="2">
        <f>IFERROR(__xludf.DUMMYFUNCTION("""COMPUTED_VALUE"""),45730.66666666667)</f>
        <v>45730.66667</v>
      </c>
      <c r="E64" s="1">
        <f>IFERROR(__xludf.DUMMYFUNCTION("""COMPUTED_VALUE"""),4296.71)</f>
        <v>4296.71</v>
      </c>
      <c r="G64" s="2">
        <f>IFERROR(__xludf.DUMMYFUNCTION("""COMPUTED_VALUE"""),45730.66666666667)</f>
        <v>45730.66667</v>
      </c>
      <c r="H64" s="1">
        <f>IFERROR(__xludf.DUMMYFUNCTION("""COMPUTED_VALUE"""),4087.75)</f>
        <v>4087.75</v>
      </c>
      <c r="J64" s="2">
        <f>IFERROR(__xludf.DUMMYFUNCTION("""COMPUTED_VALUE"""),45730.66666666667)</f>
        <v>45730.66667</v>
      </c>
      <c r="K64" s="1">
        <f>IFERROR(__xludf.DUMMYFUNCTION("""COMPUTED_VALUE"""),4194.62)</f>
        <v>4194.62</v>
      </c>
      <c r="M64" s="2">
        <f>IFERROR(__xludf.DUMMYFUNCTION("""COMPUTED_VALUE"""),45730.66666666667)</f>
        <v>45730.66667</v>
      </c>
      <c r="N64" s="1">
        <f>IFERROR(__xludf.DUMMYFUNCTION("""COMPUTED_VALUE"""),5.75914483E8)</f>
        <v>575914483</v>
      </c>
    </row>
    <row r="65">
      <c r="A65" s="2">
        <f>IFERROR(__xludf.DUMMYFUNCTION("""COMPUTED_VALUE"""),45737.66666666667)</f>
        <v>45737.66667</v>
      </c>
      <c r="B65" s="1">
        <f>IFERROR(__xludf.DUMMYFUNCTION("""COMPUTED_VALUE"""),4201.96)</f>
        <v>4201.96</v>
      </c>
      <c r="D65" s="2">
        <f>IFERROR(__xludf.DUMMYFUNCTION("""COMPUTED_VALUE"""),45737.66666666667)</f>
        <v>45737.66667</v>
      </c>
      <c r="E65" s="1">
        <f>IFERROR(__xludf.DUMMYFUNCTION("""COMPUTED_VALUE"""),4235.51)</f>
        <v>4235.51</v>
      </c>
      <c r="G65" s="2">
        <f>IFERROR(__xludf.DUMMYFUNCTION("""COMPUTED_VALUE"""),45737.66666666667)</f>
        <v>45737.66667</v>
      </c>
      <c r="H65" s="1">
        <f>IFERROR(__xludf.DUMMYFUNCTION("""COMPUTED_VALUE"""),4086.94)</f>
        <v>4086.94</v>
      </c>
      <c r="J65" s="2">
        <f>IFERROR(__xludf.DUMMYFUNCTION("""COMPUTED_VALUE"""),45737.66666666667)</f>
        <v>45737.66667</v>
      </c>
      <c r="K65" s="1">
        <f>IFERROR(__xludf.DUMMYFUNCTION("""COMPUTED_VALUE"""),4180.3)</f>
        <v>4180.3</v>
      </c>
      <c r="M65" s="2">
        <f>IFERROR(__xludf.DUMMYFUNCTION("""COMPUTED_VALUE"""),45737.66666666667)</f>
        <v>45737.66667</v>
      </c>
      <c r="N65" s="1">
        <f>IFERROR(__xludf.DUMMYFUNCTION("""COMPUTED_VALUE"""),5.16862812E8)</f>
        <v>516862812</v>
      </c>
    </row>
    <row r="66">
      <c r="A66" s="2">
        <f>IFERROR(__xludf.DUMMYFUNCTION("""COMPUTED_VALUE"""),45744.66666666667)</f>
        <v>45744.66667</v>
      </c>
      <c r="B66" s="1">
        <f>IFERROR(__xludf.DUMMYFUNCTION("""COMPUTED_VALUE"""),4250.48)</f>
        <v>4250.48</v>
      </c>
      <c r="D66" s="2">
        <f>IFERROR(__xludf.DUMMYFUNCTION("""COMPUTED_VALUE"""),45744.66666666667)</f>
        <v>45744.66667</v>
      </c>
      <c r="E66" s="1">
        <f>IFERROR(__xludf.DUMMYFUNCTION("""COMPUTED_VALUE"""),4336.62)</f>
        <v>4336.62</v>
      </c>
      <c r="G66" s="2">
        <f>IFERROR(__xludf.DUMMYFUNCTION("""COMPUTED_VALUE"""),45744.66666666667)</f>
        <v>45744.66667</v>
      </c>
      <c r="H66" s="1">
        <f>IFERROR(__xludf.DUMMYFUNCTION("""COMPUTED_VALUE"""),4130.9)</f>
        <v>4130.9</v>
      </c>
      <c r="J66" s="2">
        <f>IFERROR(__xludf.DUMMYFUNCTION("""COMPUTED_VALUE"""),45744.66666666667)</f>
        <v>45744.66667</v>
      </c>
      <c r="K66" s="1">
        <f>IFERROR(__xludf.DUMMYFUNCTION("""COMPUTED_VALUE"""),4143.34)</f>
        <v>4143.34</v>
      </c>
      <c r="M66" s="2">
        <f>IFERROR(__xludf.DUMMYFUNCTION("""COMPUTED_VALUE"""),45744.66666666667)</f>
        <v>45744.66667</v>
      </c>
      <c r="N66" s="1">
        <f>IFERROR(__xludf.DUMMYFUNCTION("""COMPUTED_VALUE"""),4.57323726E8)</f>
        <v>457323726</v>
      </c>
    </row>
    <row r="67">
      <c r="A67" s="2">
        <f>IFERROR(__xludf.DUMMYFUNCTION("""COMPUTED_VALUE"""),45751.66666666667)</f>
        <v>45751.66667</v>
      </c>
      <c r="B67" s="1">
        <f>IFERROR(__xludf.DUMMYFUNCTION("""COMPUTED_VALUE"""),4073.05)</f>
        <v>4073.05</v>
      </c>
      <c r="D67" s="2">
        <f>IFERROR(__xludf.DUMMYFUNCTION("""COMPUTED_VALUE"""),45751.66666666667)</f>
        <v>45751.66667</v>
      </c>
      <c r="E67" s="1">
        <f>IFERROR(__xludf.DUMMYFUNCTION("""COMPUTED_VALUE"""),4287.73)</f>
        <v>4287.73</v>
      </c>
      <c r="G67" s="2">
        <f>IFERROR(__xludf.DUMMYFUNCTION("""COMPUTED_VALUE"""),45751.66666666667)</f>
        <v>45751.66667</v>
      </c>
      <c r="H67" s="1">
        <f>IFERROR(__xludf.DUMMYFUNCTION("""COMPUTED_VALUE"""),3785.39)</f>
        <v>3785.39</v>
      </c>
      <c r="J67" s="2">
        <f>IFERROR(__xludf.DUMMYFUNCTION("""COMPUTED_VALUE"""),45751.66666666667)</f>
        <v>45751.66667</v>
      </c>
      <c r="K67" s="1">
        <f>IFERROR(__xludf.DUMMYFUNCTION("""COMPUTED_VALUE"""),3803.81)</f>
        <v>3803.81</v>
      </c>
      <c r="M67" s="2">
        <f>IFERROR(__xludf.DUMMYFUNCTION("""COMPUTED_VALUE"""),45751.66666666667)</f>
        <v>45751.66667</v>
      </c>
      <c r="N67" s="1">
        <f>IFERROR(__xludf.DUMMYFUNCTION("""COMPUTED_VALUE"""),7.45603213E8)</f>
        <v>745603213</v>
      </c>
    </row>
    <row r="68">
      <c r="A68" s="2">
        <f>IFERROR(__xludf.DUMMYFUNCTION("""COMPUTED_VALUE"""),45758.66666666667)</f>
        <v>45758.66667</v>
      </c>
      <c r="B68" s="1">
        <f>IFERROR(__xludf.DUMMYFUNCTION("""COMPUTED_VALUE"""),3656.41)</f>
        <v>3656.41</v>
      </c>
      <c r="D68" s="2">
        <f>IFERROR(__xludf.DUMMYFUNCTION("""COMPUTED_VALUE"""),45758.66666666667)</f>
        <v>45758.66667</v>
      </c>
      <c r="E68" s="1">
        <f>IFERROR(__xludf.DUMMYFUNCTION("""COMPUTED_VALUE"""),4183.39)</f>
        <v>4183.39</v>
      </c>
      <c r="G68" s="2">
        <f>IFERROR(__xludf.DUMMYFUNCTION("""COMPUTED_VALUE"""),45758.66666666667)</f>
        <v>45758.66667</v>
      </c>
      <c r="H68" s="1">
        <f>IFERROR(__xludf.DUMMYFUNCTION("""COMPUTED_VALUE"""),3641.4)</f>
        <v>3641.4</v>
      </c>
      <c r="J68" s="2">
        <f>IFERROR(__xludf.DUMMYFUNCTION("""COMPUTED_VALUE"""),45758.66666666667)</f>
        <v>45758.66667</v>
      </c>
      <c r="K68" s="1">
        <f>IFERROR(__xludf.DUMMYFUNCTION("""COMPUTED_VALUE"""),4096.27)</f>
        <v>4096.27</v>
      </c>
      <c r="M68" s="2">
        <f>IFERROR(__xludf.DUMMYFUNCTION("""COMPUTED_VALUE"""),45758.66666666667)</f>
        <v>45758.66667</v>
      </c>
      <c r="N68" s="1">
        <f>IFERROR(__xludf.DUMMYFUNCTION("""COMPUTED_VALUE"""),8.62410762E8)</f>
        <v>862410762</v>
      </c>
    </row>
    <row r="69">
      <c r="A69" s="2">
        <f>IFERROR(__xludf.DUMMYFUNCTION("""COMPUTED_VALUE"""),45764.66666666667)</f>
        <v>45764.66667</v>
      </c>
      <c r="B69" s="1">
        <f>IFERROR(__xludf.DUMMYFUNCTION("""COMPUTED_VALUE"""),4136.42)</f>
        <v>4136.42</v>
      </c>
      <c r="D69" s="2">
        <f>IFERROR(__xludf.DUMMYFUNCTION("""COMPUTED_VALUE"""),45764.66666666667)</f>
        <v>45764.66667</v>
      </c>
      <c r="E69" s="1">
        <f>IFERROR(__xludf.DUMMYFUNCTION("""COMPUTED_VALUE"""),4141.15)</f>
        <v>4141.15</v>
      </c>
      <c r="G69" s="2">
        <f>IFERROR(__xludf.DUMMYFUNCTION("""COMPUTED_VALUE"""),45764.66666666667)</f>
        <v>45764.66667</v>
      </c>
      <c r="H69" s="1">
        <f>IFERROR(__xludf.DUMMYFUNCTION("""COMPUTED_VALUE"""),3885.26)</f>
        <v>3885.26</v>
      </c>
      <c r="J69" s="2">
        <f>IFERROR(__xludf.DUMMYFUNCTION("""COMPUTED_VALUE"""),45764.66666666667)</f>
        <v>45764.66667</v>
      </c>
      <c r="K69" s="1">
        <f>IFERROR(__xludf.DUMMYFUNCTION("""COMPUTED_VALUE"""),3950.05)</f>
        <v>3950.05</v>
      </c>
      <c r="M69" s="2">
        <f>IFERROR(__xludf.DUMMYFUNCTION("""COMPUTED_VALUE"""),45764.66666666667)</f>
        <v>45764.66667</v>
      </c>
      <c r="N69" s="1">
        <f>IFERROR(__xludf.DUMMYFUNCTION("""COMPUTED_VALUE"""),3.9283254E8)</f>
        <v>392832540</v>
      </c>
    </row>
    <row r="70">
      <c r="A70" s="2">
        <f>IFERROR(__xludf.DUMMYFUNCTION("""COMPUTED_VALUE"""),45772.66666666667)</f>
        <v>45772.66667</v>
      </c>
      <c r="B70" s="1">
        <f>IFERROR(__xludf.DUMMYFUNCTION("""COMPUTED_VALUE"""),3905.61)</f>
        <v>3905.61</v>
      </c>
      <c r="D70" s="2">
        <f>IFERROR(__xludf.DUMMYFUNCTION("""COMPUTED_VALUE"""),45772.66666666667)</f>
        <v>45772.66667</v>
      </c>
      <c r="E70" s="1">
        <f>IFERROR(__xludf.DUMMYFUNCTION("""COMPUTED_VALUE"""),4198.68)</f>
        <v>4198.68</v>
      </c>
      <c r="G70" s="2">
        <f>IFERROR(__xludf.DUMMYFUNCTION("""COMPUTED_VALUE"""),45772.66666666667)</f>
        <v>45772.66667</v>
      </c>
      <c r="H70" s="1">
        <f>IFERROR(__xludf.DUMMYFUNCTION("""COMPUTED_VALUE"""),3797.09)</f>
        <v>3797.09</v>
      </c>
      <c r="J70" s="2">
        <f>IFERROR(__xludf.DUMMYFUNCTION("""COMPUTED_VALUE"""),45772.66666666667)</f>
        <v>45772.66667</v>
      </c>
      <c r="K70" s="1">
        <f>IFERROR(__xludf.DUMMYFUNCTION("""COMPUTED_VALUE"""),4187.01)</f>
        <v>4187.01</v>
      </c>
      <c r="M70" s="2">
        <f>IFERROR(__xludf.DUMMYFUNCTION("""COMPUTED_VALUE"""),45772.66666666667)</f>
        <v>45772.66667</v>
      </c>
      <c r="N70" s="1">
        <f>IFERROR(__xludf.DUMMYFUNCTION("""COMPUTED_VALUE"""),4.79014918E8)</f>
        <v>479014918</v>
      </c>
    </row>
    <row r="71">
      <c r="A71" s="2">
        <f>IFERROR(__xludf.DUMMYFUNCTION("""COMPUTED_VALUE"""),45779.66666666667)</f>
        <v>45779.66667</v>
      </c>
      <c r="B71" s="1">
        <f>IFERROR(__xludf.DUMMYFUNCTION("""COMPUTED_VALUE"""),4203.0)</f>
        <v>4203</v>
      </c>
      <c r="D71" s="2">
        <f>IFERROR(__xludf.DUMMYFUNCTION("""COMPUTED_VALUE"""),45779.66666666667)</f>
        <v>45779.66667</v>
      </c>
      <c r="E71" s="1">
        <f>IFERROR(__xludf.DUMMYFUNCTION("""COMPUTED_VALUE"""),4286.22)</f>
        <v>4286.22</v>
      </c>
      <c r="G71" s="2">
        <f>IFERROR(__xludf.DUMMYFUNCTION("""COMPUTED_VALUE"""),45779.66666666667)</f>
        <v>45779.66667</v>
      </c>
      <c r="H71" s="1">
        <f>IFERROR(__xludf.DUMMYFUNCTION("""COMPUTED_VALUE"""),4041.5)</f>
        <v>4041.5</v>
      </c>
      <c r="J71" s="2">
        <f>IFERROR(__xludf.DUMMYFUNCTION("""COMPUTED_VALUE"""),45779.66666666667)</f>
        <v>45779.66667</v>
      </c>
      <c r="K71" s="1">
        <f>IFERROR(__xludf.DUMMYFUNCTION("""COMPUTED_VALUE"""),4248.34)</f>
        <v>4248.34</v>
      </c>
      <c r="M71" s="2">
        <f>IFERROR(__xludf.DUMMYFUNCTION("""COMPUTED_VALUE"""),45779.66666666667)</f>
        <v>45779.66667</v>
      </c>
      <c r="N71" s="1">
        <f>IFERROR(__xludf.DUMMYFUNCTION("""COMPUTED_VALUE"""),5.09883398E8)</f>
        <v>509883398</v>
      </c>
    </row>
    <row r="72">
      <c r="A72" s="2">
        <f>IFERROR(__xludf.DUMMYFUNCTION("""COMPUTED_VALUE"""),45786.66666666667)</f>
        <v>45786.66667</v>
      </c>
      <c r="B72" s="1">
        <f>IFERROR(__xludf.DUMMYFUNCTION("""COMPUTED_VALUE"""),4200.41)</f>
        <v>4200.41</v>
      </c>
      <c r="D72" s="2">
        <f>IFERROR(__xludf.DUMMYFUNCTION("""COMPUTED_VALUE"""),45786.66666666667)</f>
        <v>45786.66667</v>
      </c>
      <c r="E72" s="1">
        <f>IFERROR(__xludf.DUMMYFUNCTION("""COMPUTED_VALUE"""),4311.91)</f>
        <v>4311.91</v>
      </c>
      <c r="G72" s="2">
        <f>IFERROR(__xludf.DUMMYFUNCTION("""COMPUTED_VALUE"""),45786.66666666667)</f>
        <v>45786.66667</v>
      </c>
      <c r="H72" s="1">
        <f>IFERROR(__xludf.DUMMYFUNCTION("""COMPUTED_VALUE"""),4161.34)</f>
        <v>4161.34</v>
      </c>
      <c r="J72" s="2">
        <f>IFERROR(__xludf.DUMMYFUNCTION("""COMPUTED_VALUE"""),45786.66666666667)</f>
        <v>45786.66667</v>
      </c>
      <c r="K72" s="1">
        <f>IFERROR(__xludf.DUMMYFUNCTION("""COMPUTED_VALUE"""),4279.07)</f>
        <v>4279.07</v>
      </c>
      <c r="M72" s="2">
        <f>IFERROR(__xludf.DUMMYFUNCTION("""COMPUTED_VALUE"""),45786.66666666667)</f>
        <v>45786.66667</v>
      </c>
      <c r="N72" s="1">
        <f>IFERROR(__xludf.DUMMYFUNCTION("""COMPUTED_VALUE"""),3.55583235E8)</f>
        <v>355583235</v>
      </c>
    </row>
    <row r="73">
      <c r="A73" s="2">
        <f>IFERROR(__xludf.DUMMYFUNCTION("""COMPUTED_VALUE"""),45793.66666666667)</f>
        <v>45793.66667</v>
      </c>
      <c r="B73" s="1">
        <f>IFERROR(__xludf.DUMMYFUNCTION("""COMPUTED_VALUE"""),4536.55)</f>
        <v>4536.55</v>
      </c>
      <c r="D73" s="2">
        <f>IFERROR(__xludf.DUMMYFUNCTION("""COMPUTED_VALUE"""),45793.66666666667)</f>
        <v>45793.66667</v>
      </c>
      <c r="E73" s="1">
        <f>IFERROR(__xludf.DUMMYFUNCTION("""COMPUTED_VALUE"""),4605.54)</f>
        <v>4605.54</v>
      </c>
      <c r="G73" s="2">
        <f>IFERROR(__xludf.DUMMYFUNCTION("""COMPUTED_VALUE"""),45793.66666666667)</f>
        <v>45793.66667</v>
      </c>
      <c r="H73" s="1">
        <f>IFERROR(__xludf.DUMMYFUNCTION("""COMPUTED_VALUE"""),4394.02)</f>
        <v>4394.02</v>
      </c>
      <c r="J73" s="2">
        <f>IFERROR(__xludf.DUMMYFUNCTION("""COMPUTED_VALUE"""),45793.66666666667)</f>
        <v>45793.66667</v>
      </c>
      <c r="K73" s="1">
        <f>IFERROR(__xludf.DUMMYFUNCTION("""COMPUTED_VALUE"""),4485.34)</f>
        <v>4485.34</v>
      </c>
      <c r="M73" s="2">
        <f>IFERROR(__xludf.DUMMYFUNCTION("""COMPUTED_VALUE"""),45793.66666666667)</f>
        <v>45793.66667</v>
      </c>
      <c r="N73" s="1">
        <f>IFERROR(__xludf.DUMMYFUNCTION("""COMPUTED_VALUE"""),5.90925664E8)</f>
        <v>590925664</v>
      </c>
    </row>
    <row r="74">
      <c r="A74" s="2">
        <f>IFERROR(__xludf.DUMMYFUNCTION("""COMPUTED_VALUE"""),45800.66666666667)</f>
        <v>45800.66667</v>
      </c>
      <c r="B74" s="1">
        <f>IFERROR(__xludf.DUMMYFUNCTION("""COMPUTED_VALUE"""),4416.07)</f>
        <v>4416.07</v>
      </c>
      <c r="D74" s="2">
        <f>IFERROR(__xludf.DUMMYFUNCTION("""COMPUTED_VALUE"""),45800.66666666667)</f>
        <v>45800.66667</v>
      </c>
      <c r="E74" s="1">
        <f>IFERROR(__xludf.DUMMYFUNCTION("""COMPUTED_VALUE"""),4505.52)</f>
        <v>4505.52</v>
      </c>
      <c r="G74" s="2">
        <f>IFERROR(__xludf.DUMMYFUNCTION("""COMPUTED_VALUE"""),45800.66666666667)</f>
        <v>45800.66667</v>
      </c>
      <c r="H74" s="1">
        <f>IFERROR(__xludf.DUMMYFUNCTION("""COMPUTED_VALUE"""),4348.73)</f>
        <v>4348.73</v>
      </c>
      <c r="J74" s="2">
        <f>IFERROR(__xludf.DUMMYFUNCTION("""COMPUTED_VALUE"""),45800.66666666667)</f>
        <v>45800.66667</v>
      </c>
      <c r="K74" s="1">
        <f>IFERROR(__xludf.DUMMYFUNCTION("""COMPUTED_VALUE"""),4395.22)</f>
        <v>4395.22</v>
      </c>
      <c r="M74" s="2">
        <f>IFERROR(__xludf.DUMMYFUNCTION("""COMPUTED_VALUE"""),45800.66666666667)</f>
        <v>45800.66667</v>
      </c>
      <c r="N74" s="1">
        <f>IFERROR(__xludf.DUMMYFUNCTION("""COMPUTED_VALUE"""),4.24045153E8)</f>
        <v>424045153</v>
      </c>
    </row>
    <row r="75">
      <c r="A75" s="2">
        <f>IFERROR(__xludf.DUMMYFUNCTION("""COMPUTED_VALUE"""),45807.66666666667)</f>
        <v>45807.66667</v>
      </c>
      <c r="B75" s="1">
        <f>IFERROR(__xludf.DUMMYFUNCTION("""COMPUTED_VALUE"""),4439.34)</f>
        <v>4439.34</v>
      </c>
      <c r="D75" s="2">
        <f>IFERROR(__xludf.DUMMYFUNCTION("""COMPUTED_VALUE"""),45807.66666666667)</f>
        <v>45807.66667</v>
      </c>
      <c r="E75" s="1">
        <f>IFERROR(__xludf.DUMMYFUNCTION("""COMPUTED_VALUE"""),4515.08)</f>
        <v>4515.08</v>
      </c>
      <c r="G75" s="2">
        <f>IFERROR(__xludf.DUMMYFUNCTION("""COMPUTED_VALUE"""),45807.66666666667)</f>
        <v>45807.66667</v>
      </c>
      <c r="H75" s="1">
        <f>IFERROR(__xludf.DUMMYFUNCTION("""COMPUTED_VALUE"""),4420.76)</f>
        <v>4420.76</v>
      </c>
      <c r="J75" s="2">
        <f>IFERROR(__xludf.DUMMYFUNCTION("""COMPUTED_VALUE"""),45807.66666666667)</f>
        <v>45807.66667</v>
      </c>
      <c r="K75" s="1">
        <f>IFERROR(__xludf.DUMMYFUNCTION("""COMPUTED_VALUE"""),4490.12)</f>
        <v>4490.12</v>
      </c>
      <c r="M75" s="2">
        <f>IFERROR(__xludf.DUMMYFUNCTION("""COMPUTED_VALUE"""),45807.66666666667)</f>
        <v>45807.66667</v>
      </c>
      <c r="N75" s="1">
        <f>IFERROR(__xludf.DUMMYFUNCTION("""COMPUTED_VALUE"""),3.48216201E8)</f>
        <v>348216201</v>
      </c>
    </row>
    <row r="76">
      <c r="A76" s="2">
        <f>IFERROR(__xludf.DUMMYFUNCTION("""COMPUTED_VALUE"""),45814.66666666667)</f>
        <v>45814.66667</v>
      </c>
      <c r="B76" s="1">
        <f>IFERROR(__xludf.DUMMYFUNCTION("""COMPUTED_VALUE"""),4487.57)</f>
        <v>4487.57</v>
      </c>
      <c r="D76" s="2">
        <f>IFERROR(__xludf.DUMMYFUNCTION("""COMPUTED_VALUE"""),45814.66666666667)</f>
        <v>45814.66667</v>
      </c>
      <c r="E76" s="1">
        <f>IFERROR(__xludf.DUMMYFUNCTION("""COMPUTED_VALUE"""),4606.75)</f>
        <v>4606.75</v>
      </c>
      <c r="G76" s="2">
        <f>IFERROR(__xludf.DUMMYFUNCTION("""COMPUTED_VALUE"""),45814.66666666667)</f>
        <v>45814.66667</v>
      </c>
      <c r="H76" s="1">
        <f>IFERROR(__xludf.DUMMYFUNCTION("""COMPUTED_VALUE"""),4458.63)</f>
        <v>4458.63</v>
      </c>
      <c r="J76" s="2">
        <f>IFERROR(__xludf.DUMMYFUNCTION("""COMPUTED_VALUE"""),45814.66666666667)</f>
        <v>45814.66667</v>
      </c>
      <c r="K76" s="1">
        <f>IFERROR(__xludf.DUMMYFUNCTION("""COMPUTED_VALUE"""),4601.75)</f>
        <v>4601.75</v>
      </c>
      <c r="M76" s="2">
        <f>IFERROR(__xludf.DUMMYFUNCTION("""COMPUTED_VALUE"""),45814.66666666667)</f>
        <v>45814.66667</v>
      </c>
      <c r="N76" s="1">
        <f>IFERROR(__xludf.DUMMYFUNCTION("""COMPUTED_VALUE"""),4.64603812E8)</f>
        <v>464603812</v>
      </c>
    </row>
    <row r="77">
      <c r="A77" s="2">
        <f>IFERROR(__xludf.DUMMYFUNCTION("""COMPUTED_VALUE"""),45821.66666666667)</f>
        <v>45821.66667</v>
      </c>
      <c r="B77" s="1">
        <f>IFERROR(__xludf.DUMMYFUNCTION("""COMPUTED_VALUE"""),4610.93)</f>
        <v>4610.93</v>
      </c>
      <c r="D77" s="2">
        <f>IFERROR(__xludf.DUMMYFUNCTION("""COMPUTED_VALUE"""),45821.66666666667)</f>
        <v>45821.66667</v>
      </c>
      <c r="E77" s="1">
        <f>IFERROR(__xludf.DUMMYFUNCTION("""COMPUTED_VALUE"""),4659.48)</f>
        <v>4659.48</v>
      </c>
      <c r="G77" s="2">
        <f>IFERROR(__xludf.DUMMYFUNCTION("""COMPUTED_VALUE"""),45821.66666666667)</f>
        <v>45821.66667</v>
      </c>
      <c r="H77" s="1">
        <f>IFERROR(__xludf.DUMMYFUNCTION("""COMPUTED_VALUE"""),4513.62)</f>
        <v>4513.62</v>
      </c>
      <c r="J77" s="2">
        <f>IFERROR(__xludf.DUMMYFUNCTION("""COMPUTED_VALUE"""),45821.66666666667)</f>
        <v>45821.66667</v>
      </c>
      <c r="K77" s="1">
        <f>IFERROR(__xludf.DUMMYFUNCTION("""COMPUTED_VALUE"""),4539.78)</f>
        <v>4539.78</v>
      </c>
      <c r="M77" s="2">
        <f>IFERROR(__xludf.DUMMYFUNCTION("""COMPUTED_VALUE"""),45821.66666666667)</f>
        <v>45821.66667</v>
      </c>
      <c r="N77" s="1">
        <f>IFERROR(__xludf.DUMMYFUNCTION("""COMPUTED_VALUE"""),4.00617478E8)</f>
        <v>400617478</v>
      </c>
    </row>
    <row r="78">
      <c r="A78" s="2">
        <f>IFERROR(__xludf.DUMMYFUNCTION("""COMPUTED_VALUE"""),45828.66666666667)</f>
        <v>45828.66667</v>
      </c>
      <c r="B78" s="1">
        <f>IFERROR(__xludf.DUMMYFUNCTION("""COMPUTED_VALUE"""),4549.78)</f>
        <v>4549.78</v>
      </c>
      <c r="D78" s="2">
        <f>IFERROR(__xludf.DUMMYFUNCTION("""COMPUTED_VALUE"""),45828.66666666667)</f>
        <v>45828.66667</v>
      </c>
      <c r="E78" s="1">
        <f>IFERROR(__xludf.DUMMYFUNCTION("""COMPUTED_VALUE"""),4621.52)</f>
        <v>4621.52</v>
      </c>
      <c r="G78" s="2">
        <f>IFERROR(__xludf.DUMMYFUNCTION("""COMPUTED_VALUE"""),45828.66666666667)</f>
        <v>45828.66667</v>
      </c>
      <c r="H78" s="1">
        <f>IFERROR(__xludf.DUMMYFUNCTION("""COMPUTED_VALUE"""),4486.33)</f>
        <v>4486.33</v>
      </c>
      <c r="J78" s="2">
        <f>IFERROR(__xludf.DUMMYFUNCTION("""COMPUTED_VALUE"""),45828.66666666667)</f>
        <v>45828.66667</v>
      </c>
      <c r="K78" s="1">
        <f>IFERROR(__xludf.DUMMYFUNCTION("""COMPUTED_VALUE"""),4511.76)</f>
        <v>4511.76</v>
      </c>
      <c r="M78" s="2">
        <f>IFERROR(__xludf.DUMMYFUNCTION("""COMPUTED_VALUE"""),45828.66666666667)</f>
        <v>45828.66667</v>
      </c>
      <c r="N78" s="1">
        <f>IFERROR(__xludf.DUMMYFUNCTION("""COMPUTED_VALUE"""),3.80426493E8)</f>
        <v>380426493</v>
      </c>
    </row>
    <row r="79">
      <c r="A79" s="2">
        <f>IFERROR(__xludf.DUMMYFUNCTION("""COMPUTED_VALUE"""),45835.66666666667)</f>
        <v>45835.66667</v>
      </c>
      <c r="B79" s="1">
        <f>IFERROR(__xludf.DUMMYFUNCTION("""COMPUTED_VALUE"""),4510.84)</f>
        <v>4510.84</v>
      </c>
      <c r="D79" s="2">
        <f>IFERROR(__xludf.DUMMYFUNCTION("""COMPUTED_VALUE"""),45835.66666666667)</f>
        <v>45835.66667</v>
      </c>
      <c r="E79" s="1">
        <f>IFERROR(__xludf.DUMMYFUNCTION("""COMPUTED_VALUE"""),4718.79)</f>
        <v>4718.79</v>
      </c>
      <c r="G79" s="2">
        <f>IFERROR(__xludf.DUMMYFUNCTION("""COMPUTED_VALUE"""),45835.66666666667)</f>
        <v>45835.66667</v>
      </c>
      <c r="H79" s="1">
        <f>IFERROR(__xludf.DUMMYFUNCTION("""COMPUTED_VALUE"""),4482.84)</f>
        <v>4482.84</v>
      </c>
      <c r="J79" s="2">
        <f>IFERROR(__xludf.DUMMYFUNCTION("""COMPUTED_VALUE"""),45835.66666666667)</f>
        <v>45835.66667</v>
      </c>
      <c r="K79" s="1">
        <f>IFERROR(__xludf.DUMMYFUNCTION("""COMPUTED_VALUE"""),4718.79)</f>
        <v>4718.79</v>
      </c>
      <c r="M79" s="2">
        <f>IFERROR(__xludf.DUMMYFUNCTION("""COMPUTED_VALUE"""),45835.66666666667)</f>
        <v>45835.66667</v>
      </c>
      <c r="N79" s="1">
        <f>IFERROR(__xludf.DUMMYFUNCTION("""COMPUTED_VALUE"""),5.34726146E8)</f>
        <v>534726146</v>
      </c>
    </row>
    <row r="80">
      <c r="A80" s="2">
        <f>IFERROR(__xludf.DUMMYFUNCTION("""COMPUTED_VALUE"""),45841.54166666667)</f>
        <v>45841.54167</v>
      </c>
      <c r="B80" s="1">
        <f>IFERROR(__xludf.DUMMYFUNCTION("""COMPUTED_VALUE"""),4721.34)</f>
        <v>4721.34</v>
      </c>
      <c r="D80" s="2">
        <f>IFERROR(__xludf.DUMMYFUNCTION("""COMPUTED_VALUE"""),45841.54166666667)</f>
        <v>45841.54167</v>
      </c>
      <c r="E80" s="1">
        <f>IFERROR(__xludf.DUMMYFUNCTION("""COMPUTED_VALUE"""),4736.61)</f>
        <v>4736.61</v>
      </c>
      <c r="G80" s="2">
        <f>IFERROR(__xludf.DUMMYFUNCTION("""COMPUTED_VALUE"""),45841.54166666667)</f>
        <v>45841.54167</v>
      </c>
      <c r="H80" s="1">
        <f>IFERROR(__xludf.DUMMYFUNCTION("""COMPUTED_VALUE"""),4650.45)</f>
        <v>4650.45</v>
      </c>
      <c r="J80" s="2">
        <f>IFERROR(__xludf.DUMMYFUNCTION("""COMPUTED_VALUE"""),45841.54166666667)</f>
        <v>45841.54167</v>
      </c>
      <c r="K80" s="1">
        <f>IFERROR(__xludf.DUMMYFUNCTION("""COMPUTED_VALUE"""),4734.18)</f>
        <v>4734.18</v>
      </c>
      <c r="M80" s="2">
        <f>IFERROR(__xludf.DUMMYFUNCTION("""COMPUTED_VALUE"""),45841.54166666667)</f>
        <v>45841.54167</v>
      </c>
      <c r="N80" s="1">
        <f>IFERROR(__xludf.DUMMYFUNCTION("""COMPUTED_VALUE"""),3.16390677E8)</f>
        <v>316390677</v>
      </c>
    </row>
    <row r="81">
      <c r="A81" s="2">
        <f>IFERROR(__xludf.DUMMYFUNCTION("""COMPUTED_VALUE"""),45849.66666666667)</f>
        <v>45849.66667</v>
      </c>
      <c r="B81" s="1">
        <f>IFERROR(__xludf.DUMMYFUNCTION("""COMPUTED_VALUE"""),4727.41)</f>
        <v>4727.41</v>
      </c>
      <c r="D81" s="2">
        <f>IFERROR(__xludf.DUMMYFUNCTION("""COMPUTED_VALUE"""),45849.66666666667)</f>
        <v>45849.66667</v>
      </c>
      <c r="E81" s="1">
        <f>IFERROR(__xludf.DUMMYFUNCTION("""COMPUTED_VALUE"""),4744.53)</f>
        <v>4744.53</v>
      </c>
      <c r="G81" s="2">
        <f>IFERROR(__xludf.DUMMYFUNCTION("""COMPUTED_VALUE"""),45849.66666666667)</f>
        <v>45849.66667</v>
      </c>
      <c r="H81" s="1">
        <f>IFERROR(__xludf.DUMMYFUNCTION("""COMPUTED_VALUE"""),4652.68)</f>
        <v>4652.68</v>
      </c>
      <c r="J81" s="2">
        <f>IFERROR(__xludf.DUMMYFUNCTION("""COMPUTED_VALUE"""),45849.66666666667)</f>
        <v>45849.66667</v>
      </c>
      <c r="K81" s="1">
        <f>IFERROR(__xludf.DUMMYFUNCTION("""COMPUTED_VALUE"""),4722.26)</f>
        <v>4722.26</v>
      </c>
      <c r="M81" s="2">
        <f>IFERROR(__xludf.DUMMYFUNCTION("""COMPUTED_VALUE"""),45849.66666666667)</f>
        <v>45849.66667</v>
      </c>
      <c r="N81" s="1">
        <f>IFERROR(__xludf.DUMMYFUNCTION("""COMPUTED_VALUE"""),3.97744945E8)</f>
        <v>397744945</v>
      </c>
    </row>
    <row r="82">
      <c r="A82" s="2">
        <f>IFERROR(__xludf.DUMMYFUNCTION("""COMPUTED_VALUE"""),45856.66666666667)</f>
        <v>45856.66667</v>
      </c>
      <c r="B82" s="1">
        <f>IFERROR(__xludf.DUMMYFUNCTION("""COMPUTED_VALUE"""),4726.67)</f>
        <v>4726.67</v>
      </c>
      <c r="D82" s="2">
        <f>IFERROR(__xludf.DUMMYFUNCTION("""COMPUTED_VALUE"""),45856.66666666667)</f>
        <v>45856.66667</v>
      </c>
      <c r="E82" s="1">
        <f>IFERROR(__xludf.DUMMYFUNCTION("""COMPUTED_VALUE"""),4765.39)</f>
        <v>4765.39</v>
      </c>
      <c r="G82" s="2">
        <f>IFERROR(__xludf.DUMMYFUNCTION("""COMPUTED_VALUE"""),45856.66666666667)</f>
        <v>45856.66667</v>
      </c>
      <c r="H82" s="1">
        <f>IFERROR(__xludf.DUMMYFUNCTION("""COMPUTED_VALUE"""),4669.64)</f>
        <v>4669.64</v>
      </c>
      <c r="J82" s="2">
        <f>IFERROR(__xludf.DUMMYFUNCTION("""COMPUTED_VALUE"""),45856.66666666667)</f>
        <v>45856.66667</v>
      </c>
      <c r="K82" s="1">
        <f>IFERROR(__xludf.DUMMYFUNCTION("""COMPUTED_VALUE"""),4729.16)</f>
        <v>4729.16</v>
      </c>
      <c r="M82" s="2">
        <f>IFERROR(__xludf.DUMMYFUNCTION("""COMPUTED_VALUE"""),45856.66666666667)</f>
        <v>45856.66667</v>
      </c>
      <c r="N82" s="1">
        <f>IFERROR(__xludf.DUMMYFUNCTION("""COMPUTED_VALUE"""),3.57742043E8)</f>
        <v>357742043</v>
      </c>
    </row>
    <row r="83">
      <c r="A83" s="2">
        <f>IFERROR(__xludf.DUMMYFUNCTION("""COMPUTED_VALUE"""),45863.66666666667)</f>
        <v>45863.66667</v>
      </c>
      <c r="B83" s="1">
        <f>IFERROR(__xludf.DUMMYFUNCTION("""COMPUTED_VALUE"""),4726.47)</f>
        <v>4726.47</v>
      </c>
      <c r="D83" s="2">
        <f>IFERROR(__xludf.DUMMYFUNCTION("""COMPUTED_VALUE"""),45863.66666666667)</f>
        <v>45863.66667</v>
      </c>
      <c r="E83" s="1">
        <f>IFERROR(__xludf.DUMMYFUNCTION("""COMPUTED_VALUE"""),4850.62)</f>
        <v>4850.62</v>
      </c>
      <c r="G83" s="2">
        <f>IFERROR(__xludf.DUMMYFUNCTION("""COMPUTED_VALUE"""),45863.66666666667)</f>
        <v>45863.66667</v>
      </c>
      <c r="H83" s="1">
        <f>IFERROR(__xludf.DUMMYFUNCTION("""COMPUTED_VALUE"""),4726.47)</f>
        <v>4726.47</v>
      </c>
      <c r="J83" s="2">
        <f>IFERROR(__xludf.DUMMYFUNCTION("""COMPUTED_VALUE"""),45863.66666666667)</f>
        <v>45863.66667</v>
      </c>
      <c r="K83" s="1">
        <f>IFERROR(__xludf.DUMMYFUNCTION("""COMPUTED_VALUE"""),4815.49)</f>
        <v>4815.49</v>
      </c>
      <c r="M83" s="2">
        <f>IFERROR(__xludf.DUMMYFUNCTION("""COMPUTED_VALUE"""),45863.66666666667)</f>
        <v>45863.66667</v>
      </c>
      <c r="N83" s="1">
        <f>IFERROR(__xludf.DUMMYFUNCTION("""COMPUTED_VALUE"""),3.62339758E8)</f>
        <v>362339758</v>
      </c>
    </row>
    <row r="84">
      <c r="A84" s="2">
        <f>IFERROR(__xludf.DUMMYFUNCTION("""COMPUTED_VALUE"""),45870.66666666667)</f>
        <v>45870.66667</v>
      </c>
      <c r="B84" s="1">
        <f>IFERROR(__xludf.DUMMYFUNCTION("""COMPUTED_VALUE"""),4839.79)</f>
        <v>4839.79</v>
      </c>
      <c r="D84" s="2">
        <f>IFERROR(__xludf.DUMMYFUNCTION("""COMPUTED_VALUE"""),45870.66666666667)</f>
        <v>45870.66667</v>
      </c>
      <c r="E84" s="1">
        <f>IFERROR(__xludf.DUMMYFUNCTION("""COMPUTED_VALUE"""),4902.31)</f>
        <v>4902.31</v>
      </c>
      <c r="G84" s="2">
        <f>IFERROR(__xludf.DUMMYFUNCTION("""COMPUTED_VALUE"""),45870.66666666667)</f>
        <v>45870.66667</v>
      </c>
      <c r="H84" s="1">
        <f>IFERROR(__xludf.DUMMYFUNCTION("""COMPUTED_VALUE"""),4565.29)</f>
        <v>4565.29</v>
      </c>
      <c r="J84" s="2">
        <f>IFERROR(__xludf.DUMMYFUNCTION("""COMPUTED_VALUE"""),45870.66666666667)</f>
        <v>45870.66667</v>
      </c>
      <c r="K84" s="1">
        <f>IFERROR(__xludf.DUMMYFUNCTION("""COMPUTED_VALUE"""),4599.31)</f>
        <v>4599.31</v>
      </c>
      <c r="M84" s="2">
        <f>IFERROR(__xludf.DUMMYFUNCTION("""COMPUTED_VALUE"""),45870.66666666667)</f>
        <v>45870.66667</v>
      </c>
      <c r="N84" s="1">
        <f>IFERROR(__xludf.DUMMYFUNCTION("""COMPUTED_VALUE"""),5.57742609E8)</f>
        <v>557742609</v>
      </c>
    </row>
    <row r="85">
      <c r="A85" s="2">
        <f>IFERROR(__xludf.DUMMYFUNCTION("""COMPUTED_VALUE"""),45877.66666666667)</f>
        <v>45877.66667</v>
      </c>
      <c r="B85" s="1">
        <f>IFERROR(__xludf.DUMMYFUNCTION("""COMPUTED_VALUE"""),4634.98)</f>
        <v>4634.98</v>
      </c>
      <c r="D85" s="2">
        <f>IFERROR(__xludf.DUMMYFUNCTION("""COMPUTED_VALUE"""),45877.66666666667)</f>
        <v>45877.66667</v>
      </c>
      <c r="E85" s="1">
        <f>IFERROR(__xludf.DUMMYFUNCTION("""COMPUTED_VALUE"""),4817.23)</f>
        <v>4817.23</v>
      </c>
      <c r="G85" s="2">
        <f>IFERROR(__xludf.DUMMYFUNCTION("""COMPUTED_VALUE"""),45877.66666666667)</f>
        <v>45877.66667</v>
      </c>
      <c r="H85" s="1">
        <f>IFERROR(__xludf.DUMMYFUNCTION("""COMPUTED_VALUE"""),4560.33)</f>
        <v>4560.33</v>
      </c>
      <c r="J85" s="2">
        <f>IFERROR(__xludf.DUMMYFUNCTION("""COMPUTED_VALUE"""),45877.66666666667)</f>
        <v>45877.66667</v>
      </c>
      <c r="K85" s="1">
        <f>IFERROR(__xludf.DUMMYFUNCTION("""COMPUTED_VALUE"""),4773.69)</f>
        <v>4773.69</v>
      </c>
      <c r="M85" s="2">
        <f>IFERROR(__xludf.DUMMYFUNCTION("""COMPUTED_VALUE"""),45877.66666666667)</f>
        <v>45877.66667</v>
      </c>
      <c r="N85" s="1">
        <f>IFERROR(__xludf.DUMMYFUNCTION("""COMPUTED_VALUE"""),4.67054975E8)</f>
        <v>467054975</v>
      </c>
    </row>
    <row r="86">
      <c r="A86" s="2">
        <f>IFERROR(__xludf.DUMMYFUNCTION("""COMPUTED_VALUE"""),45884.66666666667)</f>
        <v>45884.66667</v>
      </c>
      <c r="B86" s="1">
        <f>IFERROR(__xludf.DUMMYFUNCTION("""COMPUTED_VALUE"""),4773.82)</f>
        <v>4773.82</v>
      </c>
      <c r="D86" s="2">
        <f>IFERROR(__xludf.DUMMYFUNCTION("""COMPUTED_VALUE"""),45884.66666666667)</f>
        <v>45884.66667</v>
      </c>
      <c r="E86" s="1">
        <f>IFERROR(__xludf.DUMMYFUNCTION("""COMPUTED_VALUE"""),4911.86)</f>
        <v>4911.86</v>
      </c>
      <c r="G86" s="2">
        <f>IFERROR(__xludf.DUMMYFUNCTION("""COMPUTED_VALUE"""),45884.66666666667)</f>
        <v>45884.66667</v>
      </c>
      <c r="H86" s="1">
        <f>IFERROR(__xludf.DUMMYFUNCTION("""COMPUTED_VALUE"""),4725.56)</f>
        <v>4725.56</v>
      </c>
      <c r="J86" s="2">
        <f>IFERROR(__xludf.DUMMYFUNCTION("""COMPUTED_VALUE"""),45884.66666666667)</f>
        <v>45884.66667</v>
      </c>
      <c r="K86" s="1">
        <f>IFERROR(__xludf.DUMMYFUNCTION("""COMPUTED_VALUE"""),4863.93)</f>
        <v>4863.93</v>
      </c>
      <c r="M86" s="2">
        <f>IFERROR(__xludf.DUMMYFUNCTION("""COMPUTED_VALUE"""),45884.66666666667)</f>
        <v>45884.66667</v>
      </c>
      <c r="N86" s="1">
        <f>IFERROR(__xludf.DUMMYFUNCTION("""COMPUTED_VALUE"""),4.26851528E8)</f>
        <v>426851528</v>
      </c>
    </row>
    <row r="87">
      <c r="A87" s="2">
        <f>IFERROR(__xludf.DUMMYFUNCTION("""COMPUTED_VALUE"""),45891.66666666667)</f>
        <v>45891.66667</v>
      </c>
      <c r="B87" s="1">
        <f>IFERROR(__xludf.DUMMYFUNCTION("""COMPUTED_VALUE"""),4855.59)</f>
        <v>4855.59</v>
      </c>
      <c r="D87" s="2">
        <f>IFERROR(__xludf.DUMMYFUNCTION("""COMPUTED_VALUE"""),45891.66666666667)</f>
        <v>45891.66667</v>
      </c>
      <c r="E87" s="1">
        <f>IFERROR(__xludf.DUMMYFUNCTION("""COMPUTED_VALUE"""),4886.29)</f>
        <v>4886.29</v>
      </c>
      <c r="G87" s="2">
        <f>IFERROR(__xludf.DUMMYFUNCTION("""COMPUTED_VALUE"""),45891.66666666667)</f>
        <v>45891.66667</v>
      </c>
      <c r="H87" s="1">
        <f>IFERROR(__xludf.DUMMYFUNCTION("""COMPUTED_VALUE"""),4687.78)</f>
        <v>4687.78</v>
      </c>
      <c r="J87" s="2">
        <f>IFERROR(__xludf.DUMMYFUNCTION("""COMPUTED_VALUE"""),45891.66666666667)</f>
        <v>45891.66667</v>
      </c>
      <c r="K87" s="1">
        <f>IFERROR(__xludf.DUMMYFUNCTION("""COMPUTED_VALUE"""),4797.11)</f>
        <v>4797.11</v>
      </c>
      <c r="M87" s="2">
        <f>IFERROR(__xludf.DUMMYFUNCTION("""COMPUTED_VALUE"""),45891.66666666667)</f>
        <v>45891.66667</v>
      </c>
      <c r="N87" s="1">
        <f>IFERROR(__xludf.DUMMYFUNCTION("""COMPUTED_VALUE"""),4.76419921E8)</f>
        <v>476419921</v>
      </c>
    </row>
    <row r="88">
      <c r="A88" s="2">
        <f>IFERROR(__xludf.DUMMYFUNCTION("""COMPUTED_VALUE"""),45898.66666666667)</f>
        <v>45898.66667</v>
      </c>
      <c r="B88" s="1">
        <f>IFERROR(__xludf.DUMMYFUNCTION("""COMPUTED_VALUE"""),4781.61)</f>
        <v>4781.61</v>
      </c>
      <c r="D88" s="2">
        <f>IFERROR(__xludf.DUMMYFUNCTION("""COMPUTED_VALUE"""),45898.66666666667)</f>
        <v>45898.66667</v>
      </c>
      <c r="E88" s="1">
        <f>IFERROR(__xludf.DUMMYFUNCTION("""COMPUTED_VALUE"""),4830.83)</f>
        <v>4830.83</v>
      </c>
      <c r="G88" s="2">
        <f>IFERROR(__xludf.DUMMYFUNCTION("""COMPUTED_VALUE"""),45898.66666666667)</f>
        <v>45898.66667</v>
      </c>
      <c r="H88" s="1">
        <f>IFERROR(__xludf.DUMMYFUNCTION("""COMPUTED_VALUE"""),4727.5)</f>
        <v>4727.5</v>
      </c>
      <c r="J88" s="2">
        <f>IFERROR(__xludf.DUMMYFUNCTION("""COMPUTED_VALUE"""),45898.66666666667)</f>
        <v>45898.66667</v>
      </c>
      <c r="K88" s="1">
        <f>IFERROR(__xludf.DUMMYFUNCTION("""COMPUTED_VALUE"""),4777.56)</f>
        <v>4777.56</v>
      </c>
      <c r="M88" s="2">
        <f>IFERROR(__xludf.DUMMYFUNCTION("""COMPUTED_VALUE"""),45898.66666666667)</f>
        <v>45898.66667</v>
      </c>
      <c r="N88" s="1">
        <f>IFERROR(__xludf.DUMMYFUNCTION("""COMPUTED_VALUE"""),3.8641569E8)</f>
        <v>386415690</v>
      </c>
    </row>
    <row r="89">
      <c r="A89" s="2">
        <f>IFERROR(__xludf.DUMMYFUNCTION("""COMPUTED_VALUE"""),45905.66666666667)</f>
        <v>45905.66667</v>
      </c>
      <c r="B89" s="1">
        <f>IFERROR(__xludf.DUMMYFUNCTION("""COMPUTED_VALUE"""),4698.03)</f>
        <v>4698.03</v>
      </c>
      <c r="D89" s="2">
        <f>IFERROR(__xludf.DUMMYFUNCTION("""COMPUTED_VALUE"""),45905.66666666667)</f>
        <v>45905.66667</v>
      </c>
      <c r="E89" s="1">
        <f>IFERROR(__xludf.DUMMYFUNCTION("""COMPUTED_VALUE"""),4911.42)</f>
        <v>4911.42</v>
      </c>
      <c r="G89" s="2">
        <f>IFERROR(__xludf.DUMMYFUNCTION("""COMPUTED_VALUE"""),45905.66666666667)</f>
        <v>45905.66667</v>
      </c>
      <c r="H89" s="1">
        <f>IFERROR(__xludf.DUMMYFUNCTION("""COMPUTED_VALUE"""),4674.19)</f>
        <v>4674.19</v>
      </c>
      <c r="J89" s="2">
        <f>IFERROR(__xludf.DUMMYFUNCTION("""COMPUTED_VALUE"""),45905.66666666667)</f>
        <v>45905.66667</v>
      </c>
      <c r="K89" s="1">
        <f>IFERROR(__xludf.DUMMYFUNCTION("""COMPUTED_VALUE"""),4859.66)</f>
        <v>4859.66</v>
      </c>
      <c r="M89" s="2">
        <f>IFERROR(__xludf.DUMMYFUNCTION("""COMPUTED_VALUE"""),45905.66666666667)</f>
        <v>45905.66667</v>
      </c>
      <c r="N89" s="1">
        <f>IFERROR(__xludf.DUMMYFUNCTION("""COMPUTED_VALUE"""),3.67700979E8)</f>
        <v>367700979</v>
      </c>
    </row>
    <row r="90">
      <c r="A90" s="2">
        <f>IFERROR(__xludf.DUMMYFUNCTION("""COMPUTED_VALUE"""),45912.66666666667)</f>
        <v>45912.66667</v>
      </c>
      <c r="B90" s="1">
        <f>IFERROR(__xludf.DUMMYFUNCTION("""COMPUTED_VALUE"""),4901.91)</f>
        <v>4901.91</v>
      </c>
      <c r="D90" s="2">
        <f>IFERROR(__xludf.DUMMYFUNCTION("""COMPUTED_VALUE"""),45912.66666666667)</f>
        <v>45912.66667</v>
      </c>
      <c r="E90" s="1">
        <f>IFERROR(__xludf.DUMMYFUNCTION("""COMPUTED_VALUE"""),4969.46)</f>
        <v>4969.46</v>
      </c>
      <c r="G90" s="2">
        <f>IFERROR(__xludf.DUMMYFUNCTION("""COMPUTED_VALUE"""),45912.66666666667)</f>
        <v>45912.66667</v>
      </c>
      <c r="H90" s="1">
        <f>IFERROR(__xludf.DUMMYFUNCTION("""COMPUTED_VALUE"""),4787.92)</f>
        <v>4787.92</v>
      </c>
      <c r="J90" s="2">
        <f>IFERROR(__xludf.DUMMYFUNCTION("""COMPUTED_VALUE"""),45912.66666666667)</f>
        <v>45912.66667</v>
      </c>
      <c r="K90" s="1">
        <f>IFERROR(__xludf.DUMMYFUNCTION("""COMPUTED_VALUE"""),4817.02)</f>
        <v>4817.02</v>
      </c>
      <c r="M90" s="2">
        <f>IFERROR(__xludf.DUMMYFUNCTION("""COMPUTED_VALUE"""),45912.66666666667)</f>
        <v>45912.66667</v>
      </c>
      <c r="N90" s="1">
        <f>IFERROR(__xludf.DUMMYFUNCTION("""COMPUTED_VALUE"""),4.3204918E8)</f>
        <v>432049180</v>
      </c>
    </row>
    <row r="91">
      <c r="A91" s="2">
        <f>IFERROR(__xludf.DUMMYFUNCTION("""COMPUTED_VALUE"""),45919.66666666667)</f>
        <v>45919.66667</v>
      </c>
      <c r="B91" s="1">
        <f>IFERROR(__xludf.DUMMYFUNCTION("""COMPUTED_VALUE"""),4856.95)</f>
        <v>4856.95</v>
      </c>
      <c r="D91" s="2">
        <f>IFERROR(__xludf.DUMMYFUNCTION("""COMPUTED_VALUE"""),45919.66666666667)</f>
        <v>45919.66667</v>
      </c>
      <c r="E91" s="1">
        <f>IFERROR(__xludf.DUMMYFUNCTION("""COMPUTED_VALUE"""),4914.97)</f>
        <v>4914.97</v>
      </c>
      <c r="G91" s="2">
        <f>IFERROR(__xludf.DUMMYFUNCTION("""COMPUTED_VALUE"""),45919.66666666667)</f>
        <v>45919.66667</v>
      </c>
      <c r="H91" s="1">
        <f>IFERROR(__xludf.DUMMYFUNCTION("""COMPUTED_VALUE"""),4819.69)</f>
        <v>4819.69</v>
      </c>
      <c r="J91" s="2">
        <f>IFERROR(__xludf.DUMMYFUNCTION("""COMPUTED_VALUE"""),45919.66666666667)</f>
        <v>45919.66667</v>
      </c>
      <c r="K91" s="1">
        <f>IFERROR(__xludf.DUMMYFUNCTION("""COMPUTED_VALUE"""),4844.36)</f>
        <v>4844.36</v>
      </c>
      <c r="M91" s="2">
        <f>IFERROR(__xludf.DUMMYFUNCTION("""COMPUTED_VALUE"""),45919.66666666667)</f>
        <v>45919.66667</v>
      </c>
      <c r="N91" s="1">
        <f>IFERROR(__xludf.DUMMYFUNCTION("""COMPUTED_VALUE"""),5.32056717E8)</f>
        <v>532056717</v>
      </c>
    </row>
  </sheetData>
  <drawing r:id="rId1"/>
</worksheet>
</file>