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IFERROR(__xludf.DUMMYFUNCTION("GOOGLEFINANCE(""DJUSRD"", ""open"", DATE(2024,1,1), TODAY(), ""WEEKLY"")"),"Date")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IFERROR(__xludf.DUMMYFUNCTION("GOOGLEFINANCE(""DJUSRD"", ""high"", DATE(2024,1,1), TODAY(), ""WEEKLY"")"),"Date")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IFERROR(__xludf.DUMMYFUNCTION("GOOGLEFINANCE(""DJUSRD"", ""low"", DATE(2024,1,1), TODAY(), ""WEEKLY"")"),"Date")</f>
        <v>Date</v>
      </c>
      <c r="H1" s="1" t="str">
        <f>IFERROR(__xludf.DUMMYFUNCTION("""COMPUTED_VALUE"""),"Low")</f>
        <v>Low</v>
      </c>
      <c r="J1" s="1" t="str">
        <f>IFERROR(__xludf.DUMMYFUNCTION("GOOGLEFINANCE(""DJUSRD"", ""close"", DATE(2024,1,1), TODAY(), ""WEEKLY"")"),"Date")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IFERROR(__xludf.DUMMYFUNCTION("GOOGLEFINANCE(""DJUSRD"", ""volume"", DATE(2024,1,1), TODAY(), ""WEEKLY"")"),"Date")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IFERROR(__xludf.DUMMYFUNCTION("""COMPUTED_VALUE"""),45296.66666666667)</f>
        <v>45296.66667</v>
      </c>
      <c r="B2" s="1">
        <f>IFERROR(__xludf.DUMMYFUNCTION("""COMPUTED_VALUE"""),940.02)</f>
        <v>940.02</v>
      </c>
      <c r="D2" s="2">
        <f>IFERROR(__xludf.DUMMYFUNCTION("""COMPUTED_VALUE"""),45296.66666666667)</f>
        <v>45296.66667</v>
      </c>
      <c r="E2" s="1">
        <f>IFERROR(__xludf.DUMMYFUNCTION("""COMPUTED_VALUE"""),968.05)</f>
        <v>968.05</v>
      </c>
      <c r="G2" s="2">
        <f>IFERROR(__xludf.DUMMYFUNCTION("""COMPUTED_VALUE"""),45296.66666666667)</f>
        <v>45296.66667</v>
      </c>
      <c r="H2" s="1">
        <f>IFERROR(__xludf.DUMMYFUNCTION("""COMPUTED_VALUE"""),928.92)</f>
        <v>928.92</v>
      </c>
      <c r="J2" s="2">
        <f>IFERROR(__xludf.DUMMYFUNCTION("""COMPUTED_VALUE"""),45296.66666666667)</f>
        <v>45296.66667</v>
      </c>
      <c r="K2" s="1">
        <f>IFERROR(__xludf.DUMMYFUNCTION("""COMPUTED_VALUE"""),959.1)</f>
        <v>959.1</v>
      </c>
      <c r="M2" s="2">
        <f>IFERROR(__xludf.DUMMYFUNCTION("""COMPUTED_VALUE"""),45296.66666666667)</f>
        <v>45296.66667</v>
      </c>
      <c r="N2" s="1">
        <f>IFERROR(__xludf.DUMMYFUNCTION("""COMPUTED_VALUE"""),1.33834008E8)</f>
        <v>133834008</v>
      </c>
    </row>
    <row r="3">
      <c r="A3" s="2">
        <f>IFERROR(__xludf.DUMMYFUNCTION("""COMPUTED_VALUE"""),45303.66666666667)</f>
        <v>45303.66667</v>
      </c>
      <c r="B3" s="1">
        <f>IFERROR(__xludf.DUMMYFUNCTION("""COMPUTED_VALUE"""),959.45)</f>
        <v>959.45</v>
      </c>
      <c r="D3" s="2">
        <f>IFERROR(__xludf.DUMMYFUNCTION("""COMPUTED_VALUE"""),45303.66666666667)</f>
        <v>45303.66667</v>
      </c>
      <c r="E3" s="1">
        <f>IFERROR(__xludf.DUMMYFUNCTION("""COMPUTED_VALUE"""),969.87)</f>
        <v>969.87</v>
      </c>
      <c r="G3" s="2">
        <f>IFERROR(__xludf.DUMMYFUNCTION("""COMPUTED_VALUE"""),45303.66666666667)</f>
        <v>45303.66667</v>
      </c>
      <c r="H3" s="1">
        <f>IFERROR(__xludf.DUMMYFUNCTION("""COMPUTED_VALUE"""),940.12)</f>
        <v>940.12</v>
      </c>
      <c r="J3" s="2">
        <f>IFERROR(__xludf.DUMMYFUNCTION("""COMPUTED_VALUE"""),45303.66666666667)</f>
        <v>45303.66667</v>
      </c>
      <c r="K3" s="1">
        <f>IFERROR(__xludf.DUMMYFUNCTION("""COMPUTED_VALUE"""),960.49)</f>
        <v>960.49</v>
      </c>
      <c r="M3" s="2">
        <f>IFERROR(__xludf.DUMMYFUNCTION("""COMPUTED_VALUE"""),45303.66666666667)</f>
        <v>45303.66667</v>
      </c>
      <c r="N3" s="1">
        <f>IFERROR(__xludf.DUMMYFUNCTION("""COMPUTED_VALUE"""),1.08107999E8)</f>
        <v>108107999</v>
      </c>
    </row>
    <row r="4">
      <c r="A4" s="2">
        <f>IFERROR(__xludf.DUMMYFUNCTION("""COMPUTED_VALUE"""),45310.66666666667)</f>
        <v>45310.66667</v>
      </c>
      <c r="B4" s="1">
        <f>IFERROR(__xludf.DUMMYFUNCTION("""COMPUTED_VALUE"""),960.05)</f>
        <v>960.05</v>
      </c>
      <c r="D4" s="2">
        <f>IFERROR(__xludf.DUMMYFUNCTION("""COMPUTED_VALUE"""),45310.66666666667)</f>
        <v>45310.66667</v>
      </c>
      <c r="E4" s="1">
        <f>IFERROR(__xludf.DUMMYFUNCTION("""COMPUTED_VALUE"""),966.43)</f>
        <v>966.43</v>
      </c>
      <c r="G4" s="2">
        <f>IFERROR(__xludf.DUMMYFUNCTION("""COMPUTED_VALUE"""),45310.66666666667)</f>
        <v>45310.66667</v>
      </c>
      <c r="H4" s="1">
        <f>IFERROR(__xludf.DUMMYFUNCTION("""COMPUTED_VALUE"""),942.25)</f>
        <v>942.25</v>
      </c>
      <c r="J4" s="2">
        <f>IFERROR(__xludf.DUMMYFUNCTION("""COMPUTED_VALUE"""),45310.66666666667)</f>
        <v>45310.66667</v>
      </c>
      <c r="K4" s="1">
        <f>IFERROR(__xludf.DUMMYFUNCTION("""COMPUTED_VALUE"""),946.22)</f>
        <v>946.22</v>
      </c>
      <c r="M4" s="2">
        <f>IFERROR(__xludf.DUMMYFUNCTION("""COMPUTED_VALUE"""),45310.66666666667)</f>
        <v>45310.66667</v>
      </c>
      <c r="N4" s="1">
        <f>IFERROR(__xludf.DUMMYFUNCTION("""COMPUTED_VALUE"""),6.5550396E7)</f>
        <v>65550396</v>
      </c>
    </row>
    <row r="5">
      <c r="A5" s="2">
        <f>IFERROR(__xludf.DUMMYFUNCTION("""COMPUTED_VALUE"""),45317.66666666667)</f>
        <v>45317.66667</v>
      </c>
      <c r="B5" s="1">
        <f>IFERROR(__xludf.DUMMYFUNCTION("""COMPUTED_VALUE"""),945.95)</f>
        <v>945.95</v>
      </c>
      <c r="D5" s="2">
        <f>IFERROR(__xludf.DUMMYFUNCTION("""COMPUTED_VALUE"""),45317.66666666667)</f>
        <v>45317.66667</v>
      </c>
      <c r="E5" s="1">
        <f>IFERROR(__xludf.DUMMYFUNCTION("""COMPUTED_VALUE"""),962.02)</f>
        <v>962.02</v>
      </c>
      <c r="G5" s="2">
        <f>IFERROR(__xludf.DUMMYFUNCTION("""COMPUTED_VALUE"""),45317.66666666667)</f>
        <v>45317.66667</v>
      </c>
      <c r="H5" s="1">
        <f>IFERROR(__xludf.DUMMYFUNCTION("""COMPUTED_VALUE"""),937.15)</f>
        <v>937.15</v>
      </c>
      <c r="J5" s="2">
        <f>IFERROR(__xludf.DUMMYFUNCTION("""COMPUTED_VALUE"""),45317.66666666667)</f>
        <v>45317.66667</v>
      </c>
      <c r="K5" s="1">
        <f>IFERROR(__xludf.DUMMYFUNCTION("""COMPUTED_VALUE"""),953.04)</f>
        <v>953.04</v>
      </c>
      <c r="M5" s="2">
        <f>IFERROR(__xludf.DUMMYFUNCTION("""COMPUTED_VALUE"""),45317.66666666667)</f>
        <v>45317.66667</v>
      </c>
      <c r="N5" s="1">
        <f>IFERROR(__xludf.DUMMYFUNCTION("""COMPUTED_VALUE"""),6.850713E7)</f>
        <v>68507130</v>
      </c>
    </row>
    <row r="6">
      <c r="A6" s="2">
        <f>IFERROR(__xludf.DUMMYFUNCTION("""COMPUTED_VALUE"""),45324.66666666667)</f>
        <v>45324.66667</v>
      </c>
      <c r="B6" s="1">
        <f>IFERROR(__xludf.DUMMYFUNCTION("""COMPUTED_VALUE"""),953.44)</f>
        <v>953.44</v>
      </c>
      <c r="D6" s="2">
        <f>IFERROR(__xludf.DUMMYFUNCTION("""COMPUTED_VALUE"""),45324.66666666667)</f>
        <v>45324.66667</v>
      </c>
      <c r="E6" s="1">
        <f>IFERROR(__xludf.DUMMYFUNCTION("""COMPUTED_VALUE"""),1000.47)</f>
        <v>1000.47</v>
      </c>
      <c r="G6" s="2">
        <f>IFERROR(__xludf.DUMMYFUNCTION("""COMPUTED_VALUE"""),45324.66666666667)</f>
        <v>45324.66667</v>
      </c>
      <c r="H6" s="1">
        <f>IFERROR(__xludf.DUMMYFUNCTION("""COMPUTED_VALUE"""),947.78)</f>
        <v>947.78</v>
      </c>
      <c r="J6" s="2">
        <f>IFERROR(__xludf.DUMMYFUNCTION("""COMPUTED_VALUE"""),45324.66666666667)</f>
        <v>45324.66667</v>
      </c>
      <c r="K6" s="1">
        <f>IFERROR(__xludf.DUMMYFUNCTION("""COMPUTED_VALUE"""),979.47)</f>
        <v>979.47</v>
      </c>
      <c r="M6" s="2">
        <f>IFERROR(__xludf.DUMMYFUNCTION("""COMPUTED_VALUE"""),45324.66666666667)</f>
        <v>45324.66667</v>
      </c>
      <c r="N6" s="1">
        <f>IFERROR(__xludf.DUMMYFUNCTION("""COMPUTED_VALUE"""),1.37240108E8)</f>
        <v>137240108</v>
      </c>
    </row>
    <row r="7">
      <c r="A7" s="2">
        <f>IFERROR(__xludf.DUMMYFUNCTION("""COMPUTED_VALUE"""),45331.66666666667)</f>
        <v>45331.66667</v>
      </c>
      <c r="B7" s="1">
        <f>IFERROR(__xludf.DUMMYFUNCTION("""COMPUTED_VALUE"""),985.57)</f>
        <v>985.57</v>
      </c>
      <c r="D7" s="2">
        <f>IFERROR(__xludf.DUMMYFUNCTION("""COMPUTED_VALUE"""),45331.66666666667)</f>
        <v>45331.66667</v>
      </c>
      <c r="E7" s="1">
        <f>IFERROR(__xludf.DUMMYFUNCTION("""COMPUTED_VALUE"""),1000.02)</f>
        <v>1000.02</v>
      </c>
      <c r="G7" s="2">
        <f>IFERROR(__xludf.DUMMYFUNCTION("""COMPUTED_VALUE"""),45331.66666666667)</f>
        <v>45331.66667</v>
      </c>
      <c r="H7" s="1">
        <f>IFERROR(__xludf.DUMMYFUNCTION("""COMPUTED_VALUE"""),962.04)</f>
        <v>962.04</v>
      </c>
      <c r="J7" s="2">
        <f>IFERROR(__xludf.DUMMYFUNCTION("""COMPUTED_VALUE"""),45331.66666666667)</f>
        <v>45331.66667</v>
      </c>
      <c r="K7" s="1">
        <f>IFERROR(__xludf.DUMMYFUNCTION("""COMPUTED_VALUE"""),971.77)</f>
        <v>971.77</v>
      </c>
      <c r="M7" s="2">
        <f>IFERROR(__xludf.DUMMYFUNCTION("""COMPUTED_VALUE"""),45331.66666666667)</f>
        <v>45331.66667</v>
      </c>
      <c r="N7" s="1">
        <f>IFERROR(__xludf.DUMMYFUNCTION("""COMPUTED_VALUE"""),6.9854415E7)</f>
        <v>69854415</v>
      </c>
    </row>
    <row r="8">
      <c r="A8" s="2">
        <f>IFERROR(__xludf.DUMMYFUNCTION("""COMPUTED_VALUE"""),45338.66666666667)</f>
        <v>45338.66667</v>
      </c>
      <c r="B8" s="1">
        <f>IFERROR(__xludf.DUMMYFUNCTION("""COMPUTED_VALUE"""),968.91)</f>
        <v>968.91</v>
      </c>
      <c r="D8" s="2">
        <f>IFERROR(__xludf.DUMMYFUNCTION("""COMPUTED_VALUE"""),45338.66666666667)</f>
        <v>45338.66667</v>
      </c>
      <c r="E8" s="1">
        <f>IFERROR(__xludf.DUMMYFUNCTION("""COMPUTED_VALUE"""),980.54)</f>
        <v>980.54</v>
      </c>
      <c r="G8" s="2">
        <f>IFERROR(__xludf.DUMMYFUNCTION("""COMPUTED_VALUE"""),45338.66666666667)</f>
        <v>45338.66667</v>
      </c>
      <c r="H8" s="1">
        <f>IFERROR(__xludf.DUMMYFUNCTION("""COMPUTED_VALUE"""),958.84)</f>
        <v>958.84</v>
      </c>
      <c r="J8" s="2">
        <f>IFERROR(__xludf.DUMMYFUNCTION("""COMPUTED_VALUE"""),45338.66666666667)</f>
        <v>45338.66667</v>
      </c>
      <c r="K8" s="1">
        <f>IFERROR(__xludf.DUMMYFUNCTION("""COMPUTED_VALUE"""),970.1)</f>
        <v>970.1</v>
      </c>
      <c r="M8" s="2">
        <f>IFERROR(__xludf.DUMMYFUNCTION("""COMPUTED_VALUE"""),45338.66666666667)</f>
        <v>45338.66667</v>
      </c>
      <c r="N8" s="1">
        <f>IFERROR(__xludf.DUMMYFUNCTION("""COMPUTED_VALUE"""),6.6721708E7)</f>
        <v>66721708</v>
      </c>
    </row>
    <row r="9">
      <c r="A9" s="2">
        <f>IFERROR(__xludf.DUMMYFUNCTION("""COMPUTED_VALUE"""),45345.66666666667)</f>
        <v>45345.66667</v>
      </c>
      <c r="B9" s="1">
        <f>IFERROR(__xludf.DUMMYFUNCTION("""COMPUTED_VALUE"""),968.6)</f>
        <v>968.6</v>
      </c>
      <c r="D9" s="2">
        <f>IFERROR(__xludf.DUMMYFUNCTION("""COMPUTED_VALUE"""),45345.66666666667)</f>
        <v>45345.66667</v>
      </c>
      <c r="E9" s="1">
        <f>IFERROR(__xludf.DUMMYFUNCTION("""COMPUTED_VALUE"""),992.0)</f>
        <v>992</v>
      </c>
      <c r="G9" s="2">
        <f>IFERROR(__xludf.DUMMYFUNCTION("""COMPUTED_VALUE"""),45345.66666666667)</f>
        <v>45345.66667</v>
      </c>
      <c r="H9" s="1">
        <f>IFERROR(__xludf.DUMMYFUNCTION("""COMPUTED_VALUE"""),968.56)</f>
        <v>968.56</v>
      </c>
      <c r="J9" s="2">
        <f>IFERROR(__xludf.DUMMYFUNCTION("""COMPUTED_VALUE"""),45345.66666666667)</f>
        <v>45345.66667</v>
      </c>
      <c r="K9" s="1">
        <f>IFERROR(__xludf.DUMMYFUNCTION("""COMPUTED_VALUE"""),989.99)</f>
        <v>989.99</v>
      </c>
      <c r="M9" s="2">
        <f>IFERROR(__xludf.DUMMYFUNCTION("""COMPUTED_VALUE"""),45345.66666666667)</f>
        <v>45345.66667</v>
      </c>
      <c r="N9" s="1">
        <f>IFERROR(__xludf.DUMMYFUNCTION("""COMPUTED_VALUE"""),8.0623769E7)</f>
        <v>80623769</v>
      </c>
    </row>
    <row r="10">
      <c r="A10" s="2">
        <f>IFERROR(__xludf.DUMMYFUNCTION("""COMPUTED_VALUE"""),45352.66666666667)</f>
        <v>45352.66667</v>
      </c>
      <c r="B10" s="1">
        <f>IFERROR(__xludf.DUMMYFUNCTION("""COMPUTED_VALUE"""),996.61)</f>
        <v>996.61</v>
      </c>
      <c r="D10" s="2">
        <f>IFERROR(__xludf.DUMMYFUNCTION("""COMPUTED_VALUE"""),45352.66666666667)</f>
        <v>45352.66667</v>
      </c>
      <c r="E10" s="1">
        <f>IFERROR(__xludf.DUMMYFUNCTION("""COMPUTED_VALUE"""),1005.2)</f>
        <v>1005.2</v>
      </c>
      <c r="G10" s="2">
        <f>IFERROR(__xludf.DUMMYFUNCTION("""COMPUTED_VALUE"""),45352.66666666667)</f>
        <v>45352.66667</v>
      </c>
      <c r="H10" s="1">
        <f>IFERROR(__xludf.DUMMYFUNCTION("""COMPUTED_VALUE"""),984.45)</f>
        <v>984.45</v>
      </c>
      <c r="J10" s="2">
        <f>IFERROR(__xludf.DUMMYFUNCTION("""COMPUTED_VALUE"""),45352.66666666667)</f>
        <v>45352.66667</v>
      </c>
      <c r="K10" s="1">
        <f>IFERROR(__xludf.DUMMYFUNCTION("""COMPUTED_VALUE"""),1003.17)</f>
        <v>1003.17</v>
      </c>
      <c r="M10" s="2">
        <f>IFERROR(__xludf.DUMMYFUNCTION("""COMPUTED_VALUE"""),45352.66666666667)</f>
        <v>45352.66667</v>
      </c>
      <c r="N10" s="1">
        <f>IFERROR(__xludf.DUMMYFUNCTION("""COMPUTED_VALUE"""),7.7635941E7)</f>
        <v>77635941</v>
      </c>
    </row>
    <row r="11">
      <c r="A11" s="2">
        <f>IFERROR(__xludf.DUMMYFUNCTION("""COMPUTED_VALUE"""),45359.66666666667)</f>
        <v>45359.66667</v>
      </c>
      <c r="B11" s="1">
        <f>IFERROR(__xludf.DUMMYFUNCTION("""COMPUTED_VALUE"""),1002.46)</f>
        <v>1002.46</v>
      </c>
      <c r="D11" s="2">
        <f>IFERROR(__xludf.DUMMYFUNCTION("""COMPUTED_VALUE"""),45359.66666666667)</f>
        <v>45359.66667</v>
      </c>
      <c r="E11" s="1">
        <f>IFERROR(__xludf.DUMMYFUNCTION("""COMPUTED_VALUE"""),1013.36)</f>
        <v>1013.36</v>
      </c>
      <c r="G11" s="2">
        <f>IFERROR(__xludf.DUMMYFUNCTION("""COMPUTED_VALUE"""),45359.66666666667)</f>
        <v>45359.66667</v>
      </c>
      <c r="H11" s="1">
        <f>IFERROR(__xludf.DUMMYFUNCTION("""COMPUTED_VALUE"""),984.53)</f>
        <v>984.53</v>
      </c>
      <c r="J11" s="2">
        <f>IFERROR(__xludf.DUMMYFUNCTION("""COMPUTED_VALUE"""),45359.66666666667)</f>
        <v>45359.66667</v>
      </c>
      <c r="K11" s="1">
        <f>IFERROR(__xludf.DUMMYFUNCTION("""COMPUTED_VALUE"""),1006.57)</f>
        <v>1006.57</v>
      </c>
      <c r="M11" s="2">
        <f>IFERROR(__xludf.DUMMYFUNCTION("""COMPUTED_VALUE"""),45359.66666666667)</f>
        <v>45359.66667</v>
      </c>
      <c r="N11" s="1">
        <f>IFERROR(__xludf.DUMMYFUNCTION("""COMPUTED_VALUE"""),6.1860796E7)</f>
        <v>61860796</v>
      </c>
    </row>
    <row r="12">
      <c r="A12" s="2">
        <f>IFERROR(__xludf.DUMMYFUNCTION("""COMPUTED_VALUE"""),45366.66666666667)</f>
        <v>45366.66667</v>
      </c>
      <c r="B12" s="1">
        <f>IFERROR(__xludf.DUMMYFUNCTION("""COMPUTED_VALUE"""),1004.77)</f>
        <v>1004.77</v>
      </c>
      <c r="D12" s="2">
        <f>IFERROR(__xludf.DUMMYFUNCTION("""COMPUTED_VALUE"""),45366.66666666667)</f>
        <v>45366.66667</v>
      </c>
      <c r="E12" s="1">
        <f>IFERROR(__xludf.DUMMYFUNCTION("""COMPUTED_VALUE"""),1012.96)</f>
        <v>1012.96</v>
      </c>
      <c r="G12" s="2">
        <f>IFERROR(__xludf.DUMMYFUNCTION("""COMPUTED_VALUE"""),45366.66666666667)</f>
        <v>45366.66667</v>
      </c>
      <c r="H12" s="1">
        <f>IFERROR(__xludf.DUMMYFUNCTION("""COMPUTED_VALUE"""),975.92)</f>
        <v>975.92</v>
      </c>
      <c r="J12" s="2">
        <f>IFERROR(__xludf.DUMMYFUNCTION("""COMPUTED_VALUE"""),45366.66666666667)</f>
        <v>45366.66667</v>
      </c>
      <c r="K12" s="1">
        <f>IFERROR(__xludf.DUMMYFUNCTION("""COMPUTED_VALUE"""),991.55)</f>
        <v>991.55</v>
      </c>
      <c r="M12" s="2">
        <f>IFERROR(__xludf.DUMMYFUNCTION("""COMPUTED_VALUE"""),45366.66666666667)</f>
        <v>45366.66667</v>
      </c>
      <c r="N12" s="1">
        <f>IFERROR(__xludf.DUMMYFUNCTION("""COMPUTED_VALUE"""),7.4372102E7)</f>
        <v>74372102</v>
      </c>
    </row>
    <row r="13">
      <c r="A13" s="2">
        <f>IFERROR(__xludf.DUMMYFUNCTION("""COMPUTED_VALUE"""),45373.66666666667)</f>
        <v>45373.66667</v>
      </c>
      <c r="B13" s="1">
        <f>IFERROR(__xludf.DUMMYFUNCTION("""COMPUTED_VALUE"""),989.68)</f>
        <v>989.68</v>
      </c>
      <c r="D13" s="2">
        <f>IFERROR(__xludf.DUMMYFUNCTION("""COMPUTED_VALUE"""),45373.66666666667)</f>
        <v>45373.66667</v>
      </c>
      <c r="E13" s="1">
        <f>IFERROR(__xludf.DUMMYFUNCTION("""COMPUTED_VALUE"""),1010.73)</f>
        <v>1010.73</v>
      </c>
      <c r="G13" s="2">
        <f>IFERROR(__xludf.DUMMYFUNCTION("""COMPUTED_VALUE"""),45373.66666666667)</f>
        <v>45373.66667</v>
      </c>
      <c r="H13" s="1">
        <f>IFERROR(__xludf.DUMMYFUNCTION("""COMPUTED_VALUE"""),984.39)</f>
        <v>984.39</v>
      </c>
      <c r="J13" s="2">
        <f>IFERROR(__xludf.DUMMYFUNCTION("""COMPUTED_VALUE"""),45373.66666666667)</f>
        <v>45373.66667</v>
      </c>
      <c r="K13" s="1">
        <f>IFERROR(__xludf.DUMMYFUNCTION("""COMPUTED_VALUE"""),999.26)</f>
        <v>999.26</v>
      </c>
      <c r="M13" s="2">
        <f>IFERROR(__xludf.DUMMYFUNCTION("""COMPUTED_VALUE"""),45373.66666666667)</f>
        <v>45373.66667</v>
      </c>
      <c r="N13" s="1">
        <f>IFERROR(__xludf.DUMMYFUNCTION("""COMPUTED_VALUE"""),5.6949308E7)</f>
        <v>56949308</v>
      </c>
    </row>
    <row r="14">
      <c r="A14" s="2">
        <f>IFERROR(__xludf.DUMMYFUNCTION("""COMPUTED_VALUE"""),45379.66666666667)</f>
        <v>45379.66667</v>
      </c>
      <c r="B14" s="1">
        <f>IFERROR(__xludf.DUMMYFUNCTION("""COMPUTED_VALUE"""),1001.6)</f>
        <v>1001.6</v>
      </c>
      <c r="D14" s="2">
        <f>IFERROR(__xludf.DUMMYFUNCTION("""COMPUTED_VALUE"""),45379.66666666667)</f>
        <v>45379.66667</v>
      </c>
      <c r="E14" s="1">
        <f>IFERROR(__xludf.DUMMYFUNCTION("""COMPUTED_VALUE"""),1018.41)</f>
        <v>1018.41</v>
      </c>
      <c r="G14" s="2">
        <f>IFERROR(__xludf.DUMMYFUNCTION("""COMPUTED_VALUE"""),45379.66666666667)</f>
        <v>45379.66667</v>
      </c>
      <c r="H14" s="1">
        <f>IFERROR(__xludf.DUMMYFUNCTION("""COMPUTED_VALUE"""),995.65)</f>
        <v>995.65</v>
      </c>
      <c r="J14" s="2">
        <f>IFERROR(__xludf.DUMMYFUNCTION("""COMPUTED_VALUE"""),45379.66666666667)</f>
        <v>45379.66667</v>
      </c>
      <c r="K14" s="1">
        <f>IFERROR(__xludf.DUMMYFUNCTION("""COMPUTED_VALUE"""),1012.59)</f>
        <v>1012.59</v>
      </c>
      <c r="M14" s="2">
        <f>IFERROR(__xludf.DUMMYFUNCTION("""COMPUTED_VALUE"""),45379.66666666667)</f>
        <v>45379.66667</v>
      </c>
      <c r="N14" s="1">
        <f>IFERROR(__xludf.DUMMYFUNCTION("""COMPUTED_VALUE"""),7.5660442E7)</f>
        <v>75660442</v>
      </c>
    </row>
    <row r="15">
      <c r="A15" s="2">
        <f>IFERROR(__xludf.DUMMYFUNCTION("""COMPUTED_VALUE"""),45387.66666666667)</f>
        <v>45387.66667</v>
      </c>
      <c r="B15" s="1">
        <f>IFERROR(__xludf.DUMMYFUNCTION("""COMPUTED_VALUE"""),1010.72)</f>
        <v>1010.72</v>
      </c>
      <c r="D15" s="2">
        <f>IFERROR(__xludf.DUMMYFUNCTION("""COMPUTED_VALUE"""),45387.66666666667)</f>
        <v>45387.66667</v>
      </c>
      <c r="E15" s="1">
        <f>IFERROR(__xludf.DUMMYFUNCTION("""COMPUTED_VALUE"""),1010.91)</f>
        <v>1010.91</v>
      </c>
      <c r="G15" s="2">
        <f>IFERROR(__xludf.DUMMYFUNCTION("""COMPUTED_VALUE"""),45387.66666666667)</f>
        <v>45387.66667</v>
      </c>
      <c r="H15" s="1">
        <f>IFERROR(__xludf.DUMMYFUNCTION("""COMPUTED_VALUE"""),979.44)</f>
        <v>979.44</v>
      </c>
      <c r="J15" s="2">
        <f>IFERROR(__xludf.DUMMYFUNCTION("""COMPUTED_VALUE"""),45387.66666666667)</f>
        <v>45387.66667</v>
      </c>
      <c r="K15" s="1">
        <f>IFERROR(__xludf.DUMMYFUNCTION("""COMPUTED_VALUE"""),984.82)</f>
        <v>984.82</v>
      </c>
      <c r="M15" s="2">
        <f>IFERROR(__xludf.DUMMYFUNCTION("""COMPUTED_VALUE"""),45387.66666666667)</f>
        <v>45387.66667</v>
      </c>
      <c r="N15" s="1">
        <f>IFERROR(__xludf.DUMMYFUNCTION("""COMPUTED_VALUE"""),1.22142912E8)</f>
        <v>122142912</v>
      </c>
    </row>
    <row r="16">
      <c r="A16" s="2">
        <f>IFERROR(__xludf.DUMMYFUNCTION("""COMPUTED_VALUE"""),45394.66666666667)</f>
        <v>45394.66667</v>
      </c>
      <c r="B16" s="1">
        <f>IFERROR(__xludf.DUMMYFUNCTION("""COMPUTED_VALUE"""),983.26)</f>
        <v>983.26</v>
      </c>
      <c r="D16" s="2">
        <f>IFERROR(__xludf.DUMMYFUNCTION("""COMPUTED_VALUE"""),45394.66666666667)</f>
        <v>45394.66667</v>
      </c>
      <c r="E16" s="1">
        <f>IFERROR(__xludf.DUMMYFUNCTION("""COMPUTED_VALUE"""),985.37)</f>
        <v>985.37</v>
      </c>
      <c r="G16" s="2">
        <f>IFERROR(__xludf.DUMMYFUNCTION("""COMPUTED_VALUE"""),45394.66666666667)</f>
        <v>45394.66667</v>
      </c>
      <c r="H16" s="1">
        <f>IFERROR(__xludf.DUMMYFUNCTION("""COMPUTED_VALUE"""),939.15)</f>
        <v>939.15</v>
      </c>
      <c r="J16" s="2">
        <f>IFERROR(__xludf.DUMMYFUNCTION("""COMPUTED_VALUE"""),45394.66666666667)</f>
        <v>45394.66667</v>
      </c>
      <c r="K16" s="1">
        <f>IFERROR(__xludf.DUMMYFUNCTION("""COMPUTED_VALUE"""),940.7)</f>
        <v>940.7</v>
      </c>
      <c r="M16" s="2">
        <f>IFERROR(__xludf.DUMMYFUNCTION("""COMPUTED_VALUE"""),45394.66666666667)</f>
        <v>45394.66667</v>
      </c>
      <c r="N16" s="1">
        <f>IFERROR(__xludf.DUMMYFUNCTION("""COMPUTED_VALUE"""),8.4541308E7)</f>
        <v>84541308</v>
      </c>
    </row>
    <row r="17">
      <c r="A17" s="2">
        <f>IFERROR(__xludf.DUMMYFUNCTION("""COMPUTED_VALUE"""),45401.66666666667)</f>
        <v>45401.66667</v>
      </c>
      <c r="B17" s="1">
        <f>IFERROR(__xludf.DUMMYFUNCTION("""COMPUTED_VALUE"""),951.34)</f>
        <v>951.34</v>
      </c>
      <c r="D17" s="2">
        <f>IFERROR(__xludf.DUMMYFUNCTION("""COMPUTED_VALUE"""),45401.66666666667)</f>
        <v>45401.66667</v>
      </c>
      <c r="E17" s="1">
        <f>IFERROR(__xludf.DUMMYFUNCTION("""COMPUTED_VALUE"""),964.99)</f>
        <v>964.99</v>
      </c>
      <c r="G17" s="2">
        <f>IFERROR(__xludf.DUMMYFUNCTION("""COMPUTED_VALUE"""),45401.66666666667)</f>
        <v>45401.66667</v>
      </c>
      <c r="H17" s="1">
        <f>IFERROR(__xludf.DUMMYFUNCTION("""COMPUTED_VALUE"""),942.3)</f>
        <v>942.3</v>
      </c>
      <c r="J17" s="2">
        <f>IFERROR(__xludf.DUMMYFUNCTION("""COMPUTED_VALUE"""),45401.66666666667)</f>
        <v>45401.66667</v>
      </c>
      <c r="K17" s="1">
        <f>IFERROR(__xludf.DUMMYFUNCTION("""COMPUTED_VALUE"""),963.64)</f>
        <v>963.64</v>
      </c>
      <c r="M17" s="2">
        <f>IFERROR(__xludf.DUMMYFUNCTION("""COMPUTED_VALUE"""),45401.66666666667)</f>
        <v>45401.66667</v>
      </c>
      <c r="N17" s="1">
        <f>IFERROR(__xludf.DUMMYFUNCTION("""COMPUTED_VALUE"""),5.9239297E7)</f>
        <v>59239297</v>
      </c>
    </row>
    <row r="18">
      <c r="A18" s="2">
        <f>IFERROR(__xludf.DUMMYFUNCTION("""COMPUTED_VALUE"""),45408.66666666667)</f>
        <v>45408.66667</v>
      </c>
      <c r="B18" s="1">
        <f>IFERROR(__xludf.DUMMYFUNCTION("""COMPUTED_VALUE"""),948.49)</f>
        <v>948.49</v>
      </c>
      <c r="D18" s="2">
        <f>IFERROR(__xludf.DUMMYFUNCTION("""COMPUTED_VALUE"""),45408.66666666667)</f>
        <v>45408.66667</v>
      </c>
      <c r="E18" s="1">
        <f>IFERROR(__xludf.DUMMYFUNCTION("""COMPUTED_VALUE"""),952.36)</f>
        <v>952.36</v>
      </c>
      <c r="G18" s="2">
        <f>IFERROR(__xludf.DUMMYFUNCTION("""COMPUTED_VALUE"""),45408.66666666667)</f>
        <v>45408.66667</v>
      </c>
      <c r="H18" s="1">
        <f>IFERROR(__xludf.DUMMYFUNCTION("""COMPUTED_VALUE"""),932.86)</f>
        <v>932.86</v>
      </c>
      <c r="J18" s="2">
        <f>IFERROR(__xludf.DUMMYFUNCTION("""COMPUTED_VALUE"""),45408.66666666667)</f>
        <v>45408.66667</v>
      </c>
      <c r="K18" s="1">
        <f>IFERROR(__xludf.DUMMYFUNCTION("""COMPUTED_VALUE"""),947.68)</f>
        <v>947.68</v>
      </c>
      <c r="M18" s="2">
        <f>IFERROR(__xludf.DUMMYFUNCTION("""COMPUTED_VALUE"""),45408.66666666667)</f>
        <v>45408.66667</v>
      </c>
      <c r="N18" s="1">
        <f>IFERROR(__xludf.DUMMYFUNCTION("""COMPUTED_VALUE"""),5.8922122E7)</f>
        <v>58922122</v>
      </c>
    </row>
    <row r="19">
      <c r="A19" s="2">
        <f>IFERROR(__xludf.DUMMYFUNCTION("""COMPUTED_VALUE"""),45415.66666666667)</f>
        <v>45415.66667</v>
      </c>
      <c r="B19" s="1">
        <f>IFERROR(__xludf.DUMMYFUNCTION("""COMPUTED_VALUE"""),945.89)</f>
        <v>945.89</v>
      </c>
      <c r="D19" s="2">
        <f>IFERROR(__xludf.DUMMYFUNCTION("""COMPUTED_VALUE"""),45415.66666666667)</f>
        <v>45415.66667</v>
      </c>
      <c r="E19" s="1">
        <f>IFERROR(__xludf.DUMMYFUNCTION("""COMPUTED_VALUE"""),949.39)</f>
        <v>949.39</v>
      </c>
      <c r="G19" s="2">
        <f>IFERROR(__xludf.DUMMYFUNCTION("""COMPUTED_VALUE"""),45415.66666666667)</f>
        <v>45415.66667</v>
      </c>
      <c r="H19" s="1">
        <f>IFERROR(__xludf.DUMMYFUNCTION("""COMPUTED_VALUE"""),897.02)</f>
        <v>897.02</v>
      </c>
      <c r="J19" s="2">
        <f>IFERROR(__xludf.DUMMYFUNCTION("""COMPUTED_VALUE"""),45415.66666666667)</f>
        <v>45415.66667</v>
      </c>
      <c r="K19" s="1">
        <f>IFERROR(__xludf.DUMMYFUNCTION("""COMPUTED_VALUE"""),901.67)</f>
        <v>901.67</v>
      </c>
      <c r="M19" s="2">
        <f>IFERROR(__xludf.DUMMYFUNCTION("""COMPUTED_VALUE"""),45415.66666666667)</f>
        <v>45415.66667</v>
      </c>
      <c r="N19" s="1">
        <f>IFERROR(__xludf.DUMMYFUNCTION("""COMPUTED_VALUE"""),6.5333061E7)</f>
        <v>65333061</v>
      </c>
    </row>
    <row r="20">
      <c r="A20" s="2">
        <f>IFERROR(__xludf.DUMMYFUNCTION("""COMPUTED_VALUE"""),45422.66666666667)</f>
        <v>45422.66667</v>
      </c>
      <c r="B20" s="1">
        <f>IFERROR(__xludf.DUMMYFUNCTION("""COMPUTED_VALUE"""),906.52)</f>
        <v>906.52</v>
      </c>
      <c r="D20" s="2">
        <f>IFERROR(__xludf.DUMMYFUNCTION("""COMPUTED_VALUE"""),45422.66666666667)</f>
        <v>45422.66667</v>
      </c>
      <c r="E20" s="1">
        <f>IFERROR(__xludf.DUMMYFUNCTION("""COMPUTED_VALUE"""),908.6)</f>
        <v>908.6</v>
      </c>
      <c r="G20" s="2">
        <f>IFERROR(__xludf.DUMMYFUNCTION("""COMPUTED_VALUE"""),45422.66666666667)</f>
        <v>45422.66667</v>
      </c>
      <c r="H20" s="1">
        <f>IFERROR(__xludf.DUMMYFUNCTION("""COMPUTED_VALUE"""),891.83)</f>
        <v>891.83</v>
      </c>
      <c r="J20" s="2">
        <f>IFERROR(__xludf.DUMMYFUNCTION("""COMPUTED_VALUE"""),45422.66666666667)</f>
        <v>45422.66667</v>
      </c>
      <c r="K20" s="1">
        <f>IFERROR(__xludf.DUMMYFUNCTION("""COMPUTED_VALUE"""),899.41)</f>
        <v>899.41</v>
      </c>
      <c r="M20" s="2">
        <f>IFERROR(__xludf.DUMMYFUNCTION("""COMPUTED_VALUE"""),45422.66666666667)</f>
        <v>45422.66667</v>
      </c>
      <c r="N20" s="1">
        <f>IFERROR(__xludf.DUMMYFUNCTION("""COMPUTED_VALUE"""),6.0291673E7)</f>
        <v>60291673</v>
      </c>
    </row>
    <row r="21">
      <c r="A21" s="2">
        <f>IFERROR(__xludf.DUMMYFUNCTION("""COMPUTED_VALUE"""),45429.66666666667)</f>
        <v>45429.66667</v>
      </c>
      <c r="B21" s="1">
        <f>IFERROR(__xludf.DUMMYFUNCTION("""COMPUTED_VALUE"""),900.9)</f>
        <v>900.9</v>
      </c>
      <c r="D21" s="2">
        <f>IFERROR(__xludf.DUMMYFUNCTION("""COMPUTED_VALUE"""),45429.66666666667)</f>
        <v>45429.66667</v>
      </c>
      <c r="E21" s="1">
        <f>IFERROR(__xludf.DUMMYFUNCTION("""COMPUTED_VALUE"""),915.49)</f>
        <v>915.49</v>
      </c>
      <c r="G21" s="2">
        <f>IFERROR(__xludf.DUMMYFUNCTION("""COMPUTED_VALUE"""),45429.66666666667)</f>
        <v>45429.66667</v>
      </c>
      <c r="H21" s="1">
        <f>IFERROR(__xludf.DUMMYFUNCTION("""COMPUTED_VALUE"""),890.83)</f>
        <v>890.83</v>
      </c>
      <c r="J21" s="2">
        <f>IFERROR(__xludf.DUMMYFUNCTION("""COMPUTED_VALUE"""),45429.66666666667)</f>
        <v>45429.66667</v>
      </c>
      <c r="K21" s="1">
        <f>IFERROR(__xludf.DUMMYFUNCTION("""COMPUTED_VALUE"""),901.71)</f>
        <v>901.71</v>
      </c>
      <c r="M21" s="2">
        <f>IFERROR(__xludf.DUMMYFUNCTION("""COMPUTED_VALUE"""),45429.66666666667)</f>
        <v>45429.66667</v>
      </c>
      <c r="N21" s="1">
        <f>IFERROR(__xludf.DUMMYFUNCTION("""COMPUTED_VALUE"""),6.3981211E7)</f>
        <v>63981211</v>
      </c>
    </row>
    <row r="22">
      <c r="A22" s="2">
        <f>IFERROR(__xludf.DUMMYFUNCTION("""COMPUTED_VALUE"""),45436.66666666667)</f>
        <v>45436.66667</v>
      </c>
      <c r="B22" s="1">
        <f>IFERROR(__xludf.DUMMYFUNCTION("""COMPUTED_VALUE"""),899.32)</f>
        <v>899.32</v>
      </c>
      <c r="D22" s="2">
        <f>IFERROR(__xludf.DUMMYFUNCTION("""COMPUTED_VALUE"""),45436.66666666667)</f>
        <v>45436.66667</v>
      </c>
      <c r="E22" s="1">
        <f>IFERROR(__xludf.DUMMYFUNCTION("""COMPUTED_VALUE"""),901.33)</f>
        <v>901.33</v>
      </c>
      <c r="G22" s="2">
        <f>IFERROR(__xludf.DUMMYFUNCTION("""COMPUTED_VALUE"""),45436.66666666667)</f>
        <v>45436.66667</v>
      </c>
      <c r="H22" s="1">
        <f>IFERROR(__xludf.DUMMYFUNCTION("""COMPUTED_VALUE"""),864.19)</f>
        <v>864.19</v>
      </c>
      <c r="J22" s="2">
        <f>IFERROR(__xludf.DUMMYFUNCTION("""COMPUTED_VALUE"""),45436.66666666667)</f>
        <v>45436.66667</v>
      </c>
      <c r="K22" s="1">
        <f>IFERROR(__xludf.DUMMYFUNCTION("""COMPUTED_VALUE"""),868.42)</f>
        <v>868.42</v>
      </c>
      <c r="M22" s="2">
        <f>IFERROR(__xludf.DUMMYFUNCTION("""COMPUTED_VALUE"""),45436.66666666667)</f>
        <v>45436.66667</v>
      </c>
      <c r="N22" s="1">
        <f>IFERROR(__xludf.DUMMYFUNCTION("""COMPUTED_VALUE"""),8.5174441E7)</f>
        <v>85174441</v>
      </c>
    </row>
    <row r="23">
      <c r="A23" s="2">
        <f>IFERROR(__xludf.DUMMYFUNCTION("""COMPUTED_VALUE"""),45443.66666666667)</f>
        <v>45443.66667</v>
      </c>
      <c r="B23" s="1">
        <f>IFERROR(__xludf.DUMMYFUNCTION("""COMPUTED_VALUE"""),863.69)</f>
        <v>863.69</v>
      </c>
      <c r="D23" s="2">
        <f>IFERROR(__xludf.DUMMYFUNCTION("""COMPUTED_VALUE"""),45443.66666666667)</f>
        <v>45443.66667</v>
      </c>
      <c r="E23" s="1">
        <f>IFERROR(__xludf.DUMMYFUNCTION("""COMPUTED_VALUE"""),894.83)</f>
        <v>894.83</v>
      </c>
      <c r="G23" s="2">
        <f>IFERROR(__xludf.DUMMYFUNCTION("""COMPUTED_VALUE"""),45443.66666666667)</f>
        <v>45443.66667</v>
      </c>
      <c r="H23" s="1">
        <f>IFERROR(__xludf.DUMMYFUNCTION("""COMPUTED_VALUE"""),845.51)</f>
        <v>845.51</v>
      </c>
      <c r="J23" s="2">
        <f>IFERROR(__xludf.DUMMYFUNCTION("""COMPUTED_VALUE"""),45443.66666666667)</f>
        <v>45443.66667</v>
      </c>
      <c r="K23" s="1">
        <f>IFERROR(__xludf.DUMMYFUNCTION("""COMPUTED_VALUE"""),894.14)</f>
        <v>894.14</v>
      </c>
      <c r="M23" s="2">
        <f>IFERROR(__xludf.DUMMYFUNCTION("""COMPUTED_VALUE"""),45443.66666666667)</f>
        <v>45443.66667</v>
      </c>
      <c r="N23" s="1">
        <f>IFERROR(__xludf.DUMMYFUNCTION("""COMPUTED_VALUE"""),1.01950126E8)</f>
        <v>101950126</v>
      </c>
    </row>
    <row r="24">
      <c r="A24" s="2">
        <f>IFERROR(__xludf.DUMMYFUNCTION("""COMPUTED_VALUE"""),45450.66666666667)</f>
        <v>45450.66667</v>
      </c>
      <c r="B24" s="1">
        <f>IFERROR(__xludf.DUMMYFUNCTION("""COMPUTED_VALUE"""),888.59)</f>
        <v>888.59</v>
      </c>
      <c r="D24" s="2">
        <f>IFERROR(__xludf.DUMMYFUNCTION("""COMPUTED_VALUE"""),45450.66666666667)</f>
        <v>45450.66667</v>
      </c>
      <c r="E24" s="1">
        <f>IFERROR(__xludf.DUMMYFUNCTION("""COMPUTED_VALUE"""),912.99)</f>
        <v>912.99</v>
      </c>
      <c r="G24" s="2">
        <f>IFERROR(__xludf.DUMMYFUNCTION("""COMPUTED_VALUE"""),45450.66666666667)</f>
        <v>45450.66667</v>
      </c>
      <c r="H24" s="1">
        <f>IFERROR(__xludf.DUMMYFUNCTION("""COMPUTED_VALUE"""),888.59)</f>
        <v>888.59</v>
      </c>
      <c r="J24" s="2">
        <f>IFERROR(__xludf.DUMMYFUNCTION("""COMPUTED_VALUE"""),45450.66666666667)</f>
        <v>45450.66667</v>
      </c>
      <c r="K24" s="1">
        <f>IFERROR(__xludf.DUMMYFUNCTION("""COMPUTED_VALUE"""),906.55)</f>
        <v>906.55</v>
      </c>
      <c r="M24" s="2">
        <f>IFERROR(__xludf.DUMMYFUNCTION("""COMPUTED_VALUE"""),45450.66666666667)</f>
        <v>45450.66667</v>
      </c>
      <c r="N24" s="1">
        <f>IFERROR(__xludf.DUMMYFUNCTION("""COMPUTED_VALUE"""),6.3842519E7)</f>
        <v>63842519</v>
      </c>
    </row>
    <row r="25">
      <c r="A25" s="2">
        <f>IFERROR(__xludf.DUMMYFUNCTION("""COMPUTED_VALUE"""),45457.66666666667)</f>
        <v>45457.66667</v>
      </c>
      <c r="B25" s="1">
        <f>IFERROR(__xludf.DUMMYFUNCTION("""COMPUTED_VALUE"""),903.39)</f>
        <v>903.39</v>
      </c>
      <c r="D25" s="2">
        <f>IFERROR(__xludf.DUMMYFUNCTION("""COMPUTED_VALUE"""),45457.66666666667)</f>
        <v>45457.66667</v>
      </c>
      <c r="E25" s="1">
        <f>IFERROR(__xludf.DUMMYFUNCTION("""COMPUTED_VALUE"""),908.01)</f>
        <v>908.01</v>
      </c>
      <c r="G25" s="2">
        <f>IFERROR(__xludf.DUMMYFUNCTION("""COMPUTED_VALUE"""),45457.66666666667)</f>
        <v>45457.66667</v>
      </c>
      <c r="H25" s="1">
        <f>IFERROR(__xludf.DUMMYFUNCTION("""COMPUTED_VALUE"""),883.81)</f>
        <v>883.81</v>
      </c>
      <c r="J25" s="2">
        <f>IFERROR(__xludf.DUMMYFUNCTION("""COMPUTED_VALUE"""),45457.66666666667)</f>
        <v>45457.66667</v>
      </c>
      <c r="K25" s="1">
        <f>IFERROR(__xludf.DUMMYFUNCTION("""COMPUTED_VALUE"""),903.09)</f>
        <v>903.09</v>
      </c>
      <c r="M25" s="2">
        <f>IFERROR(__xludf.DUMMYFUNCTION("""COMPUTED_VALUE"""),45457.66666666667)</f>
        <v>45457.66667</v>
      </c>
      <c r="N25" s="1">
        <f>IFERROR(__xludf.DUMMYFUNCTION("""COMPUTED_VALUE"""),5.7255877E7)</f>
        <v>57255877</v>
      </c>
    </row>
    <row r="26">
      <c r="A26" s="2">
        <f>IFERROR(__xludf.DUMMYFUNCTION("""COMPUTED_VALUE"""),45464.66666666667)</f>
        <v>45464.66667</v>
      </c>
      <c r="B26" s="1">
        <f>IFERROR(__xludf.DUMMYFUNCTION("""COMPUTED_VALUE"""),900.54)</f>
        <v>900.54</v>
      </c>
      <c r="D26" s="2">
        <f>IFERROR(__xludf.DUMMYFUNCTION("""COMPUTED_VALUE"""),45464.66666666667)</f>
        <v>45464.66667</v>
      </c>
      <c r="E26" s="1">
        <f>IFERROR(__xludf.DUMMYFUNCTION("""COMPUTED_VALUE"""),932.12)</f>
        <v>932.12</v>
      </c>
      <c r="G26" s="2">
        <f>IFERROR(__xludf.DUMMYFUNCTION("""COMPUTED_VALUE"""),45464.66666666667)</f>
        <v>45464.66667</v>
      </c>
      <c r="H26" s="1">
        <f>IFERROR(__xludf.DUMMYFUNCTION("""COMPUTED_VALUE"""),898.36)</f>
        <v>898.36</v>
      </c>
      <c r="J26" s="2">
        <f>IFERROR(__xludf.DUMMYFUNCTION("""COMPUTED_VALUE"""),45464.66666666667)</f>
        <v>45464.66667</v>
      </c>
      <c r="K26" s="1">
        <f>IFERROR(__xludf.DUMMYFUNCTION("""COMPUTED_VALUE"""),928.3)</f>
        <v>928.3</v>
      </c>
      <c r="M26" s="2">
        <f>IFERROR(__xludf.DUMMYFUNCTION("""COMPUTED_VALUE"""),45464.66666666667)</f>
        <v>45464.66667</v>
      </c>
      <c r="N26" s="1">
        <f>IFERROR(__xludf.DUMMYFUNCTION("""COMPUTED_VALUE"""),8.4681595E7)</f>
        <v>84681595</v>
      </c>
    </row>
    <row r="27">
      <c r="A27" s="2">
        <f>IFERROR(__xludf.DUMMYFUNCTION("""COMPUTED_VALUE"""),45471.66666666667)</f>
        <v>45471.66667</v>
      </c>
      <c r="B27" s="1">
        <f>IFERROR(__xludf.DUMMYFUNCTION("""COMPUTED_VALUE"""),931.33)</f>
        <v>931.33</v>
      </c>
      <c r="D27" s="2">
        <f>IFERROR(__xludf.DUMMYFUNCTION("""COMPUTED_VALUE"""),45471.66666666667)</f>
        <v>45471.66667</v>
      </c>
      <c r="E27" s="1">
        <f>IFERROR(__xludf.DUMMYFUNCTION("""COMPUTED_VALUE"""),941.78)</f>
        <v>941.78</v>
      </c>
      <c r="G27" s="2">
        <f>IFERROR(__xludf.DUMMYFUNCTION("""COMPUTED_VALUE"""),45471.66666666667)</f>
        <v>45471.66667</v>
      </c>
      <c r="H27" s="1">
        <f>IFERROR(__xludf.DUMMYFUNCTION("""COMPUTED_VALUE"""),847.06)</f>
        <v>847.06</v>
      </c>
      <c r="J27" s="2">
        <f>IFERROR(__xludf.DUMMYFUNCTION("""COMPUTED_VALUE"""),45471.66666666667)</f>
        <v>45471.66667</v>
      </c>
      <c r="K27" s="1">
        <f>IFERROR(__xludf.DUMMYFUNCTION("""COMPUTED_VALUE"""),852.72)</f>
        <v>852.72</v>
      </c>
      <c r="M27" s="2">
        <f>IFERROR(__xludf.DUMMYFUNCTION("""COMPUTED_VALUE"""),45471.66666666667)</f>
        <v>45471.66667</v>
      </c>
      <c r="N27" s="1">
        <f>IFERROR(__xludf.DUMMYFUNCTION("""COMPUTED_VALUE"""),2.4754292E8)</f>
        <v>247542920</v>
      </c>
    </row>
    <row r="28">
      <c r="A28" s="2">
        <f>IFERROR(__xludf.DUMMYFUNCTION("""COMPUTED_VALUE"""),45478.66666666667)</f>
        <v>45478.66667</v>
      </c>
      <c r="B28" s="1">
        <f>IFERROR(__xludf.DUMMYFUNCTION("""COMPUTED_VALUE"""),854.13)</f>
        <v>854.13</v>
      </c>
      <c r="D28" s="2">
        <f>IFERROR(__xludf.DUMMYFUNCTION("""COMPUTED_VALUE"""),45478.66666666667)</f>
        <v>45478.66667</v>
      </c>
      <c r="E28" s="1">
        <f>IFERROR(__xludf.DUMMYFUNCTION("""COMPUTED_VALUE"""),859.08)</f>
        <v>859.08</v>
      </c>
      <c r="G28" s="2">
        <f>IFERROR(__xludf.DUMMYFUNCTION("""COMPUTED_VALUE"""),45478.66666666667)</f>
        <v>45478.66667</v>
      </c>
      <c r="H28" s="1">
        <f>IFERROR(__xludf.DUMMYFUNCTION("""COMPUTED_VALUE"""),818.75)</f>
        <v>818.75</v>
      </c>
      <c r="J28" s="2">
        <f>IFERROR(__xludf.DUMMYFUNCTION("""COMPUTED_VALUE"""),45478.66666666667)</f>
        <v>45478.66667</v>
      </c>
      <c r="K28" s="1">
        <f>IFERROR(__xludf.DUMMYFUNCTION("""COMPUTED_VALUE"""),832.92)</f>
        <v>832.92</v>
      </c>
      <c r="M28" s="2">
        <f>IFERROR(__xludf.DUMMYFUNCTION("""COMPUTED_VALUE"""),45478.66666666667)</f>
        <v>45478.66667</v>
      </c>
      <c r="N28" s="1">
        <f>IFERROR(__xludf.DUMMYFUNCTION("""COMPUTED_VALUE"""),1.29343714E8)</f>
        <v>129343714</v>
      </c>
    </row>
    <row r="29">
      <c r="A29" s="2">
        <f>IFERROR(__xludf.DUMMYFUNCTION("""COMPUTED_VALUE"""),45485.66666666667)</f>
        <v>45485.66667</v>
      </c>
      <c r="B29" s="1">
        <f>IFERROR(__xludf.DUMMYFUNCTION("""COMPUTED_VALUE"""),833.43)</f>
        <v>833.43</v>
      </c>
      <c r="D29" s="2">
        <f>IFERROR(__xludf.DUMMYFUNCTION("""COMPUTED_VALUE"""),45485.66666666667)</f>
        <v>45485.66667</v>
      </c>
      <c r="E29" s="1">
        <f>IFERROR(__xludf.DUMMYFUNCTION("""COMPUTED_VALUE"""),839.2)</f>
        <v>839.2</v>
      </c>
      <c r="G29" s="2">
        <f>IFERROR(__xludf.DUMMYFUNCTION("""COMPUTED_VALUE"""),45485.66666666667)</f>
        <v>45485.66667</v>
      </c>
      <c r="H29" s="1">
        <f>IFERROR(__xludf.DUMMYFUNCTION("""COMPUTED_VALUE"""),821.62)</f>
        <v>821.62</v>
      </c>
      <c r="J29" s="2">
        <f>IFERROR(__xludf.DUMMYFUNCTION("""COMPUTED_VALUE"""),45485.66666666667)</f>
        <v>45485.66667</v>
      </c>
      <c r="K29" s="1">
        <f>IFERROR(__xludf.DUMMYFUNCTION("""COMPUTED_VALUE"""),829.54)</f>
        <v>829.54</v>
      </c>
      <c r="M29" s="2">
        <f>IFERROR(__xludf.DUMMYFUNCTION("""COMPUTED_VALUE"""),45485.66666666667)</f>
        <v>45485.66667</v>
      </c>
      <c r="N29" s="1">
        <f>IFERROR(__xludf.DUMMYFUNCTION("""COMPUTED_VALUE"""),1.18740754E8)</f>
        <v>118740754</v>
      </c>
    </row>
    <row r="30">
      <c r="A30" s="2">
        <f>IFERROR(__xludf.DUMMYFUNCTION("""COMPUTED_VALUE"""),45492.66666666667)</f>
        <v>45492.66667</v>
      </c>
      <c r="B30" s="1">
        <f>IFERROR(__xludf.DUMMYFUNCTION("""COMPUTED_VALUE"""),832.26)</f>
        <v>832.26</v>
      </c>
      <c r="D30" s="2">
        <f>IFERROR(__xludf.DUMMYFUNCTION("""COMPUTED_VALUE"""),45492.66666666667)</f>
        <v>45492.66667</v>
      </c>
      <c r="E30" s="1">
        <f>IFERROR(__xludf.DUMMYFUNCTION("""COMPUTED_VALUE"""),849.29)</f>
        <v>849.29</v>
      </c>
      <c r="G30" s="2">
        <f>IFERROR(__xludf.DUMMYFUNCTION("""COMPUTED_VALUE"""),45492.66666666667)</f>
        <v>45492.66667</v>
      </c>
      <c r="H30" s="1">
        <f>IFERROR(__xludf.DUMMYFUNCTION("""COMPUTED_VALUE"""),825.62)</f>
        <v>825.62</v>
      </c>
      <c r="J30" s="2">
        <f>IFERROR(__xludf.DUMMYFUNCTION("""COMPUTED_VALUE"""),45492.66666666667)</f>
        <v>45492.66667</v>
      </c>
      <c r="K30" s="1">
        <f>IFERROR(__xludf.DUMMYFUNCTION("""COMPUTED_VALUE"""),830.04)</f>
        <v>830.04</v>
      </c>
      <c r="M30" s="2">
        <f>IFERROR(__xludf.DUMMYFUNCTION("""COMPUTED_VALUE"""),45492.66666666667)</f>
        <v>45492.66667</v>
      </c>
      <c r="N30" s="1">
        <f>IFERROR(__xludf.DUMMYFUNCTION("""COMPUTED_VALUE"""),1.7818899E8)</f>
        <v>178188990</v>
      </c>
    </row>
    <row r="31">
      <c r="A31" s="2">
        <f>IFERROR(__xludf.DUMMYFUNCTION("""COMPUTED_VALUE"""),45499.66666666667)</f>
        <v>45499.66667</v>
      </c>
      <c r="B31" s="1">
        <f>IFERROR(__xludf.DUMMYFUNCTION("""COMPUTED_VALUE"""),833.09)</f>
        <v>833.09</v>
      </c>
      <c r="D31" s="2">
        <f>IFERROR(__xludf.DUMMYFUNCTION("""COMPUTED_VALUE"""),45499.66666666667)</f>
        <v>45499.66667</v>
      </c>
      <c r="E31" s="1">
        <f>IFERROR(__xludf.DUMMYFUNCTION("""COMPUTED_VALUE"""),859.03)</f>
        <v>859.03</v>
      </c>
      <c r="G31" s="2">
        <f>IFERROR(__xludf.DUMMYFUNCTION("""COMPUTED_VALUE"""),45499.66666666667)</f>
        <v>45499.66667</v>
      </c>
      <c r="H31" s="1">
        <f>IFERROR(__xludf.DUMMYFUNCTION("""COMPUTED_VALUE"""),829.47)</f>
        <v>829.47</v>
      </c>
      <c r="J31" s="2">
        <f>IFERROR(__xludf.DUMMYFUNCTION("""COMPUTED_VALUE"""),45499.66666666667)</f>
        <v>45499.66667</v>
      </c>
      <c r="K31" s="1">
        <f>IFERROR(__xludf.DUMMYFUNCTION("""COMPUTED_VALUE"""),855.1)</f>
        <v>855.1</v>
      </c>
      <c r="M31" s="2">
        <f>IFERROR(__xludf.DUMMYFUNCTION("""COMPUTED_VALUE"""),45499.66666666667)</f>
        <v>45499.66667</v>
      </c>
      <c r="N31" s="1">
        <f>IFERROR(__xludf.DUMMYFUNCTION("""COMPUTED_VALUE"""),9.1339046E7)</f>
        <v>91339046</v>
      </c>
    </row>
    <row r="32">
      <c r="A32" s="2">
        <f>IFERROR(__xludf.DUMMYFUNCTION("""COMPUTED_VALUE"""),45506.66666666667)</f>
        <v>45506.66667</v>
      </c>
      <c r="B32" s="1">
        <f>IFERROR(__xludf.DUMMYFUNCTION("""COMPUTED_VALUE"""),855.84)</f>
        <v>855.84</v>
      </c>
      <c r="D32" s="2">
        <f>IFERROR(__xludf.DUMMYFUNCTION("""COMPUTED_VALUE"""),45506.66666666667)</f>
        <v>45506.66667</v>
      </c>
      <c r="E32" s="1">
        <f>IFERROR(__xludf.DUMMYFUNCTION("""COMPUTED_VALUE"""),905.34)</f>
        <v>905.34</v>
      </c>
      <c r="G32" s="2">
        <f>IFERROR(__xludf.DUMMYFUNCTION("""COMPUTED_VALUE"""),45506.66666666667)</f>
        <v>45506.66667</v>
      </c>
      <c r="H32" s="1">
        <f>IFERROR(__xludf.DUMMYFUNCTION("""COMPUTED_VALUE"""),850.76)</f>
        <v>850.76</v>
      </c>
      <c r="J32" s="2">
        <f>IFERROR(__xludf.DUMMYFUNCTION("""COMPUTED_VALUE"""),45506.66666666667)</f>
        <v>45506.66667</v>
      </c>
      <c r="K32" s="1">
        <f>IFERROR(__xludf.DUMMYFUNCTION("""COMPUTED_VALUE"""),902.07)</f>
        <v>902.07</v>
      </c>
      <c r="M32" s="2">
        <f>IFERROR(__xludf.DUMMYFUNCTION("""COMPUTED_VALUE"""),45506.66666666667)</f>
        <v>45506.66667</v>
      </c>
      <c r="N32" s="1">
        <f>IFERROR(__xludf.DUMMYFUNCTION("""COMPUTED_VALUE"""),9.8326965E7)</f>
        <v>98326965</v>
      </c>
    </row>
    <row r="33">
      <c r="A33" s="2">
        <f>IFERROR(__xludf.DUMMYFUNCTION("""COMPUTED_VALUE"""),45513.66666666667)</f>
        <v>45513.66667</v>
      </c>
      <c r="B33" s="1">
        <f>IFERROR(__xludf.DUMMYFUNCTION("""COMPUTED_VALUE"""),894.56)</f>
        <v>894.56</v>
      </c>
      <c r="D33" s="2">
        <f>IFERROR(__xludf.DUMMYFUNCTION("""COMPUTED_VALUE"""),45513.66666666667)</f>
        <v>45513.66667</v>
      </c>
      <c r="E33" s="1">
        <f>IFERROR(__xludf.DUMMYFUNCTION("""COMPUTED_VALUE"""),897.28)</f>
        <v>897.28</v>
      </c>
      <c r="G33" s="2">
        <f>IFERROR(__xludf.DUMMYFUNCTION("""COMPUTED_VALUE"""),45513.66666666667)</f>
        <v>45513.66667</v>
      </c>
      <c r="H33" s="1">
        <f>IFERROR(__xludf.DUMMYFUNCTION("""COMPUTED_VALUE"""),855.33)</f>
        <v>855.33</v>
      </c>
      <c r="J33" s="2">
        <f>IFERROR(__xludf.DUMMYFUNCTION("""COMPUTED_VALUE"""),45513.66666666667)</f>
        <v>45513.66667</v>
      </c>
      <c r="K33" s="1">
        <f>IFERROR(__xludf.DUMMYFUNCTION("""COMPUTED_VALUE"""),872.53)</f>
        <v>872.53</v>
      </c>
      <c r="M33" s="2">
        <f>IFERROR(__xludf.DUMMYFUNCTION("""COMPUTED_VALUE"""),45513.66666666667)</f>
        <v>45513.66667</v>
      </c>
      <c r="N33" s="1">
        <f>IFERROR(__xludf.DUMMYFUNCTION("""COMPUTED_VALUE"""),8.5977785E7)</f>
        <v>85977785</v>
      </c>
    </row>
    <row r="34">
      <c r="A34" s="2">
        <f>IFERROR(__xludf.DUMMYFUNCTION("""COMPUTED_VALUE"""),45520.66666666667)</f>
        <v>45520.66667</v>
      </c>
      <c r="B34" s="1">
        <f>IFERROR(__xludf.DUMMYFUNCTION("""COMPUTED_VALUE"""),871.41)</f>
        <v>871.41</v>
      </c>
      <c r="D34" s="2">
        <f>IFERROR(__xludf.DUMMYFUNCTION("""COMPUTED_VALUE"""),45520.66666666667)</f>
        <v>45520.66667</v>
      </c>
      <c r="E34" s="1">
        <f>IFERROR(__xludf.DUMMYFUNCTION("""COMPUTED_VALUE"""),903.2)</f>
        <v>903.2</v>
      </c>
      <c r="G34" s="2">
        <f>IFERROR(__xludf.DUMMYFUNCTION("""COMPUTED_VALUE"""),45520.66666666667)</f>
        <v>45520.66667</v>
      </c>
      <c r="H34" s="1">
        <f>IFERROR(__xludf.DUMMYFUNCTION("""COMPUTED_VALUE"""),867.19)</f>
        <v>867.19</v>
      </c>
      <c r="J34" s="2">
        <f>IFERROR(__xludf.DUMMYFUNCTION("""COMPUTED_VALUE"""),45520.66666666667)</f>
        <v>45520.66667</v>
      </c>
      <c r="K34" s="1">
        <f>IFERROR(__xludf.DUMMYFUNCTION("""COMPUTED_VALUE"""),902.59)</f>
        <v>902.59</v>
      </c>
      <c r="M34" s="2">
        <f>IFERROR(__xludf.DUMMYFUNCTION("""COMPUTED_VALUE"""),45520.66666666667)</f>
        <v>45520.66667</v>
      </c>
      <c r="N34" s="1">
        <f>IFERROR(__xludf.DUMMYFUNCTION("""COMPUTED_VALUE"""),7.1029875E7)</f>
        <v>71029875</v>
      </c>
    </row>
    <row r="35">
      <c r="A35" s="2">
        <f>IFERROR(__xludf.DUMMYFUNCTION("""COMPUTED_VALUE"""),45527.66666666667)</f>
        <v>45527.66667</v>
      </c>
      <c r="B35" s="1">
        <f>IFERROR(__xludf.DUMMYFUNCTION("""COMPUTED_VALUE"""),902.94)</f>
        <v>902.94</v>
      </c>
      <c r="D35" s="2">
        <f>IFERROR(__xludf.DUMMYFUNCTION("""COMPUTED_VALUE"""),45527.66666666667)</f>
        <v>45527.66667</v>
      </c>
      <c r="E35" s="1">
        <f>IFERROR(__xludf.DUMMYFUNCTION("""COMPUTED_VALUE"""),904.72)</f>
        <v>904.72</v>
      </c>
      <c r="G35" s="2">
        <f>IFERROR(__xludf.DUMMYFUNCTION("""COMPUTED_VALUE"""),45527.66666666667)</f>
        <v>45527.66667</v>
      </c>
      <c r="H35" s="1">
        <f>IFERROR(__xludf.DUMMYFUNCTION("""COMPUTED_VALUE"""),893.51)</f>
        <v>893.51</v>
      </c>
      <c r="J35" s="2">
        <f>IFERROR(__xludf.DUMMYFUNCTION("""COMPUTED_VALUE"""),45527.66666666667)</f>
        <v>45527.66667</v>
      </c>
      <c r="K35" s="1">
        <f>IFERROR(__xludf.DUMMYFUNCTION("""COMPUTED_VALUE"""),895.2)</f>
        <v>895.2</v>
      </c>
      <c r="M35" s="2">
        <f>IFERROR(__xludf.DUMMYFUNCTION("""COMPUTED_VALUE"""),45527.66666666667)</f>
        <v>45527.66667</v>
      </c>
      <c r="N35" s="1">
        <f>IFERROR(__xludf.DUMMYFUNCTION("""COMPUTED_VALUE"""),8.7315421E7)</f>
        <v>87315421</v>
      </c>
    </row>
    <row r="36">
      <c r="A36" s="2">
        <f>IFERROR(__xludf.DUMMYFUNCTION("""COMPUTED_VALUE"""),45534.66666666667)</f>
        <v>45534.66667</v>
      </c>
      <c r="B36" s="1">
        <f>IFERROR(__xludf.DUMMYFUNCTION("""COMPUTED_VALUE"""),886.66)</f>
        <v>886.66</v>
      </c>
      <c r="D36" s="2">
        <f>IFERROR(__xludf.DUMMYFUNCTION("""COMPUTED_VALUE"""),45534.66666666667)</f>
        <v>45534.66667</v>
      </c>
      <c r="E36" s="1">
        <f>IFERROR(__xludf.DUMMYFUNCTION("""COMPUTED_VALUE"""),899.88)</f>
        <v>899.88</v>
      </c>
      <c r="G36" s="2">
        <f>IFERROR(__xludf.DUMMYFUNCTION("""COMPUTED_VALUE"""),45534.66666666667)</f>
        <v>45534.66667</v>
      </c>
      <c r="H36" s="1">
        <f>IFERROR(__xludf.DUMMYFUNCTION("""COMPUTED_VALUE"""),878.79)</f>
        <v>878.79</v>
      </c>
      <c r="J36" s="2">
        <f>IFERROR(__xludf.DUMMYFUNCTION("""COMPUTED_VALUE"""),45534.66666666667)</f>
        <v>45534.66667</v>
      </c>
      <c r="K36" s="1">
        <f>IFERROR(__xludf.DUMMYFUNCTION("""COMPUTED_VALUE"""),899.47)</f>
        <v>899.47</v>
      </c>
      <c r="M36" s="2">
        <f>IFERROR(__xludf.DUMMYFUNCTION("""COMPUTED_VALUE"""),45534.66666666667)</f>
        <v>45534.66667</v>
      </c>
      <c r="N36" s="1">
        <f>IFERROR(__xludf.DUMMYFUNCTION("""COMPUTED_VALUE"""),1.43373659E8)</f>
        <v>143373659</v>
      </c>
    </row>
    <row r="37">
      <c r="A37" s="2">
        <f>IFERROR(__xludf.DUMMYFUNCTION("""COMPUTED_VALUE"""),45541.66666666667)</f>
        <v>45541.66667</v>
      </c>
      <c r="B37" s="1">
        <f>IFERROR(__xludf.DUMMYFUNCTION("""COMPUTED_VALUE"""),901.98)</f>
        <v>901.98</v>
      </c>
      <c r="D37" s="2">
        <f>IFERROR(__xludf.DUMMYFUNCTION("""COMPUTED_VALUE"""),45541.66666666667)</f>
        <v>45541.66667</v>
      </c>
      <c r="E37" s="1">
        <f>IFERROR(__xludf.DUMMYFUNCTION("""COMPUTED_VALUE"""),917.41)</f>
        <v>917.41</v>
      </c>
      <c r="G37" s="2">
        <f>IFERROR(__xludf.DUMMYFUNCTION("""COMPUTED_VALUE"""),45541.66666666667)</f>
        <v>45541.66667</v>
      </c>
      <c r="H37" s="1">
        <f>IFERROR(__xludf.DUMMYFUNCTION("""COMPUTED_VALUE"""),875.04)</f>
        <v>875.04</v>
      </c>
      <c r="J37" s="2">
        <f>IFERROR(__xludf.DUMMYFUNCTION("""COMPUTED_VALUE"""),45541.66666666667)</f>
        <v>45541.66667</v>
      </c>
      <c r="K37" s="1">
        <f>IFERROR(__xludf.DUMMYFUNCTION("""COMPUTED_VALUE"""),883.17)</f>
        <v>883.17</v>
      </c>
      <c r="M37" s="2">
        <f>IFERROR(__xludf.DUMMYFUNCTION("""COMPUTED_VALUE"""),45541.66666666667)</f>
        <v>45541.66667</v>
      </c>
      <c r="N37" s="1">
        <f>IFERROR(__xludf.DUMMYFUNCTION("""COMPUTED_VALUE"""),1.19385232E8)</f>
        <v>119385232</v>
      </c>
    </row>
    <row r="38">
      <c r="A38" s="2">
        <f>IFERROR(__xludf.DUMMYFUNCTION("""COMPUTED_VALUE"""),45548.66666666667)</f>
        <v>45548.66667</v>
      </c>
      <c r="B38" s="1">
        <f>IFERROR(__xludf.DUMMYFUNCTION("""COMPUTED_VALUE"""),888.25)</f>
        <v>888.25</v>
      </c>
      <c r="D38" s="2">
        <f>IFERROR(__xludf.DUMMYFUNCTION("""COMPUTED_VALUE"""),45548.66666666667)</f>
        <v>45548.66667</v>
      </c>
      <c r="E38" s="1">
        <f>IFERROR(__xludf.DUMMYFUNCTION("""COMPUTED_VALUE"""),905.05)</f>
        <v>905.05</v>
      </c>
      <c r="G38" s="2">
        <f>IFERROR(__xludf.DUMMYFUNCTION("""COMPUTED_VALUE"""),45548.66666666667)</f>
        <v>45548.66667</v>
      </c>
      <c r="H38" s="1">
        <f>IFERROR(__xludf.DUMMYFUNCTION("""COMPUTED_VALUE"""),882.18)</f>
        <v>882.18</v>
      </c>
      <c r="J38" s="2">
        <f>IFERROR(__xludf.DUMMYFUNCTION("""COMPUTED_VALUE"""),45548.66666666667)</f>
        <v>45548.66667</v>
      </c>
      <c r="K38" s="1">
        <f>IFERROR(__xludf.DUMMYFUNCTION("""COMPUTED_VALUE"""),901.09)</f>
        <v>901.09</v>
      </c>
      <c r="M38" s="2">
        <f>IFERROR(__xludf.DUMMYFUNCTION("""COMPUTED_VALUE"""),45548.66666666667)</f>
        <v>45548.66667</v>
      </c>
      <c r="N38" s="1">
        <f>IFERROR(__xludf.DUMMYFUNCTION("""COMPUTED_VALUE"""),1.03612556E8)</f>
        <v>103612556</v>
      </c>
    </row>
    <row r="39">
      <c r="A39" s="2">
        <f>IFERROR(__xludf.DUMMYFUNCTION("""COMPUTED_VALUE"""),45555.66666666667)</f>
        <v>45555.66667</v>
      </c>
      <c r="B39" s="1">
        <f>IFERROR(__xludf.DUMMYFUNCTION("""COMPUTED_VALUE"""),908.21)</f>
        <v>908.21</v>
      </c>
      <c r="D39" s="2">
        <f>IFERROR(__xludf.DUMMYFUNCTION("""COMPUTED_VALUE"""),45555.66666666667)</f>
        <v>45555.66667</v>
      </c>
      <c r="E39" s="1">
        <f>IFERROR(__xludf.DUMMYFUNCTION("""COMPUTED_VALUE"""),913.39)</f>
        <v>913.39</v>
      </c>
      <c r="G39" s="2">
        <f>IFERROR(__xludf.DUMMYFUNCTION("""COMPUTED_VALUE"""),45555.66666666667)</f>
        <v>45555.66667</v>
      </c>
      <c r="H39" s="1">
        <f>IFERROR(__xludf.DUMMYFUNCTION("""COMPUTED_VALUE"""),860.76)</f>
        <v>860.76</v>
      </c>
      <c r="J39" s="2">
        <f>IFERROR(__xludf.DUMMYFUNCTION("""COMPUTED_VALUE"""),45555.66666666667)</f>
        <v>45555.66667</v>
      </c>
      <c r="K39" s="1">
        <f>IFERROR(__xludf.DUMMYFUNCTION("""COMPUTED_VALUE"""),869.0)</f>
        <v>869</v>
      </c>
      <c r="M39" s="2">
        <f>IFERROR(__xludf.DUMMYFUNCTION("""COMPUTED_VALUE"""),45555.66666666667)</f>
        <v>45555.66667</v>
      </c>
      <c r="N39" s="1">
        <f>IFERROR(__xludf.DUMMYFUNCTION("""COMPUTED_VALUE"""),1.39260133E8)</f>
        <v>139260133</v>
      </c>
    </row>
    <row r="40">
      <c r="A40" s="2">
        <f>IFERROR(__xludf.DUMMYFUNCTION("""COMPUTED_VALUE"""),45562.66666666667)</f>
        <v>45562.66667</v>
      </c>
      <c r="B40" s="1">
        <f>IFERROR(__xludf.DUMMYFUNCTION("""COMPUTED_VALUE"""),870.66)</f>
        <v>870.66</v>
      </c>
      <c r="D40" s="2">
        <f>IFERROR(__xludf.DUMMYFUNCTION("""COMPUTED_VALUE"""),45562.66666666667)</f>
        <v>45562.66667</v>
      </c>
      <c r="E40" s="1">
        <f>IFERROR(__xludf.DUMMYFUNCTION("""COMPUTED_VALUE"""),876.87)</f>
        <v>876.87</v>
      </c>
      <c r="G40" s="2">
        <f>IFERROR(__xludf.DUMMYFUNCTION("""COMPUTED_VALUE"""),45562.66666666667)</f>
        <v>45562.66667</v>
      </c>
      <c r="H40" s="1">
        <f>IFERROR(__xludf.DUMMYFUNCTION("""COMPUTED_VALUE"""),838.78)</f>
        <v>838.78</v>
      </c>
      <c r="J40" s="2">
        <f>IFERROR(__xludf.DUMMYFUNCTION("""COMPUTED_VALUE"""),45562.66666666667)</f>
        <v>45562.66667</v>
      </c>
      <c r="K40" s="1">
        <f>IFERROR(__xludf.DUMMYFUNCTION("""COMPUTED_VALUE"""),859.45)</f>
        <v>859.45</v>
      </c>
      <c r="M40" s="2">
        <f>IFERROR(__xludf.DUMMYFUNCTION("""COMPUTED_VALUE"""),45562.66666666667)</f>
        <v>45562.66667</v>
      </c>
      <c r="N40" s="1">
        <f>IFERROR(__xludf.DUMMYFUNCTION("""COMPUTED_VALUE"""),1.23188694E8)</f>
        <v>123188694</v>
      </c>
    </row>
    <row r="41">
      <c r="A41" s="2">
        <f>IFERROR(__xludf.DUMMYFUNCTION("""COMPUTED_VALUE"""),45569.66666666667)</f>
        <v>45569.66667</v>
      </c>
      <c r="B41" s="1">
        <f>IFERROR(__xludf.DUMMYFUNCTION("""COMPUTED_VALUE"""),862.46)</f>
        <v>862.46</v>
      </c>
      <c r="D41" s="2">
        <f>IFERROR(__xludf.DUMMYFUNCTION("""COMPUTED_VALUE"""),45569.66666666667)</f>
        <v>45569.66667</v>
      </c>
      <c r="E41" s="1">
        <f>IFERROR(__xludf.DUMMYFUNCTION("""COMPUTED_VALUE"""),863.04)</f>
        <v>863.04</v>
      </c>
      <c r="G41" s="2">
        <f>IFERROR(__xludf.DUMMYFUNCTION("""COMPUTED_VALUE"""),45569.66666666667)</f>
        <v>45569.66667</v>
      </c>
      <c r="H41" s="1">
        <f>IFERROR(__xludf.DUMMYFUNCTION("""COMPUTED_VALUE"""),845.23)</f>
        <v>845.23</v>
      </c>
      <c r="J41" s="2">
        <f>IFERROR(__xludf.DUMMYFUNCTION("""COMPUTED_VALUE"""),45569.66666666667)</f>
        <v>45569.66667</v>
      </c>
      <c r="K41" s="1">
        <f>IFERROR(__xludf.DUMMYFUNCTION("""COMPUTED_VALUE"""),852.6)</f>
        <v>852.6</v>
      </c>
      <c r="M41" s="2">
        <f>IFERROR(__xludf.DUMMYFUNCTION("""COMPUTED_VALUE"""),45569.66666666667)</f>
        <v>45569.66667</v>
      </c>
      <c r="N41" s="1">
        <f>IFERROR(__xludf.DUMMYFUNCTION("""COMPUTED_VALUE"""),1.02743982E8)</f>
        <v>102743982</v>
      </c>
    </row>
    <row r="42">
      <c r="A42" s="2">
        <f>IFERROR(__xludf.DUMMYFUNCTION("""COMPUTED_VALUE"""),45576.66666666667)</f>
        <v>45576.66667</v>
      </c>
      <c r="B42" s="1">
        <f>IFERROR(__xludf.DUMMYFUNCTION("""COMPUTED_VALUE"""),850.64)</f>
        <v>850.64</v>
      </c>
      <c r="D42" s="2">
        <f>IFERROR(__xludf.DUMMYFUNCTION("""COMPUTED_VALUE"""),45576.66666666667)</f>
        <v>45576.66667</v>
      </c>
      <c r="E42" s="1">
        <f>IFERROR(__xludf.DUMMYFUNCTION("""COMPUTED_VALUE"""),871.82)</f>
        <v>871.82</v>
      </c>
      <c r="G42" s="2">
        <f>IFERROR(__xludf.DUMMYFUNCTION("""COMPUTED_VALUE"""),45576.66666666667)</f>
        <v>45576.66667</v>
      </c>
      <c r="H42" s="1">
        <f>IFERROR(__xludf.DUMMYFUNCTION("""COMPUTED_VALUE"""),848.36)</f>
        <v>848.36</v>
      </c>
      <c r="J42" s="2">
        <f>IFERROR(__xludf.DUMMYFUNCTION("""COMPUTED_VALUE"""),45576.66666666667)</f>
        <v>45576.66667</v>
      </c>
      <c r="K42" s="1">
        <f>IFERROR(__xludf.DUMMYFUNCTION("""COMPUTED_VALUE"""),863.71)</f>
        <v>863.71</v>
      </c>
      <c r="M42" s="2">
        <f>IFERROR(__xludf.DUMMYFUNCTION("""COMPUTED_VALUE"""),45576.66666666667)</f>
        <v>45576.66667</v>
      </c>
      <c r="N42" s="1">
        <f>IFERROR(__xludf.DUMMYFUNCTION("""COMPUTED_VALUE"""),1.00205731E8)</f>
        <v>100205731</v>
      </c>
    </row>
    <row r="43">
      <c r="A43" s="2">
        <f>IFERROR(__xludf.DUMMYFUNCTION("""COMPUTED_VALUE"""),45583.66666666667)</f>
        <v>45583.66667</v>
      </c>
      <c r="B43" s="1">
        <f>IFERROR(__xludf.DUMMYFUNCTION("""COMPUTED_VALUE"""),865.15)</f>
        <v>865.15</v>
      </c>
      <c r="D43" s="2">
        <f>IFERROR(__xludf.DUMMYFUNCTION("""COMPUTED_VALUE"""),45583.66666666667)</f>
        <v>45583.66667</v>
      </c>
      <c r="E43" s="1">
        <f>IFERROR(__xludf.DUMMYFUNCTION("""COMPUTED_VALUE"""),909.91)</f>
        <v>909.91</v>
      </c>
      <c r="G43" s="2">
        <f>IFERROR(__xludf.DUMMYFUNCTION("""COMPUTED_VALUE"""),45583.66666666667)</f>
        <v>45583.66667</v>
      </c>
      <c r="H43" s="1">
        <f>IFERROR(__xludf.DUMMYFUNCTION("""COMPUTED_VALUE"""),858.88)</f>
        <v>858.88</v>
      </c>
      <c r="J43" s="2">
        <f>IFERROR(__xludf.DUMMYFUNCTION("""COMPUTED_VALUE"""),45583.66666666667)</f>
        <v>45583.66667</v>
      </c>
      <c r="K43" s="1">
        <f>IFERROR(__xludf.DUMMYFUNCTION("""COMPUTED_VALUE"""),907.59)</f>
        <v>907.59</v>
      </c>
      <c r="M43" s="2">
        <f>IFERROR(__xludf.DUMMYFUNCTION("""COMPUTED_VALUE"""),45583.66666666667)</f>
        <v>45583.66667</v>
      </c>
      <c r="N43" s="1">
        <f>IFERROR(__xludf.DUMMYFUNCTION("""COMPUTED_VALUE"""),2.42812667E8)</f>
        <v>242812667</v>
      </c>
    </row>
    <row r="44">
      <c r="A44" s="2">
        <f>IFERROR(__xludf.DUMMYFUNCTION("""COMPUTED_VALUE"""),45590.66666666667)</f>
        <v>45590.66667</v>
      </c>
      <c r="B44" s="1">
        <f>IFERROR(__xludf.DUMMYFUNCTION("""COMPUTED_VALUE"""),909.41)</f>
        <v>909.41</v>
      </c>
      <c r="D44" s="2">
        <f>IFERROR(__xludf.DUMMYFUNCTION("""COMPUTED_VALUE"""),45590.66666666667)</f>
        <v>45590.66667</v>
      </c>
      <c r="E44" s="1">
        <f>IFERROR(__xludf.DUMMYFUNCTION("""COMPUTED_VALUE"""),912.02)</f>
        <v>912.02</v>
      </c>
      <c r="G44" s="2">
        <f>IFERROR(__xludf.DUMMYFUNCTION("""COMPUTED_VALUE"""),45590.66666666667)</f>
        <v>45590.66667</v>
      </c>
      <c r="H44" s="1">
        <f>IFERROR(__xludf.DUMMYFUNCTION("""COMPUTED_VALUE"""),882.09)</f>
        <v>882.09</v>
      </c>
      <c r="J44" s="2">
        <f>IFERROR(__xludf.DUMMYFUNCTION("""COMPUTED_VALUE"""),45590.66666666667)</f>
        <v>45590.66667</v>
      </c>
      <c r="K44" s="1">
        <f>IFERROR(__xludf.DUMMYFUNCTION("""COMPUTED_VALUE"""),884.08)</f>
        <v>884.08</v>
      </c>
      <c r="M44" s="2">
        <f>IFERROR(__xludf.DUMMYFUNCTION("""COMPUTED_VALUE"""),45590.66666666667)</f>
        <v>45590.66667</v>
      </c>
      <c r="N44" s="1">
        <f>IFERROR(__xludf.DUMMYFUNCTION("""COMPUTED_VALUE"""),1.31115405E8)</f>
        <v>131115405</v>
      </c>
    </row>
    <row r="45">
      <c r="A45" s="2">
        <f>IFERROR(__xludf.DUMMYFUNCTION("""COMPUTED_VALUE"""),45597.66666666667)</f>
        <v>45597.66667</v>
      </c>
      <c r="B45" s="1">
        <f>IFERROR(__xludf.DUMMYFUNCTION("""COMPUTED_VALUE"""),887.37)</f>
        <v>887.37</v>
      </c>
      <c r="D45" s="2">
        <f>IFERROR(__xludf.DUMMYFUNCTION("""COMPUTED_VALUE"""),45597.66666666667)</f>
        <v>45597.66667</v>
      </c>
      <c r="E45" s="1">
        <f>IFERROR(__xludf.DUMMYFUNCTION("""COMPUTED_VALUE"""),915.41)</f>
        <v>915.41</v>
      </c>
      <c r="G45" s="2">
        <f>IFERROR(__xludf.DUMMYFUNCTION("""COMPUTED_VALUE"""),45597.66666666667)</f>
        <v>45597.66667</v>
      </c>
      <c r="H45" s="1">
        <f>IFERROR(__xludf.DUMMYFUNCTION("""COMPUTED_VALUE"""),860.93)</f>
        <v>860.93</v>
      </c>
      <c r="J45" s="2">
        <f>IFERROR(__xludf.DUMMYFUNCTION("""COMPUTED_VALUE"""),45597.66666666667)</f>
        <v>45597.66667</v>
      </c>
      <c r="K45" s="1">
        <f>IFERROR(__xludf.DUMMYFUNCTION("""COMPUTED_VALUE"""),900.51)</f>
        <v>900.51</v>
      </c>
      <c r="M45" s="2">
        <f>IFERROR(__xludf.DUMMYFUNCTION("""COMPUTED_VALUE"""),45597.66666666667)</f>
        <v>45597.66667</v>
      </c>
      <c r="N45" s="1">
        <f>IFERROR(__xludf.DUMMYFUNCTION("""COMPUTED_VALUE"""),9.4763437E7)</f>
        <v>94763437</v>
      </c>
    </row>
    <row r="46">
      <c r="A46" s="2">
        <f>IFERROR(__xludf.DUMMYFUNCTION("""COMPUTED_VALUE"""),45604.66666666667)</f>
        <v>45604.66667</v>
      </c>
      <c r="B46" s="1">
        <f>IFERROR(__xludf.DUMMYFUNCTION("""COMPUTED_VALUE"""),904.53)</f>
        <v>904.53</v>
      </c>
      <c r="D46" s="2">
        <f>IFERROR(__xludf.DUMMYFUNCTION("""COMPUTED_VALUE"""),45604.66666666667)</f>
        <v>45604.66667</v>
      </c>
      <c r="E46" s="1">
        <f>IFERROR(__xludf.DUMMYFUNCTION("""COMPUTED_VALUE"""),948.68)</f>
        <v>948.68</v>
      </c>
      <c r="G46" s="2">
        <f>IFERROR(__xludf.DUMMYFUNCTION("""COMPUTED_VALUE"""),45604.66666666667)</f>
        <v>45604.66667</v>
      </c>
      <c r="H46" s="1">
        <f>IFERROR(__xludf.DUMMYFUNCTION("""COMPUTED_VALUE"""),878.16)</f>
        <v>878.16</v>
      </c>
      <c r="J46" s="2">
        <f>IFERROR(__xludf.DUMMYFUNCTION("""COMPUTED_VALUE"""),45604.66666666667)</f>
        <v>45604.66667</v>
      </c>
      <c r="K46" s="1">
        <f>IFERROR(__xludf.DUMMYFUNCTION("""COMPUTED_VALUE"""),939.25)</f>
        <v>939.25</v>
      </c>
      <c r="M46" s="2">
        <f>IFERROR(__xludf.DUMMYFUNCTION("""COMPUTED_VALUE"""),45604.66666666667)</f>
        <v>45604.66667</v>
      </c>
      <c r="N46" s="1">
        <f>IFERROR(__xludf.DUMMYFUNCTION("""COMPUTED_VALUE"""),1.14159282E8)</f>
        <v>114159282</v>
      </c>
    </row>
    <row r="47">
      <c r="A47" s="2">
        <f>IFERROR(__xludf.DUMMYFUNCTION("""COMPUTED_VALUE"""),45611.66666666667)</f>
        <v>45611.66667</v>
      </c>
      <c r="B47" s="1">
        <f>IFERROR(__xludf.DUMMYFUNCTION("""COMPUTED_VALUE"""),941.04)</f>
        <v>941.04</v>
      </c>
      <c r="D47" s="2">
        <f>IFERROR(__xludf.DUMMYFUNCTION("""COMPUTED_VALUE"""),45611.66666666667)</f>
        <v>45611.66667</v>
      </c>
      <c r="E47" s="1">
        <f>IFERROR(__xludf.DUMMYFUNCTION("""COMPUTED_VALUE"""),960.06)</f>
        <v>960.06</v>
      </c>
      <c r="G47" s="2">
        <f>IFERROR(__xludf.DUMMYFUNCTION("""COMPUTED_VALUE"""),45611.66666666667)</f>
        <v>45611.66667</v>
      </c>
      <c r="H47" s="1">
        <f>IFERROR(__xludf.DUMMYFUNCTION("""COMPUTED_VALUE"""),910.24)</f>
        <v>910.24</v>
      </c>
      <c r="J47" s="2">
        <f>IFERROR(__xludf.DUMMYFUNCTION("""COMPUTED_VALUE"""),45611.66666666667)</f>
        <v>45611.66667</v>
      </c>
      <c r="K47" s="1">
        <f>IFERROR(__xludf.DUMMYFUNCTION("""COMPUTED_VALUE"""),912.19)</f>
        <v>912.19</v>
      </c>
      <c r="M47" s="2">
        <f>IFERROR(__xludf.DUMMYFUNCTION("""COMPUTED_VALUE"""),45611.66666666667)</f>
        <v>45611.66667</v>
      </c>
      <c r="N47" s="1">
        <f>IFERROR(__xludf.DUMMYFUNCTION("""COMPUTED_VALUE"""),1.23867181E8)</f>
        <v>123867181</v>
      </c>
    </row>
    <row r="48">
      <c r="A48" s="2">
        <f>IFERROR(__xludf.DUMMYFUNCTION("""COMPUTED_VALUE"""),45618.66666666667)</f>
        <v>45618.66667</v>
      </c>
      <c r="B48" s="1">
        <f>IFERROR(__xludf.DUMMYFUNCTION("""COMPUTED_VALUE"""),908.67)</f>
        <v>908.67</v>
      </c>
      <c r="D48" s="2">
        <f>IFERROR(__xludf.DUMMYFUNCTION("""COMPUTED_VALUE"""),45618.66666666667)</f>
        <v>45618.66667</v>
      </c>
      <c r="E48" s="1">
        <f>IFERROR(__xludf.DUMMYFUNCTION("""COMPUTED_VALUE"""),941.62)</f>
        <v>941.62</v>
      </c>
      <c r="G48" s="2">
        <f>IFERROR(__xludf.DUMMYFUNCTION("""COMPUTED_VALUE"""),45618.66666666667)</f>
        <v>45618.66667</v>
      </c>
      <c r="H48" s="1">
        <f>IFERROR(__xludf.DUMMYFUNCTION("""COMPUTED_VALUE"""),907.71)</f>
        <v>907.71</v>
      </c>
      <c r="J48" s="2">
        <f>IFERROR(__xludf.DUMMYFUNCTION("""COMPUTED_VALUE"""),45618.66666666667)</f>
        <v>45618.66667</v>
      </c>
      <c r="K48" s="1">
        <f>IFERROR(__xludf.DUMMYFUNCTION("""COMPUTED_VALUE"""),932.45)</f>
        <v>932.45</v>
      </c>
      <c r="M48" s="2">
        <f>IFERROR(__xludf.DUMMYFUNCTION("""COMPUTED_VALUE"""),45618.66666666667)</f>
        <v>45618.66667</v>
      </c>
      <c r="N48" s="1">
        <f>IFERROR(__xludf.DUMMYFUNCTION("""COMPUTED_VALUE"""),1.27836762E8)</f>
        <v>127836762</v>
      </c>
    </row>
    <row r="49">
      <c r="A49" s="2">
        <f>IFERROR(__xludf.DUMMYFUNCTION("""COMPUTED_VALUE"""),45625.54166666667)</f>
        <v>45625.54167</v>
      </c>
      <c r="B49" s="1">
        <f>IFERROR(__xludf.DUMMYFUNCTION("""COMPUTED_VALUE"""),934.28)</f>
        <v>934.28</v>
      </c>
      <c r="D49" s="2">
        <f>IFERROR(__xludf.DUMMYFUNCTION("""COMPUTED_VALUE"""),45625.54166666667)</f>
        <v>45625.54167</v>
      </c>
      <c r="E49" s="1">
        <f>IFERROR(__xludf.DUMMYFUNCTION("""COMPUTED_VALUE"""),957.11)</f>
        <v>957.11</v>
      </c>
      <c r="G49" s="2">
        <f>IFERROR(__xludf.DUMMYFUNCTION("""COMPUTED_VALUE"""),45625.54166666667)</f>
        <v>45625.54167</v>
      </c>
      <c r="H49" s="1">
        <f>IFERROR(__xludf.DUMMYFUNCTION("""COMPUTED_VALUE"""),926.89)</f>
        <v>926.89</v>
      </c>
      <c r="J49" s="2">
        <f>IFERROR(__xludf.DUMMYFUNCTION("""COMPUTED_VALUE"""),45625.54166666667)</f>
        <v>45625.54167</v>
      </c>
      <c r="K49" s="1">
        <f>IFERROR(__xludf.DUMMYFUNCTION("""COMPUTED_VALUE"""),950.17)</f>
        <v>950.17</v>
      </c>
      <c r="M49" s="2">
        <f>IFERROR(__xludf.DUMMYFUNCTION("""COMPUTED_VALUE"""),45625.54166666667)</f>
        <v>45625.54167</v>
      </c>
      <c r="N49" s="1">
        <f>IFERROR(__xludf.DUMMYFUNCTION("""COMPUTED_VALUE"""),8.2550975E7)</f>
        <v>82550975</v>
      </c>
    </row>
    <row r="50">
      <c r="A50" s="2">
        <f>IFERROR(__xludf.DUMMYFUNCTION("""COMPUTED_VALUE"""),45632.66666666667)</f>
        <v>45632.66667</v>
      </c>
      <c r="B50" s="1">
        <f>IFERROR(__xludf.DUMMYFUNCTION("""COMPUTED_VALUE"""),950.94)</f>
        <v>950.94</v>
      </c>
      <c r="D50" s="2">
        <f>IFERROR(__xludf.DUMMYFUNCTION("""COMPUTED_VALUE"""),45632.66666666667)</f>
        <v>45632.66667</v>
      </c>
      <c r="E50" s="1">
        <f>IFERROR(__xludf.DUMMYFUNCTION("""COMPUTED_VALUE"""),959.22)</f>
        <v>959.22</v>
      </c>
      <c r="G50" s="2">
        <f>IFERROR(__xludf.DUMMYFUNCTION("""COMPUTED_VALUE"""),45632.66666666667)</f>
        <v>45632.66667</v>
      </c>
      <c r="H50" s="1">
        <f>IFERROR(__xludf.DUMMYFUNCTION("""COMPUTED_VALUE"""),927.45)</f>
        <v>927.45</v>
      </c>
      <c r="J50" s="2">
        <f>IFERROR(__xludf.DUMMYFUNCTION("""COMPUTED_VALUE"""),45632.66666666667)</f>
        <v>45632.66667</v>
      </c>
      <c r="K50" s="1">
        <f>IFERROR(__xludf.DUMMYFUNCTION("""COMPUTED_VALUE"""),930.93)</f>
        <v>930.93</v>
      </c>
      <c r="M50" s="2">
        <f>IFERROR(__xludf.DUMMYFUNCTION("""COMPUTED_VALUE"""),45632.66666666667)</f>
        <v>45632.66667</v>
      </c>
      <c r="N50" s="1">
        <f>IFERROR(__xludf.DUMMYFUNCTION("""COMPUTED_VALUE"""),1.03959258E8)</f>
        <v>103959258</v>
      </c>
    </row>
    <row r="51">
      <c r="A51" s="2">
        <f>IFERROR(__xludf.DUMMYFUNCTION("""COMPUTED_VALUE"""),45639.66666666667)</f>
        <v>45639.66667</v>
      </c>
      <c r="B51" s="1">
        <f>IFERROR(__xludf.DUMMYFUNCTION("""COMPUTED_VALUE"""),933.81)</f>
        <v>933.81</v>
      </c>
      <c r="D51" s="2">
        <f>IFERROR(__xludf.DUMMYFUNCTION("""COMPUTED_VALUE"""),45639.66666666667)</f>
        <v>45639.66667</v>
      </c>
      <c r="E51" s="1">
        <f>IFERROR(__xludf.DUMMYFUNCTION("""COMPUTED_VALUE"""),940.18)</f>
        <v>940.18</v>
      </c>
      <c r="G51" s="2">
        <f>IFERROR(__xludf.DUMMYFUNCTION("""COMPUTED_VALUE"""),45639.66666666667)</f>
        <v>45639.66667</v>
      </c>
      <c r="H51" s="1">
        <f>IFERROR(__xludf.DUMMYFUNCTION("""COMPUTED_VALUE"""),895.26)</f>
        <v>895.26</v>
      </c>
      <c r="J51" s="2">
        <f>IFERROR(__xludf.DUMMYFUNCTION("""COMPUTED_VALUE"""),45639.66666666667)</f>
        <v>45639.66667</v>
      </c>
      <c r="K51" s="1">
        <f>IFERROR(__xludf.DUMMYFUNCTION("""COMPUTED_VALUE"""),909.91)</f>
        <v>909.91</v>
      </c>
      <c r="M51" s="2">
        <f>IFERROR(__xludf.DUMMYFUNCTION("""COMPUTED_VALUE"""),45639.66666666667)</f>
        <v>45639.66667</v>
      </c>
      <c r="N51" s="1">
        <f>IFERROR(__xludf.DUMMYFUNCTION("""COMPUTED_VALUE"""),2.46236591E8)</f>
        <v>246236591</v>
      </c>
    </row>
    <row r="52">
      <c r="A52" s="2">
        <f>IFERROR(__xludf.DUMMYFUNCTION("""COMPUTED_VALUE"""),45646.66666666667)</f>
        <v>45646.66667</v>
      </c>
      <c r="B52" s="1">
        <f>IFERROR(__xludf.DUMMYFUNCTION("""COMPUTED_VALUE"""),909.3)</f>
        <v>909.3</v>
      </c>
      <c r="D52" s="2">
        <f>IFERROR(__xludf.DUMMYFUNCTION("""COMPUTED_VALUE"""),45646.66666666667)</f>
        <v>45646.66667</v>
      </c>
      <c r="E52" s="1">
        <f>IFERROR(__xludf.DUMMYFUNCTION("""COMPUTED_VALUE"""),914.22)</f>
        <v>914.22</v>
      </c>
      <c r="G52" s="2">
        <f>IFERROR(__xludf.DUMMYFUNCTION("""COMPUTED_VALUE"""),45646.66666666667)</f>
        <v>45646.66667</v>
      </c>
      <c r="H52" s="1">
        <f>IFERROR(__xludf.DUMMYFUNCTION("""COMPUTED_VALUE"""),878.77)</f>
        <v>878.77</v>
      </c>
      <c r="J52" s="2">
        <f>IFERROR(__xludf.DUMMYFUNCTION("""COMPUTED_VALUE"""),45646.66666666667)</f>
        <v>45646.66667</v>
      </c>
      <c r="K52" s="1">
        <f>IFERROR(__xludf.DUMMYFUNCTION("""COMPUTED_VALUE"""),893.88)</f>
        <v>893.88</v>
      </c>
      <c r="M52" s="2">
        <f>IFERROR(__xludf.DUMMYFUNCTION("""COMPUTED_VALUE"""),45646.66666666667)</f>
        <v>45646.66667</v>
      </c>
      <c r="N52" s="1">
        <f>IFERROR(__xludf.DUMMYFUNCTION("""COMPUTED_VALUE"""),1.57297267E8)</f>
        <v>157297267</v>
      </c>
    </row>
    <row r="53">
      <c r="A53" s="2">
        <f>IFERROR(__xludf.DUMMYFUNCTION("""COMPUTED_VALUE"""),45653.66666666667)</f>
        <v>45653.66667</v>
      </c>
      <c r="B53" s="1">
        <f>IFERROR(__xludf.DUMMYFUNCTION("""COMPUTED_VALUE"""),891.01)</f>
        <v>891.01</v>
      </c>
      <c r="D53" s="2">
        <f>IFERROR(__xludf.DUMMYFUNCTION("""COMPUTED_VALUE"""),45653.66666666667)</f>
        <v>45653.66667</v>
      </c>
      <c r="E53" s="1">
        <f>IFERROR(__xludf.DUMMYFUNCTION("""COMPUTED_VALUE"""),898.55)</f>
        <v>898.55</v>
      </c>
      <c r="G53" s="2">
        <f>IFERROR(__xludf.DUMMYFUNCTION("""COMPUTED_VALUE"""),45653.66666666667)</f>
        <v>45653.66667</v>
      </c>
      <c r="H53" s="1">
        <f>IFERROR(__xludf.DUMMYFUNCTION("""COMPUTED_VALUE"""),881.26)</f>
        <v>881.26</v>
      </c>
      <c r="J53" s="2">
        <f>IFERROR(__xludf.DUMMYFUNCTION("""COMPUTED_VALUE"""),45653.66666666667)</f>
        <v>45653.66667</v>
      </c>
      <c r="K53" s="1">
        <f>IFERROR(__xludf.DUMMYFUNCTION("""COMPUTED_VALUE"""),895.37)</f>
        <v>895.37</v>
      </c>
      <c r="M53" s="2">
        <f>IFERROR(__xludf.DUMMYFUNCTION("""COMPUTED_VALUE"""),45653.66666666667)</f>
        <v>45653.66667</v>
      </c>
      <c r="N53" s="1">
        <f>IFERROR(__xludf.DUMMYFUNCTION("""COMPUTED_VALUE"""),6.1719424E7)</f>
        <v>61719424</v>
      </c>
    </row>
    <row r="54">
      <c r="A54" s="2">
        <f>IFERROR(__xludf.DUMMYFUNCTION("""COMPUTED_VALUE"""),45660.66666666667)</f>
        <v>45660.66667</v>
      </c>
      <c r="B54" s="1">
        <f>IFERROR(__xludf.DUMMYFUNCTION("""COMPUTED_VALUE"""),888.08)</f>
        <v>888.08</v>
      </c>
      <c r="D54" s="2">
        <f>IFERROR(__xludf.DUMMYFUNCTION("""COMPUTED_VALUE"""),45660.66666666667)</f>
        <v>45660.66667</v>
      </c>
      <c r="E54" s="1">
        <f>IFERROR(__xludf.DUMMYFUNCTION("""COMPUTED_VALUE"""),906.84)</f>
        <v>906.84</v>
      </c>
      <c r="G54" s="2">
        <f>IFERROR(__xludf.DUMMYFUNCTION("""COMPUTED_VALUE"""),45660.66666666667)</f>
        <v>45660.66667</v>
      </c>
      <c r="H54" s="1">
        <f>IFERROR(__xludf.DUMMYFUNCTION("""COMPUTED_VALUE"""),880.17)</f>
        <v>880.17</v>
      </c>
      <c r="J54" s="2">
        <f>IFERROR(__xludf.DUMMYFUNCTION("""COMPUTED_VALUE"""),45660.66666666667)</f>
        <v>45660.66667</v>
      </c>
      <c r="K54" s="1">
        <f>IFERROR(__xludf.DUMMYFUNCTION("""COMPUTED_VALUE"""),899.52)</f>
        <v>899.52</v>
      </c>
      <c r="M54" s="2">
        <f>IFERROR(__xludf.DUMMYFUNCTION("""COMPUTED_VALUE"""),45660.66666666667)</f>
        <v>45660.66667</v>
      </c>
      <c r="N54" s="1">
        <f>IFERROR(__xludf.DUMMYFUNCTION("""COMPUTED_VALUE"""),6.7975108E7)</f>
        <v>67975108</v>
      </c>
    </row>
    <row r="55">
      <c r="A55" s="2">
        <f>IFERROR(__xludf.DUMMYFUNCTION("""COMPUTED_VALUE"""),45667.66666666667)</f>
        <v>45667.66667</v>
      </c>
      <c r="B55" s="1">
        <f>IFERROR(__xludf.DUMMYFUNCTION("""COMPUTED_VALUE"""),907.14)</f>
        <v>907.14</v>
      </c>
      <c r="D55" s="2">
        <f>IFERROR(__xludf.DUMMYFUNCTION("""COMPUTED_VALUE"""),45667.66666666667)</f>
        <v>45667.66667</v>
      </c>
      <c r="E55" s="1">
        <f>IFERROR(__xludf.DUMMYFUNCTION("""COMPUTED_VALUE"""),947.11)</f>
        <v>947.11</v>
      </c>
      <c r="G55" s="2">
        <f>IFERROR(__xludf.DUMMYFUNCTION("""COMPUTED_VALUE"""),45667.66666666667)</f>
        <v>45667.66667</v>
      </c>
      <c r="H55" s="1">
        <f>IFERROR(__xludf.DUMMYFUNCTION("""COMPUTED_VALUE"""),896.03)</f>
        <v>896.03</v>
      </c>
      <c r="J55" s="2">
        <f>IFERROR(__xludf.DUMMYFUNCTION("""COMPUTED_VALUE"""),45667.66666666667)</f>
        <v>45667.66667</v>
      </c>
      <c r="K55" s="1">
        <f>IFERROR(__xludf.DUMMYFUNCTION("""COMPUTED_VALUE"""),939.79)</f>
        <v>939.79</v>
      </c>
      <c r="M55" s="2">
        <f>IFERROR(__xludf.DUMMYFUNCTION("""COMPUTED_VALUE"""),45667.66666666667)</f>
        <v>45667.66667</v>
      </c>
      <c r="N55" s="1">
        <f>IFERROR(__xludf.DUMMYFUNCTION("""COMPUTED_VALUE"""),1.83663376E8)</f>
        <v>183663376</v>
      </c>
    </row>
    <row r="56">
      <c r="A56" s="2">
        <f>IFERROR(__xludf.DUMMYFUNCTION("""COMPUTED_VALUE"""),45674.66666666667)</f>
        <v>45674.66667</v>
      </c>
      <c r="B56" s="1">
        <f>IFERROR(__xludf.DUMMYFUNCTION("""COMPUTED_VALUE"""),938.42)</f>
        <v>938.42</v>
      </c>
      <c r="D56" s="2">
        <f>IFERROR(__xludf.DUMMYFUNCTION("""COMPUTED_VALUE"""),45674.66666666667)</f>
        <v>45674.66667</v>
      </c>
      <c r="E56" s="1">
        <f>IFERROR(__xludf.DUMMYFUNCTION("""COMPUTED_VALUE"""),982.96)</f>
        <v>982.96</v>
      </c>
      <c r="G56" s="2">
        <f>IFERROR(__xludf.DUMMYFUNCTION("""COMPUTED_VALUE"""),45674.66666666667)</f>
        <v>45674.66667</v>
      </c>
      <c r="H56" s="1">
        <f>IFERROR(__xludf.DUMMYFUNCTION("""COMPUTED_VALUE"""),922.0)</f>
        <v>922</v>
      </c>
      <c r="J56" s="2">
        <f>IFERROR(__xludf.DUMMYFUNCTION("""COMPUTED_VALUE"""),45674.66666666667)</f>
        <v>45674.66667</v>
      </c>
      <c r="K56" s="1">
        <f>IFERROR(__xludf.DUMMYFUNCTION("""COMPUTED_VALUE"""),971.92)</f>
        <v>971.92</v>
      </c>
      <c r="M56" s="2">
        <f>IFERROR(__xludf.DUMMYFUNCTION("""COMPUTED_VALUE"""),45674.66666666667)</f>
        <v>45674.66667</v>
      </c>
      <c r="N56" s="1">
        <f>IFERROR(__xludf.DUMMYFUNCTION("""COMPUTED_VALUE"""),1.60995485E8)</f>
        <v>160995485</v>
      </c>
    </row>
    <row r="57">
      <c r="A57" s="2">
        <f>IFERROR(__xludf.DUMMYFUNCTION("""COMPUTED_VALUE"""),45681.66666666667)</f>
        <v>45681.66667</v>
      </c>
      <c r="B57" s="1">
        <f>IFERROR(__xludf.DUMMYFUNCTION("""COMPUTED_VALUE"""),970.23)</f>
        <v>970.23</v>
      </c>
      <c r="D57" s="2">
        <f>IFERROR(__xludf.DUMMYFUNCTION("""COMPUTED_VALUE"""),45681.66666666667)</f>
        <v>45681.66667</v>
      </c>
      <c r="E57" s="1">
        <f>IFERROR(__xludf.DUMMYFUNCTION("""COMPUTED_VALUE"""),989.07)</f>
        <v>989.07</v>
      </c>
      <c r="G57" s="2">
        <f>IFERROR(__xludf.DUMMYFUNCTION("""COMPUTED_VALUE"""),45681.66666666667)</f>
        <v>45681.66667</v>
      </c>
      <c r="H57" s="1">
        <f>IFERROR(__xludf.DUMMYFUNCTION("""COMPUTED_VALUE"""),961.74)</f>
        <v>961.74</v>
      </c>
      <c r="J57" s="2">
        <f>IFERROR(__xludf.DUMMYFUNCTION("""COMPUTED_VALUE"""),45681.66666666667)</f>
        <v>45681.66667</v>
      </c>
      <c r="K57" s="1">
        <f>IFERROR(__xludf.DUMMYFUNCTION("""COMPUTED_VALUE"""),987.1)</f>
        <v>987.1</v>
      </c>
      <c r="M57" s="2">
        <f>IFERROR(__xludf.DUMMYFUNCTION("""COMPUTED_VALUE"""),45681.66666666667)</f>
        <v>45681.66667</v>
      </c>
      <c r="N57" s="1">
        <f>IFERROR(__xludf.DUMMYFUNCTION("""COMPUTED_VALUE"""),1.12700067E8)</f>
        <v>112700067</v>
      </c>
    </row>
    <row r="58">
      <c r="A58" s="2">
        <f>IFERROR(__xludf.DUMMYFUNCTION("""COMPUTED_VALUE"""),45688.66666666667)</f>
        <v>45688.66667</v>
      </c>
      <c r="B58" s="1">
        <f>IFERROR(__xludf.DUMMYFUNCTION("""COMPUTED_VALUE"""),994.2)</f>
        <v>994.2</v>
      </c>
      <c r="D58" s="2">
        <f>IFERROR(__xludf.DUMMYFUNCTION("""COMPUTED_VALUE"""),45688.66666666667)</f>
        <v>45688.66667</v>
      </c>
      <c r="E58" s="1">
        <f>IFERROR(__xludf.DUMMYFUNCTION("""COMPUTED_VALUE"""),1020.38)</f>
        <v>1020.38</v>
      </c>
      <c r="G58" s="2">
        <f>IFERROR(__xludf.DUMMYFUNCTION("""COMPUTED_VALUE"""),45688.66666666667)</f>
        <v>45688.66667</v>
      </c>
      <c r="H58" s="1">
        <f>IFERROR(__xludf.DUMMYFUNCTION("""COMPUTED_VALUE"""),962.06)</f>
        <v>962.06</v>
      </c>
      <c r="J58" s="2">
        <f>IFERROR(__xludf.DUMMYFUNCTION("""COMPUTED_VALUE"""),45688.66666666667)</f>
        <v>45688.66667</v>
      </c>
      <c r="K58" s="1">
        <f>IFERROR(__xludf.DUMMYFUNCTION("""COMPUTED_VALUE"""),970.66)</f>
        <v>970.66</v>
      </c>
      <c r="M58" s="2">
        <f>IFERROR(__xludf.DUMMYFUNCTION("""COMPUTED_VALUE"""),45688.66666666667)</f>
        <v>45688.66667</v>
      </c>
      <c r="N58" s="1">
        <f>IFERROR(__xludf.DUMMYFUNCTION("""COMPUTED_VALUE"""),2.04159871E8)</f>
        <v>204159871</v>
      </c>
    </row>
    <row r="59">
      <c r="A59" s="2">
        <f>IFERROR(__xludf.DUMMYFUNCTION("""COMPUTED_VALUE"""),45695.66666666667)</f>
        <v>45695.66667</v>
      </c>
      <c r="B59" s="1">
        <f>IFERROR(__xludf.DUMMYFUNCTION("""COMPUTED_VALUE"""),966.9)</f>
        <v>966.9</v>
      </c>
      <c r="D59" s="2">
        <f>IFERROR(__xludf.DUMMYFUNCTION("""COMPUTED_VALUE"""),45695.66666666667)</f>
        <v>45695.66667</v>
      </c>
      <c r="E59" s="1">
        <f>IFERROR(__xludf.DUMMYFUNCTION("""COMPUTED_VALUE"""),995.21)</f>
        <v>995.21</v>
      </c>
      <c r="G59" s="2">
        <f>IFERROR(__xludf.DUMMYFUNCTION("""COMPUTED_VALUE"""),45695.66666666667)</f>
        <v>45695.66667</v>
      </c>
      <c r="H59" s="1">
        <f>IFERROR(__xludf.DUMMYFUNCTION("""COMPUTED_VALUE"""),959.27)</f>
        <v>959.27</v>
      </c>
      <c r="J59" s="2">
        <f>IFERROR(__xludf.DUMMYFUNCTION("""COMPUTED_VALUE"""),45695.66666666667)</f>
        <v>45695.66667</v>
      </c>
      <c r="K59" s="1">
        <f>IFERROR(__xludf.DUMMYFUNCTION("""COMPUTED_VALUE"""),966.78)</f>
        <v>966.78</v>
      </c>
      <c r="M59" s="2">
        <f>IFERROR(__xludf.DUMMYFUNCTION("""COMPUTED_VALUE"""),45695.66666666667)</f>
        <v>45695.66667</v>
      </c>
      <c r="N59" s="1">
        <f>IFERROR(__xludf.DUMMYFUNCTION("""COMPUTED_VALUE"""),1.23190709E8)</f>
        <v>123190709</v>
      </c>
    </row>
    <row r="60">
      <c r="A60" s="2">
        <f>IFERROR(__xludf.DUMMYFUNCTION("""COMPUTED_VALUE"""),45702.66666666667)</f>
        <v>45702.66667</v>
      </c>
      <c r="B60" s="1">
        <f>IFERROR(__xludf.DUMMYFUNCTION("""COMPUTED_VALUE"""),966.95)</f>
        <v>966.95</v>
      </c>
      <c r="D60" s="2">
        <f>IFERROR(__xludf.DUMMYFUNCTION("""COMPUTED_VALUE"""),45702.66666666667)</f>
        <v>45702.66667</v>
      </c>
      <c r="E60" s="1">
        <f>IFERROR(__xludf.DUMMYFUNCTION("""COMPUTED_VALUE"""),969.67)</f>
        <v>969.67</v>
      </c>
      <c r="G60" s="2">
        <f>IFERROR(__xludf.DUMMYFUNCTION("""COMPUTED_VALUE"""),45702.66666666667)</f>
        <v>45702.66667</v>
      </c>
      <c r="H60" s="1">
        <f>IFERROR(__xludf.DUMMYFUNCTION("""COMPUTED_VALUE"""),942.02)</f>
        <v>942.02</v>
      </c>
      <c r="J60" s="2">
        <f>IFERROR(__xludf.DUMMYFUNCTION("""COMPUTED_VALUE"""),45702.66666666667)</f>
        <v>45702.66667</v>
      </c>
      <c r="K60" s="1">
        <f>IFERROR(__xludf.DUMMYFUNCTION("""COMPUTED_VALUE"""),948.97)</f>
        <v>948.97</v>
      </c>
      <c r="M60" s="2">
        <f>IFERROR(__xludf.DUMMYFUNCTION("""COMPUTED_VALUE"""),45702.66666666667)</f>
        <v>45702.66667</v>
      </c>
      <c r="N60" s="1">
        <f>IFERROR(__xludf.DUMMYFUNCTION("""COMPUTED_VALUE"""),9.4810116E7)</f>
        <v>94810116</v>
      </c>
    </row>
    <row r="61">
      <c r="A61" s="2">
        <f>IFERROR(__xludf.DUMMYFUNCTION("""COMPUTED_VALUE"""),45709.66666666667)</f>
        <v>45709.66667</v>
      </c>
      <c r="B61" s="1">
        <f>IFERROR(__xludf.DUMMYFUNCTION("""COMPUTED_VALUE"""),942.41)</f>
        <v>942.41</v>
      </c>
      <c r="D61" s="2">
        <f>IFERROR(__xludf.DUMMYFUNCTION("""COMPUTED_VALUE"""),45709.66666666667)</f>
        <v>45709.66667</v>
      </c>
      <c r="E61" s="1">
        <f>IFERROR(__xludf.DUMMYFUNCTION("""COMPUTED_VALUE"""),969.16)</f>
        <v>969.16</v>
      </c>
      <c r="G61" s="2">
        <f>IFERROR(__xludf.DUMMYFUNCTION("""COMPUTED_VALUE"""),45709.66666666667)</f>
        <v>45709.66667</v>
      </c>
      <c r="H61" s="1">
        <f>IFERROR(__xludf.DUMMYFUNCTION("""COMPUTED_VALUE"""),935.6)</f>
        <v>935.6</v>
      </c>
      <c r="J61" s="2">
        <f>IFERROR(__xludf.DUMMYFUNCTION("""COMPUTED_VALUE"""),45709.66666666667)</f>
        <v>45709.66667</v>
      </c>
      <c r="K61" s="1">
        <f>IFERROR(__xludf.DUMMYFUNCTION("""COMPUTED_VALUE"""),952.82)</f>
        <v>952.82</v>
      </c>
      <c r="M61" s="2">
        <f>IFERROR(__xludf.DUMMYFUNCTION("""COMPUTED_VALUE"""),45709.66666666667)</f>
        <v>45709.66667</v>
      </c>
      <c r="N61" s="1">
        <f>IFERROR(__xludf.DUMMYFUNCTION("""COMPUTED_VALUE"""),1.26597868E8)</f>
        <v>126597868</v>
      </c>
    </row>
    <row r="62">
      <c r="A62" s="2">
        <f>IFERROR(__xludf.DUMMYFUNCTION("""COMPUTED_VALUE"""),45716.66666666667)</f>
        <v>45716.66667</v>
      </c>
      <c r="B62" s="1">
        <f>IFERROR(__xludf.DUMMYFUNCTION("""COMPUTED_VALUE"""),952.96)</f>
        <v>952.96</v>
      </c>
      <c r="D62" s="2">
        <f>IFERROR(__xludf.DUMMYFUNCTION("""COMPUTED_VALUE"""),45716.66666666667)</f>
        <v>45716.66667</v>
      </c>
      <c r="E62" s="1">
        <f>IFERROR(__xludf.DUMMYFUNCTION("""COMPUTED_VALUE"""),992.23)</f>
        <v>992.23</v>
      </c>
      <c r="G62" s="2">
        <f>IFERROR(__xludf.DUMMYFUNCTION("""COMPUTED_VALUE"""),45716.66666666667)</f>
        <v>45716.66667</v>
      </c>
      <c r="H62" s="1">
        <f>IFERROR(__xludf.DUMMYFUNCTION("""COMPUTED_VALUE"""),950.86)</f>
        <v>950.86</v>
      </c>
      <c r="J62" s="2">
        <f>IFERROR(__xludf.DUMMYFUNCTION("""COMPUTED_VALUE"""),45716.66666666667)</f>
        <v>45716.66667</v>
      </c>
      <c r="K62" s="1">
        <f>IFERROR(__xludf.DUMMYFUNCTION("""COMPUTED_VALUE"""),989.36)</f>
        <v>989.36</v>
      </c>
      <c r="M62" s="2">
        <f>IFERROR(__xludf.DUMMYFUNCTION("""COMPUTED_VALUE"""),45716.66666666667)</f>
        <v>45716.66667</v>
      </c>
      <c r="N62" s="1">
        <f>IFERROR(__xludf.DUMMYFUNCTION("""COMPUTED_VALUE"""),1.64875459E8)</f>
        <v>164875459</v>
      </c>
    </row>
    <row r="63">
      <c r="A63" s="2">
        <f>IFERROR(__xludf.DUMMYFUNCTION("""COMPUTED_VALUE"""),45723.66666666667)</f>
        <v>45723.66667</v>
      </c>
      <c r="B63" s="1">
        <f>IFERROR(__xludf.DUMMYFUNCTION("""COMPUTED_VALUE"""),988.98)</f>
        <v>988.98</v>
      </c>
      <c r="D63" s="2">
        <f>IFERROR(__xludf.DUMMYFUNCTION("""COMPUTED_VALUE"""),45723.66666666667)</f>
        <v>45723.66667</v>
      </c>
      <c r="E63" s="1">
        <f>IFERROR(__xludf.DUMMYFUNCTION("""COMPUTED_VALUE"""),1001.75)</f>
        <v>1001.75</v>
      </c>
      <c r="G63" s="2">
        <f>IFERROR(__xludf.DUMMYFUNCTION("""COMPUTED_VALUE"""),45723.66666666667)</f>
        <v>45723.66667</v>
      </c>
      <c r="H63" s="1">
        <f>IFERROR(__xludf.DUMMYFUNCTION("""COMPUTED_VALUE"""),968.74)</f>
        <v>968.74</v>
      </c>
      <c r="J63" s="2">
        <f>IFERROR(__xludf.DUMMYFUNCTION("""COMPUTED_VALUE"""),45723.66666666667)</f>
        <v>45723.66667</v>
      </c>
      <c r="K63" s="1">
        <f>IFERROR(__xludf.DUMMYFUNCTION("""COMPUTED_VALUE"""),989.02)</f>
        <v>989.02</v>
      </c>
      <c r="M63" s="2">
        <f>IFERROR(__xludf.DUMMYFUNCTION("""COMPUTED_VALUE"""),45723.66666666667)</f>
        <v>45723.66667</v>
      </c>
      <c r="N63" s="1">
        <f>IFERROR(__xludf.DUMMYFUNCTION("""COMPUTED_VALUE"""),2.23410774E8)</f>
        <v>223410774</v>
      </c>
    </row>
    <row r="64">
      <c r="A64" s="2">
        <f>IFERROR(__xludf.DUMMYFUNCTION("""COMPUTED_VALUE"""),45730.66666666667)</f>
        <v>45730.66667</v>
      </c>
      <c r="B64" s="1">
        <f>IFERROR(__xludf.DUMMYFUNCTION("""COMPUTED_VALUE"""),985.52)</f>
        <v>985.52</v>
      </c>
      <c r="D64" s="2">
        <f>IFERROR(__xludf.DUMMYFUNCTION("""COMPUTED_VALUE"""),45730.66666666667)</f>
        <v>45730.66667</v>
      </c>
      <c r="E64" s="1">
        <f>IFERROR(__xludf.DUMMYFUNCTION("""COMPUTED_VALUE"""),1002.56)</f>
        <v>1002.56</v>
      </c>
      <c r="G64" s="2">
        <f>IFERROR(__xludf.DUMMYFUNCTION("""COMPUTED_VALUE"""),45730.66666666667)</f>
        <v>45730.66667</v>
      </c>
      <c r="H64" s="1">
        <f>IFERROR(__xludf.DUMMYFUNCTION("""COMPUTED_VALUE"""),979.53)</f>
        <v>979.53</v>
      </c>
      <c r="J64" s="2">
        <f>IFERROR(__xludf.DUMMYFUNCTION("""COMPUTED_VALUE"""),45730.66666666667)</f>
        <v>45730.66667</v>
      </c>
      <c r="K64" s="1">
        <f>IFERROR(__xludf.DUMMYFUNCTION("""COMPUTED_VALUE"""),999.21)</f>
        <v>999.21</v>
      </c>
      <c r="M64" s="2">
        <f>IFERROR(__xludf.DUMMYFUNCTION("""COMPUTED_VALUE"""),45730.66666666667)</f>
        <v>45730.66667</v>
      </c>
      <c r="N64" s="1">
        <f>IFERROR(__xludf.DUMMYFUNCTION("""COMPUTED_VALUE"""),1.37558259E8)</f>
        <v>137558259</v>
      </c>
    </row>
    <row r="65">
      <c r="A65" s="2">
        <f>IFERROR(__xludf.DUMMYFUNCTION("""COMPUTED_VALUE"""),45737.66666666667)</f>
        <v>45737.66667</v>
      </c>
      <c r="B65" s="1">
        <f>IFERROR(__xludf.DUMMYFUNCTION("""COMPUTED_VALUE"""),996.13)</f>
        <v>996.13</v>
      </c>
      <c r="D65" s="2">
        <f>IFERROR(__xludf.DUMMYFUNCTION("""COMPUTED_VALUE"""),45737.66666666667)</f>
        <v>45737.66667</v>
      </c>
      <c r="E65" s="1">
        <f>IFERROR(__xludf.DUMMYFUNCTION("""COMPUTED_VALUE"""),1040.66)</f>
        <v>1040.66</v>
      </c>
      <c r="G65" s="2">
        <f>IFERROR(__xludf.DUMMYFUNCTION("""COMPUTED_VALUE"""),45737.66666666667)</f>
        <v>45737.66667</v>
      </c>
      <c r="H65" s="1">
        <f>IFERROR(__xludf.DUMMYFUNCTION("""COMPUTED_VALUE"""),993.61)</f>
        <v>993.61</v>
      </c>
      <c r="J65" s="2">
        <f>IFERROR(__xludf.DUMMYFUNCTION("""COMPUTED_VALUE"""),45737.66666666667)</f>
        <v>45737.66667</v>
      </c>
      <c r="K65" s="1">
        <f>IFERROR(__xludf.DUMMYFUNCTION("""COMPUTED_VALUE"""),1028.72)</f>
        <v>1028.72</v>
      </c>
      <c r="M65" s="2">
        <f>IFERROR(__xludf.DUMMYFUNCTION("""COMPUTED_VALUE"""),45737.66666666667)</f>
        <v>45737.66667</v>
      </c>
      <c r="N65" s="1">
        <f>IFERROR(__xludf.DUMMYFUNCTION("""COMPUTED_VALUE"""),1.14840013E8)</f>
        <v>114840013</v>
      </c>
    </row>
    <row r="66">
      <c r="A66" s="2">
        <f>IFERROR(__xludf.DUMMYFUNCTION("""COMPUTED_VALUE"""),45744.66666666667)</f>
        <v>45744.66667</v>
      </c>
      <c r="B66" s="1">
        <f>IFERROR(__xludf.DUMMYFUNCTION("""COMPUTED_VALUE"""),1032.31)</f>
        <v>1032.31</v>
      </c>
      <c r="D66" s="2">
        <f>IFERROR(__xludf.DUMMYFUNCTION("""COMPUTED_VALUE"""),45744.66666666667)</f>
        <v>45744.66667</v>
      </c>
      <c r="E66" s="1">
        <f>IFERROR(__xludf.DUMMYFUNCTION("""COMPUTED_VALUE"""),1060.45)</f>
        <v>1060.45</v>
      </c>
      <c r="G66" s="2">
        <f>IFERROR(__xludf.DUMMYFUNCTION("""COMPUTED_VALUE"""),45744.66666666667)</f>
        <v>45744.66667</v>
      </c>
      <c r="H66" s="1">
        <f>IFERROR(__xludf.DUMMYFUNCTION("""COMPUTED_VALUE"""),1026.7)</f>
        <v>1026.7</v>
      </c>
      <c r="J66" s="2">
        <f>IFERROR(__xludf.DUMMYFUNCTION("""COMPUTED_VALUE"""),45744.66666666667)</f>
        <v>45744.66667</v>
      </c>
      <c r="K66" s="1">
        <f>IFERROR(__xludf.DUMMYFUNCTION("""COMPUTED_VALUE"""),1058.71)</f>
        <v>1058.71</v>
      </c>
      <c r="M66" s="2">
        <f>IFERROR(__xludf.DUMMYFUNCTION("""COMPUTED_VALUE"""),45744.66666666667)</f>
        <v>45744.66667</v>
      </c>
      <c r="N66" s="1">
        <f>IFERROR(__xludf.DUMMYFUNCTION("""COMPUTED_VALUE"""),7.0595216E7)</f>
        <v>70595216</v>
      </c>
    </row>
    <row r="67">
      <c r="A67" s="2">
        <f>IFERROR(__xludf.DUMMYFUNCTION("""COMPUTED_VALUE"""),45751.66666666667)</f>
        <v>45751.66667</v>
      </c>
      <c r="B67" s="1">
        <f>IFERROR(__xludf.DUMMYFUNCTION("""COMPUTED_VALUE"""),1059.89)</f>
        <v>1059.89</v>
      </c>
      <c r="D67" s="2">
        <f>IFERROR(__xludf.DUMMYFUNCTION("""COMPUTED_VALUE"""),45751.66666666667)</f>
        <v>45751.66667</v>
      </c>
      <c r="E67" s="1">
        <f>IFERROR(__xludf.DUMMYFUNCTION("""COMPUTED_VALUE"""),1095.11)</f>
        <v>1095.11</v>
      </c>
      <c r="G67" s="2">
        <f>IFERROR(__xludf.DUMMYFUNCTION("""COMPUTED_VALUE"""),45751.66666666667)</f>
        <v>45751.66667</v>
      </c>
      <c r="H67" s="1">
        <f>IFERROR(__xludf.DUMMYFUNCTION("""COMPUTED_VALUE"""),1034.61)</f>
        <v>1034.61</v>
      </c>
      <c r="J67" s="2">
        <f>IFERROR(__xludf.DUMMYFUNCTION("""COMPUTED_VALUE"""),45751.66666666667)</f>
        <v>45751.66667</v>
      </c>
      <c r="K67" s="1">
        <f>IFERROR(__xludf.DUMMYFUNCTION("""COMPUTED_VALUE"""),1041.22)</f>
        <v>1041.22</v>
      </c>
      <c r="M67" s="2">
        <f>IFERROR(__xludf.DUMMYFUNCTION("""COMPUTED_VALUE"""),45751.66666666667)</f>
        <v>45751.66667</v>
      </c>
      <c r="N67" s="1">
        <f>IFERROR(__xludf.DUMMYFUNCTION("""COMPUTED_VALUE"""),1.05022504E8)</f>
        <v>105022504</v>
      </c>
    </row>
    <row r="68">
      <c r="A68" s="2">
        <f>IFERROR(__xludf.DUMMYFUNCTION("""COMPUTED_VALUE"""),45758.66666666667)</f>
        <v>45758.66667</v>
      </c>
      <c r="B68" s="1">
        <f>IFERROR(__xludf.DUMMYFUNCTION("""COMPUTED_VALUE"""),1010.62)</f>
        <v>1010.62</v>
      </c>
      <c r="D68" s="2">
        <f>IFERROR(__xludf.DUMMYFUNCTION("""COMPUTED_VALUE"""),45758.66666666667)</f>
        <v>45758.66667</v>
      </c>
      <c r="E68" s="1">
        <f>IFERROR(__xludf.DUMMYFUNCTION("""COMPUTED_VALUE"""),1067.67)</f>
        <v>1067.67</v>
      </c>
      <c r="G68" s="2">
        <f>IFERROR(__xludf.DUMMYFUNCTION("""COMPUTED_VALUE"""),45758.66666666667)</f>
        <v>45758.66667</v>
      </c>
      <c r="H68" s="1">
        <f>IFERROR(__xludf.DUMMYFUNCTION("""COMPUTED_VALUE"""),989.79)</f>
        <v>989.79</v>
      </c>
      <c r="J68" s="2">
        <f>IFERROR(__xludf.DUMMYFUNCTION("""COMPUTED_VALUE"""),45758.66666666667)</f>
        <v>45758.66667</v>
      </c>
      <c r="K68" s="1">
        <f>IFERROR(__xludf.DUMMYFUNCTION("""COMPUTED_VALUE"""),1060.53)</f>
        <v>1060.53</v>
      </c>
      <c r="M68" s="2">
        <f>IFERROR(__xludf.DUMMYFUNCTION("""COMPUTED_VALUE"""),45758.66666666667)</f>
        <v>45758.66667</v>
      </c>
      <c r="N68" s="1">
        <f>IFERROR(__xludf.DUMMYFUNCTION("""COMPUTED_VALUE"""),1.38170836E8)</f>
        <v>138170836</v>
      </c>
    </row>
    <row r="69">
      <c r="A69" s="2">
        <f>IFERROR(__xludf.DUMMYFUNCTION("""COMPUTED_VALUE"""),45764.66666666667)</f>
        <v>45764.66667</v>
      </c>
      <c r="B69" s="1">
        <f>IFERROR(__xludf.DUMMYFUNCTION("""COMPUTED_VALUE"""),1064.89)</f>
        <v>1064.89</v>
      </c>
      <c r="D69" s="2">
        <f>IFERROR(__xludf.DUMMYFUNCTION("""COMPUTED_VALUE"""),45764.66666666667)</f>
        <v>45764.66667</v>
      </c>
      <c r="E69" s="1">
        <f>IFERROR(__xludf.DUMMYFUNCTION("""COMPUTED_VALUE"""),1082.01)</f>
        <v>1082.01</v>
      </c>
      <c r="G69" s="2">
        <f>IFERROR(__xludf.DUMMYFUNCTION("""COMPUTED_VALUE"""),45764.66666666667)</f>
        <v>45764.66667</v>
      </c>
      <c r="H69" s="1">
        <f>IFERROR(__xludf.DUMMYFUNCTION("""COMPUTED_VALUE"""),1054.24)</f>
        <v>1054.24</v>
      </c>
      <c r="J69" s="2">
        <f>IFERROR(__xludf.DUMMYFUNCTION("""COMPUTED_VALUE"""),45764.66666666667)</f>
        <v>45764.66667</v>
      </c>
      <c r="K69" s="1">
        <f>IFERROR(__xludf.DUMMYFUNCTION("""COMPUTED_VALUE"""),1074.95)</f>
        <v>1074.95</v>
      </c>
      <c r="M69" s="2">
        <f>IFERROR(__xludf.DUMMYFUNCTION("""COMPUTED_VALUE"""),45764.66666666667)</f>
        <v>45764.66667</v>
      </c>
      <c r="N69" s="1">
        <f>IFERROR(__xludf.DUMMYFUNCTION("""COMPUTED_VALUE"""),5.2268103E7)</f>
        <v>52268103</v>
      </c>
    </row>
    <row r="70">
      <c r="A70" s="2">
        <f>IFERROR(__xludf.DUMMYFUNCTION("""COMPUTED_VALUE"""),45772.66666666667)</f>
        <v>45772.66667</v>
      </c>
      <c r="B70" s="1">
        <f>IFERROR(__xludf.DUMMYFUNCTION("""COMPUTED_VALUE"""),1082.41)</f>
        <v>1082.41</v>
      </c>
      <c r="D70" s="2">
        <f>IFERROR(__xludf.DUMMYFUNCTION("""COMPUTED_VALUE"""),45772.66666666667)</f>
        <v>45772.66667</v>
      </c>
      <c r="E70" s="1">
        <f>IFERROR(__xludf.DUMMYFUNCTION("""COMPUTED_VALUE"""),1083.49)</f>
        <v>1083.49</v>
      </c>
      <c r="G70" s="2">
        <f>IFERROR(__xludf.DUMMYFUNCTION("""COMPUTED_VALUE"""),45772.66666666667)</f>
        <v>45772.66667</v>
      </c>
      <c r="H70" s="1">
        <f>IFERROR(__xludf.DUMMYFUNCTION("""COMPUTED_VALUE"""),1041.53)</f>
        <v>1041.53</v>
      </c>
      <c r="J70" s="2">
        <f>IFERROR(__xludf.DUMMYFUNCTION("""COMPUTED_VALUE"""),45772.66666666667)</f>
        <v>45772.66667</v>
      </c>
      <c r="K70" s="1">
        <f>IFERROR(__xludf.DUMMYFUNCTION("""COMPUTED_VALUE"""),1082.48)</f>
        <v>1082.48</v>
      </c>
      <c r="M70" s="2">
        <f>IFERROR(__xludf.DUMMYFUNCTION("""COMPUTED_VALUE"""),45772.66666666667)</f>
        <v>45772.66667</v>
      </c>
      <c r="N70" s="1">
        <f>IFERROR(__xludf.DUMMYFUNCTION("""COMPUTED_VALUE"""),6.0142588E7)</f>
        <v>60142588</v>
      </c>
    </row>
    <row r="71">
      <c r="A71" s="2">
        <f>IFERROR(__xludf.DUMMYFUNCTION("""COMPUTED_VALUE"""),45779.66666666667)</f>
        <v>45779.66667</v>
      </c>
      <c r="B71" s="1">
        <f>IFERROR(__xludf.DUMMYFUNCTION("""COMPUTED_VALUE"""),1085.39)</f>
        <v>1085.39</v>
      </c>
      <c r="D71" s="2">
        <f>IFERROR(__xludf.DUMMYFUNCTION("""COMPUTED_VALUE"""),45779.66666666667)</f>
        <v>45779.66667</v>
      </c>
      <c r="E71" s="1">
        <f>IFERROR(__xludf.DUMMYFUNCTION("""COMPUTED_VALUE"""),1132.78)</f>
        <v>1132.78</v>
      </c>
      <c r="G71" s="2">
        <f>IFERROR(__xludf.DUMMYFUNCTION("""COMPUTED_VALUE"""),45779.66666666667)</f>
        <v>45779.66667</v>
      </c>
      <c r="H71" s="1">
        <f>IFERROR(__xludf.DUMMYFUNCTION("""COMPUTED_VALUE"""),1079.96)</f>
        <v>1079.96</v>
      </c>
      <c r="J71" s="2">
        <f>IFERROR(__xludf.DUMMYFUNCTION("""COMPUTED_VALUE"""),45779.66666666667)</f>
        <v>45779.66667</v>
      </c>
      <c r="K71" s="1">
        <f>IFERROR(__xludf.DUMMYFUNCTION("""COMPUTED_VALUE"""),1129.67)</f>
        <v>1129.67</v>
      </c>
      <c r="M71" s="2">
        <f>IFERROR(__xludf.DUMMYFUNCTION("""COMPUTED_VALUE"""),45779.66666666667)</f>
        <v>45779.66667</v>
      </c>
      <c r="N71" s="1">
        <f>IFERROR(__xludf.DUMMYFUNCTION("""COMPUTED_VALUE"""),6.6080946E7)</f>
        <v>66080946</v>
      </c>
    </row>
    <row r="72">
      <c r="A72" s="2">
        <f>IFERROR(__xludf.DUMMYFUNCTION("""COMPUTED_VALUE"""),45786.66666666667)</f>
        <v>45786.66667</v>
      </c>
      <c r="B72" s="1">
        <f>IFERROR(__xludf.DUMMYFUNCTION("""COMPUTED_VALUE"""),1135.89)</f>
        <v>1135.89</v>
      </c>
      <c r="D72" s="2">
        <f>IFERROR(__xludf.DUMMYFUNCTION("""COMPUTED_VALUE"""),45786.66666666667)</f>
        <v>45786.66667</v>
      </c>
      <c r="E72" s="1">
        <f>IFERROR(__xludf.DUMMYFUNCTION("""COMPUTED_VALUE"""),1174.39)</f>
        <v>1174.39</v>
      </c>
      <c r="G72" s="2">
        <f>IFERROR(__xludf.DUMMYFUNCTION("""COMPUTED_VALUE"""),45786.66666666667)</f>
        <v>45786.66667</v>
      </c>
      <c r="H72" s="1">
        <f>IFERROR(__xludf.DUMMYFUNCTION("""COMPUTED_VALUE"""),1105.17)</f>
        <v>1105.17</v>
      </c>
      <c r="J72" s="2">
        <f>IFERROR(__xludf.DUMMYFUNCTION("""COMPUTED_VALUE"""),45786.66666666667)</f>
        <v>45786.66667</v>
      </c>
      <c r="K72" s="1">
        <f>IFERROR(__xludf.DUMMYFUNCTION("""COMPUTED_VALUE"""),1109.11)</f>
        <v>1109.11</v>
      </c>
      <c r="M72" s="2">
        <f>IFERROR(__xludf.DUMMYFUNCTION("""COMPUTED_VALUE"""),45786.66666666667)</f>
        <v>45786.66667</v>
      </c>
      <c r="N72" s="1">
        <f>IFERROR(__xludf.DUMMYFUNCTION("""COMPUTED_VALUE"""),6.9718925E7)</f>
        <v>69718925</v>
      </c>
    </row>
    <row r="73">
      <c r="A73" s="2">
        <f>IFERROR(__xludf.DUMMYFUNCTION("""COMPUTED_VALUE"""),45793.66666666667)</f>
        <v>45793.66667</v>
      </c>
      <c r="B73" s="1">
        <f>IFERROR(__xludf.DUMMYFUNCTION("""COMPUTED_VALUE"""),1091.93)</f>
        <v>1091.93</v>
      </c>
      <c r="D73" s="2">
        <f>IFERROR(__xludf.DUMMYFUNCTION("""COMPUTED_VALUE"""),45793.66666666667)</f>
        <v>45793.66667</v>
      </c>
      <c r="E73" s="1">
        <f>IFERROR(__xludf.DUMMYFUNCTION("""COMPUTED_VALUE"""),1142.43)</f>
        <v>1142.43</v>
      </c>
      <c r="G73" s="2">
        <f>IFERROR(__xludf.DUMMYFUNCTION("""COMPUTED_VALUE"""),45793.66666666667)</f>
        <v>45793.66667</v>
      </c>
      <c r="H73" s="1">
        <f>IFERROR(__xludf.DUMMYFUNCTION("""COMPUTED_VALUE"""),1076.56)</f>
        <v>1076.56</v>
      </c>
      <c r="J73" s="2">
        <f>IFERROR(__xludf.DUMMYFUNCTION("""COMPUTED_VALUE"""),45793.66666666667)</f>
        <v>45793.66667</v>
      </c>
      <c r="K73" s="1">
        <f>IFERROR(__xludf.DUMMYFUNCTION("""COMPUTED_VALUE"""),1142.05)</f>
        <v>1142.05</v>
      </c>
      <c r="M73" s="2">
        <f>IFERROR(__xludf.DUMMYFUNCTION("""COMPUTED_VALUE"""),45793.66666666667)</f>
        <v>45793.66667</v>
      </c>
      <c r="N73" s="1">
        <f>IFERROR(__xludf.DUMMYFUNCTION("""COMPUTED_VALUE"""),7.6891974E7)</f>
        <v>76891974</v>
      </c>
    </row>
    <row r="74">
      <c r="A74" s="2">
        <f>IFERROR(__xludf.DUMMYFUNCTION("""COMPUTED_VALUE"""),45800.66666666667)</f>
        <v>45800.66667</v>
      </c>
      <c r="B74" s="1">
        <f>IFERROR(__xludf.DUMMYFUNCTION("""COMPUTED_VALUE"""),1143.64)</f>
        <v>1143.64</v>
      </c>
      <c r="D74" s="2">
        <f>IFERROR(__xludf.DUMMYFUNCTION("""COMPUTED_VALUE"""),45800.66666666667)</f>
        <v>45800.66667</v>
      </c>
      <c r="E74" s="1">
        <f>IFERROR(__xludf.DUMMYFUNCTION("""COMPUTED_VALUE"""),1161.59)</f>
        <v>1161.59</v>
      </c>
      <c r="G74" s="2">
        <f>IFERROR(__xludf.DUMMYFUNCTION("""COMPUTED_VALUE"""),45800.66666666667)</f>
        <v>45800.66667</v>
      </c>
      <c r="H74" s="1">
        <f>IFERROR(__xludf.DUMMYFUNCTION("""COMPUTED_VALUE"""),1129.36)</f>
        <v>1129.36</v>
      </c>
      <c r="J74" s="2">
        <f>IFERROR(__xludf.DUMMYFUNCTION("""COMPUTED_VALUE"""),45800.66666666667)</f>
        <v>45800.66667</v>
      </c>
      <c r="K74" s="1">
        <f>IFERROR(__xludf.DUMMYFUNCTION("""COMPUTED_VALUE"""),1141.08)</f>
        <v>1141.08</v>
      </c>
      <c r="M74" s="2">
        <f>IFERROR(__xludf.DUMMYFUNCTION("""COMPUTED_VALUE"""),45800.66666666667)</f>
        <v>45800.66667</v>
      </c>
      <c r="N74" s="1">
        <f>IFERROR(__xludf.DUMMYFUNCTION("""COMPUTED_VALUE"""),4.5330037E7)</f>
        <v>45330037</v>
      </c>
    </row>
    <row r="75">
      <c r="A75" s="2">
        <f>IFERROR(__xludf.DUMMYFUNCTION("""COMPUTED_VALUE"""),45807.66666666667)</f>
        <v>45807.66667</v>
      </c>
      <c r="B75" s="1">
        <f>IFERROR(__xludf.DUMMYFUNCTION("""COMPUTED_VALUE"""),1145.14)</f>
        <v>1145.14</v>
      </c>
      <c r="D75" s="2">
        <f>IFERROR(__xludf.DUMMYFUNCTION("""COMPUTED_VALUE"""),45807.66666666667)</f>
        <v>45807.66667</v>
      </c>
      <c r="E75" s="1">
        <f>IFERROR(__xludf.DUMMYFUNCTION("""COMPUTED_VALUE"""),1155.14)</f>
        <v>1155.14</v>
      </c>
      <c r="G75" s="2">
        <f>IFERROR(__xludf.DUMMYFUNCTION("""COMPUTED_VALUE"""),45807.66666666667)</f>
        <v>45807.66667</v>
      </c>
      <c r="H75" s="1">
        <f>IFERROR(__xludf.DUMMYFUNCTION("""COMPUTED_VALUE"""),1128.01)</f>
        <v>1128.01</v>
      </c>
      <c r="J75" s="2">
        <f>IFERROR(__xludf.DUMMYFUNCTION("""COMPUTED_VALUE"""),45807.66666666667)</f>
        <v>45807.66667</v>
      </c>
      <c r="K75" s="1">
        <f>IFERROR(__xludf.DUMMYFUNCTION("""COMPUTED_VALUE"""),1144.36)</f>
        <v>1144.36</v>
      </c>
      <c r="M75" s="2">
        <f>IFERROR(__xludf.DUMMYFUNCTION("""COMPUTED_VALUE"""),45807.66666666667)</f>
        <v>45807.66667</v>
      </c>
      <c r="N75" s="1">
        <f>IFERROR(__xludf.DUMMYFUNCTION("""COMPUTED_VALUE"""),1.11651094E8)</f>
        <v>111651094</v>
      </c>
    </row>
    <row r="76">
      <c r="A76" s="2">
        <f>IFERROR(__xludf.DUMMYFUNCTION("""COMPUTED_VALUE"""),45814.66666666667)</f>
        <v>45814.66667</v>
      </c>
      <c r="B76" s="1">
        <f>IFERROR(__xludf.DUMMYFUNCTION("""COMPUTED_VALUE"""),1142.01)</f>
        <v>1142.01</v>
      </c>
      <c r="D76" s="2">
        <f>IFERROR(__xludf.DUMMYFUNCTION("""COMPUTED_VALUE"""),45814.66666666667)</f>
        <v>45814.66667</v>
      </c>
      <c r="E76" s="1">
        <f>IFERROR(__xludf.DUMMYFUNCTION("""COMPUTED_VALUE"""),1164.79)</f>
        <v>1164.79</v>
      </c>
      <c r="G76" s="2">
        <f>IFERROR(__xludf.DUMMYFUNCTION("""COMPUTED_VALUE"""),45814.66666666667)</f>
        <v>45814.66667</v>
      </c>
      <c r="H76" s="1">
        <f>IFERROR(__xludf.DUMMYFUNCTION("""COMPUTED_VALUE"""),1129.47)</f>
        <v>1129.47</v>
      </c>
      <c r="J76" s="2">
        <f>IFERROR(__xludf.DUMMYFUNCTION("""COMPUTED_VALUE"""),45814.66666666667)</f>
        <v>45814.66667</v>
      </c>
      <c r="K76" s="1">
        <f>IFERROR(__xludf.DUMMYFUNCTION("""COMPUTED_VALUE"""),1140.39)</f>
        <v>1140.39</v>
      </c>
      <c r="M76" s="2">
        <f>IFERROR(__xludf.DUMMYFUNCTION("""COMPUTED_VALUE"""),45814.66666666667)</f>
        <v>45814.66667</v>
      </c>
      <c r="N76" s="1">
        <f>IFERROR(__xludf.DUMMYFUNCTION("""COMPUTED_VALUE"""),4.5707567E7)</f>
        <v>45707567</v>
      </c>
    </row>
    <row r="77">
      <c r="A77" s="2">
        <f>IFERROR(__xludf.DUMMYFUNCTION("""COMPUTED_VALUE"""),45821.66666666667)</f>
        <v>45821.66667</v>
      </c>
      <c r="B77" s="1">
        <f>IFERROR(__xludf.DUMMYFUNCTION("""COMPUTED_VALUE"""),1133.73)</f>
        <v>1133.73</v>
      </c>
      <c r="D77" s="2">
        <f>IFERROR(__xludf.DUMMYFUNCTION("""COMPUTED_VALUE"""),45821.66666666667)</f>
        <v>45821.66667</v>
      </c>
      <c r="E77" s="1">
        <f>IFERROR(__xludf.DUMMYFUNCTION("""COMPUTED_VALUE"""),1181.18)</f>
        <v>1181.18</v>
      </c>
      <c r="G77" s="2">
        <f>IFERROR(__xludf.DUMMYFUNCTION("""COMPUTED_VALUE"""),45821.66666666667)</f>
        <v>45821.66667</v>
      </c>
      <c r="H77" s="1">
        <f>IFERROR(__xludf.DUMMYFUNCTION("""COMPUTED_VALUE"""),1118.39)</f>
        <v>1118.39</v>
      </c>
      <c r="J77" s="2">
        <f>IFERROR(__xludf.DUMMYFUNCTION("""COMPUTED_VALUE"""),45821.66666666667)</f>
        <v>45821.66667</v>
      </c>
      <c r="K77" s="1">
        <f>IFERROR(__xludf.DUMMYFUNCTION("""COMPUTED_VALUE"""),1174.59)</f>
        <v>1174.59</v>
      </c>
      <c r="M77" s="2">
        <f>IFERROR(__xludf.DUMMYFUNCTION("""COMPUTED_VALUE"""),45821.66666666667)</f>
        <v>45821.66667</v>
      </c>
      <c r="N77" s="1">
        <f>IFERROR(__xludf.DUMMYFUNCTION("""COMPUTED_VALUE"""),4.581457E7)</f>
        <v>45814570</v>
      </c>
    </row>
    <row r="78">
      <c r="A78" s="2">
        <f>IFERROR(__xludf.DUMMYFUNCTION("""COMPUTED_VALUE"""),45828.66666666667)</f>
        <v>45828.66667</v>
      </c>
      <c r="B78" s="1">
        <f>IFERROR(__xludf.DUMMYFUNCTION("""COMPUTED_VALUE"""),1174.45)</f>
        <v>1174.45</v>
      </c>
      <c r="D78" s="2">
        <f>IFERROR(__xludf.DUMMYFUNCTION("""COMPUTED_VALUE"""),45828.66666666667)</f>
        <v>45828.66667</v>
      </c>
      <c r="E78" s="1">
        <f>IFERROR(__xludf.DUMMYFUNCTION("""COMPUTED_VALUE"""),1192.79)</f>
        <v>1192.79</v>
      </c>
      <c r="G78" s="2">
        <f>IFERROR(__xludf.DUMMYFUNCTION("""COMPUTED_VALUE"""),45828.66666666667)</f>
        <v>45828.66667</v>
      </c>
      <c r="H78" s="1">
        <f>IFERROR(__xludf.DUMMYFUNCTION("""COMPUTED_VALUE"""),1162.02)</f>
        <v>1162.02</v>
      </c>
      <c r="J78" s="2">
        <f>IFERROR(__xludf.DUMMYFUNCTION("""COMPUTED_VALUE"""),45828.66666666667)</f>
        <v>45828.66667</v>
      </c>
      <c r="K78" s="1">
        <f>IFERROR(__xludf.DUMMYFUNCTION("""COMPUTED_VALUE"""),1175.77)</f>
        <v>1175.77</v>
      </c>
      <c r="M78" s="2">
        <f>IFERROR(__xludf.DUMMYFUNCTION("""COMPUTED_VALUE"""),45828.66666666667)</f>
        <v>45828.66667</v>
      </c>
      <c r="N78" s="1">
        <f>IFERROR(__xludf.DUMMYFUNCTION("""COMPUTED_VALUE"""),4.5334719E7)</f>
        <v>45334719</v>
      </c>
    </row>
    <row r="79">
      <c r="A79" s="2">
        <f>IFERROR(__xludf.DUMMYFUNCTION("""COMPUTED_VALUE"""),45835.66666666667)</f>
        <v>45835.66667</v>
      </c>
      <c r="B79" s="1">
        <f>IFERROR(__xludf.DUMMYFUNCTION("""COMPUTED_VALUE"""),1181.18)</f>
        <v>1181.18</v>
      </c>
      <c r="D79" s="2">
        <f>IFERROR(__xludf.DUMMYFUNCTION("""COMPUTED_VALUE"""),45835.66666666667)</f>
        <v>45835.66667</v>
      </c>
      <c r="E79" s="1">
        <f>IFERROR(__xludf.DUMMYFUNCTION("""COMPUTED_VALUE"""),1204.03)</f>
        <v>1204.03</v>
      </c>
      <c r="G79" s="2">
        <f>IFERROR(__xludf.DUMMYFUNCTION("""COMPUTED_VALUE"""),45835.66666666667)</f>
        <v>45835.66667</v>
      </c>
      <c r="H79" s="1">
        <f>IFERROR(__xludf.DUMMYFUNCTION("""COMPUTED_VALUE"""),1159.55)</f>
        <v>1159.55</v>
      </c>
      <c r="J79" s="2">
        <f>IFERROR(__xludf.DUMMYFUNCTION("""COMPUTED_VALUE"""),45835.66666666667)</f>
        <v>45835.66667</v>
      </c>
      <c r="K79" s="1">
        <f>IFERROR(__xludf.DUMMYFUNCTION("""COMPUTED_VALUE"""),1199.78)</f>
        <v>1199.78</v>
      </c>
      <c r="M79" s="2">
        <f>IFERROR(__xludf.DUMMYFUNCTION("""COMPUTED_VALUE"""),45835.66666666667)</f>
        <v>45835.66667</v>
      </c>
      <c r="N79" s="1">
        <f>IFERROR(__xludf.DUMMYFUNCTION("""COMPUTED_VALUE"""),6.2624686E7)</f>
        <v>62624686</v>
      </c>
    </row>
    <row r="80">
      <c r="A80" s="2">
        <f>IFERROR(__xludf.DUMMYFUNCTION("""COMPUTED_VALUE"""),45841.54166666667)</f>
        <v>45841.54167</v>
      </c>
      <c r="B80" s="1">
        <f>IFERROR(__xludf.DUMMYFUNCTION("""COMPUTED_VALUE"""),1200.42)</f>
        <v>1200.42</v>
      </c>
      <c r="D80" s="2">
        <f>IFERROR(__xludf.DUMMYFUNCTION("""COMPUTED_VALUE"""),45841.54166666667)</f>
        <v>45841.54167</v>
      </c>
      <c r="E80" s="1">
        <f>IFERROR(__xludf.DUMMYFUNCTION("""COMPUTED_VALUE"""),1207.98)</f>
        <v>1207.98</v>
      </c>
      <c r="G80" s="2">
        <f>IFERROR(__xludf.DUMMYFUNCTION("""COMPUTED_VALUE"""),45841.54166666667)</f>
        <v>45841.54167</v>
      </c>
      <c r="H80" s="1">
        <f>IFERROR(__xludf.DUMMYFUNCTION("""COMPUTED_VALUE"""),1164.73)</f>
        <v>1164.73</v>
      </c>
      <c r="J80" s="2">
        <f>IFERROR(__xludf.DUMMYFUNCTION("""COMPUTED_VALUE"""),45841.54166666667)</f>
        <v>45841.54167</v>
      </c>
      <c r="K80" s="1">
        <f>IFERROR(__xludf.DUMMYFUNCTION("""COMPUTED_VALUE"""),1186.87)</f>
        <v>1186.87</v>
      </c>
      <c r="M80" s="2">
        <f>IFERROR(__xludf.DUMMYFUNCTION("""COMPUTED_VALUE"""),45841.54166666667)</f>
        <v>45841.54167</v>
      </c>
      <c r="N80" s="1">
        <f>IFERROR(__xludf.DUMMYFUNCTION("""COMPUTED_VALUE"""),4.4525836E7)</f>
        <v>44525836</v>
      </c>
    </row>
    <row r="81">
      <c r="A81" s="2">
        <f>IFERROR(__xludf.DUMMYFUNCTION("""COMPUTED_VALUE"""),45849.66666666667)</f>
        <v>45849.66667</v>
      </c>
      <c r="B81" s="1">
        <f>IFERROR(__xludf.DUMMYFUNCTION("""COMPUTED_VALUE"""),1189.97)</f>
        <v>1189.97</v>
      </c>
      <c r="D81" s="2">
        <f>IFERROR(__xludf.DUMMYFUNCTION("""COMPUTED_VALUE"""),45849.66666666667)</f>
        <v>45849.66667</v>
      </c>
      <c r="E81" s="1">
        <f>IFERROR(__xludf.DUMMYFUNCTION("""COMPUTED_VALUE"""),1209.83)</f>
        <v>1209.83</v>
      </c>
      <c r="G81" s="2">
        <f>IFERROR(__xludf.DUMMYFUNCTION("""COMPUTED_VALUE"""),45849.66666666667)</f>
        <v>45849.66667</v>
      </c>
      <c r="H81" s="1">
        <f>IFERROR(__xludf.DUMMYFUNCTION("""COMPUTED_VALUE"""),1170.06)</f>
        <v>1170.06</v>
      </c>
      <c r="J81" s="2">
        <f>IFERROR(__xludf.DUMMYFUNCTION("""COMPUTED_VALUE"""),45849.66666666667)</f>
        <v>45849.66667</v>
      </c>
      <c r="K81" s="1">
        <f>IFERROR(__xludf.DUMMYFUNCTION("""COMPUTED_VALUE"""),1173.82)</f>
        <v>1173.82</v>
      </c>
      <c r="M81" s="2">
        <f>IFERROR(__xludf.DUMMYFUNCTION("""COMPUTED_VALUE"""),45849.66666666667)</f>
        <v>45849.66667</v>
      </c>
      <c r="N81" s="1">
        <f>IFERROR(__xludf.DUMMYFUNCTION("""COMPUTED_VALUE"""),4.5117067E7)</f>
        <v>45117067</v>
      </c>
    </row>
    <row r="82">
      <c r="A82" s="2">
        <f>IFERROR(__xludf.DUMMYFUNCTION("""COMPUTED_VALUE"""),45856.66666666667)</f>
        <v>45856.66667</v>
      </c>
      <c r="B82" s="1">
        <f>IFERROR(__xludf.DUMMYFUNCTION("""COMPUTED_VALUE"""),1172.94)</f>
        <v>1172.94</v>
      </c>
      <c r="D82" s="2">
        <f>IFERROR(__xludf.DUMMYFUNCTION("""COMPUTED_VALUE"""),45856.66666666667)</f>
        <v>45856.66667</v>
      </c>
      <c r="E82" s="1">
        <f>IFERROR(__xludf.DUMMYFUNCTION("""COMPUTED_VALUE"""),1184.08)</f>
        <v>1184.08</v>
      </c>
      <c r="G82" s="2">
        <f>IFERROR(__xludf.DUMMYFUNCTION("""COMPUTED_VALUE"""),45856.66666666667)</f>
        <v>45856.66667</v>
      </c>
      <c r="H82" s="1">
        <f>IFERROR(__xludf.DUMMYFUNCTION("""COMPUTED_VALUE"""),1159.08)</f>
        <v>1159.08</v>
      </c>
      <c r="J82" s="2">
        <f>IFERROR(__xludf.DUMMYFUNCTION("""COMPUTED_VALUE"""),45856.66666666667)</f>
        <v>45856.66667</v>
      </c>
      <c r="K82" s="1">
        <f>IFERROR(__xludf.DUMMYFUNCTION("""COMPUTED_VALUE"""),1164.66)</f>
        <v>1164.66</v>
      </c>
      <c r="M82" s="2">
        <f>IFERROR(__xludf.DUMMYFUNCTION("""COMPUTED_VALUE"""),45856.66666666667)</f>
        <v>45856.66667</v>
      </c>
      <c r="N82" s="1">
        <f>IFERROR(__xludf.DUMMYFUNCTION("""COMPUTED_VALUE"""),4.1240652E7)</f>
        <v>41240652</v>
      </c>
    </row>
    <row r="83">
      <c r="A83" s="2">
        <f>IFERROR(__xludf.DUMMYFUNCTION("""COMPUTED_VALUE"""),45863.66666666667)</f>
        <v>45863.66667</v>
      </c>
      <c r="B83" s="1">
        <f>IFERROR(__xludf.DUMMYFUNCTION("""COMPUTED_VALUE"""),1160.96)</f>
        <v>1160.96</v>
      </c>
      <c r="D83" s="2">
        <f>IFERROR(__xludf.DUMMYFUNCTION("""COMPUTED_VALUE"""),45863.66666666667)</f>
        <v>45863.66667</v>
      </c>
      <c r="E83" s="1">
        <f>IFERROR(__xludf.DUMMYFUNCTION("""COMPUTED_VALUE"""),1172.2)</f>
        <v>1172.2</v>
      </c>
      <c r="G83" s="2">
        <f>IFERROR(__xludf.DUMMYFUNCTION("""COMPUTED_VALUE"""),45863.66666666667)</f>
        <v>45863.66667</v>
      </c>
      <c r="H83" s="1">
        <f>IFERROR(__xludf.DUMMYFUNCTION("""COMPUTED_VALUE"""),1150.27)</f>
        <v>1150.27</v>
      </c>
      <c r="J83" s="2">
        <f>IFERROR(__xludf.DUMMYFUNCTION("""COMPUTED_VALUE"""),45863.66666666667)</f>
        <v>45863.66667</v>
      </c>
      <c r="K83" s="1">
        <f>IFERROR(__xludf.DUMMYFUNCTION("""COMPUTED_VALUE"""),1153.55)</f>
        <v>1153.55</v>
      </c>
      <c r="M83" s="2">
        <f>IFERROR(__xludf.DUMMYFUNCTION("""COMPUTED_VALUE"""),45863.66666666667)</f>
        <v>45863.66667</v>
      </c>
      <c r="N83" s="1">
        <f>IFERROR(__xludf.DUMMYFUNCTION("""COMPUTED_VALUE"""),3.9996641E7)</f>
        <v>39996641</v>
      </c>
    </row>
    <row r="84">
      <c r="A84" s="2">
        <f>IFERROR(__xludf.DUMMYFUNCTION("""COMPUTED_VALUE"""),45870.66666666667)</f>
        <v>45870.66667</v>
      </c>
      <c r="B84" s="1">
        <f>IFERROR(__xludf.DUMMYFUNCTION("""COMPUTED_VALUE"""),1153.76)</f>
        <v>1153.76</v>
      </c>
      <c r="D84" s="2">
        <f>IFERROR(__xludf.DUMMYFUNCTION("""COMPUTED_VALUE"""),45870.66666666667)</f>
        <v>45870.66667</v>
      </c>
      <c r="E84" s="1">
        <f>IFERROR(__xludf.DUMMYFUNCTION("""COMPUTED_VALUE"""),1160.85)</f>
        <v>1160.85</v>
      </c>
      <c r="G84" s="2">
        <f>IFERROR(__xludf.DUMMYFUNCTION("""COMPUTED_VALUE"""),45870.66666666667)</f>
        <v>45870.66667</v>
      </c>
      <c r="H84" s="1">
        <f>IFERROR(__xludf.DUMMYFUNCTION("""COMPUTED_VALUE"""),1123.82)</f>
        <v>1123.82</v>
      </c>
      <c r="J84" s="2">
        <f>IFERROR(__xludf.DUMMYFUNCTION("""COMPUTED_VALUE"""),45870.66666666667)</f>
        <v>45870.66667</v>
      </c>
      <c r="K84" s="1">
        <f>IFERROR(__xludf.DUMMYFUNCTION("""COMPUTED_VALUE"""),1146.36)</f>
        <v>1146.36</v>
      </c>
      <c r="M84" s="2">
        <f>IFERROR(__xludf.DUMMYFUNCTION("""COMPUTED_VALUE"""),45870.66666666667)</f>
        <v>45870.66667</v>
      </c>
      <c r="N84" s="1">
        <f>IFERROR(__xludf.DUMMYFUNCTION("""COMPUTED_VALUE"""),4.2960888E7)</f>
        <v>42960888</v>
      </c>
    </row>
    <row r="85">
      <c r="A85" s="2">
        <f>IFERROR(__xludf.DUMMYFUNCTION("""COMPUTED_VALUE"""),45877.66666666667)</f>
        <v>45877.66667</v>
      </c>
      <c r="B85" s="1">
        <f>IFERROR(__xludf.DUMMYFUNCTION("""COMPUTED_VALUE"""),1150.32)</f>
        <v>1150.32</v>
      </c>
      <c r="D85" s="2">
        <f>IFERROR(__xludf.DUMMYFUNCTION("""COMPUTED_VALUE"""),45877.66666666667)</f>
        <v>45877.66667</v>
      </c>
      <c r="E85" s="1">
        <f>IFERROR(__xludf.DUMMYFUNCTION("""COMPUTED_VALUE"""),1170.37)</f>
        <v>1170.37</v>
      </c>
      <c r="G85" s="2">
        <f>IFERROR(__xludf.DUMMYFUNCTION("""COMPUTED_VALUE"""),45877.66666666667)</f>
        <v>45877.66667</v>
      </c>
      <c r="H85" s="1">
        <f>IFERROR(__xludf.DUMMYFUNCTION("""COMPUTED_VALUE"""),1107.77)</f>
        <v>1107.77</v>
      </c>
      <c r="J85" s="2">
        <f>IFERROR(__xludf.DUMMYFUNCTION("""COMPUTED_VALUE"""),45877.66666666667)</f>
        <v>45877.66667</v>
      </c>
      <c r="K85" s="1">
        <f>IFERROR(__xludf.DUMMYFUNCTION("""COMPUTED_VALUE"""),1146.32)</f>
        <v>1146.32</v>
      </c>
      <c r="M85" s="2">
        <f>IFERROR(__xludf.DUMMYFUNCTION("""COMPUTED_VALUE"""),45877.66666666667)</f>
        <v>45877.66667</v>
      </c>
      <c r="N85" s="1">
        <f>IFERROR(__xludf.DUMMYFUNCTION("""COMPUTED_VALUE"""),5.3415742E7)</f>
        <v>53415742</v>
      </c>
    </row>
    <row r="86">
      <c r="A86" s="2">
        <f>IFERROR(__xludf.DUMMYFUNCTION("""COMPUTED_VALUE"""),45884.66666666667)</f>
        <v>45884.66667</v>
      </c>
      <c r="B86" s="1">
        <f>IFERROR(__xludf.DUMMYFUNCTION("""COMPUTED_VALUE"""),1145.64)</f>
        <v>1145.64</v>
      </c>
      <c r="D86" s="2">
        <f>IFERROR(__xludf.DUMMYFUNCTION("""COMPUTED_VALUE"""),45884.66666666667)</f>
        <v>45884.66667</v>
      </c>
      <c r="E86" s="1">
        <f>IFERROR(__xludf.DUMMYFUNCTION("""COMPUTED_VALUE"""),1167.19)</f>
        <v>1167.19</v>
      </c>
      <c r="G86" s="2">
        <f>IFERROR(__xludf.DUMMYFUNCTION("""COMPUTED_VALUE"""),45884.66666666667)</f>
        <v>45884.66667</v>
      </c>
      <c r="H86" s="1">
        <f>IFERROR(__xludf.DUMMYFUNCTION("""COMPUTED_VALUE"""),1075.92)</f>
        <v>1075.92</v>
      </c>
      <c r="J86" s="2">
        <f>IFERROR(__xludf.DUMMYFUNCTION("""COMPUTED_VALUE"""),45884.66666666667)</f>
        <v>45884.66667</v>
      </c>
      <c r="K86" s="1">
        <f>IFERROR(__xludf.DUMMYFUNCTION("""COMPUTED_VALUE"""),1140.06)</f>
        <v>1140.06</v>
      </c>
      <c r="M86" s="2">
        <f>IFERROR(__xludf.DUMMYFUNCTION("""COMPUTED_VALUE"""),45884.66666666667)</f>
        <v>45884.66667</v>
      </c>
      <c r="N86" s="1">
        <f>IFERROR(__xludf.DUMMYFUNCTION("""COMPUTED_VALUE"""),7.4640534E7)</f>
        <v>74640534</v>
      </c>
    </row>
    <row r="87">
      <c r="A87" s="2">
        <f>IFERROR(__xludf.DUMMYFUNCTION("""COMPUTED_VALUE"""),45891.66666666667)</f>
        <v>45891.66667</v>
      </c>
      <c r="B87" s="1">
        <f>IFERROR(__xludf.DUMMYFUNCTION("""COMPUTED_VALUE"""),1141.5)</f>
        <v>1141.5</v>
      </c>
      <c r="D87" s="2">
        <f>IFERROR(__xludf.DUMMYFUNCTION("""COMPUTED_VALUE"""),45891.66666666667)</f>
        <v>45891.66667</v>
      </c>
      <c r="E87" s="1">
        <f>IFERROR(__xludf.DUMMYFUNCTION("""COMPUTED_VALUE"""),1180.13)</f>
        <v>1180.13</v>
      </c>
      <c r="G87" s="2">
        <f>IFERROR(__xludf.DUMMYFUNCTION("""COMPUTED_VALUE"""),45891.66666666667)</f>
        <v>45891.66667</v>
      </c>
      <c r="H87" s="1">
        <f>IFERROR(__xludf.DUMMYFUNCTION("""COMPUTED_VALUE"""),1127.99)</f>
        <v>1127.99</v>
      </c>
      <c r="J87" s="2">
        <f>IFERROR(__xludf.DUMMYFUNCTION("""COMPUTED_VALUE"""),45891.66666666667)</f>
        <v>45891.66667</v>
      </c>
      <c r="K87" s="1">
        <f>IFERROR(__xludf.DUMMYFUNCTION("""COMPUTED_VALUE"""),1136.22)</f>
        <v>1136.22</v>
      </c>
      <c r="M87" s="2">
        <f>IFERROR(__xludf.DUMMYFUNCTION("""COMPUTED_VALUE"""),45891.66666666667)</f>
        <v>45891.66667</v>
      </c>
      <c r="N87" s="1">
        <f>IFERROR(__xludf.DUMMYFUNCTION("""COMPUTED_VALUE"""),7.2113788E7)</f>
        <v>72113788</v>
      </c>
    </row>
    <row r="88">
      <c r="A88" s="2">
        <f>IFERROR(__xludf.DUMMYFUNCTION("""COMPUTED_VALUE"""),45898.66666666667)</f>
        <v>45898.66667</v>
      </c>
      <c r="B88" s="1">
        <f>IFERROR(__xludf.DUMMYFUNCTION("""COMPUTED_VALUE"""),1135.85)</f>
        <v>1135.85</v>
      </c>
      <c r="D88" s="2">
        <f>IFERROR(__xludf.DUMMYFUNCTION("""COMPUTED_VALUE"""),45898.66666666667)</f>
        <v>45898.66667</v>
      </c>
      <c r="E88" s="1">
        <f>IFERROR(__xludf.DUMMYFUNCTION("""COMPUTED_VALUE"""),1140.51)</f>
        <v>1140.51</v>
      </c>
      <c r="G88" s="2">
        <f>IFERROR(__xludf.DUMMYFUNCTION("""COMPUTED_VALUE"""),45898.66666666667)</f>
        <v>45898.66667</v>
      </c>
      <c r="H88" s="1">
        <f>IFERROR(__xludf.DUMMYFUNCTION("""COMPUTED_VALUE"""),1119.6)</f>
        <v>1119.6</v>
      </c>
      <c r="J88" s="2">
        <f>IFERROR(__xludf.DUMMYFUNCTION("""COMPUTED_VALUE"""),45898.66666666667)</f>
        <v>45898.66667</v>
      </c>
      <c r="K88" s="1">
        <f>IFERROR(__xludf.DUMMYFUNCTION("""COMPUTED_VALUE"""),1135.42)</f>
        <v>1135.42</v>
      </c>
      <c r="M88" s="2">
        <f>IFERROR(__xludf.DUMMYFUNCTION("""COMPUTED_VALUE"""),45898.66666666667)</f>
        <v>45898.66667</v>
      </c>
      <c r="N88" s="1">
        <f>IFERROR(__xludf.DUMMYFUNCTION("""COMPUTED_VALUE"""),5.96844395E8)</f>
        <v>596844395</v>
      </c>
    </row>
    <row r="89">
      <c r="A89" s="2">
        <f>IFERROR(__xludf.DUMMYFUNCTION("""COMPUTED_VALUE"""),45905.66666666667)</f>
        <v>45905.66667</v>
      </c>
      <c r="B89" s="1">
        <f>IFERROR(__xludf.DUMMYFUNCTION("""COMPUTED_VALUE"""),1131.49)</f>
        <v>1131.49</v>
      </c>
      <c r="D89" s="2">
        <f>IFERROR(__xludf.DUMMYFUNCTION("""COMPUTED_VALUE"""),45905.66666666667)</f>
        <v>45905.66667</v>
      </c>
      <c r="E89" s="1">
        <f>IFERROR(__xludf.DUMMYFUNCTION("""COMPUTED_VALUE"""),1157.97)</f>
        <v>1157.97</v>
      </c>
      <c r="G89" s="2">
        <f>IFERROR(__xludf.DUMMYFUNCTION("""COMPUTED_VALUE"""),45905.66666666667)</f>
        <v>45905.66667</v>
      </c>
      <c r="H89" s="1">
        <f>IFERROR(__xludf.DUMMYFUNCTION("""COMPUTED_VALUE"""),1130.79)</f>
        <v>1130.79</v>
      </c>
      <c r="J89" s="2">
        <f>IFERROR(__xludf.DUMMYFUNCTION("""COMPUTED_VALUE"""),45905.66666666667)</f>
        <v>45905.66667</v>
      </c>
      <c r="K89" s="1">
        <f>IFERROR(__xludf.DUMMYFUNCTION("""COMPUTED_VALUE"""),1139.92)</f>
        <v>1139.92</v>
      </c>
      <c r="M89" s="2">
        <f>IFERROR(__xludf.DUMMYFUNCTION("""COMPUTED_VALUE"""),45905.66666666667)</f>
        <v>45905.66667</v>
      </c>
      <c r="N89" s="1">
        <f>IFERROR(__xludf.DUMMYFUNCTION("""COMPUTED_VALUE"""),1.2044357E7)</f>
        <v>12044357</v>
      </c>
    </row>
    <row r="90">
      <c r="A90" s="2">
        <f>IFERROR(__xludf.DUMMYFUNCTION("""COMPUTED_VALUE"""),45912.66666666667)</f>
        <v>45912.66667</v>
      </c>
      <c r="B90" s="1">
        <f>IFERROR(__xludf.DUMMYFUNCTION("""COMPUTED_VALUE"""),1144.06)</f>
        <v>1144.06</v>
      </c>
      <c r="D90" s="2">
        <f>IFERROR(__xludf.DUMMYFUNCTION("""COMPUTED_VALUE"""),45912.66666666667)</f>
        <v>45912.66667</v>
      </c>
      <c r="E90" s="1">
        <f>IFERROR(__xludf.DUMMYFUNCTION("""COMPUTED_VALUE"""),1187.43)</f>
        <v>1187.43</v>
      </c>
      <c r="G90" s="2">
        <f>IFERROR(__xludf.DUMMYFUNCTION("""COMPUTED_VALUE"""),45912.66666666667)</f>
        <v>45912.66667</v>
      </c>
      <c r="H90" s="1">
        <f>IFERROR(__xludf.DUMMYFUNCTION("""COMPUTED_VALUE"""),1133.85)</f>
        <v>1133.85</v>
      </c>
      <c r="J90" s="2">
        <f>IFERROR(__xludf.DUMMYFUNCTION("""COMPUTED_VALUE"""),45912.66666666667)</f>
        <v>45912.66667</v>
      </c>
      <c r="K90" s="1">
        <f>IFERROR(__xludf.DUMMYFUNCTION("""COMPUTED_VALUE"""),1171.25)</f>
        <v>1171.25</v>
      </c>
      <c r="M90" s="2">
        <f>IFERROR(__xludf.DUMMYFUNCTION("""COMPUTED_VALUE"""),45912.66666666667)</f>
        <v>45912.66667</v>
      </c>
      <c r="N90" s="1">
        <f>IFERROR(__xludf.DUMMYFUNCTION("""COMPUTED_VALUE"""),1.6774593E7)</f>
        <v>16774593</v>
      </c>
    </row>
    <row r="91">
      <c r="A91" s="2">
        <f>IFERROR(__xludf.DUMMYFUNCTION("""COMPUTED_VALUE"""),45919.66666666667)</f>
        <v>45919.66667</v>
      </c>
      <c r="B91" s="1">
        <f>IFERROR(__xludf.DUMMYFUNCTION("""COMPUTED_VALUE"""),1173.38)</f>
        <v>1173.38</v>
      </c>
      <c r="D91" s="2">
        <f>IFERROR(__xludf.DUMMYFUNCTION("""COMPUTED_VALUE"""),45919.66666666667)</f>
        <v>45919.66667</v>
      </c>
      <c r="E91" s="1">
        <f>IFERROR(__xludf.DUMMYFUNCTION("""COMPUTED_VALUE"""),1173.38)</f>
        <v>1173.38</v>
      </c>
      <c r="G91" s="2">
        <f>IFERROR(__xludf.DUMMYFUNCTION("""COMPUTED_VALUE"""),45919.66666666667)</f>
        <v>45919.66667</v>
      </c>
      <c r="H91" s="1">
        <f>IFERROR(__xludf.DUMMYFUNCTION("""COMPUTED_VALUE"""),1118.7)</f>
        <v>1118.7</v>
      </c>
      <c r="J91" s="2">
        <f>IFERROR(__xludf.DUMMYFUNCTION("""COMPUTED_VALUE"""),45919.66666666667)</f>
        <v>45919.66667</v>
      </c>
      <c r="K91" s="1">
        <f>IFERROR(__xludf.DUMMYFUNCTION("""COMPUTED_VALUE"""),1134.38)</f>
        <v>1134.38</v>
      </c>
      <c r="M91" s="2">
        <f>IFERROR(__xludf.DUMMYFUNCTION("""COMPUTED_VALUE"""),45919.66666666667)</f>
        <v>45919.66667</v>
      </c>
      <c r="N91" s="1">
        <f>IFERROR(__xludf.DUMMYFUNCTION("""COMPUTED_VALUE"""),2.49128E7)</f>
        <v>24912800</v>
      </c>
    </row>
  </sheetData>
  <drawing r:id="rId1"/>
</worksheet>
</file>