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IFERROR(__xludf.DUMMYFUNCTION("GOOGLEFINANCE(""DJUSRE"", ""open"", DATE(2024,1,1), TODAY(), ""WEEKLY"")"),"Date")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IFERROR(__xludf.DUMMYFUNCTION("GOOGLEFINANCE(""DJUSRE"", ""high"", DATE(2024,1,1), TODAY(), ""WEEKLY"")"),"Date")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IFERROR(__xludf.DUMMYFUNCTION("GOOGLEFINANCE(""DJUSRE"", ""low"", DATE(2024,1,1), TODAY(), ""WEEKLY"")"),"Date")</f>
        <v>Date</v>
      </c>
      <c r="H1" s="1" t="str">
        <f>IFERROR(__xludf.DUMMYFUNCTION("""COMPUTED_VALUE"""),"Low")</f>
        <v>Low</v>
      </c>
      <c r="J1" s="1" t="str">
        <f>IFERROR(__xludf.DUMMYFUNCTION("GOOGLEFINANCE(""DJUSRE"", ""close"", DATE(2024,1,1), TODAY(), ""WEEKLY"")"),"Date")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IFERROR(__xludf.DUMMYFUNCTION("GOOGLEFINANCE(""DJUSRE"", ""volume"", DATE(2024,1,1), TODAY(), ""WEEKLY"")"),"Date")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IFERROR(__xludf.DUMMYFUNCTION("""COMPUTED_VALUE"""),45296.66666666667)</f>
        <v>45296.66667</v>
      </c>
      <c r="B2" s="1">
        <f>IFERROR(__xludf.DUMMYFUNCTION("""COMPUTED_VALUE"""),352.26)</f>
        <v>352.26</v>
      </c>
      <c r="D2" s="2">
        <f>IFERROR(__xludf.DUMMYFUNCTION("""COMPUTED_VALUE"""),45296.66666666667)</f>
        <v>45296.66667</v>
      </c>
      <c r="E2" s="1">
        <f>IFERROR(__xludf.DUMMYFUNCTION("""COMPUTED_VALUE"""),357.0)</f>
        <v>357</v>
      </c>
      <c r="G2" s="2">
        <f>IFERROR(__xludf.DUMMYFUNCTION("""COMPUTED_VALUE"""),45296.66666666667)</f>
        <v>45296.66667</v>
      </c>
      <c r="H2" s="1">
        <f>IFERROR(__xludf.DUMMYFUNCTION("""COMPUTED_VALUE"""),343.2)</f>
        <v>343.2</v>
      </c>
      <c r="J2" s="2">
        <f>IFERROR(__xludf.DUMMYFUNCTION("""COMPUTED_VALUE"""),45296.66666666667)</f>
        <v>45296.66667</v>
      </c>
      <c r="K2" s="1">
        <f>IFERROR(__xludf.DUMMYFUNCTION("""COMPUTED_VALUE"""),346.44)</f>
        <v>346.44</v>
      </c>
      <c r="M2" s="2">
        <f>IFERROR(__xludf.DUMMYFUNCTION("""COMPUTED_VALUE"""),45296.66666666667)</f>
        <v>45296.66667</v>
      </c>
      <c r="N2" s="1">
        <f>IFERROR(__xludf.DUMMYFUNCTION("""COMPUTED_VALUE"""),8.69859605E8)</f>
        <v>869859605</v>
      </c>
    </row>
    <row r="3">
      <c r="A3" s="2">
        <f>IFERROR(__xludf.DUMMYFUNCTION("""COMPUTED_VALUE"""),45303.66666666667)</f>
        <v>45303.66667</v>
      </c>
      <c r="B3" s="1">
        <f>IFERROR(__xludf.DUMMYFUNCTION("""COMPUTED_VALUE"""),346.0)</f>
        <v>346</v>
      </c>
      <c r="D3" s="2">
        <f>IFERROR(__xludf.DUMMYFUNCTION("""COMPUTED_VALUE"""),45303.66666666667)</f>
        <v>45303.66667</v>
      </c>
      <c r="E3" s="1">
        <f>IFERROR(__xludf.DUMMYFUNCTION("""COMPUTED_VALUE"""),351.83)</f>
        <v>351.83</v>
      </c>
      <c r="G3" s="2">
        <f>IFERROR(__xludf.DUMMYFUNCTION("""COMPUTED_VALUE"""),45303.66666666667)</f>
        <v>45303.66667</v>
      </c>
      <c r="H3" s="1">
        <f>IFERROR(__xludf.DUMMYFUNCTION("""COMPUTED_VALUE"""),344.7)</f>
        <v>344.7</v>
      </c>
      <c r="J3" s="2">
        <f>IFERROR(__xludf.DUMMYFUNCTION("""COMPUTED_VALUE"""),45303.66666666667)</f>
        <v>45303.66667</v>
      </c>
      <c r="K3" s="1">
        <f>IFERROR(__xludf.DUMMYFUNCTION("""COMPUTED_VALUE"""),348.77)</f>
        <v>348.77</v>
      </c>
      <c r="M3" s="2">
        <f>IFERROR(__xludf.DUMMYFUNCTION("""COMPUTED_VALUE"""),45303.66666666667)</f>
        <v>45303.66667</v>
      </c>
      <c r="N3" s="1">
        <f>IFERROR(__xludf.DUMMYFUNCTION("""COMPUTED_VALUE"""),9.2136717E8)</f>
        <v>921367170</v>
      </c>
    </row>
    <row r="4">
      <c r="A4" s="2">
        <f>IFERROR(__xludf.DUMMYFUNCTION("""COMPUTED_VALUE"""),45310.66666666667)</f>
        <v>45310.66667</v>
      </c>
      <c r="B4" s="1">
        <f>IFERROR(__xludf.DUMMYFUNCTION("""COMPUTED_VALUE"""),346.84)</f>
        <v>346.84</v>
      </c>
      <c r="D4" s="2">
        <f>IFERROR(__xludf.DUMMYFUNCTION("""COMPUTED_VALUE"""),45310.66666666667)</f>
        <v>45310.66667</v>
      </c>
      <c r="E4" s="1">
        <f>IFERROR(__xludf.DUMMYFUNCTION("""COMPUTED_VALUE"""),348.4)</f>
        <v>348.4</v>
      </c>
      <c r="G4" s="2">
        <f>IFERROR(__xludf.DUMMYFUNCTION("""COMPUTED_VALUE"""),45310.66666666667)</f>
        <v>45310.66667</v>
      </c>
      <c r="H4" s="1">
        <f>IFERROR(__xludf.DUMMYFUNCTION("""COMPUTED_VALUE"""),335.66)</f>
        <v>335.66</v>
      </c>
      <c r="J4" s="2">
        <f>IFERROR(__xludf.DUMMYFUNCTION("""COMPUTED_VALUE"""),45310.66666666667)</f>
        <v>45310.66667</v>
      </c>
      <c r="K4" s="1">
        <f>IFERROR(__xludf.DUMMYFUNCTION("""COMPUTED_VALUE"""),341.64)</f>
        <v>341.64</v>
      </c>
      <c r="M4" s="2">
        <f>IFERROR(__xludf.DUMMYFUNCTION("""COMPUTED_VALUE"""),45310.66666666667)</f>
        <v>45310.66667</v>
      </c>
      <c r="N4" s="1">
        <f>IFERROR(__xludf.DUMMYFUNCTION("""COMPUTED_VALUE"""),8.43418778E8)</f>
        <v>843418778</v>
      </c>
    </row>
    <row r="5">
      <c r="A5" s="2">
        <f>IFERROR(__xludf.DUMMYFUNCTION("""COMPUTED_VALUE"""),45317.66666666667)</f>
        <v>45317.66667</v>
      </c>
      <c r="B5" s="1">
        <f>IFERROR(__xludf.DUMMYFUNCTION("""COMPUTED_VALUE"""),343.06)</f>
        <v>343.06</v>
      </c>
      <c r="D5" s="2">
        <f>IFERROR(__xludf.DUMMYFUNCTION("""COMPUTED_VALUE"""),45317.66666666667)</f>
        <v>45317.66667</v>
      </c>
      <c r="E5" s="1">
        <f>IFERROR(__xludf.DUMMYFUNCTION("""COMPUTED_VALUE"""),346.82)</f>
        <v>346.82</v>
      </c>
      <c r="G5" s="2">
        <f>IFERROR(__xludf.DUMMYFUNCTION("""COMPUTED_VALUE"""),45317.66666666667)</f>
        <v>45317.66667</v>
      </c>
      <c r="H5" s="1">
        <f>IFERROR(__xludf.DUMMYFUNCTION("""COMPUTED_VALUE"""),336.26)</f>
        <v>336.26</v>
      </c>
      <c r="J5" s="2">
        <f>IFERROR(__xludf.DUMMYFUNCTION("""COMPUTED_VALUE"""),45317.66666666667)</f>
        <v>45317.66667</v>
      </c>
      <c r="K5" s="1">
        <f>IFERROR(__xludf.DUMMYFUNCTION("""COMPUTED_VALUE"""),339.6)</f>
        <v>339.6</v>
      </c>
      <c r="M5" s="2">
        <f>IFERROR(__xludf.DUMMYFUNCTION("""COMPUTED_VALUE"""),45317.66666666667)</f>
        <v>45317.66667</v>
      </c>
      <c r="N5" s="1">
        <f>IFERROR(__xludf.DUMMYFUNCTION("""COMPUTED_VALUE"""),9.66182898E8)</f>
        <v>966182898</v>
      </c>
    </row>
    <row r="6">
      <c r="A6" s="2">
        <f>IFERROR(__xludf.DUMMYFUNCTION("""COMPUTED_VALUE"""),45324.66666666667)</f>
        <v>45324.66667</v>
      </c>
      <c r="B6" s="1">
        <f>IFERROR(__xludf.DUMMYFUNCTION("""COMPUTED_VALUE"""),339.4)</f>
        <v>339.4</v>
      </c>
      <c r="D6" s="2">
        <f>IFERROR(__xludf.DUMMYFUNCTION("""COMPUTED_VALUE"""),45324.66666666667)</f>
        <v>45324.66667</v>
      </c>
      <c r="E6" s="1">
        <f>IFERROR(__xludf.DUMMYFUNCTION("""COMPUTED_VALUE"""),342.45)</f>
        <v>342.45</v>
      </c>
      <c r="G6" s="2">
        <f>IFERROR(__xludf.DUMMYFUNCTION("""COMPUTED_VALUE"""),45324.66666666667)</f>
        <v>45324.66667</v>
      </c>
      <c r="H6" s="1">
        <f>IFERROR(__xludf.DUMMYFUNCTION("""COMPUTED_VALUE"""),331.99)</f>
        <v>331.99</v>
      </c>
      <c r="J6" s="2">
        <f>IFERROR(__xludf.DUMMYFUNCTION("""COMPUTED_VALUE"""),45324.66666666667)</f>
        <v>45324.66667</v>
      </c>
      <c r="K6" s="1">
        <f>IFERROR(__xludf.DUMMYFUNCTION("""COMPUTED_VALUE"""),337.45)</f>
        <v>337.45</v>
      </c>
      <c r="M6" s="2">
        <f>IFERROR(__xludf.DUMMYFUNCTION("""COMPUTED_VALUE"""),45324.66666666667)</f>
        <v>45324.66667</v>
      </c>
      <c r="N6" s="1">
        <f>IFERROR(__xludf.DUMMYFUNCTION("""COMPUTED_VALUE"""),1.094536553E9)</f>
        <v>1094536553</v>
      </c>
    </row>
    <row r="7">
      <c r="A7" s="2">
        <f>IFERROR(__xludf.DUMMYFUNCTION("""COMPUTED_VALUE"""),45331.66666666667)</f>
        <v>45331.66667</v>
      </c>
      <c r="B7" s="1">
        <f>IFERROR(__xludf.DUMMYFUNCTION("""COMPUTED_VALUE"""),333.46)</f>
        <v>333.46</v>
      </c>
      <c r="D7" s="2">
        <f>IFERROR(__xludf.DUMMYFUNCTION("""COMPUTED_VALUE"""),45331.66666666667)</f>
        <v>45331.66667</v>
      </c>
      <c r="E7" s="1">
        <f>IFERROR(__xludf.DUMMYFUNCTION("""COMPUTED_VALUE"""),337.79)</f>
        <v>337.79</v>
      </c>
      <c r="G7" s="2">
        <f>IFERROR(__xludf.DUMMYFUNCTION("""COMPUTED_VALUE"""),45331.66666666667)</f>
        <v>45331.66667</v>
      </c>
      <c r="H7" s="1">
        <f>IFERROR(__xludf.DUMMYFUNCTION("""COMPUTED_VALUE"""),329.57)</f>
        <v>329.57</v>
      </c>
      <c r="J7" s="2">
        <f>IFERROR(__xludf.DUMMYFUNCTION("""COMPUTED_VALUE"""),45331.66666666667)</f>
        <v>45331.66667</v>
      </c>
      <c r="K7" s="1">
        <f>IFERROR(__xludf.DUMMYFUNCTION("""COMPUTED_VALUE"""),337.51)</f>
        <v>337.51</v>
      </c>
      <c r="M7" s="2">
        <f>IFERROR(__xludf.DUMMYFUNCTION("""COMPUTED_VALUE"""),45331.66666666667)</f>
        <v>45331.66667</v>
      </c>
      <c r="N7" s="1">
        <f>IFERROR(__xludf.DUMMYFUNCTION("""COMPUTED_VALUE"""),9.52891108E8)</f>
        <v>952891108</v>
      </c>
    </row>
    <row r="8">
      <c r="A8" s="2">
        <f>IFERROR(__xludf.DUMMYFUNCTION("""COMPUTED_VALUE"""),45338.66666666667)</f>
        <v>45338.66667</v>
      </c>
      <c r="B8" s="1">
        <f>IFERROR(__xludf.DUMMYFUNCTION("""COMPUTED_VALUE"""),338.29)</f>
        <v>338.29</v>
      </c>
      <c r="D8" s="2">
        <f>IFERROR(__xludf.DUMMYFUNCTION("""COMPUTED_VALUE"""),45338.66666666667)</f>
        <v>45338.66667</v>
      </c>
      <c r="E8" s="1">
        <f>IFERROR(__xludf.DUMMYFUNCTION("""COMPUTED_VALUE"""),340.96)</f>
        <v>340.96</v>
      </c>
      <c r="G8" s="2">
        <f>IFERROR(__xludf.DUMMYFUNCTION("""COMPUTED_VALUE"""),45338.66666666667)</f>
        <v>45338.66667</v>
      </c>
      <c r="H8" s="1">
        <f>IFERROR(__xludf.DUMMYFUNCTION("""COMPUTED_VALUE"""),325.94)</f>
        <v>325.94</v>
      </c>
      <c r="J8" s="2">
        <f>IFERROR(__xludf.DUMMYFUNCTION("""COMPUTED_VALUE"""),45338.66666666667)</f>
        <v>45338.66667</v>
      </c>
      <c r="K8" s="1">
        <f>IFERROR(__xludf.DUMMYFUNCTION("""COMPUTED_VALUE"""),337.27)</f>
        <v>337.27</v>
      </c>
      <c r="M8" s="2">
        <f>IFERROR(__xludf.DUMMYFUNCTION("""COMPUTED_VALUE"""),45338.66666666667)</f>
        <v>45338.66667</v>
      </c>
      <c r="N8" s="1">
        <f>IFERROR(__xludf.DUMMYFUNCTION("""COMPUTED_VALUE"""),1.090310643E9)</f>
        <v>1090310643</v>
      </c>
    </row>
    <row r="9">
      <c r="A9" s="2">
        <f>IFERROR(__xludf.DUMMYFUNCTION("""COMPUTED_VALUE"""),45345.66666666667)</f>
        <v>45345.66667</v>
      </c>
      <c r="B9" s="1">
        <f>IFERROR(__xludf.DUMMYFUNCTION("""COMPUTED_VALUE"""),335.58)</f>
        <v>335.58</v>
      </c>
      <c r="D9" s="2">
        <f>IFERROR(__xludf.DUMMYFUNCTION("""COMPUTED_VALUE"""),45345.66666666667)</f>
        <v>45345.66667</v>
      </c>
      <c r="E9" s="1">
        <f>IFERROR(__xludf.DUMMYFUNCTION("""COMPUTED_VALUE"""),341.11)</f>
        <v>341.11</v>
      </c>
      <c r="G9" s="2">
        <f>IFERROR(__xludf.DUMMYFUNCTION("""COMPUTED_VALUE"""),45345.66666666667)</f>
        <v>45345.66667</v>
      </c>
      <c r="H9" s="1">
        <f>IFERROR(__xludf.DUMMYFUNCTION("""COMPUTED_VALUE"""),334.12)</f>
        <v>334.12</v>
      </c>
      <c r="J9" s="2">
        <f>IFERROR(__xludf.DUMMYFUNCTION("""COMPUTED_VALUE"""),45345.66666666667)</f>
        <v>45345.66667</v>
      </c>
      <c r="K9" s="1">
        <f>IFERROR(__xludf.DUMMYFUNCTION("""COMPUTED_VALUE"""),339.22)</f>
        <v>339.22</v>
      </c>
      <c r="M9" s="2">
        <f>IFERROR(__xludf.DUMMYFUNCTION("""COMPUTED_VALUE"""),45345.66666666667)</f>
        <v>45345.66667</v>
      </c>
      <c r="N9" s="1">
        <f>IFERROR(__xludf.DUMMYFUNCTION("""COMPUTED_VALUE"""),7.97048101E8)</f>
        <v>797048101</v>
      </c>
    </row>
    <row r="10">
      <c r="A10" s="2">
        <f>IFERROR(__xludf.DUMMYFUNCTION("""COMPUTED_VALUE"""),45352.66666666667)</f>
        <v>45352.66667</v>
      </c>
      <c r="B10" s="1">
        <f>IFERROR(__xludf.DUMMYFUNCTION("""COMPUTED_VALUE"""),338.36)</f>
        <v>338.36</v>
      </c>
      <c r="D10" s="2">
        <f>IFERROR(__xludf.DUMMYFUNCTION("""COMPUTED_VALUE"""),45352.66666666667)</f>
        <v>45352.66667</v>
      </c>
      <c r="E10" s="1">
        <f>IFERROR(__xludf.DUMMYFUNCTION("""COMPUTED_VALUE"""),346.19)</f>
        <v>346.19</v>
      </c>
      <c r="G10" s="2">
        <f>IFERROR(__xludf.DUMMYFUNCTION("""COMPUTED_VALUE"""),45352.66666666667)</f>
        <v>45352.66667</v>
      </c>
      <c r="H10" s="1">
        <f>IFERROR(__xludf.DUMMYFUNCTION("""COMPUTED_VALUE"""),334.17)</f>
        <v>334.17</v>
      </c>
      <c r="J10" s="2">
        <f>IFERROR(__xludf.DUMMYFUNCTION("""COMPUTED_VALUE"""),45352.66666666667)</f>
        <v>45352.66667</v>
      </c>
      <c r="K10" s="1">
        <f>IFERROR(__xludf.DUMMYFUNCTION("""COMPUTED_VALUE"""),345.97)</f>
        <v>345.97</v>
      </c>
      <c r="M10" s="2">
        <f>IFERROR(__xludf.DUMMYFUNCTION("""COMPUTED_VALUE"""),45352.66666666667)</f>
        <v>45352.66667</v>
      </c>
      <c r="N10" s="1">
        <f>IFERROR(__xludf.DUMMYFUNCTION("""COMPUTED_VALUE"""),1.271966431E9)</f>
        <v>1271966431</v>
      </c>
    </row>
    <row r="11">
      <c r="A11" s="2">
        <f>IFERROR(__xludf.DUMMYFUNCTION("""COMPUTED_VALUE"""),45359.66666666667)</f>
        <v>45359.66667</v>
      </c>
      <c r="B11" s="1">
        <f>IFERROR(__xludf.DUMMYFUNCTION("""COMPUTED_VALUE"""),345.18)</f>
        <v>345.18</v>
      </c>
      <c r="D11" s="2">
        <f>IFERROR(__xludf.DUMMYFUNCTION("""COMPUTED_VALUE"""),45359.66666666667)</f>
        <v>45359.66667</v>
      </c>
      <c r="E11" s="1">
        <f>IFERROR(__xludf.DUMMYFUNCTION("""COMPUTED_VALUE"""),351.8)</f>
        <v>351.8</v>
      </c>
      <c r="G11" s="2">
        <f>IFERROR(__xludf.DUMMYFUNCTION("""COMPUTED_VALUE"""),45359.66666666667)</f>
        <v>45359.66667</v>
      </c>
      <c r="H11" s="1">
        <f>IFERROR(__xludf.DUMMYFUNCTION("""COMPUTED_VALUE"""),342.89)</f>
        <v>342.89</v>
      </c>
      <c r="J11" s="2">
        <f>IFERROR(__xludf.DUMMYFUNCTION("""COMPUTED_VALUE"""),45359.66666666667)</f>
        <v>45359.66667</v>
      </c>
      <c r="K11" s="1">
        <f>IFERROR(__xludf.DUMMYFUNCTION("""COMPUTED_VALUE"""),350.72)</f>
        <v>350.72</v>
      </c>
      <c r="M11" s="2">
        <f>IFERROR(__xludf.DUMMYFUNCTION("""COMPUTED_VALUE"""),45359.66666666667)</f>
        <v>45359.66667</v>
      </c>
      <c r="N11" s="1">
        <f>IFERROR(__xludf.DUMMYFUNCTION("""COMPUTED_VALUE"""),8.8522097E8)</f>
        <v>885220970</v>
      </c>
    </row>
    <row r="12">
      <c r="A12" s="2">
        <f>IFERROR(__xludf.DUMMYFUNCTION("""COMPUTED_VALUE"""),45366.66666666667)</f>
        <v>45366.66667</v>
      </c>
      <c r="B12" s="1">
        <f>IFERROR(__xludf.DUMMYFUNCTION("""COMPUTED_VALUE"""),349.8)</f>
        <v>349.8</v>
      </c>
      <c r="D12" s="2">
        <f>IFERROR(__xludf.DUMMYFUNCTION("""COMPUTED_VALUE"""),45366.66666666667)</f>
        <v>45366.66667</v>
      </c>
      <c r="E12" s="1">
        <f>IFERROR(__xludf.DUMMYFUNCTION("""COMPUTED_VALUE"""),351.89)</f>
        <v>351.89</v>
      </c>
      <c r="G12" s="2">
        <f>IFERROR(__xludf.DUMMYFUNCTION("""COMPUTED_VALUE"""),45366.66666666667)</f>
        <v>45366.66667</v>
      </c>
      <c r="H12" s="1">
        <f>IFERROR(__xludf.DUMMYFUNCTION("""COMPUTED_VALUE"""),336.81)</f>
        <v>336.81</v>
      </c>
      <c r="J12" s="2">
        <f>IFERROR(__xludf.DUMMYFUNCTION("""COMPUTED_VALUE"""),45366.66666666667)</f>
        <v>45366.66667</v>
      </c>
      <c r="K12" s="1">
        <f>IFERROR(__xludf.DUMMYFUNCTION("""COMPUTED_VALUE"""),339.81)</f>
        <v>339.81</v>
      </c>
      <c r="M12" s="2">
        <f>IFERROR(__xludf.DUMMYFUNCTION("""COMPUTED_VALUE"""),45366.66666666667)</f>
        <v>45366.66667</v>
      </c>
      <c r="N12" s="1">
        <f>IFERROR(__xludf.DUMMYFUNCTION("""COMPUTED_VALUE"""),1.088824397E9)</f>
        <v>1088824397</v>
      </c>
    </row>
    <row r="13">
      <c r="A13" s="2">
        <f>IFERROR(__xludf.DUMMYFUNCTION("""COMPUTED_VALUE"""),45373.66666666667)</f>
        <v>45373.66667</v>
      </c>
      <c r="B13" s="1">
        <f>IFERROR(__xludf.DUMMYFUNCTION("""COMPUTED_VALUE"""),340.12)</f>
        <v>340.12</v>
      </c>
      <c r="D13" s="2">
        <f>IFERROR(__xludf.DUMMYFUNCTION("""COMPUTED_VALUE"""),45373.66666666667)</f>
        <v>45373.66667</v>
      </c>
      <c r="E13" s="1">
        <f>IFERROR(__xludf.DUMMYFUNCTION("""COMPUTED_VALUE"""),345.03)</f>
        <v>345.03</v>
      </c>
      <c r="G13" s="2">
        <f>IFERROR(__xludf.DUMMYFUNCTION("""COMPUTED_VALUE"""),45373.66666666667)</f>
        <v>45373.66667</v>
      </c>
      <c r="H13" s="1">
        <f>IFERROR(__xludf.DUMMYFUNCTION("""COMPUTED_VALUE"""),336.2)</f>
        <v>336.2</v>
      </c>
      <c r="J13" s="2">
        <f>IFERROR(__xludf.DUMMYFUNCTION("""COMPUTED_VALUE"""),45373.66666666667)</f>
        <v>45373.66667</v>
      </c>
      <c r="K13" s="1">
        <f>IFERROR(__xludf.DUMMYFUNCTION("""COMPUTED_VALUE"""),339.31)</f>
        <v>339.31</v>
      </c>
      <c r="M13" s="2">
        <f>IFERROR(__xludf.DUMMYFUNCTION("""COMPUTED_VALUE"""),45373.66666666667)</f>
        <v>45373.66667</v>
      </c>
      <c r="N13" s="1">
        <f>IFERROR(__xludf.DUMMYFUNCTION("""COMPUTED_VALUE"""),8.59162369E8)</f>
        <v>859162369</v>
      </c>
    </row>
    <row r="14">
      <c r="A14" s="2">
        <f>IFERROR(__xludf.DUMMYFUNCTION("""COMPUTED_VALUE"""),45379.66666666667)</f>
        <v>45379.66667</v>
      </c>
      <c r="B14" s="1">
        <f>IFERROR(__xludf.DUMMYFUNCTION("""COMPUTED_VALUE"""),339.72)</f>
        <v>339.72</v>
      </c>
      <c r="D14" s="2">
        <f>IFERROR(__xludf.DUMMYFUNCTION("""COMPUTED_VALUE"""),45379.66666666667)</f>
        <v>45379.66667</v>
      </c>
      <c r="E14" s="1">
        <f>IFERROR(__xludf.DUMMYFUNCTION("""COMPUTED_VALUE"""),346.91)</f>
        <v>346.91</v>
      </c>
      <c r="G14" s="2">
        <f>IFERROR(__xludf.DUMMYFUNCTION("""COMPUTED_VALUE"""),45379.66666666667)</f>
        <v>45379.66667</v>
      </c>
      <c r="H14" s="1">
        <f>IFERROR(__xludf.DUMMYFUNCTION("""COMPUTED_VALUE"""),336.0)</f>
        <v>336</v>
      </c>
      <c r="J14" s="2">
        <f>IFERROR(__xludf.DUMMYFUNCTION("""COMPUTED_VALUE"""),45379.66666666667)</f>
        <v>45379.66667</v>
      </c>
      <c r="K14" s="1">
        <f>IFERROR(__xludf.DUMMYFUNCTION("""COMPUTED_VALUE"""),346.13)</f>
        <v>346.13</v>
      </c>
      <c r="M14" s="2">
        <f>IFERROR(__xludf.DUMMYFUNCTION("""COMPUTED_VALUE"""),45379.66666666667)</f>
        <v>45379.66667</v>
      </c>
      <c r="N14" s="1">
        <f>IFERROR(__xludf.DUMMYFUNCTION("""COMPUTED_VALUE"""),6.9194946E8)</f>
        <v>691949460</v>
      </c>
    </row>
    <row r="15">
      <c r="A15" s="2">
        <f>IFERROR(__xludf.DUMMYFUNCTION("""COMPUTED_VALUE"""),45387.66666666667)</f>
        <v>45387.66667</v>
      </c>
      <c r="B15" s="1">
        <f>IFERROR(__xludf.DUMMYFUNCTION("""COMPUTED_VALUE"""),346.21)</f>
        <v>346.21</v>
      </c>
      <c r="D15" s="2">
        <f>IFERROR(__xludf.DUMMYFUNCTION("""COMPUTED_VALUE"""),45387.66666666667)</f>
        <v>45387.66667</v>
      </c>
      <c r="E15" s="1">
        <f>IFERROR(__xludf.DUMMYFUNCTION("""COMPUTED_VALUE"""),346.21)</f>
        <v>346.21</v>
      </c>
      <c r="G15" s="2">
        <f>IFERROR(__xludf.DUMMYFUNCTION("""COMPUTED_VALUE"""),45387.66666666667)</f>
        <v>45387.66667</v>
      </c>
      <c r="H15" s="1">
        <f>IFERROR(__xludf.DUMMYFUNCTION("""COMPUTED_VALUE"""),332.33)</f>
        <v>332.33</v>
      </c>
      <c r="J15" s="2">
        <f>IFERROR(__xludf.DUMMYFUNCTION("""COMPUTED_VALUE"""),45387.66666666667)</f>
        <v>45387.66667</v>
      </c>
      <c r="K15" s="1">
        <f>IFERROR(__xludf.DUMMYFUNCTION("""COMPUTED_VALUE"""),335.91)</f>
        <v>335.91</v>
      </c>
      <c r="M15" s="2">
        <f>IFERROR(__xludf.DUMMYFUNCTION("""COMPUTED_VALUE"""),45387.66666666667)</f>
        <v>45387.66667</v>
      </c>
      <c r="N15" s="1">
        <f>IFERROR(__xludf.DUMMYFUNCTION("""COMPUTED_VALUE"""),7.12701878E8)</f>
        <v>712701878</v>
      </c>
    </row>
    <row r="16">
      <c r="A16" s="2">
        <f>IFERROR(__xludf.DUMMYFUNCTION("""COMPUTED_VALUE"""),45394.66666666667)</f>
        <v>45394.66667</v>
      </c>
      <c r="B16" s="1">
        <f>IFERROR(__xludf.DUMMYFUNCTION("""COMPUTED_VALUE"""),337.11)</f>
        <v>337.11</v>
      </c>
      <c r="D16" s="2">
        <f>IFERROR(__xludf.DUMMYFUNCTION("""COMPUTED_VALUE"""),45394.66666666667)</f>
        <v>45394.66667</v>
      </c>
      <c r="E16" s="1">
        <f>IFERROR(__xludf.DUMMYFUNCTION("""COMPUTED_VALUE"""),343.59)</f>
        <v>343.59</v>
      </c>
      <c r="G16" s="2">
        <f>IFERROR(__xludf.DUMMYFUNCTION("""COMPUTED_VALUE"""),45394.66666666667)</f>
        <v>45394.66667</v>
      </c>
      <c r="H16" s="1">
        <f>IFERROR(__xludf.DUMMYFUNCTION("""COMPUTED_VALUE"""),325.08)</f>
        <v>325.08</v>
      </c>
      <c r="J16" s="2">
        <f>IFERROR(__xludf.DUMMYFUNCTION("""COMPUTED_VALUE"""),45394.66666666667)</f>
        <v>45394.66667</v>
      </c>
      <c r="K16" s="1">
        <f>IFERROR(__xludf.DUMMYFUNCTION("""COMPUTED_VALUE"""),326.26)</f>
        <v>326.26</v>
      </c>
      <c r="M16" s="2">
        <f>IFERROR(__xludf.DUMMYFUNCTION("""COMPUTED_VALUE"""),45394.66666666667)</f>
        <v>45394.66667</v>
      </c>
      <c r="N16" s="1">
        <f>IFERROR(__xludf.DUMMYFUNCTION("""COMPUTED_VALUE"""),8.66890391E8)</f>
        <v>866890391</v>
      </c>
    </row>
    <row r="17">
      <c r="A17" s="2">
        <f>IFERROR(__xludf.DUMMYFUNCTION("""COMPUTED_VALUE"""),45401.66666666667)</f>
        <v>45401.66667</v>
      </c>
      <c r="B17" s="1">
        <f>IFERROR(__xludf.DUMMYFUNCTION("""COMPUTED_VALUE"""),327.98)</f>
        <v>327.98</v>
      </c>
      <c r="D17" s="2">
        <f>IFERROR(__xludf.DUMMYFUNCTION("""COMPUTED_VALUE"""),45401.66666666667)</f>
        <v>45401.66667</v>
      </c>
      <c r="E17" s="1">
        <f>IFERROR(__xludf.DUMMYFUNCTION("""COMPUTED_VALUE"""),328.39)</f>
        <v>328.39</v>
      </c>
      <c r="G17" s="2">
        <f>IFERROR(__xludf.DUMMYFUNCTION("""COMPUTED_VALUE"""),45401.66666666667)</f>
        <v>45401.66667</v>
      </c>
      <c r="H17" s="1">
        <f>IFERROR(__xludf.DUMMYFUNCTION("""COMPUTED_VALUE"""),312.5)</f>
        <v>312.5</v>
      </c>
      <c r="J17" s="2">
        <f>IFERROR(__xludf.DUMMYFUNCTION("""COMPUTED_VALUE"""),45401.66666666667)</f>
        <v>45401.66667</v>
      </c>
      <c r="K17" s="1">
        <f>IFERROR(__xludf.DUMMYFUNCTION("""COMPUTED_VALUE"""),315.39)</f>
        <v>315.39</v>
      </c>
      <c r="M17" s="2">
        <f>IFERROR(__xludf.DUMMYFUNCTION("""COMPUTED_VALUE"""),45401.66666666667)</f>
        <v>45401.66667</v>
      </c>
      <c r="N17" s="1">
        <f>IFERROR(__xludf.DUMMYFUNCTION("""COMPUTED_VALUE"""),8.87548852E8)</f>
        <v>887548852</v>
      </c>
    </row>
    <row r="18">
      <c r="A18" s="2">
        <f>IFERROR(__xludf.DUMMYFUNCTION("""COMPUTED_VALUE"""),45408.66666666667)</f>
        <v>45408.66667</v>
      </c>
      <c r="B18" s="1">
        <f>IFERROR(__xludf.DUMMYFUNCTION("""COMPUTED_VALUE"""),315.99)</f>
        <v>315.99</v>
      </c>
      <c r="D18" s="2">
        <f>IFERROR(__xludf.DUMMYFUNCTION("""COMPUTED_VALUE"""),45408.66666666667)</f>
        <v>45408.66667</v>
      </c>
      <c r="E18" s="1">
        <f>IFERROR(__xludf.DUMMYFUNCTION("""COMPUTED_VALUE"""),322.9)</f>
        <v>322.9</v>
      </c>
      <c r="G18" s="2">
        <f>IFERROR(__xludf.DUMMYFUNCTION("""COMPUTED_VALUE"""),45408.66666666667)</f>
        <v>45408.66667</v>
      </c>
      <c r="H18" s="1">
        <f>IFERROR(__xludf.DUMMYFUNCTION("""COMPUTED_VALUE"""),314.41)</f>
        <v>314.41</v>
      </c>
      <c r="J18" s="2">
        <f>IFERROR(__xludf.DUMMYFUNCTION("""COMPUTED_VALUE"""),45408.66666666667)</f>
        <v>45408.66667</v>
      </c>
      <c r="K18" s="1">
        <f>IFERROR(__xludf.DUMMYFUNCTION("""COMPUTED_VALUE"""),319.87)</f>
        <v>319.87</v>
      </c>
      <c r="M18" s="2">
        <f>IFERROR(__xludf.DUMMYFUNCTION("""COMPUTED_VALUE"""),45408.66666666667)</f>
        <v>45408.66667</v>
      </c>
      <c r="N18" s="1">
        <f>IFERROR(__xludf.DUMMYFUNCTION("""COMPUTED_VALUE"""),8.24395302E8)</f>
        <v>824395302</v>
      </c>
    </row>
    <row r="19">
      <c r="A19" s="2">
        <f>IFERROR(__xludf.DUMMYFUNCTION("""COMPUTED_VALUE"""),45415.66666666667)</f>
        <v>45415.66667</v>
      </c>
      <c r="B19" s="1">
        <f>IFERROR(__xludf.DUMMYFUNCTION("""COMPUTED_VALUE"""),322.13)</f>
        <v>322.13</v>
      </c>
      <c r="D19" s="2">
        <f>IFERROR(__xludf.DUMMYFUNCTION("""COMPUTED_VALUE"""),45415.66666666667)</f>
        <v>45415.66667</v>
      </c>
      <c r="E19" s="1">
        <f>IFERROR(__xludf.DUMMYFUNCTION("""COMPUTED_VALUE"""),329.56)</f>
        <v>329.56</v>
      </c>
      <c r="G19" s="2">
        <f>IFERROR(__xludf.DUMMYFUNCTION("""COMPUTED_VALUE"""),45415.66666666667)</f>
        <v>45415.66667</v>
      </c>
      <c r="H19" s="1">
        <f>IFERROR(__xludf.DUMMYFUNCTION("""COMPUTED_VALUE"""),316.61)</f>
        <v>316.61</v>
      </c>
      <c r="J19" s="2">
        <f>IFERROR(__xludf.DUMMYFUNCTION("""COMPUTED_VALUE"""),45415.66666666667)</f>
        <v>45415.66667</v>
      </c>
      <c r="K19" s="1">
        <f>IFERROR(__xludf.DUMMYFUNCTION("""COMPUTED_VALUE"""),324.68)</f>
        <v>324.68</v>
      </c>
      <c r="M19" s="2">
        <f>IFERROR(__xludf.DUMMYFUNCTION("""COMPUTED_VALUE"""),45415.66666666667)</f>
        <v>45415.66667</v>
      </c>
      <c r="N19" s="1">
        <f>IFERROR(__xludf.DUMMYFUNCTION("""COMPUTED_VALUE"""),1.032621587E9)</f>
        <v>1032621587</v>
      </c>
    </row>
    <row r="20">
      <c r="A20" s="2">
        <f>IFERROR(__xludf.DUMMYFUNCTION("""COMPUTED_VALUE"""),45422.66666666667)</f>
        <v>45422.66667</v>
      </c>
      <c r="B20" s="1">
        <f>IFERROR(__xludf.DUMMYFUNCTION("""COMPUTED_VALUE"""),326.75)</f>
        <v>326.75</v>
      </c>
      <c r="D20" s="2">
        <f>IFERROR(__xludf.DUMMYFUNCTION("""COMPUTED_VALUE"""),45422.66666666667)</f>
        <v>45422.66667</v>
      </c>
      <c r="E20" s="1">
        <f>IFERROR(__xludf.DUMMYFUNCTION("""COMPUTED_VALUE"""),332.53)</f>
        <v>332.53</v>
      </c>
      <c r="G20" s="2">
        <f>IFERROR(__xludf.DUMMYFUNCTION("""COMPUTED_VALUE"""),45422.66666666667)</f>
        <v>45422.66667</v>
      </c>
      <c r="H20" s="1">
        <f>IFERROR(__xludf.DUMMYFUNCTION("""COMPUTED_VALUE"""),323.49)</f>
        <v>323.49</v>
      </c>
      <c r="J20" s="2">
        <f>IFERROR(__xludf.DUMMYFUNCTION("""COMPUTED_VALUE"""),45422.66666666667)</f>
        <v>45422.66667</v>
      </c>
      <c r="K20" s="1">
        <f>IFERROR(__xludf.DUMMYFUNCTION("""COMPUTED_VALUE"""),330.99)</f>
        <v>330.99</v>
      </c>
      <c r="M20" s="2">
        <f>IFERROR(__xludf.DUMMYFUNCTION("""COMPUTED_VALUE"""),45422.66666666667)</f>
        <v>45422.66667</v>
      </c>
      <c r="N20" s="1">
        <f>IFERROR(__xludf.DUMMYFUNCTION("""COMPUTED_VALUE"""),8.84665495E8)</f>
        <v>884665495</v>
      </c>
    </row>
    <row r="21">
      <c r="A21" s="2">
        <f>IFERROR(__xludf.DUMMYFUNCTION("""COMPUTED_VALUE"""),45429.66666666667)</f>
        <v>45429.66667</v>
      </c>
      <c r="B21" s="1">
        <f>IFERROR(__xludf.DUMMYFUNCTION("""COMPUTED_VALUE"""),332.9)</f>
        <v>332.9</v>
      </c>
      <c r="D21" s="2">
        <f>IFERROR(__xludf.DUMMYFUNCTION("""COMPUTED_VALUE"""),45429.66666666667)</f>
        <v>45429.66667</v>
      </c>
      <c r="E21" s="1">
        <f>IFERROR(__xludf.DUMMYFUNCTION("""COMPUTED_VALUE"""),340.88)</f>
        <v>340.88</v>
      </c>
      <c r="G21" s="2">
        <f>IFERROR(__xludf.DUMMYFUNCTION("""COMPUTED_VALUE"""),45429.66666666667)</f>
        <v>45429.66667</v>
      </c>
      <c r="H21" s="1">
        <f>IFERROR(__xludf.DUMMYFUNCTION("""COMPUTED_VALUE"""),330.47)</f>
        <v>330.47</v>
      </c>
      <c r="J21" s="2">
        <f>IFERROR(__xludf.DUMMYFUNCTION("""COMPUTED_VALUE"""),45429.66666666667)</f>
        <v>45429.66667</v>
      </c>
      <c r="K21" s="1">
        <f>IFERROR(__xludf.DUMMYFUNCTION("""COMPUTED_VALUE"""),339.23)</f>
        <v>339.23</v>
      </c>
      <c r="M21" s="2">
        <f>IFERROR(__xludf.DUMMYFUNCTION("""COMPUTED_VALUE"""),45429.66666666667)</f>
        <v>45429.66667</v>
      </c>
      <c r="N21" s="1">
        <f>IFERROR(__xludf.DUMMYFUNCTION("""COMPUTED_VALUE"""),8.97878879E8)</f>
        <v>897878879</v>
      </c>
    </row>
    <row r="22">
      <c r="A22" s="2">
        <f>IFERROR(__xludf.DUMMYFUNCTION("""COMPUTED_VALUE"""),45436.66666666667)</f>
        <v>45436.66667</v>
      </c>
      <c r="B22" s="1">
        <f>IFERROR(__xludf.DUMMYFUNCTION("""COMPUTED_VALUE"""),338.41)</f>
        <v>338.41</v>
      </c>
      <c r="D22" s="2">
        <f>IFERROR(__xludf.DUMMYFUNCTION("""COMPUTED_VALUE"""),45436.66666666667)</f>
        <v>45436.66667</v>
      </c>
      <c r="E22" s="1">
        <f>IFERROR(__xludf.DUMMYFUNCTION("""COMPUTED_VALUE"""),339.55)</f>
        <v>339.55</v>
      </c>
      <c r="G22" s="2">
        <f>IFERROR(__xludf.DUMMYFUNCTION("""COMPUTED_VALUE"""),45436.66666666667)</f>
        <v>45436.66667</v>
      </c>
      <c r="H22" s="1">
        <f>IFERROR(__xludf.DUMMYFUNCTION("""COMPUTED_VALUE"""),326.55)</f>
        <v>326.55</v>
      </c>
      <c r="J22" s="2">
        <f>IFERROR(__xludf.DUMMYFUNCTION("""COMPUTED_VALUE"""),45436.66666666667)</f>
        <v>45436.66667</v>
      </c>
      <c r="K22" s="1">
        <f>IFERROR(__xludf.DUMMYFUNCTION("""COMPUTED_VALUE"""),326.78)</f>
        <v>326.78</v>
      </c>
      <c r="M22" s="2">
        <f>IFERROR(__xludf.DUMMYFUNCTION("""COMPUTED_VALUE"""),45436.66666666667)</f>
        <v>45436.66667</v>
      </c>
      <c r="N22" s="1">
        <f>IFERROR(__xludf.DUMMYFUNCTION("""COMPUTED_VALUE"""),6.83175169E8)</f>
        <v>683175169</v>
      </c>
    </row>
    <row r="23">
      <c r="A23" s="2">
        <f>IFERROR(__xludf.DUMMYFUNCTION("""COMPUTED_VALUE"""),45443.66666666667)</f>
        <v>45443.66667</v>
      </c>
      <c r="B23" s="1">
        <f>IFERROR(__xludf.DUMMYFUNCTION("""COMPUTED_VALUE"""),328.13)</f>
        <v>328.13</v>
      </c>
      <c r="D23" s="2">
        <f>IFERROR(__xludf.DUMMYFUNCTION("""COMPUTED_VALUE"""),45443.66666666667)</f>
        <v>45443.66667</v>
      </c>
      <c r="E23" s="1">
        <f>IFERROR(__xludf.DUMMYFUNCTION("""COMPUTED_VALUE"""),332.69)</f>
        <v>332.69</v>
      </c>
      <c r="G23" s="2">
        <f>IFERROR(__xludf.DUMMYFUNCTION("""COMPUTED_VALUE"""),45443.66666666667)</f>
        <v>45443.66667</v>
      </c>
      <c r="H23" s="1">
        <f>IFERROR(__xludf.DUMMYFUNCTION("""COMPUTED_VALUE"""),320.42)</f>
        <v>320.42</v>
      </c>
      <c r="J23" s="2">
        <f>IFERROR(__xludf.DUMMYFUNCTION("""COMPUTED_VALUE"""),45443.66666666667)</f>
        <v>45443.66667</v>
      </c>
      <c r="K23" s="1">
        <f>IFERROR(__xludf.DUMMYFUNCTION("""COMPUTED_VALUE"""),332.48)</f>
        <v>332.48</v>
      </c>
      <c r="M23" s="2">
        <f>IFERROR(__xludf.DUMMYFUNCTION("""COMPUTED_VALUE"""),45443.66666666667)</f>
        <v>45443.66667</v>
      </c>
      <c r="N23" s="1">
        <f>IFERROR(__xludf.DUMMYFUNCTION("""COMPUTED_VALUE"""),7.16096719E8)</f>
        <v>716096719</v>
      </c>
    </row>
    <row r="24">
      <c r="A24" s="2">
        <f>IFERROR(__xludf.DUMMYFUNCTION("""COMPUTED_VALUE"""),45450.66666666667)</f>
        <v>45450.66667</v>
      </c>
      <c r="B24" s="1">
        <f>IFERROR(__xludf.DUMMYFUNCTION("""COMPUTED_VALUE"""),333.45)</f>
        <v>333.45</v>
      </c>
      <c r="D24" s="2">
        <f>IFERROR(__xludf.DUMMYFUNCTION("""COMPUTED_VALUE"""),45450.66666666667)</f>
        <v>45450.66667</v>
      </c>
      <c r="E24" s="1">
        <f>IFERROR(__xludf.DUMMYFUNCTION("""COMPUTED_VALUE"""),335.76)</f>
        <v>335.76</v>
      </c>
      <c r="G24" s="2">
        <f>IFERROR(__xludf.DUMMYFUNCTION("""COMPUTED_VALUE"""),45450.66666666667)</f>
        <v>45450.66667</v>
      </c>
      <c r="H24" s="1">
        <f>IFERROR(__xludf.DUMMYFUNCTION("""COMPUTED_VALUE"""),329.22)</f>
        <v>329.22</v>
      </c>
      <c r="J24" s="2">
        <f>IFERROR(__xludf.DUMMYFUNCTION("""COMPUTED_VALUE"""),45450.66666666667)</f>
        <v>45450.66667</v>
      </c>
      <c r="K24" s="1">
        <f>IFERROR(__xludf.DUMMYFUNCTION("""COMPUTED_VALUE"""),331.49)</f>
        <v>331.49</v>
      </c>
      <c r="M24" s="2">
        <f>IFERROR(__xludf.DUMMYFUNCTION("""COMPUTED_VALUE"""),45450.66666666667)</f>
        <v>45450.66667</v>
      </c>
      <c r="N24" s="1">
        <f>IFERROR(__xludf.DUMMYFUNCTION("""COMPUTED_VALUE"""),7.12390052E8)</f>
        <v>712390052</v>
      </c>
    </row>
    <row r="25">
      <c r="A25" s="2">
        <f>IFERROR(__xludf.DUMMYFUNCTION("""COMPUTED_VALUE"""),45457.66666666667)</f>
        <v>45457.66667</v>
      </c>
      <c r="B25" s="1">
        <f>IFERROR(__xludf.DUMMYFUNCTION("""COMPUTED_VALUE"""),330.1)</f>
        <v>330.1</v>
      </c>
      <c r="D25" s="2">
        <f>IFERROR(__xludf.DUMMYFUNCTION("""COMPUTED_VALUE"""),45457.66666666667)</f>
        <v>45457.66667</v>
      </c>
      <c r="E25" s="1">
        <f>IFERROR(__xludf.DUMMYFUNCTION("""COMPUTED_VALUE"""),340.29)</f>
        <v>340.29</v>
      </c>
      <c r="G25" s="2">
        <f>IFERROR(__xludf.DUMMYFUNCTION("""COMPUTED_VALUE"""),45457.66666666667)</f>
        <v>45457.66667</v>
      </c>
      <c r="H25" s="1">
        <f>IFERROR(__xludf.DUMMYFUNCTION("""COMPUTED_VALUE"""),328.29)</f>
        <v>328.29</v>
      </c>
      <c r="J25" s="2">
        <f>IFERROR(__xludf.DUMMYFUNCTION("""COMPUTED_VALUE"""),45457.66666666667)</f>
        <v>45457.66667</v>
      </c>
      <c r="K25" s="1">
        <f>IFERROR(__xludf.DUMMYFUNCTION("""COMPUTED_VALUE"""),335.21)</f>
        <v>335.21</v>
      </c>
      <c r="M25" s="2">
        <f>IFERROR(__xludf.DUMMYFUNCTION("""COMPUTED_VALUE"""),45457.66666666667)</f>
        <v>45457.66667</v>
      </c>
      <c r="N25" s="1">
        <f>IFERROR(__xludf.DUMMYFUNCTION("""COMPUTED_VALUE"""),8.23256349E8)</f>
        <v>823256349</v>
      </c>
    </row>
    <row r="26">
      <c r="A26" s="2">
        <f>IFERROR(__xludf.DUMMYFUNCTION("""COMPUTED_VALUE"""),45464.66666666667)</f>
        <v>45464.66667</v>
      </c>
      <c r="B26" s="1">
        <f>IFERROR(__xludf.DUMMYFUNCTION("""COMPUTED_VALUE"""),332.88)</f>
        <v>332.88</v>
      </c>
      <c r="D26" s="2">
        <f>IFERROR(__xludf.DUMMYFUNCTION("""COMPUTED_VALUE"""),45464.66666666667)</f>
        <v>45464.66667</v>
      </c>
      <c r="E26" s="1">
        <f>IFERROR(__xludf.DUMMYFUNCTION("""COMPUTED_VALUE"""),335.75)</f>
        <v>335.75</v>
      </c>
      <c r="G26" s="2">
        <f>IFERROR(__xludf.DUMMYFUNCTION("""COMPUTED_VALUE"""),45464.66666666667)</f>
        <v>45464.66667</v>
      </c>
      <c r="H26" s="1">
        <f>IFERROR(__xludf.DUMMYFUNCTION("""COMPUTED_VALUE"""),331.46)</f>
        <v>331.46</v>
      </c>
      <c r="J26" s="2">
        <f>IFERROR(__xludf.DUMMYFUNCTION("""COMPUTED_VALUE"""),45464.66666666667)</f>
        <v>45464.66667</v>
      </c>
      <c r="K26" s="1">
        <f>IFERROR(__xludf.DUMMYFUNCTION("""COMPUTED_VALUE"""),334.83)</f>
        <v>334.83</v>
      </c>
      <c r="M26" s="2">
        <f>IFERROR(__xludf.DUMMYFUNCTION("""COMPUTED_VALUE"""),45464.66666666667)</f>
        <v>45464.66667</v>
      </c>
      <c r="N26" s="1">
        <f>IFERROR(__xludf.DUMMYFUNCTION("""COMPUTED_VALUE"""),7.52890313E8)</f>
        <v>752890313</v>
      </c>
    </row>
    <row r="27">
      <c r="A27" s="2">
        <f>IFERROR(__xludf.DUMMYFUNCTION("""COMPUTED_VALUE"""),45471.66666666667)</f>
        <v>45471.66667</v>
      </c>
      <c r="B27" s="1">
        <f>IFERROR(__xludf.DUMMYFUNCTION("""COMPUTED_VALUE"""),335.22)</f>
        <v>335.22</v>
      </c>
      <c r="D27" s="2">
        <f>IFERROR(__xludf.DUMMYFUNCTION("""COMPUTED_VALUE"""),45471.66666666667)</f>
        <v>45471.66667</v>
      </c>
      <c r="E27" s="1">
        <f>IFERROR(__xludf.DUMMYFUNCTION("""COMPUTED_VALUE"""),340.51)</f>
        <v>340.51</v>
      </c>
      <c r="G27" s="2">
        <f>IFERROR(__xludf.DUMMYFUNCTION("""COMPUTED_VALUE"""),45471.66666666667)</f>
        <v>45471.66667</v>
      </c>
      <c r="H27" s="1">
        <f>IFERROR(__xludf.DUMMYFUNCTION("""COMPUTED_VALUE"""),330.28)</f>
        <v>330.28</v>
      </c>
      <c r="J27" s="2">
        <f>IFERROR(__xludf.DUMMYFUNCTION("""COMPUTED_VALUE"""),45471.66666666667)</f>
        <v>45471.66667</v>
      </c>
      <c r="K27" s="1">
        <f>IFERROR(__xludf.DUMMYFUNCTION("""COMPUTED_VALUE"""),336.79)</f>
        <v>336.79</v>
      </c>
      <c r="M27" s="2">
        <f>IFERROR(__xludf.DUMMYFUNCTION("""COMPUTED_VALUE"""),45471.66666666667)</f>
        <v>45471.66667</v>
      </c>
      <c r="N27" s="1">
        <f>IFERROR(__xludf.DUMMYFUNCTION("""COMPUTED_VALUE"""),9.01923541E8)</f>
        <v>901923541</v>
      </c>
    </row>
    <row r="28">
      <c r="A28" s="2">
        <f>IFERROR(__xludf.DUMMYFUNCTION("""COMPUTED_VALUE"""),45478.66666666667)</f>
        <v>45478.66667</v>
      </c>
      <c r="B28" s="1">
        <f>IFERROR(__xludf.DUMMYFUNCTION("""COMPUTED_VALUE"""),335.51)</f>
        <v>335.51</v>
      </c>
      <c r="D28" s="2">
        <f>IFERROR(__xludf.DUMMYFUNCTION("""COMPUTED_VALUE"""),45478.66666666667)</f>
        <v>45478.66667</v>
      </c>
      <c r="E28" s="1">
        <f>IFERROR(__xludf.DUMMYFUNCTION("""COMPUTED_VALUE"""),336.97)</f>
        <v>336.97</v>
      </c>
      <c r="G28" s="2">
        <f>IFERROR(__xludf.DUMMYFUNCTION("""COMPUTED_VALUE"""),45478.66666666667)</f>
        <v>45478.66667</v>
      </c>
      <c r="H28" s="1">
        <f>IFERROR(__xludf.DUMMYFUNCTION("""COMPUTED_VALUE"""),331.21)</f>
        <v>331.21</v>
      </c>
      <c r="J28" s="2">
        <f>IFERROR(__xludf.DUMMYFUNCTION("""COMPUTED_VALUE"""),45478.66666666667)</f>
        <v>45478.66667</v>
      </c>
      <c r="K28" s="1">
        <f>IFERROR(__xludf.DUMMYFUNCTION("""COMPUTED_VALUE"""),335.66)</f>
        <v>335.66</v>
      </c>
      <c r="M28" s="2">
        <f>IFERROR(__xludf.DUMMYFUNCTION("""COMPUTED_VALUE"""),45478.66666666667)</f>
        <v>45478.66667</v>
      </c>
      <c r="N28" s="1">
        <f>IFERROR(__xludf.DUMMYFUNCTION("""COMPUTED_VALUE"""),5.07364189E8)</f>
        <v>507364189</v>
      </c>
    </row>
    <row r="29">
      <c r="A29" s="2">
        <f>IFERROR(__xludf.DUMMYFUNCTION("""COMPUTED_VALUE"""),45485.66666666667)</f>
        <v>45485.66667</v>
      </c>
      <c r="B29" s="1">
        <f>IFERROR(__xludf.DUMMYFUNCTION("""COMPUTED_VALUE"""),335.93)</f>
        <v>335.93</v>
      </c>
      <c r="D29" s="2">
        <f>IFERROR(__xludf.DUMMYFUNCTION("""COMPUTED_VALUE"""),45485.66666666667)</f>
        <v>45485.66667</v>
      </c>
      <c r="E29" s="1">
        <f>IFERROR(__xludf.DUMMYFUNCTION("""COMPUTED_VALUE"""),353.38)</f>
        <v>353.38</v>
      </c>
      <c r="G29" s="2">
        <f>IFERROR(__xludf.DUMMYFUNCTION("""COMPUTED_VALUE"""),45485.66666666667)</f>
        <v>45485.66667</v>
      </c>
      <c r="H29" s="1">
        <f>IFERROR(__xludf.DUMMYFUNCTION("""COMPUTED_VALUE"""),333.13)</f>
        <v>333.13</v>
      </c>
      <c r="J29" s="2">
        <f>IFERROR(__xludf.DUMMYFUNCTION("""COMPUTED_VALUE"""),45485.66666666667)</f>
        <v>45485.66667</v>
      </c>
      <c r="K29" s="1">
        <f>IFERROR(__xludf.DUMMYFUNCTION("""COMPUTED_VALUE"""),351.09)</f>
        <v>351.09</v>
      </c>
      <c r="M29" s="2">
        <f>IFERROR(__xludf.DUMMYFUNCTION("""COMPUTED_VALUE"""),45485.66666666667)</f>
        <v>45485.66667</v>
      </c>
      <c r="N29" s="1">
        <f>IFERROR(__xludf.DUMMYFUNCTION("""COMPUTED_VALUE"""),8.34084019E8)</f>
        <v>834084019</v>
      </c>
    </row>
    <row r="30">
      <c r="A30" s="2">
        <f>IFERROR(__xludf.DUMMYFUNCTION("""COMPUTED_VALUE"""),45492.66666666667)</f>
        <v>45492.66667</v>
      </c>
      <c r="B30" s="1">
        <f>IFERROR(__xludf.DUMMYFUNCTION("""COMPUTED_VALUE"""),351.58)</f>
        <v>351.58</v>
      </c>
      <c r="D30" s="2">
        <f>IFERROR(__xludf.DUMMYFUNCTION("""COMPUTED_VALUE"""),45492.66666666667)</f>
        <v>45492.66667</v>
      </c>
      <c r="E30" s="1">
        <f>IFERROR(__xludf.DUMMYFUNCTION("""COMPUTED_VALUE"""),363.5)</f>
        <v>363.5</v>
      </c>
      <c r="G30" s="2">
        <f>IFERROR(__xludf.DUMMYFUNCTION("""COMPUTED_VALUE"""),45492.66666666667)</f>
        <v>45492.66667</v>
      </c>
      <c r="H30" s="1">
        <f>IFERROR(__xludf.DUMMYFUNCTION("""COMPUTED_VALUE"""),350.35)</f>
        <v>350.35</v>
      </c>
      <c r="J30" s="2">
        <f>IFERROR(__xludf.DUMMYFUNCTION("""COMPUTED_VALUE"""),45492.66666666667)</f>
        <v>45492.66667</v>
      </c>
      <c r="K30" s="1">
        <f>IFERROR(__xludf.DUMMYFUNCTION("""COMPUTED_VALUE"""),355.96)</f>
        <v>355.96</v>
      </c>
      <c r="M30" s="2">
        <f>IFERROR(__xludf.DUMMYFUNCTION("""COMPUTED_VALUE"""),45492.66666666667)</f>
        <v>45492.66667</v>
      </c>
      <c r="N30" s="1">
        <f>IFERROR(__xludf.DUMMYFUNCTION("""COMPUTED_VALUE"""),9.37442877E8)</f>
        <v>937442877</v>
      </c>
    </row>
    <row r="31">
      <c r="A31" s="2">
        <f>IFERROR(__xludf.DUMMYFUNCTION("""COMPUTED_VALUE"""),45499.66666666667)</f>
        <v>45499.66667</v>
      </c>
      <c r="B31" s="1">
        <f>IFERROR(__xludf.DUMMYFUNCTION("""COMPUTED_VALUE"""),356.56)</f>
        <v>356.56</v>
      </c>
      <c r="D31" s="2">
        <f>IFERROR(__xludf.DUMMYFUNCTION("""COMPUTED_VALUE"""),45499.66666666667)</f>
        <v>45499.66667</v>
      </c>
      <c r="E31" s="1">
        <f>IFERROR(__xludf.DUMMYFUNCTION("""COMPUTED_VALUE"""),361.24)</f>
        <v>361.24</v>
      </c>
      <c r="G31" s="2">
        <f>IFERROR(__xludf.DUMMYFUNCTION("""COMPUTED_VALUE"""),45499.66666666667)</f>
        <v>45499.66667</v>
      </c>
      <c r="H31" s="1">
        <f>IFERROR(__xludf.DUMMYFUNCTION("""COMPUTED_VALUE"""),351.52)</f>
        <v>351.52</v>
      </c>
      <c r="J31" s="2">
        <f>IFERROR(__xludf.DUMMYFUNCTION("""COMPUTED_VALUE"""),45499.66666666667)</f>
        <v>45499.66667</v>
      </c>
      <c r="K31" s="1">
        <f>IFERROR(__xludf.DUMMYFUNCTION("""COMPUTED_VALUE"""),358.26)</f>
        <v>358.26</v>
      </c>
      <c r="M31" s="2">
        <f>IFERROR(__xludf.DUMMYFUNCTION("""COMPUTED_VALUE"""),45499.66666666667)</f>
        <v>45499.66667</v>
      </c>
      <c r="N31" s="1">
        <f>IFERROR(__xludf.DUMMYFUNCTION("""COMPUTED_VALUE"""),9.06017565E8)</f>
        <v>906017565</v>
      </c>
    </row>
    <row r="32">
      <c r="A32" s="2">
        <f>IFERROR(__xludf.DUMMYFUNCTION("""COMPUTED_VALUE"""),45506.66666666667)</f>
        <v>45506.66667</v>
      </c>
      <c r="B32" s="1">
        <f>IFERROR(__xludf.DUMMYFUNCTION("""COMPUTED_VALUE"""),358.4)</f>
        <v>358.4</v>
      </c>
      <c r="D32" s="2">
        <f>IFERROR(__xludf.DUMMYFUNCTION("""COMPUTED_VALUE"""),45506.66666666667)</f>
        <v>45506.66667</v>
      </c>
      <c r="E32" s="1">
        <f>IFERROR(__xludf.DUMMYFUNCTION("""COMPUTED_VALUE"""),369.62)</f>
        <v>369.62</v>
      </c>
      <c r="G32" s="2">
        <f>IFERROR(__xludf.DUMMYFUNCTION("""COMPUTED_VALUE"""),45506.66666666667)</f>
        <v>45506.66667</v>
      </c>
      <c r="H32" s="1">
        <f>IFERROR(__xludf.DUMMYFUNCTION("""COMPUTED_VALUE"""),356.1)</f>
        <v>356.1</v>
      </c>
      <c r="J32" s="2">
        <f>IFERROR(__xludf.DUMMYFUNCTION("""COMPUTED_VALUE"""),45506.66666666667)</f>
        <v>45506.66667</v>
      </c>
      <c r="K32" s="1">
        <f>IFERROR(__xludf.DUMMYFUNCTION("""COMPUTED_VALUE"""),366.16)</f>
        <v>366.16</v>
      </c>
      <c r="M32" s="2">
        <f>IFERROR(__xludf.DUMMYFUNCTION("""COMPUTED_VALUE"""),45506.66666666667)</f>
        <v>45506.66667</v>
      </c>
      <c r="N32" s="1">
        <f>IFERROR(__xludf.DUMMYFUNCTION("""COMPUTED_VALUE"""),1.104257307E9)</f>
        <v>1104257307</v>
      </c>
    </row>
    <row r="33">
      <c r="A33" s="2">
        <f>IFERROR(__xludf.DUMMYFUNCTION("""COMPUTED_VALUE"""),45513.66666666667)</f>
        <v>45513.66667</v>
      </c>
      <c r="B33" s="1">
        <f>IFERROR(__xludf.DUMMYFUNCTION("""COMPUTED_VALUE"""),358.54)</f>
        <v>358.54</v>
      </c>
      <c r="D33" s="2">
        <f>IFERROR(__xludf.DUMMYFUNCTION("""COMPUTED_VALUE"""),45513.66666666667)</f>
        <v>45513.66667</v>
      </c>
      <c r="E33" s="1">
        <f>IFERROR(__xludf.DUMMYFUNCTION("""COMPUTED_VALUE"""),368.89)</f>
        <v>368.89</v>
      </c>
      <c r="G33" s="2">
        <f>IFERROR(__xludf.DUMMYFUNCTION("""COMPUTED_VALUE"""),45513.66666666667)</f>
        <v>45513.66667</v>
      </c>
      <c r="H33" s="1">
        <f>IFERROR(__xludf.DUMMYFUNCTION("""COMPUTED_VALUE"""),355.06)</f>
        <v>355.06</v>
      </c>
      <c r="J33" s="2">
        <f>IFERROR(__xludf.DUMMYFUNCTION("""COMPUTED_VALUE"""),45513.66666666667)</f>
        <v>45513.66667</v>
      </c>
      <c r="K33" s="1">
        <f>IFERROR(__xludf.DUMMYFUNCTION("""COMPUTED_VALUE"""),365.85)</f>
        <v>365.85</v>
      </c>
      <c r="M33" s="2">
        <f>IFERROR(__xludf.DUMMYFUNCTION("""COMPUTED_VALUE"""),45513.66666666667)</f>
        <v>45513.66667</v>
      </c>
      <c r="N33" s="1">
        <f>IFERROR(__xludf.DUMMYFUNCTION("""COMPUTED_VALUE"""),1.034050082E9)</f>
        <v>1034050082</v>
      </c>
    </row>
    <row r="34">
      <c r="A34" s="2">
        <f>IFERROR(__xludf.DUMMYFUNCTION("""COMPUTED_VALUE"""),45520.66666666667)</f>
        <v>45520.66667</v>
      </c>
      <c r="B34" s="1">
        <f>IFERROR(__xludf.DUMMYFUNCTION("""COMPUTED_VALUE"""),364.82)</f>
        <v>364.82</v>
      </c>
      <c r="D34" s="2">
        <f>IFERROR(__xludf.DUMMYFUNCTION("""COMPUTED_VALUE"""),45520.66666666667)</f>
        <v>45520.66667</v>
      </c>
      <c r="E34" s="1">
        <f>IFERROR(__xludf.DUMMYFUNCTION("""COMPUTED_VALUE"""),368.86)</f>
        <v>368.86</v>
      </c>
      <c r="G34" s="2">
        <f>IFERROR(__xludf.DUMMYFUNCTION("""COMPUTED_VALUE"""),45520.66666666667)</f>
        <v>45520.66667</v>
      </c>
      <c r="H34" s="1">
        <f>IFERROR(__xludf.DUMMYFUNCTION("""COMPUTED_VALUE"""),360.7)</f>
        <v>360.7</v>
      </c>
      <c r="J34" s="2">
        <f>IFERROR(__xludf.DUMMYFUNCTION("""COMPUTED_VALUE"""),45520.66666666667)</f>
        <v>45520.66667</v>
      </c>
      <c r="K34" s="1">
        <f>IFERROR(__xludf.DUMMYFUNCTION("""COMPUTED_VALUE"""),366.34)</f>
        <v>366.34</v>
      </c>
      <c r="M34" s="2">
        <f>IFERROR(__xludf.DUMMYFUNCTION("""COMPUTED_VALUE"""),45520.66666666667)</f>
        <v>45520.66667</v>
      </c>
      <c r="N34" s="1">
        <f>IFERROR(__xludf.DUMMYFUNCTION("""COMPUTED_VALUE"""),7.2000726E8)</f>
        <v>720007260</v>
      </c>
    </row>
    <row r="35">
      <c r="A35" s="2">
        <f>IFERROR(__xludf.DUMMYFUNCTION("""COMPUTED_VALUE"""),45527.66666666667)</f>
        <v>45527.66667</v>
      </c>
      <c r="B35" s="1">
        <f>IFERROR(__xludf.DUMMYFUNCTION("""COMPUTED_VALUE"""),366.58)</f>
        <v>366.58</v>
      </c>
      <c r="D35" s="2">
        <f>IFERROR(__xludf.DUMMYFUNCTION("""COMPUTED_VALUE"""),45527.66666666667)</f>
        <v>45527.66667</v>
      </c>
      <c r="E35" s="1">
        <f>IFERROR(__xludf.DUMMYFUNCTION("""COMPUTED_VALUE"""),379.83)</f>
        <v>379.83</v>
      </c>
      <c r="G35" s="2">
        <f>IFERROR(__xludf.DUMMYFUNCTION("""COMPUTED_VALUE"""),45527.66666666667)</f>
        <v>45527.66667</v>
      </c>
      <c r="H35" s="1">
        <f>IFERROR(__xludf.DUMMYFUNCTION("""COMPUTED_VALUE"""),366.4)</f>
        <v>366.4</v>
      </c>
      <c r="J35" s="2">
        <f>IFERROR(__xludf.DUMMYFUNCTION("""COMPUTED_VALUE"""),45527.66666666667)</f>
        <v>45527.66667</v>
      </c>
      <c r="K35" s="1">
        <f>IFERROR(__xludf.DUMMYFUNCTION("""COMPUTED_VALUE"""),379.29)</f>
        <v>379.29</v>
      </c>
      <c r="M35" s="2">
        <f>IFERROR(__xludf.DUMMYFUNCTION("""COMPUTED_VALUE"""),45527.66666666667)</f>
        <v>45527.66667</v>
      </c>
      <c r="N35" s="1">
        <f>IFERROR(__xludf.DUMMYFUNCTION("""COMPUTED_VALUE"""),7.8058944E8)</f>
        <v>780589440</v>
      </c>
    </row>
    <row r="36">
      <c r="A36" s="2">
        <f>IFERROR(__xludf.DUMMYFUNCTION("""COMPUTED_VALUE"""),45534.66666666667)</f>
        <v>45534.66667</v>
      </c>
      <c r="B36" s="1">
        <f>IFERROR(__xludf.DUMMYFUNCTION("""COMPUTED_VALUE"""),381.29)</f>
        <v>381.29</v>
      </c>
      <c r="D36" s="2">
        <f>IFERROR(__xludf.DUMMYFUNCTION("""COMPUTED_VALUE"""),45534.66666666667)</f>
        <v>45534.66667</v>
      </c>
      <c r="E36" s="1">
        <f>IFERROR(__xludf.DUMMYFUNCTION("""COMPUTED_VALUE"""),381.76)</f>
        <v>381.76</v>
      </c>
      <c r="G36" s="2">
        <f>IFERROR(__xludf.DUMMYFUNCTION("""COMPUTED_VALUE"""),45534.66666666667)</f>
        <v>45534.66667</v>
      </c>
      <c r="H36" s="1">
        <f>IFERROR(__xludf.DUMMYFUNCTION("""COMPUTED_VALUE"""),375.67)</f>
        <v>375.67</v>
      </c>
      <c r="J36" s="2">
        <f>IFERROR(__xludf.DUMMYFUNCTION("""COMPUTED_VALUE"""),45534.66666666667)</f>
        <v>45534.66667</v>
      </c>
      <c r="K36" s="1">
        <f>IFERROR(__xludf.DUMMYFUNCTION("""COMPUTED_VALUE"""),380.9)</f>
        <v>380.9</v>
      </c>
      <c r="M36" s="2">
        <f>IFERROR(__xludf.DUMMYFUNCTION("""COMPUTED_VALUE"""),45534.66666666667)</f>
        <v>45534.66667</v>
      </c>
      <c r="N36" s="1">
        <f>IFERROR(__xludf.DUMMYFUNCTION("""COMPUTED_VALUE"""),8.41134536E8)</f>
        <v>841134536</v>
      </c>
    </row>
    <row r="37">
      <c r="A37" s="2">
        <f>IFERROR(__xludf.DUMMYFUNCTION("""COMPUTED_VALUE"""),45541.66666666667)</f>
        <v>45541.66667</v>
      </c>
      <c r="B37" s="1">
        <f>IFERROR(__xludf.DUMMYFUNCTION("""COMPUTED_VALUE"""),378.52)</f>
        <v>378.52</v>
      </c>
      <c r="D37" s="2">
        <f>IFERROR(__xludf.DUMMYFUNCTION("""COMPUTED_VALUE"""),45541.66666666667)</f>
        <v>45541.66667</v>
      </c>
      <c r="E37" s="1">
        <f>IFERROR(__xludf.DUMMYFUNCTION("""COMPUTED_VALUE"""),385.56)</f>
        <v>385.56</v>
      </c>
      <c r="G37" s="2">
        <f>IFERROR(__xludf.DUMMYFUNCTION("""COMPUTED_VALUE"""),45541.66666666667)</f>
        <v>45541.66667</v>
      </c>
      <c r="H37" s="1">
        <f>IFERROR(__xludf.DUMMYFUNCTION("""COMPUTED_VALUE"""),377.81)</f>
        <v>377.81</v>
      </c>
      <c r="J37" s="2">
        <f>IFERROR(__xludf.DUMMYFUNCTION("""COMPUTED_VALUE"""),45541.66666666667)</f>
        <v>45541.66667</v>
      </c>
      <c r="K37" s="1">
        <f>IFERROR(__xludf.DUMMYFUNCTION("""COMPUTED_VALUE"""),380.89)</f>
        <v>380.89</v>
      </c>
      <c r="M37" s="2">
        <f>IFERROR(__xludf.DUMMYFUNCTION("""COMPUTED_VALUE"""),45541.66666666667)</f>
        <v>45541.66667</v>
      </c>
      <c r="N37" s="1">
        <f>IFERROR(__xludf.DUMMYFUNCTION("""COMPUTED_VALUE"""),7.09354483E8)</f>
        <v>709354483</v>
      </c>
    </row>
    <row r="38">
      <c r="A38" s="2">
        <f>IFERROR(__xludf.DUMMYFUNCTION("""COMPUTED_VALUE"""),45548.66666666667)</f>
        <v>45548.66667</v>
      </c>
      <c r="B38" s="1">
        <f>IFERROR(__xludf.DUMMYFUNCTION("""COMPUTED_VALUE"""),380.77)</f>
        <v>380.77</v>
      </c>
      <c r="D38" s="2">
        <f>IFERROR(__xludf.DUMMYFUNCTION("""COMPUTED_VALUE"""),45548.66666666667)</f>
        <v>45548.66667</v>
      </c>
      <c r="E38" s="1">
        <f>IFERROR(__xludf.DUMMYFUNCTION("""COMPUTED_VALUE"""),394.21)</f>
        <v>394.21</v>
      </c>
      <c r="G38" s="2">
        <f>IFERROR(__xludf.DUMMYFUNCTION("""COMPUTED_VALUE"""),45548.66666666667)</f>
        <v>45548.66667</v>
      </c>
      <c r="H38" s="1">
        <f>IFERROR(__xludf.DUMMYFUNCTION("""COMPUTED_VALUE"""),380.06)</f>
        <v>380.06</v>
      </c>
      <c r="J38" s="2">
        <f>IFERROR(__xludf.DUMMYFUNCTION("""COMPUTED_VALUE"""),45548.66666666667)</f>
        <v>45548.66667</v>
      </c>
      <c r="K38" s="1">
        <f>IFERROR(__xludf.DUMMYFUNCTION("""COMPUTED_VALUE"""),394.18)</f>
        <v>394.18</v>
      </c>
      <c r="M38" s="2">
        <f>IFERROR(__xludf.DUMMYFUNCTION("""COMPUTED_VALUE"""),45548.66666666667)</f>
        <v>45548.66667</v>
      </c>
      <c r="N38" s="1">
        <f>IFERROR(__xludf.DUMMYFUNCTION("""COMPUTED_VALUE"""),9.95688199E8)</f>
        <v>995688199</v>
      </c>
    </row>
    <row r="39">
      <c r="A39" s="2">
        <f>IFERROR(__xludf.DUMMYFUNCTION("""COMPUTED_VALUE"""),45555.66666666667)</f>
        <v>45555.66667</v>
      </c>
      <c r="B39" s="1">
        <f>IFERROR(__xludf.DUMMYFUNCTION("""COMPUTED_VALUE"""),395.69)</f>
        <v>395.69</v>
      </c>
      <c r="D39" s="2">
        <f>IFERROR(__xludf.DUMMYFUNCTION("""COMPUTED_VALUE"""),45555.66666666667)</f>
        <v>45555.66667</v>
      </c>
      <c r="E39" s="1">
        <f>IFERROR(__xludf.DUMMYFUNCTION("""COMPUTED_VALUE"""),396.67)</f>
        <v>396.67</v>
      </c>
      <c r="G39" s="2">
        <f>IFERROR(__xludf.DUMMYFUNCTION("""COMPUTED_VALUE"""),45555.66666666667)</f>
        <v>45555.66667</v>
      </c>
      <c r="H39" s="1">
        <f>IFERROR(__xludf.DUMMYFUNCTION("""COMPUTED_VALUE"""),388.48)</f>
        <v>388.48</v>
      </c>
      <c r="J39" s="2">
        <f>IFERROR(__xludf.DUMMYFUNCTION("""COMPUTED_VALUE"""),45555.66666666667)</f>
        <v>45555.66667</v>
      </c>
      <c r="K39" s="1">
        <f>IFERROR(__xludf.DUMMYFUNCTION("""COMPUTED_VALUE"""),389.9)</f>
        <v>389.9</v>
      </c>
      <c r="M39" s="2">
        <f>IFERROR(__xludf.DUMMYFUNCTION("""COMPUTED_VALUE"""),45555.66666666667)</f>
        <v>45555.66667</v>
      </c>
      <c r="N39" s="1">
        <f>IFERROR(__xludf.DUMMYFUNCTION("""COMPUTED_VALUE"""),1.294242153E9)</f>
        <v>1294242153</v>
      </c>
    </row>
    <row r="40">
      <c r="A40" s="2">
        <f>IFERROR(__xludf.DUMMYFUNCTION("""COMPUTED_VALUE"""),45562.66666666667)</f>
        <v>45562.66667</v>
      </c>
      <c r="B40" s="1">
        <f>IFERROR(__xludf.DUMMYFUNCTION("""COMPUTED_VALUE"""),392.37)</f>
        <v>392.37</v>
      </c>
      <c r="D40" s="2">
        <f>IFERROR(__xludf.DUMMYFUNCTION("""COMPUTED_VALUE"""),45562.66666666667)</f>
        <v>45562.66667</v>
      </c>
      <c r="E40" s="1">
        <f>IFERROR(__xludf.DUMMYFUNCTION("""COMPUTED_VALUE"""),395.33)</f>
        <v>395.33</v>
      </c>
      <c r="G40" s="2">
        <f>IFERROR(__xludf.DUMMYFUNCTION("""COMPUTED_VALUE"""),45562.66666666667)</f>
        <v>45562.66667</v>
      </c>
      <c r="H40" s="1">
        <f>IFERROR(__xludf.DUMMYFUNCTION("""COMPUTED_VALUE"""),386.89)</f>
        <v>386.89</v>
      </c>
      <c r="J40" s="2">
        <f>IFERROR(__xludf.DUMMYFUNCTION("""COMPUTED_VALUE"""),45562.66666666667)</f>
        <v>45562.66667</v>
      </c>
      <c r="K40" s="1">
        <f>IFERROR(__xludf.DUMMYFUNCTION("""COMPUTED_VALUE"""),388.69)</f>
        <v>388.69</v>
      </c>
      <c r="M40" s="2">
        <f>IFERROR(__xludf.DUMMYFUNCTION("""COMPUTED_VALUE"""),45562.66666666667)</f>
        <v>45562.66667</v>
      </c>
      <c r="N40" s="1">
        <f>IFERROR(__xludf.DUMMYFUNCTION("""COMPUTED_VALUE"""),7.28896787E8)</f>
        <v>728896787</v>
      </c>
    </row>
    <row r="41">
      <c r="A41" s="2">
        <f>IFERROR(__xludf.DUMMYFUNCTION("""COMPUTED_VALUE"""),45569.66666666667)</f>
        <v>45569.66667</v>
      </c>
      <c r="B41" s="1">
        <f>IFERROR(__xludf.DUMMYFUNCTION("""COMPUTED_VALUE"""),387.22)</f>
        <v>387.22</v>
      </c>
      <c r="D41" s="2">
        <f>IFERROR(__xludf.DUMMYFUNCTION("""COMPUTED_VALUE"""),45569.66666666667)</f>
        <v>45569.66667</v>
      </c>
      <c r="E41" s="1">
        <f>IFERROR(__xludf.DUMMYFUNCTION("""COMPUTED_VALUE"""),392.08)</f>
        <v>392.08</v>
      </c>
      <c r="G41" s="2">
        <f>IFERROR(__xludf.DUMMYFUNCTION("""COMPUTED_VALUE"""),45569.66666666667)</f>
        <v>45569.66667</v>
      </c>
      <c r="H41" s="1">
        <f>IFERROR(__xludf.DUMMYFUNCTION("""COMPUTED_VALUE"""),377.67)</f>
        <v>377.67</v>
      </c>
      <c r="J41" s="2">
        <f>IFERROR(__xludf.DUMMYFUNCTION("""COMPUTED_VALUE"""),45569.66666666667)</f>
        <v>45569.66667</v>
      </c>
      <c r="K41" s="1">
        <f>IFERROR(__xludf.DUMMYFUNCTION("""COMPUTED_VALUE"""),380.9)</f>
        <v>380.9</v>
      </c>
      <c r="M41" s="2">
        <f>IFERROR(__xludf.DUMMYFUNCTION("""COMPUTED_VALUE"""),45569.66666666667)</f>
        <v>45569.66667</v>
      </c>
      <c r="N41" s="1">
        <f>IFERROR(__xludf.DUMMYFUNCTION("""COMPUTED_VALUE"""),6.5636989E8)</f>
        <v>656369890</v>
      </c>
    </row>
    <row r="42">
      <c r="A42" s="2">
        <f>IFERROR(__xludf.DUMMYFUNCTION("""COMPUTED_VALUE"""),45576.66666666667)</f>
        <v>45576.66667</v>
      </c>
      <c r="B42" s="1">
        <f>IFERROR(__xludf.DUMMYFUNCTION("""COMPUTED_VALUE"""),378.62)</f>
        <v>378.62</v>
      </c>
      <c r="D42" s="2">
        <f>IFERROR(__xludf.DUMMYFUNCTION("""COMPUTED_VALUE"""),45576.66666666667)</f>
        <v>45576.66667</v>
      </c>
      <c r="E42" s="1">
        <f>IFERROR(__xludf.DUMMYFUNCTION("""COMPUTED_VALUE"""),379.93)</f>
        <v>379.93</v>
      </c>
      <c r="G42" s="2">
        <f>IFERROR(__xludf.DUMMYFUNCTION("""COMPUTED_VALUE"""),45576.66666666667)</f>
        <v>45576.66667</v>
      </c>
      <c r="H42" s="1">
        <f>IFERROR(__xludf.DUMMYFUNCTION("""COMPUTED_VALUE"""),374.58)</f>
        <v>374.58</v>
      </c>
      <c r="J42" s="2">
        <f>IFERROR(__xludf.DUMMYFUNCTION("""COMPUTED_VALUE"""),45576.66666666667)</f>
        <v>45576.66667</v>
      </c>
      <c r="K42" s="1">
        <f>IFERROR(__xludf.DUMMYFUNCTION("""COMPUTED_VALUE"""),379.67)</f>
        <v>379.67</v>
      </c>
      <c r="M42" s="2">
        <f>IFERROR(__xludf.DUMMYFUNCTION("""COMPUTED_VALUE"""),45576.66666666667)</f>
        <v>45576.66667</v>
      </c>
      <c r="N42" s="1">
        <f>IFERROR(__xludf.DUMMYFUNCTION("""COMPUTED_VALUE"""),5.34887055E8)</f>
        <v>534887055</v>
      </c>
    </row>
    <row r="43">
      <c r="A43" s="2">
        <f>IFERROR(__xludf.DUMMYFUNCTION("""COMPUTED_VALUE"""),45583.66666666667)</f>
        <v>45583.66667</v>
      </c>
      <c r="B43" s="1">
        <f>IFERROR(__xludf.DUMMYFUNCTION("""COMPUTED_VALUE"""),378.91)</f>
        <v>378.91</v>
      </c>
      <c r="D43" s="2">
        <f>IFERROR(__xludf.DUMMYFUNCTION("""COMPUTED_VALUE"""),45583.66666666667)</f>
        <v>45583.66667</v>
      </c>
      <c r="E43" s="1">
        <f>IFERROR(__xludf.DUMMYFUNCTION("""COMPUTED_VALUE"""),391.26)</f>
        <v>391.26</v>
      </c>
      <c r="G43" s="2">
        <f>IFERROR(__xludf.DUMMYFUNCTION("""COMPUTED_VALUE"""),45583.66666666667)</f>
        <v>45583.66667</v>
      </c>
      <c r="H43" s="1">
        <f>IFERROR(__xludf.DUMMYFUNCTION("""COMPUTED_VALUE"""),378.23)</f>
        <v>378.23</v>
      </c>
      <c r="J43" s="2">
        <f>IFERROR(__xludf.DUMMYFUNCTION("""COMPUTED_VALUE"""),45583.66666666667)</f>
        <v>45583.66667</v>
      </c>
      <c r="K43" s="1">
        <f>IFERROR(__xludf.DUMMYFUNCTION("""COMPUTED_VALUE"""),390.79)</f>
        <v>390.79</v>
      </c>
      <c r="M43" s="2">
        <f>IFERROR(__xludf.DUMMYFUNCTION("""COMPUTED_VALUE"""),45583.66666666667)</f>
        <v>45583.66667</v>
      </c>
      <c r="N43" s="1">
        <f>IFERROR(__xludf.DUMMYFUNCTION("""COMPUTED_VALUE"""),5.70788745E8)</f>
        <v>570788745</v>
      </c>
    </row>
    <row r="44">
      <c r="A44" s="2">
        <f>IFERROR(__xludf.DUMMYFUNCTION("""COMPUTED_VALUE"""),45590.66666666667)</f>
        <v>45590.66667</v>
      </c>
      <c r="B44" s="1">
        <f>IFERROR(__xludf.DUMMYFUNCTION("""COMPUTED_VALUE"""),388.89)</f>
        <v>388.89</v>
      </c>
      <c r="D44" s="2">
        <f>IFERROR(__xludf.DUMMYFUNCTION("""COMPUTED_VALUE"""),45590.66666666667)</f>
        <v>45590.66667</v>
      </c>
      <c r="E44" s="1">
        <f>IFERROR(__xludf.DUMMYFUNCTION("""COMPUTED_VALUE"""),391.75)</f>
        <v>391.75</v>
      </c>
      <c r="G44" s="2">
        <f>IFERROR(__xludf.DUMMYFUNCTION("""COMPUTED_VALUE"""),45590.66666666667)</f>
        <v>45590.66667</v>
      </c>
      <c r="H44" s="1">
        <f>IFERROR(__xludf.DUMMYFUNCTION("""COMPUTED_VALUE"""),381.58)</f>
        <v>381.58</v>
      </c>
      <c r="J44" s="2">
        <f>IFERROR(__xludf.DUMMYFUNCTION("""COMPUTED_VALUE"""),45590.66666666667)</f>
        <v>45590.66667</v>
      </c>
      <c r="K44" s="1">
        <f>IFERROR(__xludf.DUMMYFUNCTION("""COMPUTED_VALUE"""),384.2)</f>
        <v>384.2</v>
      </c>
      <c r="M44" s="2">
        <f>IFERROR(__xludf.DUMMYFUNCTION("""COMPUTED_VALUE"""),45590.66666666667)</f>
        <v>45590.66667</v>
      </c>
      <c r="N44" s="1">
        <f>IFERROR(__xludf.DUMMYFUNCTION("""COMPUTED_VALUE"""),6.66281452E8)</f>
        <v>666281452</v>
      </c>
    </row>
    <row r="45">
      <c r="A45" s="2">
        <f>IFERROR(__xludf.DUMMYFUNCTION("""COMPUTED_VALUE"""),45597.66666666667)</f>
        <v>45597.66667</v>
      </c>
      <c r="B45" s="1">
        <f>IFERROR(__xludf.DUMMYFUNCTION("""COMPUTED_VALUE"""),386.85)</f>
        <v>386.85</v>
      </c>
      <c r="D45" s="2">
        <f>IFERROR(__xludf.DUMMYFUNCTION("""COMPUTED_VALUE"""),45597.66666666667)</f>
        <v>45597.66667</v>
      </c>
      <c r="E45" s="1">
        <f>IFERROR(__xludf.DUMMYFUNCTION("""COMPUTED_VALUE"""),388.71)</f>
        <v>388.71</v>
      </c>
      <c r="G45" s="2">
        <f>IFERROR(__xludf.DUMMYFUNCTION("""COMPUTED_VALUE"""),45597.66666666667)</f>
        <v>45597.66667</v>
      </c>
      <c r="H45" s="1">
        <f>IFERROR(__xludf.DUMMYFUNCTION("""COMPUTED_VALUE"""),372.61)</f>
        <v>372.61</v>
      </c>
      <c r="J45" s="2">
        <f>IFERROR(__xludf.DUMMYFUNCTION("""COMPUTED_VALUE"""),45597.66666666667)</f>
        <v>45597.66667</v>
      </c>
      <c r="K45" s="1">
        <f>IFERROR(__xludf.DUMMYFUNCTION("""COMPUTED_VALUE"""),372.78)</f>
        <v>372.78</v>
      </c>
      <c r="M45" s="2">
        <f>IFERROR(__xludf.DUMMYFUNCTION("""COMPUTED_VALUE"""),45597.66666666667)</f>
        <v>45597.66667</v>
      </c>
      <c r="N45" s="1">
        <f>IFERROR(__xludf.DUMMYFUNCTION("""COMPUTED_VALUE"""),8.44039264E8)</f>
        <v>844039264</v>
      </c>
    </row>
    <row r="46">
      <c r="A46" s="2">
        <f>IFERROR(__xludf.DUMMYFUNCTION("""COMPUTED_VALUE"""),45604.66666666667)</f>
        <v>45604.66667</v>
      </c>
      <c r="B46" s="1">
        <f>IFERROR(__xludf.DUMMYFUNCTION("""COMPUTED_VALUE"""),373.79)</f>
        <v>373.79</v>
      </c>
      <c r="D46" s="2">
        <f>IFERROR(__xludf.DUMMYFUNCTION("""COMPUTED_VALUE"""),45604.66666666667)</f>
        <v>45604.66667</v>
      </c>
      <c r="E46" s="1">
        <f>IFERROR(__xludf.DUMMYFUNCTION("""COMPUTED_VALUE"""),383.96)</f>
        <v>383.96</v>
      </c>
      <c r="G46" s="2">
        <f>IFERROR(__xludf.DUMMYFUNCTION("""COMPUTED_VALUE"""),45604.66666666667)</f>
        <v>45604.66667</v>
      </c>
      <c r="H46" s="1">
        <f>IFERROR(__xludf.DUMMYFUNCTION("""COMPUTED_VALUE"""),368.21)</f>
        <v>368.21</v>
      </c>
      <c r="J46" s="2">
        <f>IFERROR(__xludf.DUMMYFUNCTION("""COMPUTED_VALUE"""),45604.66666666667)</f>
        <v>45604.66667</v>
      </c>
      <c r="K46" s="1">
        <f>IFERROR(__xludf.DUMMYFUNCTION("""COMPUTED_VALUE"""),382.83)</f>
        <v>382.83</v>
      </c>
      <c r="M46" s="2">
        <f>IFERROR(__xludf.DUMMYFUNCTION("""COMPUTED_VALUE"""),45604.66666666667)</f>
        <v>45604.66667</v>
      </c>
      <c r="N46" s="1">
        <f>IFERROR(__xludf.DUMMYFUNCTION("""COMPUTED_VALUE"""),8.50078967E8)</f>
        <v>850078967</v>
      </c>
    </row>
    <row r="47">
      <c r="A47" s="2">
        <f>IFERROR(__xludf.DUMMYFUNCTION("""COMPUTED_VALUE"""),45611.66666666667)</f>
        <v>45611.66667</v>
      </c>
      <c r="B47" s="1">
        <f>IFERROR(__xludf.DUMMYFUNCTION("""COMPUTED_VALUE"""),382.58)</f>
        <v>382.58</v>
      </c>
      <c r="D47" s="2">
        <f>IFERROR(__xludf.DUMMYFUNCTION("""COMPUTED_VALUE"""),45611.66666666667)</f>
        <v>45611.66667</v>
      </c>
      <c r="E47" s="1">
        <f>IFERROR(__xludf.DUMMYFUNCTION("""COMPUTED_VALUE"""),384.69)</f>
        <v>384.69</v>
      </c>
      <c r="G47" s="2">
        <f>IFERROR(__xludf.DUMMYFUNCTION("""COMPUTED_VALUE"""),45611.66666666667)</f>
        <v>45611.66667</v>
      </c>
      <c r="H47" s="1">
        <f>IFERROR(__xludf.DUMMYFUNCTION("""COMPUTED_VALUE"""),371.57)</f>
        <v>371.57</v>
      </c>
      <c r="J47" s="2">
        <f>IFERROR(__xludf.DUMMYFUNCTION("""COMPUTED_VALUE"""),45611.66666666667)</f>
        <v>45611.66667</v>
      </c>
      <c r="K47" s="1">
        <f>IFERROR(__xludf.DUMMYFUNCTION("""COMPUTED_VALUE"""),374.81)</f>
        <v>374.81</v>
      </c>
      <c r="M47" s="2">
        <f>IFERROR(__xludf.DUMMYFUNCTION("""COMPUTED_VALUE"""),45611.66666666667)</f>
        <v>45611.66667</v>
      </c>
      <c r="N47" s="1">
        <f>IFERROR(__xludf.DUMMYFUNCTION("""COMPUTED_VALUE"""),7.00759755E8)</f>
        <v>700759755</v>
      </c>
    </row>
    <row r="48">
      <c r="A48" s="2">
        <f>IFERROR(__xludf.DUMMYFUNCTION("""COMPUTED_VALUE"""),45618.66666666667)</f>
        <v>45618.66667</v>
      </c>
      <c r="B48" s="1">
        <f>IFERROR(__xludf.DUMMYFUNCTION("""COMPUTED_VALUE"""),372.84)</f>
        <v>372.84</v>
      </c>
      <c r="D48" s="2">
        <f>IFERROR(__xludf.DUMMYFUNCTION("""COMPUTED_VALUE"""),45618.66666666667)</f>
        <v>45618.66667</v>
      </c>
      <c r="E48" s="1">
        <f>IFERROR(__xludf.DUMMYFUNCTION("""COMPUTED_VALUE"""),385.03)</f>
        <v>385.03</v>
      </c>
      <c r="G48" s="2">
        <f>IFERROR(__xludf.DUMMYFUNCTION("""COMPUTED_VALUE"""),45618.66666666667)</f>
        <v>45618.66667</v>
      </c>
      <c r="H48" s="1">
        <f>IFERROR(__xludf.DUMMYFUNCTION("""COMPUTED_VALUE"""),372.6)</f>
        <v>372.6</v>
      </c>
      <c r="J48" s="2">
        <f>IFERROR(__xludf.DUMMYFUNCTION("""COMPUTED_VALUE"""),45618.66666666667)</f>
        <v>45618.66667</v>
      </c>
      <c r="K48" s="1">
        <f>IFERROR(__xludf.DUMMYFUNCTION("""COMPUTED_VALUE"""),384.57)</f>
        <v>384.57</v>
      </c>
      <c r="M48" s="2">
        <f>IFERROR(__xludf.DUMMYFUNCTION("""COMPUTED_VALUE"""),45618.66666666667)</f>
        <v>45618.66667</v>
      </c>
      <c r="N48" s="1">
        <f>IFERROR(__xludf.DUMMYFUNCTION("""COMPUTED_VALUE"""),5.65145086E8)</f>
        <v>565145086</v>
      </c>
    </row>
    <row r="49">
      <c r="A49" s="2">
        <f>IFERROR(__xludf.DUMMYFUNCTION("""COMPUTED_VALUE"""),45625.54166666667)</f>
        <v>45625.54167</v>
      </c>
      <c r="B49" s="1">
        <f>IFERROR(__xludf.DUMMYFUNCTION("""COMPUTED_VALUE"""),386.78)</f>
        <v>386.78</v>
      </c>
      <c r="D49" s="2">
        <f>IFERROR(__xludf.DUMMYFUNCTION("""COMPUTED_VALUE"""),45625.54166666667)</f>
        <v>45625.54167</v>
      </c>
      <c r="E49" s="1">
        <f>IFERROR(__xludf.DUMMYFUNCTION("""COMPUTED_VALUE"""),396.19)</f>
        <v>396.19</v>
      </c>
      <c r="G49" s="2">
        <f>IFERROR(__xludf.DUMMYFUNCTION("""COMPUTED_VALUE"""),45625.54166666667)</f>
        <v>45625.54167</v>
      </c>
      <c r="H49" s="1">
        <f>IFERROR(__xludf.DUMMYFUNCTION("""COMPUTED_VALUE"""),386.78)</f>
        <v>386.78</v>
      </c>
      <c r="J49" s="2">
        <f>IFERROR(__xludf.DUMMYFUNCTION("""COMPUTED_VALUE"""),45625.54166666667)</f>
        <v>45625.54167</v>
      </c>
      <c r="K49" s="1">
        <f>IFERROR(__xludf.DUMMYFUNCTION("""COMPUTED_VALUE"""),391.66)</f>
        <v>391.66</v>
      </c>
      <c r="M49" s="2">
        <f>IFERROR(__xludf.DUMMYFUNCTION("""COMPUTED_VALUE"""),45625.54166666667)</f>
        <v>45625.54167</v>
      </c>
      <c r="N49" s="1">
        <f>IFERROR(__xludf.DUMMYFUNCTION("""COMPUTED_VALUE"""),5.54530232E8)</f>
        <v>554530232</v>
      </c>
    </row>
    <row r="50">
      <c r="A50" s="2">
        <f>IFERROR(__xludf.DUMMYFUNCTION("""COMPUTED_VALUE"""),45632.66666666667)</f>
        <v>45632.66667</v>
      </c>
      <c r="B50" s="1">
        <f>IFERROR(__xludf.DUMMYFUNCTION("""COMPUTED_VALUE"""),390.28)</f>
        <v>390.28</v>
      </c>
      <c r="D50" s="2">
        <f>IFERROR(__xludf.DUMMYFUNCTION("""COMPUTED_VALUE"""),45632.66666666667)</f>
        <v>45632.66667</v>
      </c>
      <c r="E50" s="1">
        <f>IFERROR(__xludf.DUMMYFUNCTION("""COMPUTED_VALUE"""),390.28)</f>
        <v>390.28</v>
      </c>
      <c r="G50" s="2">
        <f>IFERROR(__xludf.DUMMYFUNCTION("""COMPUTED_VALUE"""),45632.66666666667)</f>
        <v>45632.66667</v>
      </c>
      <c r="H50" s="1">
        <f>IFERROR(__xludf.DUMMYFUNCTION("""COMPUTED_VALUE"""),379.77)</f>
        <v>379.77</v>
      </c>
      <c r="J50" s="2">
        <f>IFERROR(__xludf.DUMMYFUNCTION("""COMPUTED_VALUE"""),45632.66666666667)</f>
        <v>45632.66667</v>
      </c>
      <c r="K50" s="1">
        <f>IFERROR(__xludf.DUMMYFUNCTION("""COMPUTED_VALUE"""),381.62)</f>
        <v>381.62</v>
      </c>
      <c r="M50" s="2">
        <f>IFERROR(__xludf.DUMMYFUNCTION("""COMPUTED_VALUE"""),45632.66666666667)</f>
        <v>45632.66667</v>
      </c>
      <c r="N50" s="1">
        <f>IFERROR(__xludf.DUMMYFUNCTION("""COMPUTED_VALUE"""),5.69888173E8)</f>
        <v>569888173</v>
      </c>
    </row>
    <row r="51">
      <c r="A51" s="2">
        <f>IFERROR(__xludf.DUMMYFUNCTION("""COMPUTED_VALUE"""),45639.66666666667)</f>
        <v>45639.66667</v>
      </c>
      <c r="B51" s="1">
        <f>IFERROR(__xludf.DUMMYFUNCTION("""COMPUTED_VALUE"""),381.9)</f>
        <v>381.9</v>
      </c>
      <c r="D51" s="2">
        <f>IFERROR(__xludf.DUMMYFUNCTION("""COMPUTED_VALUE"""),45639.66666666667)</f>
        <v>45639.66667</v>
      </c>
      <c r="E51" s="1">
        <f>IFERROR(__xludf.DUMMYFUNCTION("""COMPUTED_VALUE"""),383.45)</f>
        <v>383.45</v>
      </c>
      <c r="G51" s="2">
        <f>IFERROR(__xludf.DUMMYFUNCTION("""COMPUTED_VALUE"""),45639.66666666667)</f>
        <v>45639.66667</v>
      </c>
      <c r="H51" s="1">
        <f>IFERROR(__xludf.DUMMYFUNCTION("""COMPUTED_VALUE"""),372.8)</f>
        <v>372.8</v>
      </c>
      <c r="J51" s="2">
        <f>IFERROR(__xludf.DUMMYFUNCTION("""COMPUTED_VALUE"""),45639.66666666667)</f>
        <v>45639.66667</v>
      </c>
      <c r="K51" s="1">
        <f>IFERROR(__xludf.DUMMYFUNCTION("""COMPUTED_VALUE"""),373.47)</f>
        <v>373.47</v>
      </c>
      <c r="M51" s="2">
        <f>IFERROR(__xludf.DUMMYFUNCTION("""COMPUTED_VALUE"""),45639.66666666667)</f>
        <v>45639.66667</v>
      </c>
      <c r="N51" s="1">
        <f>IFERROR(__xludf.DUMMYFUNCTION("""COMPUTED_VALUE"""),6.13540581E8)</f>
        <v>613540581</v>
      </c>
    </row>
    <row r="52">
      <c r="A52" s="2">
        <f>IFERROR(__xludf.DUMMYFUNCTION("""COMPUTED_VALUE"""),45646.66666666667)</f>
        <v>45646.66667</v>
      </c>
      <c r="B52" s="1">
        <f>IFERROR(__xludf.DUMMYFUNCTION("""COMPUTED_VALUE"""),372.92)</f>
        <v>372.92</v>
      </c>
      <c r="D52" s="2">
        <f>IFERROR(__xludf.DUMMYFUNCTION("""COMPUTED_VALUE"""),45646.66666666667)</f>
        <v>45646.66667</v>
      </c>
      <c r="E52" s="1">
        <f>IFERROR(__xludf.DUMMYFUNCTION("""COMPUTED_VALUE"""),375.72)</f>
        <v>375.72</v>
      </c>
      <c r="G52" s="2">
        <f>IFERROR(__xludf.DUMMYFUNCTION("""COMPUTED_VALUE"""),45646.66666666667)</f>
        <v>45646.66667</v>
      </c>
      <c r="H52" s="1">
        <f>IFERROR(__xludf.DUMMYFUNCTION("""COMPUTED_VALUE"""),348.95)</f>
        <v>348.95</v>
      </c>
      <c r="J52" s="2">
        <f>IFERROR(__xludf.DUMMYFUNCTION("""COMPUTED_VALUE"""),45646.66666666667)</f>
        <v>45646.66667</v>
      </c>
      <c r="K52" s="1">
        <f>IFERROR(__xludf.DUMMYFUNCTION("""COMPUTED_VALUE"""),355.41)</f>
        <v>355.41</v>
      </c>
      <c r="M52" s="2">
        <f>IFERROR(__xludf.DUMMYFUNCTION("""COMPUTED_VALUE"""),45646.66666666667)</f>
        <v>45646.66667</v>
      </c>
      <c r="N52" s="1">
        <f>IFERROR(__xludf.DUMMYFUNCTION("""COMPUTED_VALUE"""),1.047857794E9)</f>
        <v>1047857794</v>
      </c>
    </row>
    <row r="53">
      <c r="A53" s="2">
        <f>IFERROR(__xludf.DUMMYFUNCTION("""COMPUTED_VALUE"""),45653.66666666667)</f>
        <v>45653.66667</v>
      </c>
      <c r="B53" s="1">
        <f>IFERROR(__xludf.DUMMYFUNCTION("""COMPUTED_VALUE"""),354.18)</f>
        <v>354.18</v>
      </c>
      <c r="D53" s="2">
        <f>IFERROR(__xludf.DUMMYFUNCTION("""COMPUTED_VALUE"""),45653.66666666667)</f>
        <v>45653.66667</v>
      </c>
      <c r="E53" s="1">
        <f>IFERROR(__xludf.DUMMYFUNCTION("""COMPUTED_VALUE"""),360.47)</f>
        <v>360.47</v>
      </c>
      <c r="G53" s="2">
        <f>IFERROR(__xludf.DUMMYFUNCTION("""COMPUTED_VALUE"""),45653.66666666667)</f>
        <v>45653.66667</v>
      </c>
      <c r="H53" s="1">
        <f>IFERROR(__xludf.DUMMYFUNCTION("""COMPUTED_VALUE"""),353.07)</f>
        <v>353.07</v>
      </c>
      <c r="J53" s="2">
        <f>IFERROR(__xludf.DUMMYFUNCTION("""COMPUTED_VALUE"""),45653.66666666667)</f>
        <v>45653.66667</v>
      </c>
      <c r="K53" s="1">
        <f>IFERROR(__xludf.DUMMYFUNCTION("""COMPUTED_VALUE"""),356.45)</f>
        <v>356.45</v>
      </c>
      <c r="M53" s="2">
        <f>IFERROR(__xludf.DUMMYFUNCTION("""COMPUTED_VALUE"""),45653.66666666667)</f>
        <v>45653.66667</v>
      </c>
      <c r="N53" s="1">
        <f>IFERROR(__xludf.DUMMYFUNCTION("""COMPUTED_VALUE"""),3.82125551E8)</f>
        <v>382125551</v>
      </c>
    </row>
    <row r="54">
      <c r="A54" s="2">
        <f>IFERROR(__xludf.DUMMYFUNCTION("""COMPUTED_VALUE"""),45660.66666666667)</f>
        <v>45660.66667</v>
      </c>
      <c r="B54" s="1">
        <f>IFERROR(__xludf.DUMMYFUNCTION("""COMPUTED_VALUE"""),354.79)</f>
        <v>354.79</v>
      </c>
      <c r="D54" s="2">
        <f>IFERROR(__xludf.DUMMYFUNCTION("""COMPUTED_VALUE"""),45660.66666666667)</f>
        <v>45660.66667</v>
      </c>
      <c r="E54" s="1">
        <f>IFERROR(__xludf.DUMMYFUNCTION("""COMPUTED_VALUE"""),358.94)</f>
        <v>358.94</v>
      </c>
      <c r="G54" s="2">
        <f>IFERROR(__xludf.DUMMYFUNCTION("""COMPUTED_VALUE"""),45660.66666666667)</f>
        <v>45660.66667</v>
      </c>
      <c r="H54" s="1">
        <f>IFERROR(__xludf.DUMMYFUNCTION("""COMPUTED_VALUE"""),351.37)</f>
        <v>351.37</v>
      </c>
      <c r="J54" s="2">
        <f>IFERROR(__xludf.DUMMYFUNCTION("""COMPUTED_VALUE"""),45660.66666666667)</f>
        <v>45660.66667</v>
      </c>
      <c r="K54" s="1">
        <f>IFERROR(__xludf.DUMMYFUNCTION("""COMPUTED_VALUE"""),358.51)</f>
        <v>358.51</v>
      </c>
      <c r="M54" s="2">
        <f>IFERROR(__xludf.DUMMYFUNCTION("""COMPUTED_VALUE"""),45660.66666666667)</f>
        <v>45660.66667</v>
      </c>
      <c r="N54" s="1">
        <f>IFERROR(__xludf.DUMMYFUNCTION("""COMPUTED_VALUE"""),5.12457631E8)</f>
        <v>512457631</v>
      </c>
    </row>
    <row r="55">
      <c r="A55" s="2">
        <f>IFERROR(__xludf.DUMMYFUNCTION("""COMPUTED_VALUE"""),45667.66666666667)</f>
        <v>45667.66667</v>
      </c>
      <c r="B55" s="1">
        <f>IFERROR(__xludf.DUMMYFUNCTION("""COMPUTED_VALUE"""),358.05)</f>
        <v>358.05</v>
      </c>
      <c r="D55" s="2">
        <f>IFERROR(__xludf.DUMMYFUNCTION("""COMPUTED_VALUE"""),45667.66666666667)</f>
        <v>45667.66667</v>
      </c>
      <c r="E55" s="1">
        <f>IFERROR(__xludf.DUMMYFUNCTION("""COMPUTED_VALUE"""),359.79)</f>
        <v>359.79</v>
      </c>
      <c r="G55" s="2">
        <f>IFERROR(__xludf.DUMMYFUNCTION("""COMPUTED_VALUE"""),45667.66666666667)</f>
        <v>45667.66667</v>
      </c>
      <c r="H55" s="1">
        <f>IFERROR(__xludf.DUMMYFUNCTION("""COMPUTED_VALUE"""),343.17)</f>
        <v>343.17</v>
      </c>
      <c r="J55" s="2">
        <f>IFERROR(__xludf.DUMMYFUNCTION("""COMPUTED_VALUE"""),45667.66666666667)</f>
        <v>45667.66667</v>
      </c>
      <c r="K55" s="1">
        <f>IFERROR(__xludf.DUMMYFUNCTION("""COMPUTED_VALUE"""),343.46)</f>
        <v>343.46</v>
      </c>
      <c r="M55" s="2">
        <f>IFERROR(__xludf.DUMMYFUNCTION("""COMPUTED_VALUE"""),45667.66666666667)</f>
        <v>45667.66667</v>
      </c>
      <c r="N55" s="1">
        <f>IFERROR(__xludf.DUMMYFUNCTION("""COMPUTED_VALUE"""),5.7969234E8)</f>
        <v>579692340</v>
      </c>
    </row>
    <row r="56">
      <c r="A56" s="2">
        <f>IFERROR(__xludf.DUMMYFUNCTION("""COMPUTED_VALUE"""),45674.66666666667)</f>
        <v>45674.66667</v>
      </c>
      <c r="B56" s="1">
        <f>IFERROR(__xludf.DUMMYFUNCTION("""COMPUTED_VALUE"""),343.29)</f>
        <v>343.29</v>
      </c>
      <c r="D56" s="2">
        <f>IFERROR(__xludf.DUMMYFUNCTION("""COMPUTED_VALUE"""),45674.66666666667)</f>
        <v>45674.66667</v>
      </c>
      <c r="E56" s="1">
        <f>IFERROR(__xludf.DUMMYFUNCTION("""COMPUTED_VALUE"""),362.22)</f>
        <v>362.22</v>
      </c>
      <c r="G56" s="2">
        <f>IFERROR(__xludf.DUMMYFUNCTION("""COMPUTED_VALUE"""),45674.66666666667)</f>
        <v>45674.66667</v>
      </c>
      <c r="H56" s="1">
        <f>IFERROR(__xludf.DUMMYFUNCTION("""COMPUTED_VALUE"""),342.32)</f>
        <v>342.32</v>
      </c>
      <c r="J56" s="2">
        <f>IFERROR(__xludf.DUMMYFUNCTION("""COMPUTED_VALUE"""),45674.66666666667)</f>
        <v>45674.66667</v>
      </c>
      <c r="K56" s="1">
        <f>IFERROR(__xludf.DUMMYFUNCTION("""COMPUTED_VALUE"""),360.19)</f>
        <v>360.19</v>
      </c>
      <c r="M56" s="2">
        <f>IFERROR(__xludf.DUMMYFUNCTION("""COMPUTED_VALUE"""),45674.66666666667)</f>
        <v>45674.66667</v>
      </c>
      <c r="N56" s="1">
        <f>IFERROR(__xludf.DUMMYFUNCTION("""COMPUTED_VALUE"""),6.79083959E8)</f>
        <v>679083959</v>
      </c>
    </row>
    <row r="57">
      <c r="A57" s="2">
        <f>IFERROR(__xludf.DUMMYFUNCTION("""COMPUTED_VALUE"""),45681.66666666667)</f>
        <v>45681.66667</v>
      </c>
      <c r="B57" s="1">
        <f>IFERROR(__xludf.DUMMYFUNCTION("""COMPUTED_VALUE"""),361.83)</f>
        <v>361.83</v>
      </c>
      <c r="D57" s="2">
        <f>IFERROR(__xludf.DUMMYFUNCTION("""COMPUTED_VALUE"""),45681.66666666667)</f>
        <v>45681.66667</v>
      </c>
      <c r="E57" s="1">
        <f>IFERROR(__xludf.DUMMYFUNCTION("""COMPUTED_VALUE"""),367.04)</f>
        <v>367.04</v>
      </c>
      <c r="G57" s="2">
        <f>IFERROR(__xludf.DUMMYFUNCTION("""COMPUTED_VALUE"""),45681.66666666667)</f>
        <v>45681.66667</v>
      </c>
      <c r="H57" s="1">
        <f>IFERROR(__xludf.DUMMYFUNCTION("""COMPUTED_VALUE"""),357.66)</f>
        <v>357.66</v>
      </c>
      <c r="J57" s="2">
        <f>IFERROR(__xludf.DUMMYFUNCTION("""COMPUTED_VALUE"""),45681.66666666667)</f>
        <v>45681.66667</v>
      </c>
      <c r="K57" s="1">
        <f>IFERROR(__xludf.DUMMYFUNCTION("""COMPUTED_VALUE"""),364.42)</f>
        <v>364.42</v>
      </c>
      <c r="M57" s="2">
        <f>IFERROR(__xludf.DUMMYFUNCTION("""COMPUTED_VALUE"""),45681.66666666667)</f>
        <v>45681.66667</v>
      </c>
      <c r="N57" s="1">
        <f>IFERROR(__xludf.DUMMYFUNCTION("""COMPUTED_VALUE"""),5.25896049E8)</f>
        <v>525896049</v>
      </c>
    </row>
    <row r="58">
      <c r="A58" s="2">
        <f>IFERROR(__xludf.DUMMYFUNCTION("""COMPUTED_VALUE"""),45688.66666666667)</f>
        <v>45688.66667</v>
      </c>
      <c r="B58" s="1">
        <f>IFERROR(__xludf.DUMMYFUNCTION("""COMPUTED_VALUE"""),363.57)</f>
        <v>363.57</v>
      </c>
      <c r="D58" s="2">
        <f>IFERROR(__xludf.DUMMYFUNCTION("""COMPUTED_VALUE"""),45688.66666666667)</f>
        <v>45688.66667</v>
      </c>
      <c r="E58" s="1">
        <f>IFERROR(__xludf.DUMMYFUNCTION("""COMPUTED_VALUE"""),368.96)</f>
        <v>368.96</v>
      </c>
      <c r="G58" s="2">
        <f>IFERROR(__xludf.DUMMYFUNCTION("""COMPUTED_VALUE"""),45688.66666666667)</f>
        <v>45688.66667</v>
      </c>
      <c r="H58" s="1">
        <f>IFERROR(__xludf.DUMMYFUNCTION("""COMPUTED_VALUE"""),358.24)</f>
        <v>358.24</v>
      </c>
      <c r="J58" s="2">
        <f>IFERROR(__xludf.DUMMYFUNCTION("""COMPUTED_VALUE"""),45688.66666666667)</f>
        <v>45688.66667</v>
      </c>
      <c r="K58" s="1">
        <f>IFERROR(__xludf.DUMMYFUNCTION("""COMPUTED_VALUE"""),363.9)</f>
        <v>363.9</v>
      </c>
      <c r="M58" s="2">
        <f>IFERROR(__xludf.DUMMYFUNCTION("""COMPUTED_VALUE"""),45688.66666666667)</f>
        <v>45688.66667</v>
      </c>
      <c r="N58" s="1">
        <f>IFERROR(__xludf.DUMMYFUNCTION("""COMPUTED_VALUE"""),7.78330902E8)</f>
        <v>778330902</v>
      </c>
    </row>
    <row r="59">
      <c r="A59" s="2">
        <f>IFERROR(__xludf.DUMMYFUNCTION("""COMPUTED_VALUE"""),45695.66666666667)</f>
        <v>45695.66667</v>
      </c>
      <c r="B59" s="1">
        <f>IFERROR(__xludf.DUMMYFUNCTION("""COMPUTED_VALUE"""),360.99)</f>
        <v>360.99</v>
      </c>
      <c r="D59" s="2">
        <f>IFERROR(__xludf.DUMMYFUNCTION("""COMPUTED_VALUE"""),45695.66666666667)</f>
        <v>45695.66667</v>
      </c>
      <c r="E59" s="1">
        <f>IFERROR(__xludf.DUMMYFUNCTION("""COMPUTED_VALUE"""),370.64)</f>
        <v>370.64</v>
      </c>
      <c r="G59" s="2">
        <f>IFERROR(__xludf.DUMMYFUNCTION("""COMPUTED_VALUE"""),45695.66666666667)</f>
        <v>45695.66667</v>
      </c>
      <c r="H59" s="1">
        <f>IFERROR(__xludf.DUMMYFUNCTION("""COMPUTED_VALUE"""),357.28)</f>
        <v>357.28</v>
      </c>
      <c r="J59" s="2">
        <f>IFERROR(__xludf.DUMMYFUNCTION("""COMPUTED_VALUE"""),45695.66666666667)</f>
        <v>45695.66667</v>
      </c>
      <c r="K59" s="1">
        <f>IFERROR(__xludf.DUMMYFUNCTION("""COMPUTED_VALUE"""),368.25)</f>
        <v>368.25</v>
      </c>
      <c r="M59" s="2">
        <f>IFERROR(__xludf.DUMMYFUNCTION("""COMPUTED_VALUE"""),45695.66666666667)</f>
        <v>45695.66667</v>
      </c>
      <c r="N59" s="1">
        <f>IFERROR(__xludf.DUMMYFUNCTION("""COMPUTED_VALUE"""),6.66810766E8)</f>
        <v>666810766</v>
      </c>
    </row>
    <row r="60">
      <c r="A60" s="2">
        <f>IFERROR(__xludf.DUMMYFUNCTION("""COMPUTED_VALUE"""),45702.66666666667)</f>
        <v>45702.66667</v>
      </c>
      <c r="B60" s="1">
        <f>IFERROR(__xludf.DUMMYFUNCTION("""COMPUTED_VALUE"""),368.82)</f>
        <v>368.82</v>
      </c>
      <c r="D60" s="2">
        <f>IFERROR(__xludf.DUMMYFUNCTION("""COMPUTED_VALUE"""),45702.66666666667)</f>
        <v>45702.66667</v>
      </c>
      <c r="E60" s="1">
        <f>IFERROR(__xludf.DUMMYFUNCTION("""COMPUTED_VALUE"""),372.41)</f>
        <v>372.41</v>
      </c>
      <c r="G60" s="2">
        <f>IFERROR(__xludf.DUMMYFUNCTION("""COMPUTED_VALUE"""),45702.66666666667)</f>
        <v>45702.66667</v>
      </c>
      <c r="H60" s="1">
        <f>IFERROR(__xludf.DUMMYFUNCTION("""COMPUTED_VALUE"""),363.12)</f>
        <v>363.12</v>
      </c>
      <c r="J60" s="2">
        <f>IFERROR(__xludf.DUMMYFUNCTION("""COMPUTED_VALUE"""),45702.66666666667)</f>
        <v>45702.66667</v>
      </c>
      <c r="K60" s="1">
        <f>IFERROR(__xludf.DUMMYFUNCTION("""COMPUTED_VALUE"""),368.58)</f>
        <v>368.58</v>
      </c>
      <c r="M60" s="2">
        <f>IFERROR(__xludf.DUMMYFUNCTION("""COMPUTED_VALUE"""),45702.66666666667)</f>
        <v>45702.66667</v>
      </c>
      <c r="N60" s="1">
        <f>IFERROR(__xludf.DUMMYFUNCTION("""COMPUTED_VALUE"""),7.54902087E8)</f>
        <v>754902087</v>
      </c>
    </row>
    <row r="61">
      <c r="A61" s="2">
        <f>IFERROR(__xludf.DUMMYFUNCTION("""COMPUTED_VALUE"""),45709.66666666667)</f>
        <v>45709.66667</v>
      </c>
      <c r="B61" s="1">
        <f>IFERROR(__xludf.DUMMYFUNCTION("""COMPUTED_VALUE"""),367.76)</f>
        <v>367.76</v>
      </c>
      <c r="D61" s="2">
        <f>IFERROR(__xludf.DUMMYFUNCTION("""COMPUTED_VALUE"""),45709.66666666667)</f>
        <v>45709.66667</v>
      </c>
      <c r="E61" s="1">
        <f>IFERROR(__xludf.DUMMYFUNCTION("""COMPUTED_VALUE"""),373.02)</f>
        <v>373.02</v>
      </c>
      <c r="G61" s="2">
        <f>IFERROR(__xludf.DUMMYFUNCTION("""COMPUTED_VALUE"""),45709.66666666667)</f>
        <v>45709.66667</v>
      </c>
      <c r="H61" s="1">
        <f>IFERROR(__xludf.DUMMYFUNCTION("""COMPUTED_VALUE"""),367.23)</f>
        <v>367.23</v>
      </c>
      <c r="J61" s="2">
        <f>IFERROR(__xludf.DUMMYFUNCTION("""COMPUTED_VALUE"""),45709.66666666667)</f>
        <v>45709.66667</v>
      </c>
      <c r="K61" s="1">
        <f>IFERROR(__xludf.DUMMYFUNCTION("""COMPUTED_VALUE"""),369.34)</f>
        <v>369.34</v>
      </c>
      <c r="M61" s="2">
        <f>IFERROR(__xludf.DUMMYFUNCTION("""COMPUTED_VALUE"""),45709.66666666667)</f>
        <v>45709.66667</v>
      </c>
      <c r="N61" s="1">
        <f>IFERROR(__xludf.DUMMYFUNCTION("""COMPUTED_VALUE"""),6.55434213E8)</f>
        <v>655434213</v>
      </c>
    </row>
    <row r="62">
      <c r="A62" s="2">
        <f>IFERROR(__xludf.DUMMYFUNCTION("""COMPUTED_VALUE"""),45716.66666666667)</f>
        <v>45716.66667</v>
      </c>
      <c r="B62" s="1">
        <f>IFERROR(__xludf.DUMMYFUNCTION("""COMPUTED_VALUE"""),369.63)</f>
        <v>369.63</v>
      </c>
      <c r="D62" s="2">
        <f>IFERROR(__xludf.DUMMYFUNCTION("""COMPUTED_VALUE"""),45716.66666666667)</f>
        <v>45716.66667</v>
      </c>
      <c r="E62" s="1">
        <f>IFERROR(__xludf.DUMMYFUNCTION("""COMPUTED_VALUE"""),378.25)</f>
        <v>378.25</v>
      </c>
      <c r="G62" s="2">
        <f>IFERROR(__xludf.DUMMYFUNCTION("""COMPUTED_VALUE"""),45716.66666666667)</f>
        <v>45716.66667</v>
      </c>
      <c r="H62" s="1">
        <f>IFERROR(__xludf.DUMMYFUNCTION("""COMPUTED_VALUE"""),368.03)</f>
        <v>368.03</v>
      </c>
      <c r="J62" s="2">
        <f>IFERROR(__xludf.DUMMYFUNCTION("""COMPUTED_VALUE"""),45716.66666666667)</f>
        <v>45716.66667</v>
      </c>
      <c r="K62" s="1">
        <f>IFERROR(__xludf.DUMMYFUNCTION("""COMPUTED_VALUE"""),377.91)</f>
        <v>377.91</v>
      </c>
      <c r="M62" s="2">
        <f>IFERROR(__xludf.DUMMYFUNCTION("""COMPUTED_VALUE"""),45716.66666666667)</f>
        <v>45716.66667</v>
      </c>
      <c r="N62" s="1">
        <f>IFERROR(__xludf.DUMMYFUNCTION("""COMPUTED_VALUE"""),8.9394832E8)</f>
        <v>893948320</v>
      </c>
    </row>
    <row r="63">
      <c r="A63" s="2">
        <f>IFERROR(__xludf.DUMMYFUNCTION("""COMPUTED_VALUE"""),45723.66666666667)</f>
        <v>45723.66667</v>
      </c>
      <c r="B63" s="1">
        <f>IFERROR(__xludf.DUMMYFUNCTION("""COMPUTED_VALUE"""),377.88)</f>
        <v>377.88</v>
      </c>
      <c r="D63" s="2">
        <f>IFERROR(__xludf.DUMMYFUNCTION("""COMPUTED_VALUE"""),45723.66666666667)</f>
        <v>45723.66667</v>
      </c>
      <c r="E63" s="1">
        <f>IFERROR(__xludf.DUMMYFUNCTION("""COMPUTED_VALUE"""),382.25)</f>
        <v>382.25</v>
      </c>
      <c r="G63" s="2">
        <f>IFERROR(__xludf.DUMMYFUNCTION("""COMPUTED_VALUE"""),45723.66666666667)</f>
        <v>45723.66667</v>
      </c>
      <c r="H63" s="1">
        <f>IFERROR(__xludf.DUMMYFUNCTION("""COMPUTED_VALUE"""),367.69)</f>
        <v>367.69</v>
      </c>
      <c r="J63" s="2">
        <f>IFERROR(__xludf.DUMMYFUNCTION("""COMPUTED_VALUE"""),45723.66666666667)</f>
        <v>45723.66667</v>
      </c>
      <c r="K63" s="1">
        <f>IFERROR(__xludf.DUMMYFUNCTION("""COMPUTED_VALUE"""),372.23)</f>
        <v>372.23</v>
      </c>
      <c r="M63" s="2">
        <f>IFERROR(__xludf.DUMMYFUNCTION("""COMPUTED_VALUE"""),45723.66666666667)</f>
        <v>45723.66667</v>
      </c>
      <c r="N63" s="1">
        <f>IFERROR(__xludf.DUMMYFUNCTION("""COMPUTED_VALUE"""),8.67507747E8)</f>
        <v>867507747</v>
      </c>
    </row>
    <row r="64">
      <c r="A64" s="2">
        <f>IFERROR(__xludf.DUMMYFUNCTION("""COMPUTED_VALUE"""),45730.66666666667)</f>
        <v>45730.66667</v>
      </c>
      <c r="B64" s="1">
        <f>IFERROR(__xludf.DUMMYFUNCTION("""COMPUTED_VALUE"""),371.37)</f>
        <v>371.37</v>
      </c>
      <c r="D64" s="2">
        <f>IFERROR(__xludf.DUMMYFUNCTION("""COMPUTED_VALUE"""),45730.66666666667)</f>
        <v>45730.66667</v>
      </c>
      <c r="E64" s="1">
        <f>IFERROR(__xludf.DUMMYFUNCTION("""COMPUTED_VALUE"""),375.52)</f>
        <v>375.52</v>
      </c>
      <c r="G64" s="2">
        <f>IFERROR(__xludf.DUMMYFUNCTION("""COMPUTED_VALUE"""),45730.66666666667)</f>
        <v>45730.66667</v>
      </c>
      <c r="H64" s="1">
        <f>IFERROR(__xludf.DUMMYFUNCTION("""COMPUTED_VALUE"""),355.22)</f>
        <v>355.22</v>
      </c>
      <c r="J64" s="2">
        <f>IFERROR(__xludf.DUMMYFUNCTION("""COMPUTED_VALUE"""),45730.66666666667)</f>
        <v>45730.66667</v>
      </c>
      <c r="K64" s="1">
        <f>IFERROR(__xludf.DUMMYFUNCTION("""COMPUTED_VALUE"""),362.41)</f>
        <v>362.41</v>
      </c>
      <c r="M64" s="2">
        <f>IFERROR(__xludf.DUMMYFUNCTION("""COMPUTED_VALUE"""),45730.66666666667)</f>
        <v>45730.66667</v>
      </c>
      <c r="N64" s="1">
        <f>IFERROR(__xludf.DUMMYFUNCTION("""COMPUTED_VALUE"""),9.09720274E8)</f>
        <v>909720274</v>
      </c>
    </row>
    <row r="65">
      <c r="A65" s="2">
        <f>IFERROR(__xludf.DUMMYFUNCTION("""COMPUTED_VALUE"""),45737.66666666667)</f>
        <v>45737.66667</v>
      </c>
      <c r="B65" s="1">
        <f>IFERROR(__xludf.DUMMYFUNCTION("""COMPUTED_VALUE"""),362.45)</f>
        <v>362.45</v>
      </c>
      <c r="D65" s="2">
        <f>IFERROR(__xludf.DUMMYFUNCTION("""COMPUTED_VALUE"""),45737.66666666667)</f>
        <v>45737.66667</v>
      </c>
      <c r="E65" s="1">
        <f>IFERROR(__xludf.DUMMYFUNCTION("""COMPUTED_VALUE"""),369.87)</f>
        <v>369.87</v>
      </c>
      <c r="G65" s="2">
        <f>IFERROR(__xludf.DUMMYFUNCTION("""COMPUTED_VALUE"""),45737.66666666667)</f>
        <v>45737.66667</v>
      </c>
      <c r="H65" s="1">
        <f>IFERROR(__xludf.DUMMYFUNCTION("""COMPUTED_VALUE"""),360.21)</f>
        <v>360.21</v>
      </c>
      <c r="J65" s="2">
        <f>IFERROR(__xludf.DUMMYFUNCTION("""COMPUTED_VALUE"""),45737.66666666667)</f>
        <v>45737.66667</v>
      </c>
      <c r="K65" s="1">
        <f>IFERROR(__xludf.DUMMYFUNCTION("""COMPUTED_VALUE"""),362.36)</f>
        <v>362.36</v>
      </c>
      <c r="M65" s="2">
        <f>IFERROR(__xludf.DUMMYFUNCTION("""COMPUTED_VALUE"""),45737.66666666667)</f>
        <v>45737.66667</v>
      </c>
      <c r="N65" s="1">
        <f>IFERROR(__xludf.DUMMYFUNCTION("""COMPUTED_VALUE"""),9.06450331E8)</f>
        <v>906450331</v>
      </c>
    </row>
    <row r="66">
      <c r="A66" s="2">
        <f>IFERROR(__xludf.DUMMYFUNCTION("""COMPUTED_VALUE"""),45744.66666666667)</f>
        <v>45744.66667</v>
      </c>
      <c r="B66" s="1">
        <f>IFERROR(__xludf.DUMMYFUNCTION("""COMPUTED_VALUE"""),364.17)</f>
        <v>364.17</v>
      </c>
      <c r="D66" s="2">
        <f>IFERROR(__xludf.DUMMYFUNCTION("""COMPUTED_VALUE"""),45744.66666666667)</f>
        <v>45744.66667</v>
      </c>
      <c r="E66" s="1">
        <f>IFERROR(__xludf.DUMMYFUNCTION("""COMPUTED_VALUE"""),368.18)</f>
        <v>368.18</v>
      </c>
      <c r="G66" s="2">
        <f>IFERROR(__xludf.DUMMYFUNCTION("""COMPUTED_VALUE"""),45744.66666666667)</f>
        <v>45744.66667</v>
      </c>
      <c r="H66" s="1">
        <f>IFERROR(__xludf.DUMMYFUNCTION("""COMPUTED_VALUE"""),361.07)</f>
        <v>361.07</v>
      </c>
      <c r="J66" s="2">
        <f>IFERROR(__xludf.DUMMYFUNCTION("""COMPUTED_VALUE"""),45744.66666666667)</f>
        <v>45744.66667</v>
      </c>
      <c r="K66" s="1">
        <f>IFERROR(__xludf.DUMMYFUNCTION("""COMPUTED_VALUE"""),363.57)</f>
        <v>363.57</v>
      </c>
      <c r="M66" s="2">
        <f>IFERROR(__xludf.DUMMYFUNCTION("""COMPUTED_VALUE"""),45744.66666666667)</f>
        <v>45744.66667</v>
      </c>
      <c r="N66" s="1">
        <f>IFERROR(__xludf.DUMMYFUNCTION("""COMPUTED_VALUE"""),7.47131824E8)</f>
        <v>747131824</v>
      </c>
    </row>
    <row r="67">
      <c r="A67" s="2">
        <f>IFERROR(__xludf.DUMMYFUNCTION("""COMPUTED_VALUE"""),45751.66666666667)</f>
        <v>45751.66667</v>
      </c>
      <c r="B67" s="1">
        <f>IFERROR(__xludf.DUMMYFUNCTION("""COMPUTED_VALUE"""),363.18)</f>
        <v>363.18</v>
      </c>
      <c r="D67" s="2">
        <f>IFERROR(__xludf.DUMMYFUNCTION("""COMPUTED_VALUE"""),45751.66666666667)</f>
        <v>45751.66667</v>
      </c>
      <c r="E67" s="1">
        <f>IFERROR(__xludf.DUMMYFUNCTION("""COMPUTED_VALUE"""),368.79)</f>
        <v>368.79</v>
      </c>
      <c r="G67" s="2">
        <f>IFERROR(__xludf.DUMMYFUNCTION("""COMPUTED_VALUE"""),45751.66666666667)</f>
        <v>45751.66667</v>
      </c>
      <c r="H67" s="1">
        <f>IFERROR(__xludf.DUMMYFUNCTION("""COMPUTED_VALUE"""),340.64)</f>
        <v>340.64</v>
      </c>
      <c r="J67" s="2">
        <f>IFERROR(__xludf.DUMMYFUNCTION("""COMPUTED_VALUE"""),45751.66666666667)</f>
        <v>45751.66667</v>
      </c>
      <c r="K67" s="1">
        <f>IFERROR(__xludf.DUMMYFUNCTION("""COMPUTED_VALUE"""),340.98)</f>
        <v>340.98</v>
      </c>
      <c r="M67" s="2">
        <f>IFERROR(__xludf.DUMMYFUNCTION("""COMPUTED_VALUE"""),45751.66666666667)</f>
        <v>45751.66667</v>
      </c>
      <c r="N67" s="1">
        <f>IFERROR(__xludf.DUMMYFUNCTION("""COMPUTED_VALUE"""),1.071646902E9)</f>
        <v>1071646902</v>
      </c>
    </row>
    <row r="68">
      <c r="A68" s="2">
        <f>IFERROR(__xludf.DUMMYFUNCTION("""COMPUTED_VALUE"""),45758.66666666667)</f>
        <v>45758.66667</v>
      </c>
      <c r="B68" s="1">
        <f>IFERROR(__xludf.DUMMYFUNCTION("""COMPUTED_VALUE"""),333.48)</f>
        <v>333.48</v>
      </c>
      <c r="D68" s="2">
        <f>IFERROR(__xludf.DUMMYFUNCTION("""COMPUTED_VALUE"""),45758.66666666667)</f>
        <v>45758.66667</v>
      </c>
      <c r="E68" s="1">
        <f>IFERROR(__xludf.DUMMYFUNCTION("""COMPUTED_VALUE"""),345.08)</f>
        <v>345.08</v>
      </c>
      <c r="G68" s="2">
        <f>IFERROR(__xludf.DUMMYFUNCTION("""COMPUTED_VALUE"""),45758.66666666667)</f>
        <v>45758.66667</v>
      </c>
      <c r="H68" s="1">
        <f>IFERROR(__xludf.DUMMYFUNCTION("""COMPUTED_VALUE"""),311.91)</f>
        <v>311.91</v>
      </c>
      <c r="J68" s="2">
        <f>IFERROR(__xludf.DUMMYFUNCTION("""COMPUTED_VALUE"""),45758.66666666667)</f>
        <v>45758.66667</v>
      </c>
      <c r="K68" s="1">
        <f>IFERROR(__xludf.DUMMYFUNCTION("""COMPUTED_VALUE"""),338.91)</f>
        <v>338.91</v>
      </c>
      <c r="M68" s="2">
        <f>IFERROR(__xludf.DUMMYFUNCTION("""COMPUTED_VALUE"""),45758.66666666667)</f>
        <v>45758.66667</v>
      </c>
      <c r="N68" s="1">
        <f>IFERROR(__xludf.DUMMYFUNCTION("""COMPUTED_VALUE"""),1.484300658E9)</f>
        <v>1484300658</v>
      </c>
    </row>
    <row r="69">
      <c r="A69" s="2">
        <f>IFERROR(__xludf.DUMMYFUNCTION("""COMPUTED_VALUE"""),45764.66666666667)</f>
        <v>45764.66667</v>
      </c>
      <c r="B69" s="1">
        <f>IFERROR(__xludf.DUMMYFUNCTION("""COMPUTED_VALUE"""),341.78)</f>
        <v>341.78</v>
      </c>
      <c r="D69" s="2">
        <f>IFERROR(__xludf.DUMMYFUNCTION("""COMPUTED_VALUE"""),45764.66666666667)</f>
        <v>45764.66667</v>
      </c>
      <c r="E69" s="1">
        <f>IFERROR(__xludf.DUMMYFUNCTION("""COMPUTED_VALUE"""),354.3)</f>
        <v>354.3</v>
      </c>
      <c r="G69" s="2">
        <f>IFERROR(__xludf.DUMMYFUNCTION("""COMPUTED_VALUE"""),45764.66666666667)</f>
        <v>45764.66667</v>
      </c>
      <c r="H69" s="1">
        <f>IFERROR(__xludf.DUMMYFUNCTION("""COMPUTED_VALUE"""),340.93)</f>
        <v>340.93</v>
      </c>
      <c r="J69" s="2">
        <f>IFERROR(__xludf.DUMMYFUNCTION("""COMPUTED_VALUE"""),45764.66666666667)</f>
        <v>45764.66667</v>
      </c>
      <c r="K69" s="1">
        <f>IFERROR(__xludf.DUMMYFUNCTION("""COMPUTED_VALUE"""),351.55)</f>
        <v>351.55</v>
      </c>
      <c r="M69" s="2">
        <f>IFERROR(__xludf.DUMMYFUNCTION("""COMPUTED_VALUE"""),45764.66666666667)</f>
        <v>45764.66667</v>
      </c>
      <c r="N69" s="1">
        <f>IFERROR(__xludf.DUMMYFUNCTION("""COMPUTED_VALUE"""),6.94287785E8)</f>
        <v>694287785</v>
      </c>
    </row>
    <row r="70">
      <c r="A70" s="2">
        <f>IFERROR(__xludf.DUMMYFUNCTION("""COMPUTED_VALUE"""),45772.66666666667)</f>
        <v>45772.66667</v>
      </c>
      <c r="B70" s="1">
        <f>IFERROR(__xludf.DUMMYFUNCTION("""COMPUTED_VALUE"""),348.47)</f>
        <v>348.47</v>
      </c>
      <c r="D70" s="2">
        <f>IFERROR(__xludf.DUMMYFUNCTION("""COMPUTED_VALUE"""),45772.66666666667)</f>
        <v>45772.66667</v>
      </c>
      <c r="E70" s="1">
        <f>IFERROR(__xludf.DUMMYFUNCTION("""COMPUTED_VALUE"""),358.61)</f>
        <v>358.61</v>
      </c>
      <c r="G70" s="2">
        <f>IFERROR(__xludf.DUMMYFUNCTION("""COMPUTED_VALUE"""),45772.66666666667)</f>
        <v>45772.66667</v>
      </c>
      <c r="H70" s="1">
        <f>IFERROR(__xludf.DUMMYFUNCTION("""COMPUTED_VALUE"""),339.98)</f>
        <v>339.98</v>
      </c>
      <c r="J70" s="2">
        <f>IFERROR(__xludf.DUMMYFUNCTION("""COMPUTED_VALUE"""),45772.66666666667)</f>
        <v>45772.66667</v>
      </c>
      <c r="K70" s="1">
        <f>IFERROR(__xludf.DUMMYFUNCTION("""COMPUTED_VALUE"""),352.55)</f>
        <v>352.55</v>
      </c>
      <c r="M70" s="2">
        <f>IFERROR(__xludf.DUMMYFUNCTION("""COMPUTED_VALUE"""),45772.66666666667)</f>
        <v>45772.66667</v>
      </c>
      <c r="N70" s="1">
        <f>IFERROR(__xludf.DUMMYFUNCTION("""COMPUTED_VALUE"""),7.99593318E8)</f>
        <v>799593318</v>
      </c>
    </row>
    <row r="71">
      <c r="A71" s="2">
        <f>IFERROR(__xludf.DUMMYFUNCTION("""COMPUTED_VALUE"""),45779.66666666667)</f>
        <v>45779.66667</v>
      </c>
      <c r="B71" s="1">
        <f>IFERROR(__xludf.DUMMYFUNCTION("""COMPUTED_VALUE"""),352.41)</f>
        <v>352.41</v>
      </c>
      <c r="D71" s="2">
        <f>IFERROR(__xludf.DUMMYFUNCTION("""COMPUTED_VALUE"""),45779.66666666667)</f>
        <v>45779.66667</v>
      </c>
      <c r="E71" s="1">
        <f>IFERROR(__xludf.DUMMYFUNCTION("""COMPUTED_VALUE"""),364.82)</f>
        <v>364.82</v>
      </c>
      <c r="G71" s="2">
        <f>IFERROR(__xludf.DUMMYFUNCTION("""COMPUTED_VALUE"""),45779.66666666667)</f>
        <v>45779.66667</v>
      </c>
      <c r="H71" s="1">
        <f>IFERROR(__xludf.DUMMYFUNCTION("""COMPUTED_VALUE"""),351.55)</f>
        <v>351.55</v>
      </c>
      <c r="J71" s="2">
        <f>IFERROR(__xludf.DUMMYFUNCTION("""COMPUTED_VALUE"""),45779.66666666667)</f>
        <v>45779.66667</v>
      </c>
      <c r="K71" s="1">
        <f>IFERROR(__xludf.DUMMYFUNCTION("""COMPUTED_VALUE"""),363.84)</f>
        <v>363.84</v>
      </c>
      <c r="M71" s="2">
        <f>IFERROR(__xludf.DUMMYFUNCTION("""COMPUTED_VALUE"""),45779.66666666667)</f>
        <v>45779.66667</v>
      </c>
      <c r="N71" s="1">
        <f>IFERROR(__xludf.DUMMYFUNCTION("""COMPUTED_VALUE"""),9.43255223E8)</f>
        <v>943255223</v>
      </c>
    </row>
    <row r="72">
      <c r="A72" s="2">
        <f>IFERROR(__xludf.DUMMYFUNCTION("""COMPUTED_VALUE"""),45786.66666666667)</f>
        <v>45786.66667</v>
      </c>
      <c r="B72" s="1">
        <f>IFERROR(__xludf.DUMMYFUNCTION("""COMPUTED_VALUE"""),363.3)</f>
        <v>363.3</v>
      </c>
      <c r="D72" s="2">
        <f>IFERROR(__xludf.DUMMYFUNCTION("""COMPUTED_VALUE"""),45786.66666666667)</f>
        <v>45786.66667</v>
      </c>
      <c r="E72" s="1">
        <f>IFERROR(__xludf.DUMMYFUNCTION("""COMPUTED_VALUE"""),365.04)</f>
        <v>365.04</v>
      </c>
      <c r="G72" s="2">
        <f>IFERROR(__xludf.DUMMYFUNCTION("""COMPUTED_VALUE"""),45786.66666666667)</f>
        <v>45786.66667</v>
      </c>
      <c r="H72" s="1">
        <f>IFERROR(__xludf.DUMMYFUNCTION("""COMPUTED_VALUE"""),357.78)</f>
        <v>357.78</v>
      </c>
      <c r="J72" s="2">
        <f>IFERROR(__xludf.DUMMYFUNCTION("""COMPUTED_VALUE"""),45786.66666666667)</f>
        <v>45786.66667</v>
      </c>
      <c r="K72" s="1">
        <f>IFERROR(__xludf.DUMMYFUNCTION("""COMPUTED_VALUE"""),360.9)</f>
        <v>360.9</v>
      </c>
      <c r="M72" s="2">
        <f>IFERROR(__xludf.DUMMYFUNCTION("""COMPUTED_VALUE"""),45786.66666666667)</f>
        <v>45786.66667</v>
      </c>
      <c r="N72" s="1">
        <f>IFERROR(__xludf.DUMMYFUNCTION("""COMPUTED_VALUE"""),7.74650582E8)</f>
        <v>774650582</v>
      </c>
    </row>
    <row r="73">
      <c r="A73" s="2">
        <f>IFERROR(__xludf.DUMMYFUNCTION("""COMPUTED_VALUE"""),45793.66666666667)</f>
        <v>45793.66667</v>
      </c>
      <c r="B73" s="1">
        <f>IFERROR(__xludf.DUMMYFUNCTION("""COMPUTED_VALUE"""),364.61)</f>
        <v>364.61</v>
      </c>
      <c r="D73" s="2">
        <f>IFERROR(__xludf.DUMMYFUNCTION("""COMPUTED_VALUE"""),45793.66666666667)</f>
        <v>45793.66667</v>
      </c>
      <c r="E73" s="1">
        <f>IFERROR(__xludf.DUMMYFUNCTION("""COMPUTED_VALUE"""),365.38)</f>
        <v>365.38</v>
      </c>
      <c r="G73" s="2">
        <f>IFERROR(__xludf.DUMMYFUNCTION("""COMPUTED_VALUE"""),45793.66666666667)</f>
        <v>45793.66667</v>
      </c>
      <c r="H73" s="1">
        <f>IFERROR(__xludf.DUMMYFUNCTION("""COMPUTED_VALUE"""),352.87)</f>
        <v>352.87</v>
      </c>
      <c r="J73" s="2">
        <f>IFERROR(__xludf.DUMMYFUNCTION("""COMPUTED_VALUE"""),45793.66666666667)</f>
        <v>45793.66667</v>
      </c>
      <c r="K73" s="1">
        <f>IFERROR(__xludf.DUMMYFUNCTION("""COMPUTED_VALUE"""),365.25)</f>
        <v>365.25</v>
      </c>
      <c r="M73" s="2">
        <f>IFERROR(__xludf.DUMMYFUNCTION("""COMPUTED_VALUE"""),45793.66666666667)</f>
        <v>45793.66667</v>
      </c>
      <c r="N73" s="1">
        <f>IFERROR(__xludf.DUMMYFUNCTION("""COMPUTED_VALUE"""),8.40084294E8)</f>
        <v>840084294</v>
      </c>
    </row>
    <row r="74">
      <c r="A74" s="2">
        <f>IFERROR(__xludf.DUMMYFUNCTION("""COMPUTED_VALUE"""),45800.66666666667)</f>
        <v>45800.66667</v>
      </c>
      <c r="B74" s="1">
        <f>IFERROR(__xludf.DUMMYFUNCTION("""COMPUTED_VALUE"""),362.13)</f>
        <v>362.13</v>
      </c>
      <c r="D74" s="2">
        <f>IFERROR(__xludf.DUMMYFUNCTION("""COMPUTED_VALUE"""),45800.66666666667)</f>
        <v>45800.66667</v>
      </c>
      <c r="E74" s="1">
        <f>IFERROR(__xludf.DUMMYFUNCTION("""COMPUTED_VALUE"""),365.84)</f>
        <v>365.84</v>
      </c>
      <c r="G74" s="2">
        <f>IFERROR(__xludf.DUMMYFUNCTION("""COMPUTED_VALUE"""),45800.66666666667)</f>
        <v>45800.66667</v>
      </c>
      <c r="H74" s="1">
        <f>IFERROR(__xludf.DUMMYFUNCTION("""COMPUTED_VALUE"""),349.61)</f>
        <v>349.61</v>
      </c>
      <c r="J74" s="2">
        <f>IFERROR(__xludf.DUMMYFUNCTION("""COMPUTED_VALUE"""),45800.66666666667)</f>
        <v>45800.66667</v>
      </c>
      <c r="K74" s="1">
        <f>IFERROR(__xludf.DUMMYFUNCTION("""COMPUTED_VALUE"""),352.64)</f>
        <v>352.64</v>
      </c>
      <c r="M74" s="2">
        <f>IFERROR(__xludf.DUMMYFUNCTION("""COMPUTED_VALUE"""),45800.66666666667)</f>
        <v>45800.66667</v>
      </c>
      <c r="N74" s="1">
        <f>IFERROR(__xludf.DUMMYFUNCTION("""COMPUTED_VALUE"""),7.79919394E8)</f>
        <v>779919394</v>
      </c>
    </row>
    <row r="75">
      <c r="A75" s="2">
        <f>IFERROR(__xludf.DUMMYFUNCTION("""COMPUTED_VALUE"""),45807.66666666667)</f>
        <v>45807.66667</v>
      </c>
      <c r="B75" s="1">
        <f>IFERROR(__xludf.DUMMYFUNCTION("""COMPUTED_VALUE"""),355.46)</f>
        <v>355.46</v>
      </c>
      <c r="D75" s="2">
        <f>IFERROR(__xludf.DUMMYFUNCTION("""COMPUTED_VALUE"""),45807.66666666667)</f>
        <v>45807.66667</v>
      </c>
      <c r="E75" s="1">
        <f>IFERROR(__xludf.DUMMYFUNCTION("""COMPUTED_VALUE"""),362.84)</f>
        <v>362.84</v>
      </c>
      <c r="G75" s="2">
        <f>IFERROR(__xludf.DUMMYFUNCTION("""COMPUTED_VALUE"""),45807.66666666667)</f>
        <v>45807.66667</v>
      </c>
      <c r="H75" s="1">
        <f>IFERROR(__xludf.DUMMYFUNCTION("""COMPUTED_VALUE"""),354.4)</f>
        <v>354.4</v>
      </c>
      <c r="J75" s="2">
        <f>IFERROR(__xludf.DUMMYFUNCTION("""COMPUTED_VALUE"""),45807.66666666667)</f>
        <v>45807.66667</v>
      </c>
      <c r="K75" s="1">
        <f>IFERROR(__xludf.DUMMYFUNCTION("""COMPUTED_VALUE"""),361.64)</f>
        <v>361.64</v>
      </c>
      <c r="M75" s="2">
        <f>IFERROR(__xludf.DUMMYFUNCTION("""COMPUTED_VALUE"""),45807.66666666667)</f>
        <v>45807.66667</v>
      </c>
      <c r="N75" s="1">
        <f>IFERROR(__xludf.DUMMYFUNCTION("""COMPUTED_VALUE"""),8.22058705E8)</f>
        <v>822058705</v>
      </c>
    </row>
    <row r="76">
      <c r="A76" s="2">
        <f>IFERROR(__xludf.DUMMYFUNCTION("""COMPUTED_VALUE"""),45814.66666666667)</f>
        <v>45814.66667</v>
      </c>
      <c r="B76" s="1">
        <f>IFERROR(__xludf.DUMMYFUNCTION("""COMPUTED_VALUE"""),359.37)</f>
        <v>359.37</v>
      </c>
      <c r="D76" s="2">
        <f>IFERROR(__xludf.DUMMYFUNCTION("""COMPUTED_VALUE"""),45814.66666666667)</f>
        <v>45814.66667</v>
      </c>
      <c r="E76" s="1">
        <f>IFERROR(__xludf.DUMMYFUNCTION("""COMPUTED_VALUE"""),364.83)</f>
        <v>364.83</v>
      </c>
      <c r="G76" s="2">
        <f>IFERROR(__xludf.DUMMYFUNCTION("""COMPUTED_VALUE"""),45814.66666666667)</f>
        <v>45814.66667</v>
      </c>
      <c r="H76" s="1">
        <f>IFERROR(__xludf.DUMMYFUNCTION("""COMPUTED_VALUE"""),355.4)</f>
        <v>355.4</v>
      </c>
      <c r="J76" s="2">
        <f>IFERROR(__xludf.DUMMYFUNCTION("""COMPUTED_VALUE"""),45814.66666666667)</f>
        <v>45814.66667</v>
      </c>
      <c r="K76" s="1">
        <f>IFERROR(__xludf.DUMMYFUNCTION("""COMPUTED_VALUE"""),363.14)</f>
        <v>363.14</v>
      </c>
      <c r="M76" s="2">
        <f>IFERROR(__xludf.DUMMYFUNCTION("""COMPUTED_VALUE"""),45814.66666666667)</f>
        <v>45814.66667</v>
      </c>
      <c r="N76" s="1">
        <f>IFERROR(__xludf.DUMMYFUNCTION("""COMPUTED_VALUE"""),7.2961299E8)</f>
        <v>729612990</v>
      </c>
    </row>
    <row r="77">
      <c r="A77" s="2">
        <f>IFERROR(__xludf.DUMMYFUNCTION("""COMPUTED_VALUE"""),45821.66666666667)</f>
        <v>45821.66667</v>
      </c>
      <c r="B77" s="1">
        <f>IFERROR(__xludf.DUMMYFUNCTION("""COMPUTED_VALUE"""),362.85)</f>
        <v>362.85</v>
      </c>
      <c r="D77" s="2">
        <f>IFERROR(__xludf.DUMMYFUNCTION("""COMPUTED_VALUE"""),45821.66666666667)</f>
        <v>45821.66667</v>
      </c>
      <c r="E77" s="1">
        <f>IFERROR(__xludf.DUMMYFUNCTION("""COMPUTED_VALUE"""),368.14)</f>
        <v>368.14</v>
      </c>
      <c r="G77" s="2">
        <f>IFERROR(__xludf.DUMMYFUNCTION("""COMPUTED_VALUE"""),45821.66666666667)</f>
        <v>45821.66667</v>
      </c>
      <c r="H77" s="1">
        <f>IFERROR(__xludf.DUMMYFUNCTION("""COMPUTED_VALUE"""),360.12)</f>
        <v>360.12</v>
      </c>
      <c r="J77" s="2">
        <f>IFERROR(__xludf.DUMMYFUNCTION("""COMPUTED_VALUE"""),45821.66666666667)</f>
        <v>45821.66667</v>
      </c>
      <c r="K77" s="1">
        <f>IFERROR(__xludf.DUMMYFUNCTION("""COMPUTED_VALUE"""),362.6)</f>
        <v>362.6</v>
      </c>
      <c r="M77" s="2">
        <f>IFERROR(__xludf.DUMMYFUNCTION("""COMPUTED_VALUE"""),45821.66666666667)</f>
        <v>45821.66667</v>
      </c>
      <c r="N77" s="1">
        <f>IFERROR(__xludf.DUMMYFUNCTION("""COMPUTED_VALUE"""),7.32251436E8)</f>
        <v>732251436</v>
      </c>
    </row>
    <row r="78">
      <c r="A78" s="2">
        <f>IFERROR(__xludf.DUMMYFUNCTION("""COMPUTED_VALUE"""),45828.66666666667)</f>
        <v>45828.66667</v>
      </c>
      <c r="B78" s="1">
        <f>IFERROR(__xludf.DUMMYFUNCTION("""COMPUTED_VALUE"""),363.57)</f>
        <v>363.57</v>
      </c>
      <c r="D78" s="2">
        <f>IFERROR(__xludf.DUMMYFUNCTION("""COMPUTED_VALUE"""),45828.66666666667)</f>
        <v>45828.66667</v>
      </c>
      <c r="E78" s="1">
        <f>IFERROR(__xludf.DUMMYFUNCTION("""COMPUTED_VALUE"""),366.73)</f>
        <v>366.73</v>
      </c>
      <c r="G78" s="2">
        <f>IFERROR(__xludf.DUMMYFUNCTION("""COMPUTED_VALUE"""),45828.66666666667)</f>
        <v>45828.66667</v>
      </c>
      <c r="H78" s="1">
        <f>IFERROR(__xludf.DUMMYFUNCTION("""COMPUTED_VALUE"""),359.52)</f>
        <v>359.52</v>
      </c>
      <c r="J78" s="2">
        <f>IFERROR(__xludf.DUMMYFUNCTION("""COMPUTED_VALUE"""),45828.66666666667)</f>
        <v>45828.66667</v>
      </c>
      <c r="K78" s="1">
        <f>IFERROR(__xludf.DUMMYFUNCTION("""COMPUTED_VALUE"""),361.66)</f>
        <v>361.66</v>
      </c>
      <c r="M78" s="2">
        <f>IFERROR(__xludf.DUMMYFUNCTION("""COMPUTED_VALUE"""),45828.66666666667)</f>
        <v>45828.66667</v>
      </c>
      <c r="N78" s="1">
        <f>IFERROR(__xludf.DUMMYFUNCTION("""COMPUTED_VALUE"""),7.17110573E8)</f>
        <v>717110573</v>
      </c>
    </row>
    <row r="79">
      <c r="A79" s="2">
        <f>IFERROR(__xludf.DUMMYFUNCTION("""COMPUTED_VALUE"""),45835.66666666667)</f>
        <v>45835.66667</v>
      </c>
      <c r="B79" s="1">
        <f>IFERROR(__xludf.DUMMYFUNCTION("""COMPUTED_VALUE"""),362.33)</f>
        <v>362.33</v>
      </c>
      <c r="D79" s="2">
        <f>IFERROR(__xludf.DUMMYFUNCTION("""COMPUTED_VALUE"""),45835.66666666667)</f>
        <v>45835.66667</v>
      </c>
      <c r="E79" s="1">
        <f>IFERROR(__xludf.DUMMYFUNCTION("""COMPUTED_VALUE"""),369.48)</f>
        <v>369.48</v>
      </c>
      <c r="G79" s="2">
        <f>IFERROR(__xludf.DUMMYFUNCTION("""COMPUTED_VALUE"""),45835.66666666667)</f>
        <v>45835.66667</v>
      </c>
      <c r="H79" s="1">
        <f>IFERROR(__xludf.DUMMYFUNCTION("""COMPUTED_VALUE"""),354.05)</f>
        <v>354.05</v>
      </c>
      <c r="J79" s="2">
        <f>IFERROR(__xludf.DUMMYFUNCTION("""COMPUTED_VALUE"""),45835.66666666667)</f>
        <v>45835.66667</v>
      </c>
      <c r="K79" s="1">
        <f>IFERROR(__xludf.DUMMYFUNCTION("""COMPUTED_VALUE"""),359.38)</f>
        <v>359.38</v>
      </c>
      <c r="M79" s="2">
        <f>IFERROR(__xludf.DUMMYFUNCTION("""COMPUTED_VALUE"""),45835.66666666667)</f>
        <v>45835.66667</v>
      </c>
      <c r="N79" s="1">
        <f>IFERROR(__xludf.DUMMYFUNCTION("""COMPUTED_VALUE"""),9.01259314E8)</f>
        <v>901259314</v>
      </c>
    </row>
    <row r="80">
      <c r="A80" s="2">
        <f>IFERROR(__xludf.DUMMYFUNCTION("""COMPUTED_VALUE"""),45841.54166666667)</f>
        <v>45841.54167</v>
      </c>
      <c r="B80" s="1">
        <f>IFERROR(__xludf.DUMMYFUNCTION("""COMPUTED_VALUE"""),358.69)</f>
        <v>358.69</v>
      </c>
      <c r="D80" s="2">
        <f>IFERROR(__xludf.DUMMYFUNCTION("""COMPUTED_VALUE"""),45841.54166666667)</f>
        <v>45841.54167</v>
      </c>
      <c r="E80" s="1">
        <f>IFERROR(__xludf.DUMMYFUNCTION("""COMPUTED_VALUE"""),366.16)</f>
        <v>366.16</v>
      </c>
      <c r="G80" s="2">
        <f>IFERROR(__xludf.DUMMYFUNCTION("""COMPUTED_VALUE"""),45841.54166666667)</f>
        <v>45841.54167</v>
      </c>
      <c r="H80" s="1">
        <f>IFERROR(__xludf.DUMMYFUNCTION("""COMPUTED_VALUE"""),354.51)</f>
        <v>354.51</v>
      </c>
      <c r="J80" s="2">
        <f>IFERROR(__xludf.DUMMYFUNCTION("""COMPUTED_VALUE"""),45841.54166666667)</f>
        <v>45841.54167</v>
      </c>
      <c r="K80" s="1">
        <f>IFERROR(__xludf.DUMMYFUNCTION("""COMPUTED_VALUE"""),364.69)</f>
        <v>364.69</v>
      </c>
      <c r="M80" s="2">
        <f>IFERROR(__xludf.DUMMYFUNCTION("""COMPUTED_VALUE"""),45841.54166666667)</f>
        <v>45841.54167</v>
      </c>
      <c r="N80" s="1">
        <f>IFERROR(__xludf.DUMMYFUNCTION("""COMPUTED_VALUE"""),6.51550854E8)</f>
        <v>651550854</v>
      </c>
    </row>
    <row r="81">
      <c r="A81" s="2">
        <f>IFERROR(__xludf.DUMMYFUNCTION("""COMPUTED_VALUE"""),45849.66666666667)</f>
        <v>45849.66667</v>
      </c>
      <c r="B81" s="1">
        <f>IFERROR(__xludf.DUMMYFUNCTION("""COMPUTED_VALUE"""),364.58)</f>
        <v>364.58</v>
      </c>
      <c r="D81" s="2">
        <f>IFERROR(__xludf.DUMMYFUNCTION("""COMPUTED_VALUE"""),45849.66666666667)</f>
        <v>45849.66667</v>
      </c>
      <c r="E81" s="1">
        <f>IFERROR(__xludf.DUMMYFUNCTION("""COMPUTED_VALUE"""),366.6)</f>
        <v>366.6</v>
      </c>
      <c r="G81" s="2">
        <f>IFERROR(__xludf.DUMMYFUNCTION("""COMPUTED_VALUE"""),45849.66666666667)</f>
        <v>45849.66667</v>
      </c>
      <c r="H81" s="1">
        <f>IFERROR(__xludf.DUMMYFUNCTION("""COMPUTED_VALUE"""),359.72)</f>
        <v>359.72</v>
      </c>
      <c r="J81" s="2">
        <f>IFERROR(__xludf.DUMMYFUNCTION("""COMPUTED_VALUE"""),45849.66666666667)</f>
        <v>45849.66667</v>
      </c>
      <c r="K81" s="1">
        <f>IFERROR(__xludf.DUMMYFUNCTION("""COMPUTED_VALUE"""),363.19)</f>
        <v>363.19</v>
      </c>
      <c r="M81" s="2">
        <f>IFERROR(__xludf.DUMMYFUNCTION("""COMPUTED_VALUE"""),45849.66666666667)</f>
        <v>45849.66667</v>
      </c>
      <c r="N81" s="1">
        <f>IFERROR(__xludf.DUMMYFUNCTION("""COMPUTED_VALUE"""),7.51619249E8)</f>
        <v>751619249</v>
      </c>
    </row>
    <row r="82">
      <c r="A82" s="2">
        <f>IFERROR(__xludf.DUMMYFUNCTION("""COMPUTED_VALUE"""),45856.66666666667)</f>
        <v>45856.66667</v>
      </c>
      <c r="B82" s="1">
        <f>IFERROR(__xludf.DUMMYFUNCTION("""COMPUTED_VALUE"""),363.24)</f>
        <v>363.24</v>
      </c>
      <c r="D82" s="2">
        <f>IFERROR(__xludf.DUMMYFUNCTION("""COMPUTED_VALUE"""),45856.66666666667)</f>
        <v>45856.66667</v>
      </c>
      <c r="E82" s="1">
        <f>IFERROR(__xludf.DUMMYFUNCTION("""COMPUTED_VALUE"""),365.79)</f>
        <v>365.79</v>
      </c>
      <c r="G82" s="2">
        <f>IFERROR(__xludf.DUMMYFUNCTION("""COMPUTED_VALUE"""),45856.66666666667)</f>
        <v>45856.66667</v>
      </c>
      <c r="H82" s="1">
        <f>IFERROR(__xludf.DUMMYFUNCTION("""COMPUTED_VALUE"""),359.73)</f>
        <v>359.73</v>
      </c>
      <c r="J82" s="2">
        <f>IFERROR(__xludf.DUMMYFUNCTION("""COMPUTED_VALUE"""),45856.66666666667)</f>
        <v>45856.66667</v>
      </c>
      <c r="K82" s="1">
        <f>IFERROR(__xludf.DUMMYFUNCTION("""COMPUTED_VALUE"""),364.5)</f>
        <v>364.5</v>
      </c>
      <c r="M82" s="2">
        <f>IFERROR(__xludf.DUMMYFUNCTION("""COMPUTED_VALUE"""),45856.66666666667)</f>
        <v>45856.66667</v>
      </c>
      <c r="N82" s="1">
        <f>IFERROR(__xludf.DUMMYFUNCTION("""COMPUTED_VALUE"""),8.15116475E8)</f>
        <v>815116475</v>
      </c>
    </row>
    <row r="83">
      <c r="A83" s="2">
        <f>IFERROR(__xludf.DUMMYFUNCTION("""COMPUTED_VALUE"""),45863.66666666667)</f>
        <v>45863.66667</v>
      </c>
      <c r="B83" s="1">
        <f>IFERROR(__xludf.DUMMYFUNCTION("""COMPUTED_VALUE"""),366.25)</f>
        <v>366.25</v>
      </c>
      <c r="D83" s="2">
        <f>IFERROR(__xludf.DUMMYFUNCTION("""COMPUTED_VALUE"""),45863.66666666667)</f>
        <v>45863.66667</v>
      </c>
      <c r="E83" s="1">
        <f>IFERROR(__xludf.DUMMYFUNCTION("""COMPUTED_VALUE"""),373.55)</f>
        <v>373.55</v>
      </c>
      <c r="G83" s="2">
        <f>IFERROR(__xludf.DUMMYFUNCTION("""COMPUTED_VALUE"""),45863.66666666667)</f>
        <v>45863.66667</v>
      </c>
      <c r="H83" s="1">
        <f>IFERROR(__xludf.DUMMYFUNCTION("""COMPUTED_VALUE"""),364.82)</f>
        <v>364.82</v>
      </c>
      <c r="J83" s="2">
        <f>IFERROR(__xludf.DUMMYFUNCTION("""COMPUTED_VALUE"""),45863.66666666667)</f>
        <v>45863.66667</v>
      </c>
      <c r="K83" s="1">
        <f>IFERROR(__xludf.DUMMYFUNCTION("""COMPUTED_VALUE"""),372.04)</f>
        <v>372.04</v>
      </c>
      <c r="M83" s="2">
        <f>IFERROR(__xludf.DUMMYFUNCTION("""COMPUTED_VALUE"""),45863.66666666667)</f>
        <v>45863.66667</v>
      </c>
      <c r="N83" s="1">
        <f>IFERROR(__xludf.DUMMYFUNCTION("""COMPUTED_VALUE"""),7.95310039E8)</f>
        <v>795310039</v>
      </c>
    </row>
    <row r="84">
      <c r="A84" s="2">
        <f>IFERROR(__xludf.DUMMYFUNCTION("""COMPUTED_VALUE"""),45870.66666666667)</f>
        <v>45870.66667</v>
      </c>
      <c r="B84" s="1">
        <f>IFERROR(__xludf.DUMMYFUNCTION("""COMPUTED_VALUE"""),371.09)</f>
        <v>371.09</v>
      </c>
      <c r="D84" s="2">
        <f>IFERROR(__xludf.DUMMYFUNCTION("""COMPUTED_VALUE"""),45870.66666666667)</f>
        <v>45870.66667</v>
      </c>
      <c r="E84" s="1">
        <f>IFERROR(__xludf.DUMMYFUNCTION("""COMPUTED_VALUE"""),372.34)</f>
        <v>372.34</v>
      </c>
      <c r="G84" s="2">
        <f>IFERROR(__xludf.DUMMYFUNCTION("""COMPUTED_VALUE"""),45870.66666666667)</f>
        <v>45870.66667</v>
      </c>
      <c r="H84" s="1">
        <f>IFERROR(__xludf.DUMMYFUNCTION("""COMPUTED_VALUE"""),358.09)</f>
        <v>358.09</v>
      </c>
      <c r="J84" s="2">
        <f>IFERROR(__xludf.DUMMYFUNCTION("""COMPUTED_VALUE"""),45870.66666666667)</f>
        <v>45870.66667</v>
      </c>
      <c r="K84" s="1">
        <f>IFERROR(__xludf.DUMMYFUNCTION("""COMPUTED_VALUE"""),360.69)</f>
        <v>360.69</v>
      </c>
      <c r="M84" s="2">
        <f>IFERROR(__xludf.DUMMYFUNCTION("""COMPUTED_VALUE"""),45870.66666666667)</f>
        <v>45870.66667</v>
      </c>
      <c r="N84" s="1">
        <f>IFERROR(__xludf.DUMMYFUNCTION("""COMPUTED_VALUE"""),9.65939493E8)</f>
        <v>965939493</v>
      </c>
    </row>
    <row r="85">
      <c r="A85" s="2">
        <f>IFERROR(__xludf.DUMMYFUNCTION("""COMPUTED_VALUE"""),45877.66666666667)</f>
        <v>45877.66667</v>
      </c>
      <c r="B85" s="1">
        <f>IFERROR(__xludf.DUMMYFUNCTION("""COMPUTED_VALUE"""),361.29)</f>
        <v>361.29</v>
      </c>
      <c r="D85" s="2">
        <f>IFERROR(__xludf.DUMMYFUNCTION("""COMPUTED_VALUE"""),45877.66666666667)</f>
        <v>45877.66667</v>
      </c>
      <c r="E85" s="1">
        <f>IFERROR(__xludf.DUMMYFUNCTION("""COMPUTED_VALUE"""),366.05)</f>
        <v>366.05</v>
      </c>
      <c r="G85" s="2">
        <f>IFERROR(__xludf.DUMMYFUNCTION("""COMPUTED_VALUE"""),45877.66666666667)</f>
        <v>45877.66667</v>
      </c>
      <c r="H85" s="1">
        <f>IFERROR(__xludf.DUMMYFUNCTION("""COMPUTED_VALUE"""),360.06)</f>
        <v>360.06</v>
      </c>
      <c r="J85" s="2">
        <f>IFERROR(__xludf.DUMMYFUNCTION("""COMPUTED_VALUE"""),45877.66666666667)</f>
        <v>45877.66667</v>
      </c>
      <c r="K85" s="1">
        <f>IFERROR(__xludf.DUMMYFUNCTION("""COMPUTED_VALUE"""),360.56)</f>
        <v>360.56</v>
      </c>
      <c r="M85" s="2">
        <f>IFERROR(__xludf.DUMMYFUNCTION("""COMPUTED_VALUE"""),45877.66666666667)</f>
        <v>45877.66667</v>
      </c>
      <c r="N85" s="1">
        <f>IFERROR(__xludf.DUMMYFUNCTION("""COMPUTED_VALUE"""),8.0925689E8)</f>
        <v>809256890</v>
      </c>
    </row>
    <row r="86">
      <c r="A86" s="2">
        <f>IFERROR(__xludf.DUMMYFUNCTION("""COMPUTED_VALUE"""),45884.66666666667)</f>
        <v>45884.66667</v>
      </c>
      <c r="B86" s="1">
        <f>IFERROR(__xludf.DUMMYFUNCTION("""COMPUTED_VALUE"""),359.72)</f>
        <v>359.72</v>
      </c>
      <c r="D86" s="2">
        <f>IFERROR(__xludf.DUMMYFUNCTION("""COMPUTED_VALUE"""),45884.66666666667)</f>
        <v>45884.66667</v>
      </c>
      <c r="E86" s="1">
        <f>IFERROR(__xludf.DUMMYFUNCTION("""COMPUTED_VALUE"""),363.34)</f>
        <v>363.34</v>
      </c>
      <c r="G86" s="2">
        <f>IFERROR(__xludf.DUMMYFUNCTION("""COMPUTED_VALUE"""),45884.66666666667)</f>
        <v>45884.66667</v>
      </c>
      <c r="H86" s="1">
        <f>IFERROR(__xludf.DUMMYFUNCTION("""COMPUTED_VALUE"""),356.09)</f>
        <v>356.09</v>
      </c>
      <c r="J86" s="2">
        <f>IFERROR(__xludf.DUMMYFUNCTION("""COMPUTED_VALUE"""),45884.66666666667)</f>
        <v>45884.66667</v>
      </c>
      <c r="K86" s="1">
        <f>IFERROR(__xludf.DUMMYFUNCTION("""COMPUTED_VALUE"""),362.24)</f>
        <v>362.24</v>
      </c>
      <c r="M86" s="2">
        <f>IFERROR(__xludf.DUMMYFUNCTION("""COMPUTED_VALUE"""),45884.66666666667)</f>
        <v>45884.66667</v>
      </c>
      <c r="N86" s="1">
        <f>IFERROR(__xludf.DUMMYFUNCTION("""COMPUTED_VALUE"""),7.47242676E8)</f>
        <v>747242676</v>
      </c>
    </row>
    <row r="87">
      <c r="A87" s="2">
        <f>IFERROR(__xludf.DUMMYFUNCTION("""COMPUTED_VALUE"""),45891.66666666667)</f>
        <v>45891.66667</v>
      </c>
      <c r="B87" s="1">
        <f>IFERROR(__xludf.DUMMYFUNCTION("""COMPUTED_VALUE"""),362.45)</f>
        <v>362.45</v>
      </c>
      <c r="D87" s="2">
        <f>IFERROR(__xludf.DUMMYFUNCTION("""COMPUTED_VALUE"""),45891.66666666667)</f>
        <v>45891.66667</v>
      </c>
      <c r="E87" s="1">
        <f>IFERROR(__xludf.DUMMYFUNCTION("""COMPUTED_VALUE"""),373.16)</f>
        <v>373.16</v>
      </c>
      <c r="G87" s="2">
        <f>IFERROR(__xludf.DUMMYFUNCTION("""COMPUTED_VALUE"""),45891.66666666667)</f>
        <v>45891.66667</v>
      </c>
      <c r="H87" s="1">
        <f>IFERROR(__xludf.DUMMYFUNCTION("""COMPUTED_VALUE"""),358.82)</f>
        <v>358.82</v>
      </c>
      <c r="J87" s="2">
        <f>IFERROR(__xludf.DUMMYFUNCTION("""COMPUTED_VALUE"""),45891.66666666667)</f>
        <v>45891.66667</v>
      </c>
      <c r="K87" s="1">
        <f>IFERROR(__xludf.DUMMYFUNCTION("""COMPUTED_VALUE"""),371.29)</f>
        <v>371.29</v>
      </c>
      <c r="M87" s="2">
        <f>IFERROR(__xludf.DUMMYFUNCTION("""COMPUTED_VALUE"""),45891.66666666667)</f>
        <v>45891.66667</v>
      </c>
      <c r="N87" s="1">
        <f>IFERROR(__xludf.DUMMYFUNCTION("""COMPUTED_VALUE"""),7.12946471E8)</f>
        <v>712946471</v>
      </c>
    </row>
    <row r="88">
      <c r="A88" s="2">
        <f>IFERROR(__xludf.DUMMYFUNCTION("""COMPUTED_VALUE"""),45898.66666666667)</f>
        <v>45898.66667</v>
      </c>
      <c r="B88" s="1">
        <f>IFERROR(__xludf.DUMMYFUNCTION("""COMPUTED_VALUE"""),371.12)</f>
        <v>371.12</v>
      </c>
      <c r="D88" s="2">
        <f>IFERROR(__xludf.DUMMYFUNCTION("""COMPUTED_VALUE"""),45898.66666666667)</f>
        <v>45898.66667</v>
      </c>
      <c r="E88" s="1">
        <f>IFERROR(__xludf.DUMMYFUNCTION("""COMPUTED_VALUE"""),371.88)</f>
        <v>371.88</v>
      </c>
      <c r="G88" s="2">
        <f>IFERROR(__xludf.DUMMYFUNCTION("""COMPUTED_VALUE"""),45898.66666666667)</f>
        <v>45898.66667</v>
      </c>
      <c r="H88" s="1">
        <f>IFERROR(__xludf.DUMMYFUNCTION("""COMPUTED_VALUE"""),367.1)</f>
        <v>367.1</v>
      </c>
      <c r="J88" s="2">
        <f>IFERROR(__xludf.DUMMYFUNCTION("""COMPUTED_VALUE"""),45898.66666666667)</f>
        <v>45898.66667</v>
      </c>
      <c r="K88" s="1">
        <f>IFERROR(__xludf.DUMMYFUNCTION("""COMPUTED_VALUE"""),370.95)</f>
        <v>370.95</v>
      </c>
      <c r="M88" s="2">
        <f>IFERROR(__xludf.DUMMYFUNCTION("""COMPUTED_VALUE"""),45898.66666666667)</f>
        <v>45898.66667</v>
      </c>
      <c r="N88" s="1">
        <f>IFERROR(__xludf.DUMMYFUNCTION("""COMPUTED_VALUE"""),7.52792396E8)</f>
        <v>752792396</v>
      </c>
    </row>
    <row r="89">
      <c r="A89" s="2">
        <f>IFERROR(__xludf.DUMMYFUNCTION("""COMPUTED_VALUE"""),45905.66666666667)</f>
        <v>45905.66667</v>
      </c>
      <c r="B89" s="1">
        <f>IFERROR(__xludf.DUMMYFUNCTION("""COMPUTED_VALUE"""),367.51)</f>
        <v>367.51</v>
      </c>
      <c r="D89" s="2">
        <f>IFERROR(__xludf.DUMMYFUNCTION("""COMPUTED_VALUE"""),45905.66666666667)</f>
        <v>45905.66667</v>
      </c>
      <c r="E89" s="1">
        <f>IFERROR(__xludf.DUMMYFUNCTION("""COMPUTED_VALUE"""),372.94)</f>
        <v>372.94</v>
      </c>
      <c r="G89" s="2">
        <f>IFERROR(__xludf.DUMMYFUNCTION("""COMPUTED_VALUE"""),45905.66666666667)</f>
        <v>45905.66667</v>
      </c>
      <c r="H89" s="1">
        <f>IFERROR(__xludf.DUMMYFUNCTION("""COMPUTED_VALUE"""),363.29)</f>
        <v>363.29</v>
      </c>
      <c r="J89" s="2">
        <f>IFERROR(__xludf.DUMMYFUNCTION("""COMPUTED_VALUE"""),45905.66666666667)</f>
        <v>45905.66667</v>
      </c>
      <c r="K89" s="1">
        <f>IFERROR(__xludf.DUMMYFUNCTION("""COMPUTED_VALUE"""),371.22)</f>
        <v>371.22</v>
      </c>
      <c r="M89" s="2">
        <f>IFERROR(__xludf.DUMMYFUNCTION("""COMPUTED_VALUE"""),45905.66666666667)</f>
        <v>45905.66667</v>
      </c>
      <c r="N89" s="1">
        <f>IFERROR(__xludf.DUMMYFUNCTION("""COMPUTED_VALUE"""),6.65438069E8)</f>
        <v>665438069</v>
      </c>
    </row>
    <row r="90">
      <c r="A90" s="2">
        <f>IFERROR(__xludf.DUMMYFUNCTION("""COMPUTED_VALUE"""),45912.66666666667)</f>
        <v>45912.66667</v>
      </c>
      <c r="B90" s="1">
        <f>IFERROR(__xludf.DUMMYFUNCTION("""COMPUTED_VALUE"""),368.26)</f>
        <v>368.26</v>
      </c>
      <c r="D90" s="2">
        <f>IFERROR(__xludf.DUMMYFUNCTION("""COMPUTED_VALUE"""),45912.66666666667)</f>
        <v>45912.66667</v>
      </c>
      <c r="E90" s="1">
        <f>IFERROR(__xludf.DUMMYFUNCTION("""COMPUTED_VALUE"""),374.41)</f>
        <v>374.41</v>
      </c>
      <c r="G90" s="2">
        <f>IFERROR(__xludf.DUMMYFUNCTION("""COMPUTED_VALUE"""),45912.66666666667)</f>
        <v>45912.66667</v>
      </c>
      <c r="H90" s="1">
        <f>IFERROR(__xludf.DUMMYFUNCTION("""COMPUTED_VALUE"""),366.2)</f>
        <v>366.2</v>
      </c>
      <c r="J90" s="2">
        <f>IFERROR(__xludf.DUMMYFUNCTION("""COMPUTED_VALUE"""),45912.66666666667)</f>
        <v>45912.66667</v>
      </c>
      <c r="K90" s="1">
        <f>IFERROR(__xludf.DUMMYFUNCTION("""COMPUTED_VALUE"""),371.95)</f>
        <v>371.95</v>
      </c>
      <c r="M90" s="2">
        <f>IFERROR(__xludf.DUMMYFUNCTION("""COMPUTED_VALUE"""),45912.66666666667)</f>
        <v>45912.66667</v>
      </c>
      <c r="N90" s="1">
        <f>IFERROR(__xludf.DUMMYFUNCTION("""COMPUTED_VALUE"""),8.2637295E8)</f>
        <v>826372950</v>
      </c>
    </row>
    <row r="91">
      <c r="A91" s="2">
        <f>IFERROR(__xludf.DUMMYFUNCTION("""COMPUTED_VALUE"""),45919.66666666667)</f>
        <v>45919.66667</v>
      </c>
      <c r="B91" s="1">
        <f>IFERROR(__xludf.DUMMYFUNCTION("""COMPUTED_VALUE"""),372.4)</f>
        <v>372.4</v>
      </c>
      <c r="D91" s="2">
        <f>IFERROR(__xludf.DUMMYFUNCTION("""COMPUTED_VALUE"""),45919.66666666667)</f>
        <v>45919.66667</v>
      </c>
      <c r="E91" s="1">
        <f>IFERROR(__xludf.DUMMYFUNCTION("""COMPUTED_VALUE"""),374.05)</f>
        <v>374.05</v>
      </c>
      <c r="G91" s="2">
        <f>IFERROR(__xludf.DUMMYFUNCTION("""COMPUTED_VALUE"""),45919.66666666667)</f>
        <v>45919.66667</v>
      </c>
      <c r="H91" s="1">
        <f>IFERROR(__xludf.DUMMYFUNCTION("""COMPUTED_VALUE"""),366.29)</f>
        <v>366.29</v>
      </c>
      <c r="J91" s="2">
        <f>IFERROR(__xludf.DUMMYFUNCTION("""COMPUTED_VALUE"""),45919.66666666667)</f>
        <v>45919.66667</v>
      </c>
      <c r="K91" s="1">
        <f>IFERROR(__xludf.DUMMYFUNCTION("""COMPUTED_VALUE"""),366.35)</f>
        <v>366.35</v>
      </c>
      <c r="M91" s="2">
        <f>IFERROR(__xludf.DUMMYFUNCTION("""COMPUTED_VALUE"""),45919.66666666667)</f>
        <v>45919.66667</v>
      </c>
      <c r="N91" s="1">
        <f>IFERROR(__xludf.DUMMYFUNCTION("""COMPUTED_VALUE"""),1.031616327E9)</f>
        <v>1031616327</v>
      </c>
    </row>
  </sheetData>
  <drawing r:id="rId1"/>
</worksheet>
</file>