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IFERROR(__xludf.DUMMYFUNCTION("GOOGLEFINANCE(""DJUSSD"", ""open"", DATE(2024,1,1), TODAY(), ""WEEKLY"")"),"Date")</f>
        <v>Date</v>
      </c>
      <c r="B1" s="1" t="str">
        <f>IFERROR(__xludf.DUMMYFUNCTION("""COMPUTED_VALUE"""),"Open")</f>
        <v>Open</v>
      </c>
      <c r="D1" s="1" t="str">
        <f>IFERROR(__xludf.DUMMYFUNCTION("GOOGLEFINANCE(""DJUSSD"", ""high"", DATE(2024,1,1), TODAY(), ""WEEKLY"")"),"Date")</f>
        <v>Date</v>
      </c>
      <c r="E1" s="1" t="str">
        <f>IFERROR(__xludf.DUMMYFUNCTION("""COMPUTED_VALUE"""),"High")</f>
        <v>High</v>
      </c>
      <c r="G1" s="1" t="str">
        <f>IFERROR(__xludf.DUMMYFUNCTION("GOOGLEFINANCE(""DJUSSD"", ""low"", DATE(2024,1,1), TODAY(), ""WEEKLY"")"),"Date")</f>
        <v>Date</v>
      </c>
      <c r="H1" s="1" t="str">
        <f>IFERROR(__xludf.DUMMYFUNCTION("""COMPUTED_VALUE"""),"Low")</f>
        <v>Low</v>
      </c>
      <c r="J1" s="1" t="str">
        <f>IFERROR(__xludf.DUMMYFUNCTION("GOOGLEFINANCE(""DJUSSD"", ""close"", DATE(2024,1,1), TODAY(), ""WEEKLY"")"),"Date")</f>
        <v>Date</v>
      </c>
      <c r="K1" s="1" t="str">
        <f>IFERROR(__xludf.DUMMYFUNCTION("""COMPUTED_VALUE"""),"Close")</f>
        <v>Close</v>
      </c>
      <c r="M1" s="1" t="str">
        <f>IFERROR(__xludf.DUMMYFUNCTION("GOOGLEFINANCE(""DJUSSD"", ""volume"", DATE(2024,1,1), TODAY(), ""WEEKLY"")"),"Date")</f>
        <v>Date</v>
      </c>
      <c r="N1" s="1" t="str">
        <f>IFERROR(__xludf.DUMMYFUNCTION("""COMPUTED_VALUE"""),"Volume")</f>
        <v>Volume</v>
      </c>
    </row>
    <row r="2">
      <c r="A2" s="2">
        <f>IFERROR(__xludf.DUMMYFUNCTION("""COMPUTED_VALUE"""),45296.66666666667)</f>
        <v>45296.66667</v>
      </c>
      <c r="B2" s="1">
        <f>IFERROR(__xludf.DUMMYFUNCTION("""COMPUTED_VALUE"""),908.34)</f>
        <v>908.34</v>
      </c>
      <c r="D2" s="2">
        <f>IFERROR(__xludf.DUMMYFUNCTION("""COMPUTED_VALUE"""),45296.66666666667)</f>
        <v>45296.66667</v>
      </c>
      <c r="E2" s="1">
        <f>IFERROR(__xludf.DUMMYFUNCTION("""COMPUTED_VALUE"""),928.49)</f>
        <v>928.49</v>
      </c>
      <c r="G2" s="2">
        <f>IFERROR(__xludf.DUMMYFUNCTION("""COMPUTED_VALUE"""),45296.66666666667)</f>
        <v>45296.66667</v>
      </c>
      <c r="H2" s="1">
        <f>IFERROR(__xludf.DUMMYFUNCTION("""COMPUTED_VALUE"""),901.88)</f>
        <v>901.88</v>
      </c>
      <c r="J2" s="2">
        <f>IFERROR(__xludf.DUMMYFUNCTION("""COMPUTED_VALUE"""),45296.66666666667)</f>
        <v>45296.66667</v>
      </c>
      <c r="K2" s="1">
        <f>IFERROR(__xludf.DUMMYFUNCTION("""COMPUTED_VALUE"""),909.54)</f>
        <v>909.54</v>
      </c>
      <c r="M2" s="2">
        <f>IFERROR(__xludf.DUMMYFUNCTION("""COMPUTED_VALUE"""),45296.66666666667)</f>
        <v>45296.66667</v>
      </c>
      <c r="N2" s="1">
        <f>IFERROR(__xludf.DUMMYFUNCTION("""COMPUTED_VALUE"""),1.52253917E8)</f>
        <v>152253917</v>
      </c>
    </row>
    <row r="3">
      <c r="A3" s="2">
        <f>IFERROR(__xludf.DUMMYFUNCTION("""COMPUTED_VALUE"""),45303.66666666667)</f>
        <v>45303.66667</v>
      </c>
      <c r="B3" s="1">
        <f>IFERROR(__xludf.DUMMYFUNCTION("""COMPUTED_VALUE"""),909.21)</f>
        <v>909.21</v>
      </c>
      <c r="D3" s="2">
        <f>IFERROR(__xludf.DUMMYFUNCTION("""COMPUTED_VALUE"""),45303.66666666667)</f>
        <v>45303.66667</v>
      </c>
      <c r="E3" s="1">
        <f>IFERROR(__xludf.DUMMYFUNCTION("""COMPUTED_VALUE"""),914.77)</f>
        <v>914.77</v>
      </c>
      <c r="G3" s="2">
        <f>IFERROR(__xludf.DUMMYFUNCTION("""COMPUTED_VALUE"""),45303.66666666667)</f>
        <v>45303.66667</v>
      </c>
      <c r="H3" s="1">
        <f>IFERROR(__xludf.DUMMYFUNCTION("""COMPUTED_VALUE"""),900.9)</f>
        <v>900.9</v>
      </c>
      <c r="J3" s="2">
        <f>IFERROR(__xludf.DUMMYFUNCTION("""COMPUTED_VALUE"""),45303.66666666667)</f>
        <v>45303.66667</v>
      </c>
      <c r="K3" s="1">
        <f>IFERROR(__xludf.DUMMYFUNCTION("""COMPUTED_VALUE"""),912.84)</f>
        <v>912.84</v>
      </c>
      <c r="M3" s="2">
        <f>IFERROR(__xludf.DUMMYFUNCTION("""COMPUTED_VALUE"""),45303.66666666667)</f>
        <v>45303.66667</v>
      </c>
      <c r="N3" s="1">
        <f>IFERROR(__xludf.DUMMYFUNCTION("""COMPUTED_VALUE"""),1.78517383E8)</f>
        <v>178517383</v>
      </c>
    </row>
    <row r="4">
      <c r="A4" s="2">
        <f>IFERROR(__xludf.DUMMYFUNCTION("""COMPUTED_VALUE"""),45310.66666666667)</f>
        <v>45310.66667</v>
      </c>
      <c r="B4" s="1">
        <f>IFERROR(__xludf.DUMMYFUNCTION("""COMPUTED_VALUE"""),913.31)</f>
        <v>913.31</v>
      </c>
      <c r="D4" s="2">
        <f>IFERROR(__xludf.DUMMYFUNCTION("""COMPUTED_VALUE"""),45310.66666666667)</f>
        <v>45310.66667</v>
      </c>
      <c r="E4" s="1">
        <f>IFERROR(__xludf.DUMMYFUNCTION("""COMPUTED_VALUE"""),913.56)</f>
        <v>913.56</v>
      </c>
      <c r="G4" s="2">
        <f>IFERROR(__xludf.DUMMYFUNCTION("""COMPUTED_VALUE"""),45310.66666666667)</f>
        <v>45310.66667</v>
      </c>
      <c r="H4" s="1">
        <f>IFERROR(__xludf.DUMMYFUNCTION("""COMPUTED_VALUE"""),898.54)</f>
        <v>898.54</v>
      </c>
      <c r="J4" s="2">
        <f>IFERROR(__xludf.DUMMYFUNCTION("""COMPUTED_VALUE"""),45310.66666666667)</f>
        <v>45310.66667</v>
      </c>
      <c r="K4" s="1">
        <f>IFERROR(__xludf.DUMMYFUNCTION("""COMPUTED_VALUE"""),901.33)</f>
        <v>901.33</v>
      </c>
      <c r="M4" s="2">
        <f>IFERROR(__xludf.DUMMYFUNCTION("""COMPUTED_VALUE"""),45310.66666666667)</f>
        <v>45310.66667</v>
      </c>
      <c r="N4" s="1">
        <f>IFERROR(__xludf.DUMMYFUNCTION("""COMPUTED_VALUE"""),1.48187974E8)</f>
        <v>148187974</v>
      </c>
    </row>
    <row r="5">
      <c r="A5" s="2">
        <f>IFERROR(__xludf.DUMMYFUNCTION("""COMPUTED_VALUE"""),45317.66666666667)</f>
        <v>45317.66667</v>
      </c>
      <c r="B5" s="1">
        <f>IFERROR(__xludf.DUMMYFUNCTION("""COMPUTED_VALUE"""),901.74)</f>
        <v>901.74</v>
      </c>
      <c r="D5" s="2">
        <f>IFERROR(__xludf.DUMMYFUNCTION("""COMPUTED_VALUE"""),45317.66666666667)</f>
        <v>45317.66667</v>
      </c>
      <c r="E5" s="1">
        <f>IFERROR(__xludf.DUMMYFUNCTION("""COMPUTED_VALUE"""),905.82)</f>
        <v>905.82</v>
      </c>
      <c r="G5" s="2">
        <f>IFERROR(__xludf.DUMMYFUNCTION("""COMPUTED_VALUE"""),45317.66666666667)</f>
        <v>45317.66667</v>
      </c>
      <c r="H5" s="1">
        <f>IFERROR(__xludf.DUMMYFUNCTION("""COMPUTED_VALUE"""),888.55)</f>
        <v>888.55</v>
      </c>
      <c r="J5" s="2">
        <f>IFERROR(__xludf.DUMMYFUNCTION("""COMPUTED_VALUE"""),45317.66666666667)</f>
        <v>45317.66667</v>
      </c>
      <c r="K5" s="1">
        <f>IFERROR(__xludf.DUMMYFUNCTION("""COMPUTED_VALUE"""),901.23)</f>
        <v>901.23</v>
      </c>
      <c r="M5" s="2">
        <f>IFERROR(__xludf.DUMMYFUNCTION("""COMPUTED_VALUE"""),45317.66666666667)</f>
        <v>45317.66667</v>
      </c>
      <c r="N5" s="1">
        <f>IFERROR(__xludf.DUMMYFUNCTION("""COMPUTED_VALUE"""),1.82917552E8)</f>
        <v>182917552</v>
      </c>
    </row>
    <row r="6">
      <c r="A6" s="2">
        <f>IFERROR(__xludf.DUMMYFUNCTION("""COMPUTED_VALUE"""),45324.66666666667)</f>
        <v>45324.66667</v>
      </c>
      <c r="B6" s="1">
        <f>IFERROR(__xludf.DUMMYFUNCTION("""COMPUTED_VALUE"""),900.39)</f>
        <v>900.39</v>
      </c>
      <c r="D6" s="2">
        <f>IFERROR(__xludf.DUMMYFUNCTION("""COMPUTED_VALUE"""),45324.66666666667)</f>
        <v>45324.66667</v>
      </c>
      <c r="E6" s="1">
        <f>IFERROR(__xludf.DUMMYFUNCTION("""COMPUTED_VALUE"""),920.98)</f>
        <v>920.98</v>
      </c>
      <c r="G6" s="2">
        <f>IFERROR(__xludf.DUMMYFUNCTION("""COMPUTED_VALUE"""),45324.66666666667)</f>
        <v>45324.66667</v>
      </c>
      <c r="H6" s="1">
        <f>IFERROR(__xludf.DUMMYFUNCTION("""COMPUTED_VALUE"""),897.41)</f>
        <v>897.41</v>
      </c>
      <c r="J6" s="2">
        <f>IFERROR(__xludf.DUMMYFUNCTION("""COMPUTED_VALUE"""),45324.66666666667)</f>
        <v>45324.66667</v>
      </c>
      <c r="K6" s="1">
        <f>IFERROR(__xludf.DUMMYFUNCTION("""COMPUTED_VALUE"""),915.41)</f>
        <v>915.41</v>
      </c>
      <c r="M6" s="2">
        <f>IFERROR(__xludf.DUMMYFUNCTION("""COMPUTED_VALUE"""),45324.66666666667)</f>
        <v>45324.66667</v>
      </c>
      <c r="N6" s="1">
        <f>IFERROR(__xludf.DUMMYFUNCTION("""COMPUTED_VALUE"""),2.02898861E8)</f>
        <v>202898861</v>
      </c>
    </row>
    <row r="7">
      <c r="A7" s="2">
        <f>IFERROR(__xludf.DUMMYFUNCTION("""COMPUTED_VALUE"""),45331.66666666667)</f>
        <v>45331.66667</v>
      </c>
      <c r="B7" s="1">
        <f>IFERROR(__xludf.DUMMYFUNCTION("""COMPUTED_VALUE"""),913.29)</f>
        <v>913.29</v>
      </c>
      <c r="D7" s="2">
        <f>IFERROR(__xludf.DUMMYFUNCTION("""COMPUTED_VALUE"""),45331.66666666667)</f>
        <v>45331.66667</v>
      </c>
      <c r="E7" s="1">
        <f>IFERROR(__xludf.DUMMYFUNCTION("""COMPUTED_VALUE"""),920.59)</f>
        <v>920.59</v>
      </c>
      <c r="G7" s="2">
        <f>IFERROR(__xludf.DUMMYFUNCTION("""COMPUTED_VALUE"""),45331.66666666667)</f>
        <v>45331.66667</v>
      </c>
      <c r="H7" s="1">
        <f>IFERROR(__xludf.DUMMYFUNCTION("""COMPUTED_VALUE"""),897.46)</f>
        <v>897.46</v>
      </c>
      <c r="J7" s="2">
        <f>IFERROR(__xludf.DUMMYFUNCTION("""COMPUTED_VALUE"""),45331.66666666667)</f>
        <v>45331.66667</v>
      </c>
      <c r="K7" s="1">
        <f>IFERROR(__xludf.DUMMYFUNCTION("""COMPUTED_VALUE"""),902.41)</f>
        <v>902.41</v>
      </c>
      <c r="M7" s="2">
        <f>IFERROR(__xludf.DUMMYFUNCTION("""COMPUTED_VALUE"""),45331.66666666667)</f>
        <v>45331.66667</v>
      </c>
      <c r="N7" s="1">
        <f>IFERROR(__xludf.DUMMYFUNCTION("""COMPUTED_VALUE"""),1.8634933E8)</f>
        <v>186349330</v>
      </c>
    </row>
    <row r="8">
      <c r="A8" s="2">
        <f>IFERROR(__xludf.DUMMYFUNCTION("""COMPUTED_VALUE"""),45338.66666666667)</f>
        <v>45338.66667</v>
      </c>
      <c r="B8" s="1">
        <f>IFERROR(__xludf.DUMMYFUNCTION("""COMPUTED_VALUE"""),903.38)</f>
        <v>903.38</v>
      </c>
      <c r="D8" s="2">
        <f>IFERROR(__xludf.DUMMYFUNCTION("""COMPUTED_VALUE"""),45338.66666666667)</f>
        <v>45338.66667</v>
      </c>
      <c r="E8" s="1">
        <f>IFERROR(__xludf.DUMMYFUNCTION("""COMPUTED_VALUE"""),917.6)</f>
        <v>917.6</v>
      </c>
      <c r="G8" s="2">
        <f>IFERROR(__xludf.DUMMYFUNCTION("""COMPUTED_VALUE"""),45338.66666666667)</f>
        <v>45338.66667</v>
      </c>
      <c r="H8" s="1">
        <f>IFERROR(__xludf.DUMMYFUNCTION("""COMPUTED_VALUE"""),894.58)</f>
        <v>894.58</v>
      </c>
      <c r="J8" s="2">
        <f>IFERROR(__xludf.DUMMYFUNCTION("""COMPUTED_VALUE"""),45338.66666666667)</f>
        <v>45338.66667</v>
      </c>
      <c r="K8" s="1">
        <f>IFERROR(__xludf.DUMMYFUNCTION("""COMPUTED_VALUE"""),898.7)</f>
        <v>898.7</v>
      </c>
      <c r="M8" s="2">
        <f>IFERROR(__xludf.DUMMYFUNCTION("""COMPUTED_VALUE"""),45338.66666666667)</f>
        <v>45338.66667</v>
      </c>
      <c r="N8" s="1">
        <f>IFERROR(__xludf.DUMMYFUNCTION("""COMPUTED_VALUE"""),2.00736923E8)</f>
        <v>200736923</v>
      </c>
    </row>
    <row r="9">
      <c r="A9" s="2">
        <f>IFERROR(__xludf.DUMMYFUNCTION("""COMPUTED_VALUE"""),45345.66666666667)</f>
        <v>45345.66667</v>
      </c>
      <c r="B9" s="1">
        <f>IFERROR(__xludf.DUMMYFUNCTION("""COMPUTED_VALUE"""),902.59)</f>
        <v>902.59</v>
      </c>
      <c r="D9" s="2">
        <f>IFERROR(__xludf.DUMMYFUNCTION("""COMPUTED_VALUE"""),45345.66666666667)</f>
        <v>45345.66667</v>
      </c>
      <c r="E9" s="1">
        <f>IFERROR(__xludf.DUMMYFUNCTION("""COMPUTED_VALUE"""),920.74)</f>
        <v>920.74</v>
      </c>
      <c r="G9" s="2">
        <f>IFERROR(__xludf.DUMMYFUNCTION("""COMPUTED_VALUE"""),45345.66666666667)</f>
        <v>45345.66667</v>
      </c>
      <c r="H9" s="1">
        <f>IFERROR(__xludf.DUMMYFUNCTION("""COMPUTED_VALUE"""),901.85)</f>
        <v>901.85</v>
      </c>
      <c r="J9" s="2">
        <f>IFERROR(__xludf.DUMMYFUNCTION("""COMPUTED_VALUE"""),45345.66666666667)</f>
        <v>45345.66667</v>
      </c>
      <c r="K9" s="1">
        <f>IFERROR(__xludf.DUMMYFUNCTION("""COMPUTED_VALUE"""),916.84)</f>
        <v>916.84</v>
      </c>
      <c r="M9" s="2">
        <f>IFERROR(__xludf.DUMMYFUNCTION("""COMPUTED_VALUE"""),45345.66666666667)</f>
        <v>45345.66667</v>
      </c>
      <c r="N9" s="1">
        <f>IFERROR(__xludf.DUMMYFUNCTION("""COMPUTED_VALUE"""),1.85249071E8)</f>
        <v>185249071</v>
      </c>
    </row>
    <row r="10">
      <c r="A10" s="2">
        <f>IFERROR(__xludf.DUMMYFUNCTION("""COMPUTED_VALUE"""),45352.66666666667)</f>
        <v>45352.66667</v>
      </c>
      <c r="B10" s="1">
        <f>IFERROR(__xludf.DUMMYFUNCTION("""COMPUTED_VALUE"""),916.58)</f>
        <v>916.58</v>
      </c>
      <c r="D10" s="2">
        <f>IFERROR(__xludf.DUMMYFUNCTION("""COMPUTED_VALUE"""),45352.66666666667)</f>
        <v>45352.66667</v>
      </c>
      <c r="E10" s="1">
        <f>IFERROR(__xludf.DUMMYFUNCTION("""COMPUTED_VALUE"""),916.58)</f>
        <v>916.58</v>
      </c>
      <c r="G10" s="2">
        <f>IFERROR(__xludf.DUMMYFUNCTION("""COMPUTED_VALUE"""),45352.66666666667)</f>
        <v>45352.66667</v>
      </c>
      <c r="H10" s="1">
        <f>IFERROR(__xludf.DUMMYFUNCTION("""COMPUTED_VALUE"""),897.09)</f>
        <v>897.09</v>
      </c>
      <c r="J10" s="2">
        <f>IFERROR(__xludf.DUMMYFUNCTION("""COMPUTED_VALUE"""),45352.66666666667)</f>
        <v>45352.66667</v>
      </c>
      <c r="K10" s="1">
        <f>IFERROR(__xludf.DUMMYFUNCTION("""COMPUTED_VALUE"""),901.18)</f>
        <v>901.18</v>
      </c>
      <c r="M10" s="2">
        <f>IFERROR(__xludf.DUMMYFUNCTION("""COMPUTED_VALUE"""),45352.66666666667)</f>
        <v>45352.66667</v>
      </c>
      <c r="N10" s="1">
        <f>IFERROR(__xludf.DUMMYFUNCTION("""COMPUTED_VALUE"""),2.82929542E8)</f>
        <v>282929542</v>
      </c>
    </row>
    <row r="11">
      <c r="A11" s="2">
        <f>IFERROR(__xludf.DUMMYFUNCTION("""COMPUTED_VALUE"""),45359.66666666667)</f>
        <v>45359.66667</v>
      </c>
      <c r="B11" s="1">
        <f>IFERROR(__xludf.DUMMYFUNCTION("""COMPUTED_VALUE"""),900.4)</f>
        <v>900.4</v>
      </c>
      <c r="D11" s="2">
        <f>IFERROR(__xludf.DUMMYFUNCTION("""COMPUTED_VALUE"""),45359.66666666667)</f>
        <v>45359.66667</v>
      </c>
      <c r="E11" s="1">
        <f>IFERROR(__xludf.DUMMYFUNCTION("""COMPUTED_VALUE"""),907.77)</f>
        <v>907.77</v>
      </c>
      <c r="G11" s="2">
        <f>IFERROR(__xludf.DUMMYFUNCTION("""COMPUTED_VALUE"""),45359.66666666667)</f>
        <v>45359.66667</v>
      </c>
      <c r="H11" s="1">
        <f>IFERROR(__xludf.DUMMYFUNCTION("""COMPUTED_VALUE"""),894.14)</f>
        <v>894.14</v>
      </c>
      <c r="J11" s="2">
        <f>IFERROR(__xludf.DUMMYFUNCTION("""COMPUTED_VALUE"""),45359.66666666667)</f>
        <v>45359.66667</v>
      </c>
      <c r="K11" s="1">
        <f>IFERROR(__xludf.DUMMYFUNCTION("""COMPUTED_VALUE"""),900.16)</f>
        <v>900.16</v>
      </c>
      <c r="M11" s="2">
        <f>IFERROR(__xludf.DUMMYFUNCTION("""COMPUTED_VALUE"""),45359.66666666667)</f>
        <v>45359.66667</v>
      </c>
      <c r="N11" s="1">
        <f>IFERROR(__xludf.DUMMYFUNCTION("""COMPUTED_VALUE"""),2.04034129E8)</f>
        <v>204034129</v>
      </c>
    </row>
    <row r="12">
      <c r="A12" s="2">
        <f>IFERROR(__xludf.DUMMYFUNCTION("""COMPUTED_VALUE"""),45366.66666666667)</f>
        <v>45366.66667</v>
      </c>
      <c r="B12" s="1">
        <f>IFERROR(__xludf.DUMMYFUNCTION("""COMPUTED_VALUE"""),903.04)</f>
        <v>903.04</v>
      </c>
      <c r="D12" s="2">
        <f>IFERROR(__xludf.DUMMYFUNCTION("""COMPUTED_VALUE"""),45366.66666666667)</f>
        <v>45366.66667</v>
      </c>
      <c r="E12" s="1">
        <f>IFERROR(__xludf.DUMMYFUNCTION("""COMPUTED_VALUE"""),921.12)</f>
        <v>921.12</v>
      </c>
      <c r="G12" s="2">
        <f>IFERROR(__xludf.DUMMYFUNCTION("""COMPUTED_VALUE"""),45366.66666666667)</f>
        <v>45366.66667</v>
      </c>
      <c r="H12" s="1">
        <f>IFERROR(__xludf.DUMMYFUNCTION("""COMPUTED_VALUE"""),900.43)</f>
        <v>900.43</v>
      </c>
      <c r="J12" s="2">
        <f>IFERROR(__xludf.DUMMYFUNCTION("""COMPUTED_VALUE"""),45366.66666666667)</f>
        <v>45366.66667</v>
      </c>
      <c r="K12" s="1">
        <f>IFERROR(__xludf.DUMMYFUNCTION("""COMPUTED_VALUE"""),908.12)</f>
        <v>908.12</v>
      </c>
      <c r="M12" s="2">
        <f>IFERROR(__xludf.DUMMYFUNCTION("""COMPUTED_VALUE"""),45366.66666666667)</f>
        <v>45366.66667</v>
      </c>
      <c r="N12" s="1">
        <f>IFERROR(__xludf.DUMMYFUNCTION("""COMPUTED_VALUE"""),2.58093233E8)</f>
        <v>258093233</v>
      </c>
    </row>
    <row r="13">
      <c r="A13" s="2">
        <f>IFERROR(__xludf.DUMMYFUNCTION("""COMPUTED_VALUE"""),45373.66666666667)</f>
        <v>45373.66667</v>
      </c>
      <c r="B13" s="1">
        <f>IFERROR(__xludf.DUMMYFUNCTION("""COMPUTED_VALUE"""),914.06)</f>
        <v>914.06</v>
      </c>
      <c r="D13" s="2">
        <f>IFERROR(__xludf.DUMMYFUNCTION("""COMPUTED_VALUE"""),45373.66666666667)</f>
        <v>45373.66667</v>
      </c>
      <c r="E13" s="1">
        <f>IFERROR(__xludf.DUMMYFUNCTION("""COMPUTED_VALUE"""),935.3)</f>
        <v>935.3</v>
      </c>
      <c r="G13" s="2">
        <f>IFERROR(__xludf.DUMMYFUNCTION("""COMPUTED_VALUE"""),45373.66666666667)</f>
        <v>45373.66667</v>
      </c>
      <c r="H13" s="1">
        <f>IFERROR(__xludf.DUMMYFUNCTION("""COMPUTED_VALUE"""),913.92)</f>
        <v>913.92</v>
      </c>
      <c r="J13" s="2">
        <f>IFERROR(__xludf.DUMMYFUNCTION("""COMPUTED_VALUE"""),45373.66666666667)</f>
        <v>45373.66667</v>
      </c>
      <c r="K13" s="1">
        <f>IFERROR(__xludf.DUMMYFUNCTION("""COMPUTED_VALUE"""),929.11)</f>
        <v>929.11</v>
      </c>
      <c r="M13" s="2">
        <f>IFERROR(__xludf.DUMMYFUNCTION("""COMPUTED_VALUE"""),45373.66666666667)</f>
        <v>45373.66667</v>
      </c>
      <c r="N13" s="1">
        <f>IFERROR(__xludf.DUMMYFUNCTION("""COMPUTED_VALUE"""),1.90079127E8)</f>
        <v>190079127</v>
      </c>
    </row>
    <row r="14">
      <c r="A14" s="2">
        <f>IFERROR(__xludf.DUMMYFUNCTION("""COMPUTED_VALUE"""),45379.66666666667)</f>
        <v>45379.66667</v>
      </c>
      <c r="B14" s="1">
        <f>IFERROR(__xludf.DUMMYFUNCTION("""COMPUTED_VALUE"""),929.71)</f>
        <v>929.71</v>
      </c>
      <c r="D14" s="2">
        <f>IFERROR(__xludf.DUMMYFUNCTION("""COMPUTED_VALUE"""),45379.66666666667)</f>
        <v>45379.66667</v>
      </c>
      <c r="E14" s="1">
        <f>IFERROR(__xludf.DUMMYFUNCTION("""COMPUTED_VALUE"""),942.27)</f>
        <v>942.27</v>
      </c>
      <c r="G14" s="2">
        <f>IFERROR(__xludf.DUMMYFUNCTION("""COMPUTED_VALUE"""),45379.66666666667)</f>
        <v>45379.66667</v>
      </c>
      <c r="H14" s="1">
        <f>IFERROR(__xludf.DUMMYFUNCTION("""COMPUTED_VALUE"""),926.85)</f>
        <v>926.85</v>
      </c>
      <c r="J14" s="2">
        <f>IFERROR(__xludf.DUMMYFUNCTION("""COMPUTED_VALUE"""),45379.66666666667)</f>
        <v>45379.66667</v>
      </c>
      <c r="K14" s="1">
        <f>IFERROR(__xludf.DUMMYFUNCTION("""COMPUTED_VALUE"""),939.24)</f>
        <v>939.24</v>
      </c>
      <c r="M14" s="2">
        <f>IFERROR(__xludf.DUMMYFUNCTION("""COMPUTED_VALUE"""),45379.66666666667)</f>
        <v>45379.66667</v>
      </c>
      <c r="N14" s="1">
        <f>IFERROR(__xludf.DUMMYFUNCTION("""COMPUTED_VALUE"""),1.5981524E8)</f>
        <v>159815240</v>
      </c>
    </row>
    <row r="15">
      <c r="A15" s="2">
        <f>IFERROR(__xludf.DUMMYFUNCTION("""COMPUTED_VALUE"""),45387.66666666667)</f>
        <v>45387.66667</v>
      </c>
      <c r="B15" s="1">
        <f>IFERROR(__xludf.DUMMYFUNCTION("""COMPUTED_VALUE"""),939.49)</f>
        <v>939.49</v>
      </c>
      <c r="D15" s="2">
        <f>IFERROR(__xludf.DUMMYFUNCTION("""COMPUTED_VALUE"""),45387.66666666667)</f>
        <v>45387.66667</v>
      </c>
      <c r="E15" s="1">
        <f>IFERROR(__xludf.DUMMYFUNCTION("""COMPUTED_VALUE"""),942.83)</f>
        <v>942.83</v>
      </c>
      <c r="G15" s="2">
        <f>IFERROR(__xludf.DUMMYFUNCTION("""COMPUTED_VALUE"""),45387.66666666667)</f>
        <v>45387.66667</v>
      </c>
      <c r="H15" s="1">
        <f>IFERROR(__xludf.DUMMYFUNCTION("""COMPUTED_VALUE"""),903.6)</f>
        <v>903.6</v>
      </c>
      <c r="J15" s="2">
        <f>IFERROR(__xludf.DUMMYFUNCTION("""COMPUTED_VALUE"""),45387.66666666667)</f>
        <v>45387.66667</v>
      </c>
      <c r="K15" s="1">
        <f>IFERROR(__xludf.DUMMYFUNCTION("""COMPUTED_VALUE"""),911.52)</f>
        <v>911.52</v>
      </c>
      <c r="M15" s="2">
        <f>IFERROR(__xludf.DUMMYFUNCTION("""COMPUTED_VALUE"""),45387.66666666667)</f>
        <v>45387.66667</v>
      </c>
      <c r="N15" s="1">
        <f>IFERROR(__xludf.DUMMYFUNCTION("""COMPUTED_VALUE"""),1.87320018E8)</f>
        <v>187320018</v>
      </c>
    </row>
    <row r="16">
      <c r="A16" s="2">
        <f>IFERROR(__xludf.DUMMYFUNCTION("""COMPUTED_VALUE"""),45394.66666666667)</f>
        <v>45394.66667</v>
      </c>
      <c r="B16" s="1">
        <f>IFERROR(__xludf.DUMMYFUNCTION("""COMPUTED_VALUE"""),911.54)</f>
        <v>911.54</v>
      </c>
      <c r="D16" s="2">
        <f>IFERROR(__xludf.DUMMYFUNCTION("""COMPUTED_VALUE"""),45394.66666666667)</f>
        <v>45394.66667</v>
      </c>
      <c r="E16" s="1">
        <f>IFERROR(__xludf.DUMMYFUNCTION("""COMPUTED_VALUE"""),917.1)</f>
        <v>917.1</v>
      </c>
      <c r="G16" s="2">
        <f>IFERROR(__xludf.DUMMYFUNCTION("""COMPUTED_VALUE"""),45394.66666666667)</f>
        <v>45394.66667</v>
      </c>
      <c r="H16" s="1">
        <f>IFERROR(__xludf.DUMMYFUNCTION("""COMPUTED_VALUE"""),894.77)</f>
        <v>894.77</v>
      </c>
      <c r="J16" s="2">
        <f>IFERROR(__xludf.DUMMYFUNCTION("""COMPUTED_VALUE"""),45394.66666666667)</f>
        <v>45394.66667</v>
      </c>
      <c r="K16" s="1">
        <f>IFERROR(__xludf.DUMMYFUNCTION("""COMPUTED_VALUE"""),898.04)</f>
        <v>898.04</v>
      </c>
      <c r="M16" s="2">
        <f>IFERROR(__xludf.DUMMYFUNCTION("""COMPUTED_VALUE"""),45394.66666666667)</f>
        <v>45394.66667</v>
      </c>
      <c r="N16" s="1">
        <f>IFERROR(__xludf.DUMMYFUNCTION("""COMPUTED_VALUE"""),1.52791345E8)</f>
        <v>152791345</v>
      </c>
    </row>
    <row r="17">
      <c r="A17" s="2">
        <f>IFERROR(__xludf.DUMMYFUNCTION("""COMPUTED_VALUE"""),45401.66666666667)</f>
        <v>45401.66667</v>
      </c>
      <c r="B17" s="1">
        <f>IFERROR(__xludf.DUMMYFUNCTION("""COMPUTED_VALUE"""),898.74)</f>
        <v>898.74</v>
      </c>
      <c r="D17" s="2">
        <f>IFERROR(__xludf.DUMMYFUNCTION("""COMPUTED_VALUE"""),45401.66666666667)</f>
        <v>45401.66667</v>
      </c>
      <c r="E17" s="1">
        <f>IFERROR(__xludf.DUMMYFUNCTION("""COMPUTED_VALUE"""),922.61)</f>
        <v>922.61</v>
      </c>
      <c r="G17" s="2">
        <f>IFERROR(__xludf.DUMMYFUNCTION("""COMPUTED_VALUE"""),45401.66666666667)</f>
        <v>45401.66667</v>
      </c>
      <c r="H17" s="1">
        <f>IFERROR(__xludf.DUMMYFUNCTION("""COMPUTED_VALUE"""),889.43)</f>
        <v>889.43</v>
      </c>
      <c r="J17" s="2">
        <f>IFERROR(__xludf.DUMMYFUNCTION("""COMPUTED_VALUE"""),45401.66666666667)</f>
        <v>45401.66667</v>
      </c>
      <c r="K17" s="1">
        <f>IFERROR(__xludf.DUMMYFUNCTION("""COMPUTED_VALUE"""),921.13)</f>
        <v>921.13</v>
      </c>
      <c r="M17" s="2">
        <f>IFERROR(__xludf.DUMMYFUNCTION("""COMPUTED_VALUE"""),45401.66666666667)</f>
        <v>45401.66667</v>
      </c>
      <c r="N17" s="1">
        <f>IFERROR(__xludf.DUMMYFUNCTION("""COMPUTED_VALUE"""),1.99755459E8)</f>
        <v>199755459</v>
      </c>
    </row>
    <row r="18">
      <c r="A18" s="2">
        <f>IFERROR(__xludf.DUMMYFUNCTION("""COMPUTED_VALUE"""),45408.66666666667)</f>
        <v>45408.66667</v>
      </c>
      <c r="B18" s="1">
        <f>IFERROR(__xludf.DUMMYFUNCTION("""COMPUTED_VALUE"""),921.63)</f>
        <v>921.63</v>
      </c>
      <c r="D18" s="2">
        <f>IFERROR(__xludf.DUMMYFUNCTION("""COMPUTED_VALUE"""),45408.66666666667)</f>
        <v>45408.66667</v>
      </c>
      <c r="E18" s="1">
        <f>IFERROR(__xludf.DUMMYFUNCTION("""COMPUTED_VALUE"""),955.94)</f>
        <v>955.94</v>
      </c>
      <c r="G18" s="2">
        <f>IFERROR(__xludf.DUMMYFUNCTION("""COMPUTED_VALUE"""),45408.66666666667)</f>
        <v>45408.66667</v>
      </c>
      <c r="H18" s="1">
        <f>IFERROR(__xludf.DUMMYFUNCTION("""COMPUTED_VALUE"""),904.97)</f>
        <v>904.97</v>
      </c>
      <c r="J18" s="2">
        <f>IFERROR(__xludf.DUMMYFUNCTION("""COMPUTED_VALUE"""),45408.66666666667)</f>
        <v>45408.66667</v>
      </c>
      <c r="K18" s="1">
        <f>IFERROR(__xludf.DUMMYFUNCTION("""COMPUTED_VALUE"""),939.63)</f>
        <v>939.63</v>
      </c>
      <c r="M18" s="2">
        <f>IFERROR(__xludf.DUMMYFUNCTION("""COMPUTED_VALUE"""),45408.66666666667)</f>
        <v>45408.66667</v>
      </c>
      <c r="N18" s="1">
        <f>IFERROR(__xludf.DUMMYFUNCTION("""COMPUTED_VALUE"""),2.14904079E8)</f>
        <v>214904079</v>
      </c>
    </row>
    <row r="19">
      <c r="A19" s="2">
        <f>IFERROR(__xludf.DUMMYFUNCTION("""COMPUTED_VALUE"""),45415.66666666667)</f>
        <v>45415.66667</v>
      </c>
      <c r="B19" s="1">
        <f>IFERROR(__xludf.DUMMYFUNCTION("""COMPUTED_VALUE"""),939.85)</f>
        <v>939.85</v>
      </c>
      <c r="D19" s="2">
        <f>IFERROR(__xludf.DUMMYFUNCTION("""COMPUTED_VALUE"""),45415.66666666667)</f>
        <v>45415.66667</v>
      </c>
      <c r="E19" s="1">
        <f>IFERROR(__xludf.DUMMYFUNCTION("""COMPUTED_VALUE"""),948.71)</f>
        <v>948.71</v>
      </c>
      <c r="G19" s="2">
        <f>IFERROR(__xludf.DUMMYFUNCTION("""COMPUTED_VALUE"""),45415.66666666667)</f>
        <v>45415.66667</v>
      </c>
      <c r="H19" s="1">
        <f>IFERROR(__xludf.DUMMYFUNCTION("""COMPUTED_VALUE"""),930.38)</f>
        <v>930.38</v>
      </c>
      <c r="J19" s="2">
        <f>IFERROR(__xludf.DUMMYFUNCTION("""COMPUTED_VALUE"""),45415.66666666667)</f>
        <v>45415.66667</v>
      </c>
      <c r="K19" s="1">
        <f>IFERROR(__xludf.DUMMYFUNCTION("""COMPUTED_VALUE"""),946.68)</f>
        <v>946.68</v>
      </c>
      <c r="M19" s="2">
        <f>IFERROR(__xludf.DUMMYFUNCTION("""COMPUTED_VALUE"""),45415.66666666667)</f>
        <v>45415.66667</v>
      </c>
      <c r="N19" s="1">
        <f>IFERROR(__xludf.DUMMYFUNCTION("""COMPUTED_VALUE"""),1.80186473E8)</f>
        <v>180186473</v>
      </c>
    </row>
    <row r="20">
      <c r="A20" s="2">
        <f>IFERROR(__xludf.DUMMYFUNCTION("""COMPUTED_VALUE"""),45422.66666666667)</f>
        <v>45422.66667</v>
      </c>
      <c r="B20" s="1">
        <f>IFERROR(__xludf.DUMMYFUNCTION("""COMPUTED_VALUE"""),948.0)</f>
        <v>948</v>
      </c>
      <c r="D20" s="2">
        <f>IFERROR(__xludf.DUMMYFUNCTION("""COMPUTED_VALUE"""),45422.66666666667)</f>
        <v>45422.66667</v>
      </c>
      <c r="E20" s="1">
        <f>IFERROR(__xludf.DUMMYFUNCTION("""COMPUTED_VALUE"""),966.13)</f>
        <v>966.13</v>
      </c>
      <c r="G20" s="2">
        <f>IFERROR(__xludf.DUMMYFUNCTION("""COMPUTED_VALUE"""),45422.66666666667)</f>
        <v>45422.66667</v>
      </c>
      <c r="H20" s="1">
        <f>IFERROR(__xludf.DUMMYFUNCTION("""COMPUTED_VALUE"""),942.01)</f>
        <v>942.01</v>
      </c>
      <c r="J20" s="2">
        <f>IFERROR(__xludf.DUMMYFUNCTION("""COMPUTED_VALUE"""),45422.66666666667)</f>
        <v>45422.66667</v>
      </c>
      <c r="K20" s="1">
        <f>IFERROR(__xludf.DUMMYFUNCTION("""COMPUTED_VALUE"""),964.62)</f>
        <v>964.62</v>
      </c>
      <c r="M20" s="2">
        <f>IFERROR(__xludf.DUMMYFUNCTION("""COMPUTED_VALUE"""),45422.66666666667)</f>
        <v>45422.66667</v>
      </c>
      <c r="N20" s="1">
        <f>IFERROR(__xludf.DUMMYFUNCTION("""COMPUTED_VALUE"""),1.69138486E8)</f>
        <v>169138486</v>
      </c>
    </row>
    <row r="21">
      <c r="A21" s="2">
        <f>IFERROR(__xludf.DUMMYFUNCTION("""COMPUTED_VALUE"""),45429.66666666667)</f>
        <v>45429.66667</v>
      </c>
      <c r="B21" s="1">
        <f>IFERROR(__xludf.DUMMYFUNCTION("""COMPUTED_VALUE"""),966.69)</f>
        <v>966.69</v>
      </c>
      <c r="D21" s="2">
        <f>IFERROR(__xludf.DUMMYFUNCTION("""COMPUTED_VALUE"""),45429.66666666667)</f>
        <v>45429.66667</v>
      </c>
      <c r="E21" s="1">
        <f>IFERROR(__xludf.DUMMYFUNCTION("""COMPUTED_VALUE"""),974.87)</f>
        <v>974.87</v>
      </c>
      <c r="G21" s="2">
        <f>IFERROR(__xludf.DUMMYFUNCTION("""COMPUTED_VALUE"""),45429.66666666667)</f>
        <v>45429.66667</v>
      </c>
      <c r="H21" s="1">
        <f>IFERROR(__xludf.DUMMYFUNCTION("""COMPUTED_VALUE"""),958.99)</f>
        <v>958.99</v>
      </c>
      <c r="J21" s="2">
        <f>IFERROR(__xludf.DUMMYFUNCTION("""COMPUTED_VALUE"""),45429.66666666667)</f>
        <v>45429.66667</v>
      </c>
      <c r="K21" s="1">
        <f>IFERROR(__xludf.DUMMYFUNCTION("""COMPUTED_VALUE"""),968.92)</f>
        <v>968.92</v>
      </c>
      <c r="M21" s="2">
        <f>IFERROR(__xludf.DUMMYFUNCTION("""COMPUTED_VALUE"""),45429.66666666667)</f>
        <v>45429.66667</v>
      </c>
      <c r="N21" s="1">
        <f>IFERROR(__xludf.DUMMYFUNCTION("""COMPUTED_VALUE"""),1.63979884E8)</f>
        <v>163979884</v>
      </c>
    </row>
    <row r="22">
      <c r="A22" s="2">
        <f>IFERROR(__xludf.DUMMYFUNCTION("""COMPUTED_VALUE"""),45436.66666666667)</f>
        <v>45436.66667</v>
      </c>
      <c r="B22" s="1">
        <f>IFERROR(__xludf.DUMMYFUNCTION("""COMPUTED_VALUE"""),968.8)</f>
        <v>968.8</v>
      </c>
      <c r="D22" s="2">
        <f>IFERROR(__xludf.DUMMYFUNCTION("""COMPUTED_VALUE"""),45436.66666666667)</f>
        <v>45436.66667</v>
      </c>
      <c r="E22" s="1">
        <f>IFERROR(__xludf.DUMMYFUNCTION("""COMPUTED_VALUE"""),968.92)</f>
        <v>968.92</v>
      </c>
      <c r="G22" s="2">
        <f>IFERROR(__xludf.DUMMYFUNCTION("""COMPUTED_VALUE"""),45436.66666666667)</f>
        <v>45436.66667</v>
      </c>
      <c r="H22" s="1">
        <f>IFERROR(__xludf.DUMMYFUNCTION("""COMPUTED_VALUE"""),951.89)</f>
        <v>951.89</v>
      </c>
      <c r="J22" s="2">
        <f>IFERROR(__xludf.DUMMYFUNCTION("""COMPUTED_VALUE"""),45436.66666666667)</f>
        <v>45436.66667</v>
      </c>
      <c r="K22" s="1">
        <f>IFERROR(__xludf.DUMMYFUNCTION("""COMPUTED_VALUE"""),952.25)</f>
        <v>952.25</v>
      </c>
      <c r="M22" s="2">
        <f>IFERROR(__xludf.DUMMYFUNCTION("""COMPUTED_VALUE"""),45436.66666666667)</f>
        <v>45436.66667</v>
      </c>
      <c r="N22" s="1">
        <f>IFERROR(__xludf.DUMMYFUNCTION("""COMPUTED_VALUE"""),1.38650652E8)</f>
        <v>138650652</v>
      </c>
    </row>
    <row r="23">
      <c r="A23" s="2">
        <f>IFERROR(__xludf.DUMMYFUNCTION("""COMPUTED_VALUE"""),45443.66666666667)</f>
        <v>45443.66667</v>
      </c>
      <c r="B23" s="1">
        <f>IFERROR(__xludf.DUMMYFUNCTION("""COMPUTED_VALUE"""),947.64)</f>
        <v>947.64</v>
      </c>
      <c r="D23" s="2">
        <f>IFERROR(__xludf.DUMMYFUNCTION("""COMPUTED_VALUE"""),45443.66666666667)</f>
        <v>45443.66667</v>
      </c>
      <c r="E23" s="1">
        <f>IFERROR(__xludf.DUMMYFUNCTION("""COMPUTED_VALUE"""),947.64)</f>
        <v>947.64</v>
      </c>
      <c r="G23" s="2">
        <f>IFERROR(__xludf.DUMMYFUNCTION("""COMPUTED_VALUE"""),45443.66666666667)</f>
        <v>45443.66667</v>
      </c>
      <c r="H23" s="1">
        <f>IFERROR(__xludf.DUMMYFUNCTION("""COMPUTED_VALUE"""),924.23)</f>
        <v>924.23</v>
      </c>
      <c r="J23" s="2">
        <f>IFERROR(__xludf.DUMMYFUNCTION("""COMPUTED_VALUE"""),45443.66666666667)</f>
        <v>45443.66667</v>
      </c>
      <c r="K23" s="1">
        <f>IFERROR(__xludf.DUMMYFUNCTION("""COMPUTED_VALUE"""),942.11)</f>
        <v>942.11</v>
      </c>
      <c r="M23" s="2">
        <f>IFERROR(__xludf.DUMMYFUNCTION("""COMPUTED_VALUE"""),45443.66666666667)</f>
        <v>45443.66667</v>
      </c>
      <c r="N23" s="1">
        <f>IFERROR(__xludf.DUMMYFUNCTION("""COMPUTED_VALUE"""),1.99345125E8)</f>
        <v>199345125</v>
      </c>
    </row>
    <row r="24">
      <c r="A24" s="2">
        <f>IFERROR(__xludf.DUMMYFUNCTION("""COMPUTED_VALUE"""),45450.66666666667)</f>
        <v>45450.66667</v>
      </c>
      <c r="B24" s="1">
        <f>IFERROR(__xludf.DUMMYFUNCTION("""COMPUTED_VALUE"""),940.15)</f>
        <v>940.15</v>
      </c>
      <c r="D24" s="2">
        <f>IFERROR(__xludf.DUMMYFUNCTION("""COMPUTED_VALUE"""),45450.66666666667)</f>
        <v>45450.66667</v>
      </c>
      <c r="E24" s="1">
        <f>IFERROR(__xludf.DUMMYFUNCTION("""COMPUTED_VALUE"""),955.43)</f>
        <v>955.43</v>
      </c>
      <c r="G24" s="2">
        <f>IFERROR(__xludf.DUMMYFUNCTION("""COMPUTED_VALUE"""),45450.66666666667)</f>
        <v>45450.66667</v>
      </c>
      <c r="H24" s="1">
        <f>IFERROR(__xludf.DUMMYFUNCTION("""COMPUTED_VALUE"""),933.35)</f>
        <v>933.35</v>
      </c>
      <c r="J24" s="2">
        <f>IFERROR(__xludf.DUMMYFUNCTION("""COMPUTED_VALUE"""),45450.66666666667)</f>
        <v>45450.66667</v>
      </c>
      <c r="K24" s="1">
        <f>IFERROR(__xludf.DUMMYFUNCTION("""COMPUTED_VALUE"""),944.14)</f>
        <v>944.14</v>
      </c>
      <c r="M24" s="2">
        <f>IFERROR(__xludf.DUMMYFUNCTION("""COMPUTED_VALUE"""),45450.66666666667)</f>
        <v>45450.66667</v>
      </c>
      <c r="N24" s="1">
        <f>IFERROR(__xludf.DUMMYFUNCTION("""COMPUTED_VALUE"""),2.70423678E8)</f>
        <v>270423678</v>
      </c>
    </row>
    <row r="25">
      <c r="A25" s="2">
        <f>IFERROR(__xludf.DUMMYFUNCTION("""COMPUTED_VALUE"""),45457.66666666667)</f>
        <v>45457.66667</v>
      </c>
      <c r="B25" s="1">
        <f>IFERROR(__xludf.DUMMYFUNCTION("""COMPUTED_VALUE"""),941.22)</f>
        <v>941.22</v>
      </c>
      <c r="D25" s="2">
        <f>IFERROR(__xludf.DUMMYFUNCTION("""COMPUTED_VALUE"""),45457.66666666667)</f>
        <v>45457.66667</v>
      </c>
      <c r="E25" s="1">
        <f>IFERROR(__xludf.DUMMYFUNCTION("""COMPUTED_VALUE"""),941.38)</f>
        <v>941.38</v>
      </c>
      <c r="G25" s="2">
        <f>IFERROR(__xludf.DUMMYFUNCTION("""COMPUTED_VALUE"""),45457.66666666667)</f>
        <v>45457.66667</v>
      </c>
      <c r="H25" s="1">
        <f>IFERROR(__xludf.DUMMYFUNCTION("""COMPUTED_VALUE"""),903.98)</f>
        <v>903.98</v>
      </c>
      <c r="J25" s="2">
        <f>IFERROR(__xludf.DUMMYFUNCTION("""COMPUTED_VALUE"""),45457.66666666667)</f>
        <v>45457.66667</v>
      </c>
      <c r="K25" s="1">
        <f>IFERROR(__xludf.DUMMYFUNCTION("""COMPUTED_VALUE"""),909.18)</f>
        <v>909.18</v>
      </c>
      <c r="M25" s="2">
        <f>IFERROR(__xludf.DUMMYFUNCTION("""COMPUTED_VALUE"""),45457.66666666667)</f>
        <v>45457.66667</v>
      </c>
      <c r="N25" s="1">
        <f>IFERROR(__xludf.DUMMYFUNCTION("""COMPUTED_VALUE"""),2.4811024E8)</f>
        <v>248110240</v>
      </c>
    </row>
    <row r="26">
      <c r="A26" s="2">
        <f>IFERROR(__xludf.DUMMYFUNCTION("""COMPUTED_VALUE"""),45464.66666666667)</f>
        <v>45464.66667</v>
      </c>
      <c r="B26" s="1">
        <f>IFERROR(__xludf.DUMMYFUNCTION("""COMPUTED_VALUE"""),907.82)</f>
        <v>907.82</v>
      </c>
      <c r="D26" s="2">
        <f>IFERROR(__xludf.DUMMYFUNCTION("""COMPUTED_VALUE"""),45464.66666666667)</f>
        <v>45464.66667</v>
      </c>
      <c r="E26" s="1">
        <f>IFERROR(__xludf.DUMMYFUNCTION("""COMPUTED_VALUE"""),927.23)</f>
        <v>927.23</v>
      </c>
      <c r="G26" s="2">
        <f>IFERROR(__xludf.DUMMYFUNCTION("""COMPUTED_VALUE"""),45464.66666666667)</f>
        <v>45464.66667</v>
      </c>
      <c r="H26" s="1">
        <f>IFERROR(__xludf.DUMMYFUNCTION("""COMPUTED_VALUE"""),903.73)</f>
        <v>903.73</v>
      </c>
      <c r="J26" s="2">
        <f>IFERROR(__xludf.DUMMYFUNCTION("""COMPUTED_VALUE"""),45464.66666666667)</f>
        <v>45464.66667</v>
      </c>
      <c r="K26" s="1">
        <f>IFERROR(__xludf.DUMMYFUNCTION("""COMPUTED_VALUE"""),920.99)</f>
        <v>920.99</v>
      </c>
      <c r="M26" s="2">
        <f>IFERROR(__xludf.DUMMYFUNCTION("""COMPUTED_VALUE"""),45464.66666666667)</f>
        <v>45464.66667</v>
      </c>
      <c r="N26" s="1">
        <f>IFERROR(__xludf.DUMMYFUNCTION("""COMPUTED_VALUE"""),1.95785413E8)</f>
        <v>195785413</v>
      </c>
    </row>
    <row r="27">
      <c r="A27" s="2">
        <f>IFERROR(__xludf.DUMMYFUNCTION("""COMPUTED_VALUE"""),45471.66666666667)</f>
        <v>45471.66667</v>
      </c>
      <c r="B27" s="1">
        <f>IFERROR(__xludf.DUMMYFUNCTION("""COMPUTED_VALUE"""),923.06)</f>
        <v>923.06</v>
      </c>
      <c r="D27" s="2">
        <f>IFERROR(__xludf.DUMMYFUNCTION("""COMPUTED_VALUE"""),45471.66666666667)</f>
        <v>45471.66667</v>
      </c>
      <c r="E27" s="1">
        <f>IFERROR(__xludf.DUMMYFUNCTION("""COMPUTED_VALUE"""),934.89)</f>
        <v>934.89</v>
      </c>
      <c r="G27" s="2">
        <f>IFERROR(__xludf.DUMMYFUNCTION("""COMPUTED_VALUE"""),45471.66666666667)</f>
        <v>45471.66667</v>
      </c>
      <c r="H27" s="1">
        <f>IFERROR(__xludf.DUMMYFUNCTION("""COMPUTED_VALUE"""),916.76)</f>
        <v>916.76</v>
      </c>
      <c r="J27" s="2">
        <f>IFERROR(__xludf.DUMMYFUNCTION("""COMPUTED_VALUE"""),45471.66666666667)</f>
        <v>45471.66667</v>
      </c>
      <c r="K27" s="1">
        <f>IFERROR(__xludf.DUMMYFUNCTION("""COMPUTED_VALUE"""),919.49)</f>
        <v>919.49</v>
      </c>
      <c r="M27" s="2">
        <f>IFERROR(__xludf.DUMMYFUNCTION("""COMPUTED_VALUE"""),45471.66666666667)</f>
        <v>45471.66667</v>
      </c>
      <c r="N27" s="1">
        <f>IFERROR(__xludf.DUMMYFUNCTION("""COMPUTED_VALUE"""),2.0091599E8)</f>
        <v>200915990</v>
      </c>
    </row>
    <row r="28">
      <c r="A28" s="2">
        <f>IFERROR(__xludf.DUMMYFUNCTION("""COMPUTED_VALUE"""),45478.66666666667)</f>
        <v>45478.66667</v>
      </c>
      <c r="B28" s="1">
        <f>IFERROR(__xludf.DUMMYFUNCTION("""COMPUTED_VALUE"""),920.24)</f>
        <v>920.24</v>
      </c>
      <c r="D28" s="2">
        <f>IFERROR(__xludf.DUMMYFUNCTION("""COMPUTED_VALUE"""),45478.66666666667)</f>
        <v>45478.66667</v>
      </c>
      <c r="E28" s="1">
        <f>IFERROR(__xludf.DUMMYFUNCTION("""COMPUTED_VALUE"""),927.12)</f>
        <v>927.12</v>
      </c>
      <c r="G28" s="2">
        <f>IFERROR(__xludf.DUMMYFUNCTION("""COMPUTED_VALUE"""),45478.66666666667)</f>
        <v>45478.66667</v>
      </c>
      <c r="H28" s="1">
        <f>IFERROR(__xludf.DUMMYFUNCTION("""COMPUTED_VALUE"""),907.33)</f>
        <v>907.33</v>
      </c>
      <c r="J28" s="2">
        <f>IFERROR(__xludf.DUMMYFUNCTION("""COMPUTED_VALUE"""),45478.66666666667)</f>
        <v>45478.66667</v>
      </c>
      <c r="K28" s="1">
        <f>IFERROR(__xludf.DUMMYFUNCTION("""COMPUTED_VALUE"""),917.53)</f>
        <v>917.53</v>
      </c>
      <c r="M28" s="2">
        <f>IFERROR(__xludf.DUMMYFUNCTION("""COMPUTED_VALUE"""),45478.66666666667)</f>
        <v>45478.66667</v>
      </c>
      <c r="N28" s="1">
        <f>IFERROR(__xludf.DUMMYFUNCTION("""COMPUTED_VALUE"""),1.18612158E8)</f>
        <v>118612158</v>
      </c>
    </row>
    <row r="29">
      <c r="A29" s="2">
        <f>IFERROR(__xludf.DUMMYFUNCTION("""COMPUTED_VALUE"""),45485.66666666667)</f>
        <v>45485.66667</v>
      </c>
      <c r="B29" s="1">
        <f>IFERROR(__xludf.DUMMYFUNCTION("""COMPUTED_VALUE"""),913.72)</f>
        <v>913.72</v>
      </c>
      <c r="D29" s="2">
        <f>IFERROR(__xludf.DUMMYFUNCTION("""COMPUTED_VALUE"""),45485.66666666667)</f>
        <v>45485.66667</v>
      </c>
      <c r="E29" s="1">
        <f>IFERROR(__xludf.DUMMYFUNCTION("""COMPUTED_VALUE"""),930.28)</f>
        <v>930.28</v>
      </c>
      <c r="G29" s="2">
        <f>IFERROR(__xludf.DUMMYFUNCTION("""COMPUTED_VALUE"""),45485.66666666667)</f>
        <v>45485.66667</v>
      </c>
      <c r="H29" s="1">
        <f>IFERROR(__xludf.DUMMYFUNCTION("""COMPUTED_VALUE"""),893.51)</f>
        <v>893.51</v>
      </c>
      <c r="J29" s="2">
        <f>IFERROR(__xludf.DUMMYFUNCTION("""COMPUTED_VALUE"""),45485.66666666667)</f>
        <v>45485.66667</v>
      </c>
      <c r="K29" s="1">
        <f>IFERROR(__xludf.DUMMYFUNCTION("""COMPUTED_VALUE"""),923.24)</f>
        <v>923.24</v>
      </c>
      <c r="M29" s="2">
        <f>IFERROR(__xludf.DUMMYFUNCTION("""COMPUTED_VALUE"""),45485.66666666667)</f>
        <v>45485.66667</v>
      </c>
      <c r="N29" s="1">
        <f>IFERROR(__xludf.DUMMYFUNCTION("""COMPUTED_VALUE"""),1.88765562E8)</f>
        <v>188765562</v>
      </c>
    </row>
    <row r="30">
      <c r="A30" s="2">
        <f>IFERROR(__xludf.DUMMYFUNCTION("""COMPUTED_VALUE"""),45492.66666666667)</f>
        <v>45492.66667</v>
      </c>
      <c r="B30" s="1">
        <f>IFERROR(__xludf.DUMMYFUNCTION("""COMPUTED_VALUE"""),922.07)</f>
        <v>922.07</v>
      </c>
      <c r="D30" s="2">
        <f>IFERROR(__xludf.DUMMYFUNCTION("""COMPUTED_VALUE"""),45492.66666666667)</f>
        <v>45492.66667</v>
      </c>
      <c r="E30" s="1">
        <f>IFERROR(__xludf.DUMMYFUNCTION("""COMPUTED_VALUE"""),951.43)</f>
        <v>951.43</v>
      </c>
      <c r="G30" s="2">
        <f>IFERROR(__xludf.DUMMYFUNCTION("""COMPUTED_VALUE"""),45492.66666666667)</f>
        <v>45492.66667</v>
      </c>
      <c r="H30" s="1">
        <f>IFERROR(__xludf.DUMMYFUNCTION("""COMPUTED_VALUE"""),910.69)</f>
        <v>910.69</v>
      </c>
      <c r="J30" s="2">
        <f>IFERROR(__xludf.DUMMYFUNCTION("""COMPUTED_VALUE"""),45492.66666666667)</f>
        <v>45492.66667</v>
      </c>
      <c r="K30" s="1">
        <f>IFERROR(__xludf.DUMMYFUNCTION("""COMPUTED_VALUE"""),938.67)</f>
        <v>938.67</v>
      </c>
      <c r="M30" s="2">
        <f>IFERROR(__xludf.DUMMYFUNCTION("""COMPUTED_VALUE"""),45492.66666666667)</f>
        <v>45492.66667</v>
      </c>
      <c r="N30" s="1">
        <f>IFERROR(__xludf.DUMMYFUNCTION("""COMPUTED_VALUE"""),1.85546289E8)</f>
        <v>185546289</v>
      </c>
    </row>
    <row r="31">
      <c r="A31" s="2">
        <f>IFERROR(__xludf.DUMMYFUNCTION("""COMPUTED_VALUE"""),45499.66666666667)</f>
        <v>45499.66667</v>
      </c>
      <c r="B31" s="1">
        <f>IFERROR(__xludf.DUMMYFUNCTION("""COMPUTED_VALUE"""),938.48)</f>
        <v>938.48</v>
      </c>
      <c r="D31" s="2">
        <f>IFERROR(__xludf.DUMMYFUNCTION("""COMPUTED_VALUE"""),45499.66666666667)</f>
        <v>45499.66667</v>
      </c>
      <c r="E31" s="1">
        <f>IFERROR(__xludf.DUMMYFUNCTION("""COMPUTED_VALUE"""),959.15)</f>
        <v>959.15</v>
      </c>
      <c r="G31" s="2">
        <f>IFERROR(__xludf.DUMMYFUNCTION("""COMPUTED_VALUE"""),45499.66666666667)</f>
        <v>45499.66667</v>
      </c>
      <c r="H31" s="1">
        <f>IFERROR(__xludf.DUMMYFUNCTION("""COMPUTED_VALUE"""),922.58)</f>
        <v>922.58</v>
      </c>
      <c r="J31" s="2">
        <f>IFERROR(__xludf.DUMMYFUNCTION("""COMPUTED_VALUE"""),45499.66666666667)</f>
        <v>45499.66667</v>
      </c>
      <c r="K31" s="1">
        <f>IFERROR(__xludf.DUMMYFUNCTION("""COMPUTED_VALUE"""),958.78)</f>
        <v>958.78</v>
      </c>
      <c r="M31" s="2">
        <f>IFERROR(__xludf.DUMMYFUNCTION("""COMPUTED_VALUE"""),45499.66666666667)</f>
        <v>45499.66667</v>
      </c>
      <c r="N31" s="1">
        <f>IFERROR(__xludf.DUMMYFUNCTION("""COMPUTED_VALUE"""),2.12161448E8)</f>
        <v>212161448</v>
      </c>
    </row>
    <row r="32">
      <c r="A32" s="2">
        <f>IFERROR(__xludf.DUMMYFUNCTION("""COMPUTED_VALUE"""),45506.66666666667)</f>
        <v>45506.66667</v>
      </c>
      <c r="B32" s="1">
        <f>IFERROR(__xludf.DUMMYFUNCTION("""COMPUTED_VALUE"""),957.08)</f>
        <v>957.08</v>
      </c>
      <c r="D32" s="2">
        <f>IFERROR(__xludf.DUMMYFUNCTION("""COMPUTED_VALUE"""),45506.66666666667)</f>
        <v>45506.66667</v>
      </c>
      <c r="E32" s="1">
        <f>IFERROR(__xludf.DUMMYFUNCTION("""COMPUTED_VALUE"""),992.57)</f>
        <v>992.57</v>
      </c>
      <c r="G32" s="2">
        <f>IFERROR(__xludf.DUMMYFUNCTION("""COMPUTED_VALUE"""),45506.66666666667)</f>
        <v>45506.66667</v>
      </c>
      <c r="H32" s="1">
        <f>IFERROR(__xludf.DUMMYFUNCTION("""COMPUTED_VALUE"""),950.47)</f>
        <v>950.47</v>
      </c>
      <c r="J32" s="2">
        <f>IFERROR(__xludf.DUMMYFUNCTION("""COMPUTED_VALUE"""),45506.66666666667)</f>
        <v>45506.66667</v>
      </c>
      <c r="K32" s="1">
        <f>IFERROR(__xludf.DUMMYFUNCTION("""COMPUTED_VALUE"""),987.21)</f>
        <v>987.21</v>
      </c>
      <c r="M32" s="2">
        <f>IFERROR(__xludf.DUMMYFUNCTION("""COMPUTED_VALUE"""),45506.66666666667)</f>
        <v>45506.66667</v>
      </c>
      <c r="N32" s="1">
        <f>IFERROR(__xludf.DUMMYFUNCTION("""COMPUTED_VALUE"""),2.02914743E8)</f>
        <v>202914743</v>
      </c>
    </row>
    <row r="33">
      <c r="A33" s="2">
        <f>IFERROR(__xludf.DUMMYFUNCTION("""COMPUTED_VALUE"""),45513.66666666667)</f>
        <v>45513.66667</v>
      </c>
      <c r="B33" s="1">
        <f>IFERROR(__xludf.DUMMYFUNCTION("""COMPUTED_VALUE"""),990.26)</f>
        <v>990.26</v>
      </c>
      <c r="D33" s="2">
        <f>IFERROR(__xludf.DUMMYFUNCTION("""COMPUTED_VALUE"""),45513.66666666667)</f>
        <v>45513.66667</v>
      </c>
      <c r="E33" s="1">
        <f>IFERROR(__xludf.DUMMYFUNCTION("""COMPUTED_VALUE"""),994.75)</f>
        <v>994.75</v>
      </c>
      <c r="G33" s="2">
        <f>IFERROR(__xludf.DUMMYFUNCTION("""COMPUTED_VALUE"""),45513.66666666667)</f>
        <v>45513.66667</v>
      </c>
      <c r="H33" s="1">
        <f>IFERROR(__xludf.DUMMYFUNCTION("""COMPUTED_VALUE"""),947.93)</f>
        <v>947.93</v>
      </c>
      <c r="J33" s="2">
        <f>IFERROR(__xludf.DUMMYFUNCTION("""COMPUTED_VALUE"""),45513.66666666667)</f>
        <v>45513.66667</v>
      </c>
      <c r="K33" s="1">
        <f>IFERROR(__xludf.DUMMYFUNCTION("""COMPUTED_VALUE"""),961.47)</f>
        <v>961.47</v>
      </c>
      <c r="M33" s="2">
        <f>IFERROR(__xludf.DUMMYFUNCTION("""COMPUTED_VALUE"""),45513.66666666667)</f>
        <v>45513.66667</v>
      </c>
      <c r="N33" s="1">
        <f>IFERROR(__xludf.DUMMYFUNCTION("""COMPUTED_VALUE"""),2.49957186E8)</f>
        <v>249957186</v>
      </c>
    </row>
    <row r="34">
      <c r="A34" s="2">
        <f>IFERROR(__xludf.DUMMYFUNCTION("""COMPUTED_VALUE"""),45520.66666666667)</f>
        <v>45520.66667</v>
      </c>
      <c r="B34" s="1">
        <f>IFERROR(__xludf.DUMMYFUNCTION("""COMPUTED_VALUE"""),961.14)</f>
        <v>961.14</v>
      </c>
      <c r="D34" s="2">
        <f>IFERROR(__xludf.DUMMYFUNCTION("""COMPUTED_VALUE"""),45520.66666666667)</f>
        <v>45520.66667</v>
      </c>
      <c r="E34" s="1">
        <f>IFERROR(__xludf.DUMMYFUNCTION("""COMPUTED_VALUE"""),969.91)</f>
        <v>969.91</v>
      </c>
      <c r="G34" s="2">
        <f>IFERROR(__xludf.DUMMYFUNCTION("""COMPUTED_VALUE"""),45520.66666666667)</f>
        <v>45520.66667</v>
      </c>
      <c r="H34" s="1">
        <f>IFERROR(__xludf.DUMMYFUNCTION("""COMPUTED_VALUE"""),952.52)</f>
        <v>952.52</v>
      </c>
      <c r="J34" s="2">
        <f>IFERROR(__xludf.DUMMYFUNCTION("""COMPUTED_VALUE"""),45520.66666666667)</f>
        <v>45520.66667</v>
      </c>
      <c r="K34" s="1">
        <f>IFERROR(__xludf.DUMMYFUNCTION("""COMPUTED_VALUE"""),967.94)</f>
        <v>967.94</v>
      </c>
      <c r="M34" s="2">
        <f>IFERROR(__xludf.DUMMYFUNCTION("""COMPUTED_VALUE"""),45520.66666666667)</f>
        <v>45520.66667</v>
      </c>
      <c r="N34" s="1">
        <f>IFERROR(__xludf.DUMMYFUNCTION("""COMPUTED_VALUE"""),1.74489834E8)</f>
        <v>174489834</v>
      </c>
    </row>
    <row r="35">
      <c r="A35" s="2">
        <f>IFERROR(__xludf.DUMMYFUNCTION("""COMPUTED_VALUE"""),45527.66666666667)</f>
        <v>45527.66667</v>
      </c>
      <c r="B35" s="1">
        <f>IFERROR(__xludf.DUMMYFUNCTION("""COMPUTED_VALUE"""),969.7)</f>
        <v>969.7</v>
      </c>
      <c r="D35" s="2">
        <f>IFERROR(__xludf.DUMMYFUNCTION("""COMPUTED_VALUE"""),45527.66666666667)</f>
        <v>45527.66667</v>
      </c>
      <c r="E35" s="1">
        <f>IFERROR(__xludf.DUMMYFUNCTION("""COMPUTED_VALUE"""),985.33)</f>
        <v>985.33</v>
      </c>
      <c r="G35" s="2">
        <f>IFERROR(__xludf.DUMMYFUNCTION("""COMPUTED_VALUE"""),45527.66666666667)</f>
        <v>45527.66667</v>
      </c>
      <c r="H35" s="1">
        <f>IFERROR(__xludf.DUMMYFUNCTION("""COMPUTED_VALUE"""),965.72)</f>
        <v>965.72</v>
      </c>
      <c r="J35" s="2">
        <f>IFERROR(__xludf.DUMMYFUNCTION("""COMPUTED_VALUE"""),45527.66666666667)</f>
        <v>45527.66667</v>
      </c>
      <c r="K35" s="1">
        <f>IFERROR(__xludf.DUMMYFUNCTION("""COMPUTED_VALUE"""),979.61)</f>
        <v>979.61</v>
      </c>
      <c r="M35" s="2">
        <f>IFERROR(__xludf.DUMMYFUNCTION("""COMPUTED_VALUE"""),45527.66666666667)</f>
        <v>45527.66667</v>
      </c>
      <c r="N35" s="1">
        <f>IFERROR(__xludf.DUMMYFUNCTION("""COMPUTED_VALUE"""),1.50690923E8)</f>
        <v>150690923</v>
      </c>
    </row>
    <row r="36">
      <c r="A36" s="2">
        <f>IFERROR(__xludf.DUMMYFUNCTION("""COMPUTED_VALUE"""),45534.66666666667)</f>
        <v>45534.66667</v>
      </c>
      <c r="B36" s="1">
        <f>IFERROR(__xludf.DUMMYFUNCTION("""COMPUTED_VALUE"""),981.56)</f>
        <v>981.56</v>
      </c>
      <c r="D36" s="2">
        <f>IFERROR(__xludf.DUMMYFUNCTION("""COMPUTED_VALUE"""),45534.66666666667)</f>
        <v>45534.66667</v>
      </c>
      <c r="E36" s="1">
        <f>IFERROR(__xludf.DUMMYFUNCTION("""COMPUTED_VALUE"""),994.68)</f>
        <v>994.68</v>
      </c>
      <c r="G36" s="2">
        <f>IFERROR(__xludf.DUMMYFUNCTION("""COMPUTED_VALUE"""),45534.66666666667)</f>
        <v>45534.66667</v>
      </c>
      <c r="H36" s="1">
        <f>IFERROR(__xludf.DUMMYFUNCTION("""COMPUTED_VALUE"""),980.42)</f>
        <v>980.42</v>
      </c>
      <c r="J36" s="2">
        <f>IFERROR(__xludf.DUMMYFUNCTION("""COMPUTED_VALUE"""),45534.66666666667)</f>
        <v>45534.66667</v>
      </c>
      <c r="K36" s="1">
        <f>IFERROR(__xludf.DUMMYFUNCTION("""COMPUTED_VALUE"""),991.74)</f>
        <v>991.74</v>
      </c>
      <c r="M36" s="2">
        <f>IFERROR(__xludf.DUMMYFUNCTION("""COMPUTED_VALUE"""),45534.66666666667)</f>
        <v>45534.66667</v>
      </c>
      <c r="N36" s="1">
        <f>IFERROR(__xludf.DUMMYFUNCTION("""COMPUTED_VALUE"""),1.71521507E8)</f>
        <v>171521507</v>
      </c>
    </row>
    <row r="37">
      <c r="A37" s="2">
        <f>IFERROR(__xludf.DUMMYFUNCTION("""COMPUTED_VALUE"""),45541.66666666667)</f>
        <v>45541.66667</v>
      </c>
      <c r="B37" s="1">
        <f>IFERROR(__xludf.DUMMYFUNCTION("""COMPUTED_VALUE"""),989.89)</f>
        <v>989.89</v>
      </c>
      <c r="D37" s="2">
        <f>IFERROR(__xludf.DUMMYFUNCTION("""COMPUTED_VALUE"""),45541.66666666667)</f>
        <v>45541.66667</v>
      </c>
      <c r="E37" s="1">
        <f>IFERROR(__xludf.DUMMYFUNCTION("""COMPUTED_VALUE"""),1016.29)</f>
        <v>1016.29</v>
      </c>
      <c r="G37" s="2">
        <f>IFERROR(__xludf.DUMMYFUNCTION("""COMPUTED_VALUE"""),45541.66666666667)</f>
        <v>45541.66667</v>
      </c>
      <c r="H37" s="1">
        <f>IFERROR(__xludf.DUMMYFUNCTION("""COMPUTED_VALUE"""),988.4)</f>
        <v>988.4</v>
      </c>
      <c r="J37" s="2">
        <f>IFERROR(__xludf.DUMMYFUNCTION("""COMPUTED_VALUE"""),45541.66666666667)</f>
        <v>45541.66667</v>
      </c>
      <c r="K37" s="1">
        <f>IFERROR(__xludf.DUMMYFUNCTION("""COMPUTED_VALUE"""),994.07)</f>
        <v>994.07</v>
      </c>
      <c r="M37" s="2">
        <f>IFERROR(__xludf.DUMMYFUNCTION("""COMPUTED_VALUE"""),45541.66666666667)</f>
        <v>45541.66667</v>
      </c>
      <c r="N37" s="1">
        <f>IFERROR(__xludf.DUMMYFUNCTION("""COMPUTED_VALUE"""),1.84738078E8)</f>
        <v>184738078</v>
      </c>
    </row>
    <row r="38">
      <c r="A38" s="2">
        <f>IFERROR(__xludf.DUMMYFUNCTION("""COMPUTED_VALUE"""),45548.66666666667)</f>
        <v>45548.66667</v>
      </c>
      <c r="B38" s="1">
        <f>IFERROR(__xludf.DUMMYFUNCTION("""COMPUTED_VALUE"""),994.27)</f>
        <v>994.27</v>
      </c>
      <c r="D38" s="2">
        <f>IFERROR(__xludf.DUMMYFUNCTION("""COMPUTED_VALUE"""),45548.66666666667)</f>
        <v>45548.66667</v>
      </c>
      <c r="E38" s="1">
        <f>IFERROR(__xludf.DUMMYFUNCTION("""COMPUTED_VALUE"""),1009.46)</f>
        <v>1009.46</v>
      </c>
      <c r="G38" s="2">
        <f>IFERROR(__xludf.DUMMYFUNCTION("""COMPUTED_VALUE"""),45548.66666666667)</f>
        <v>45548.66667</v>
      </c>
      <c r="H38" s="1">
        <f>IFERROR(__xludf.DUMMYFUNCTION("""COMPUTED_VALUE"""),983.49)</f>
        <v>983.49</v>
      </c>
      <c r="J38" s="2">
        <f>IFERROR(__xludf.DUMMYFUNCTION("""COMPUTED_VALUE"""),45548.66666666667)</f>
        <v>45548.66667</v>
      </c>
      <c r="K38" s="1">
        <f>IFERROR(__xludf.DUMMYFUNCTION("""COMPUTED_VALUE"""),1000.13)</f>
        <v>1000.13</v>
      </c>
      <c r="M38" s="2">
        <f>IFERROR(__xludf.DUMMYFUNCTION("""COMPUTED_VALUE"""),45548.66666666667)</f>
        <v>45548.66667</v>
      </c>
      <c r="N38" s="1">
        <f>IFERROR(__xludf.DUMMYFUNCTION("""COMPUTED_VALUE"""),1.59142744E8)</f>
        <v>159142744</v>
      </c>
    </row>
    <row r="39">
      <c r="A39" s="2">
        <f>IFERROR(__xludf.DUMMYFUNCTION("""COMPUTED_VALUE"""),45555.66666666667)</f>
        <v>45555.66667</v>
      </c>
      <c r="B39" s="1">
        <f>IFERROR(__xludf.DUMMYFUNCTION("""COMPUTED_VALUE"""),1004.04)</f>
        <v>1004.04</v>
      </c>
      <c r="D39" s="2">
        <f>IFERROR(__xludf.DUMMYFUNCTION("""COMPUTED_VALUE"""),45555.66666666667)</f>
        <v>45555.66667</v>
      </c>
      <c r="E39" s="1">
        <f>IFERROR(__xludf.DUMMYFUNCTION("""COMPUTED_VALUE"""),1009.81)</f>
        <v>1009.81</v>
      </c>
      <c r="G39" s="2">
        <f>IFERROR(__xludf.DUMMYFUNCTION("""COMPUTED_VALUE"""),45555.66666666667)</f>
        <v>45555.66667</v>
      </c>
      <c r="H39" s="1">
        <f>IFERROR(__xludf.DUMMYFUNCTION("""COMPUTED_VALUE"""),979.35)</f>
        <v>979.35</v>
      </c>
      <c r="J39" s="2">
        <f>IFERROR(__xludf.DUMMYFUNCTION("""COMPUTED_VALUE"""),45555.66666666667)</f>
        <v>45555.66667</v>
      </c>
      <c r="K39" s="1">
        <f>IFERROR(__xludf.DUMMYFUNCTION("""COMPUTED_VALUE"""),987.59)</f>
        <v>987.59</v>
      </c>
      <c r="M39" s="2">
        <f>IFERROR(__xludf.DUMMYFUNCTION("""COMPUTED_VALUE"""),45555.66666666667)</f>
        <v>45555.66667</v>
      </c>
      <c r="N39" s="1">
        <f>IFERROR(__xludf.DUMMYFUNCTION("""COMPUTED_VALUE"""),2.50508281E8)</f>
        <v>250508281</v>
      </c>
    </row>
    <row r="40">
      <c r="A40" s="2">
        <f>IFERROR(__xludf.DUMMYFUNCTION("""COMPUTED_VALUE"""),45562.66666666667)</f>
        <v>45562.66667</v>
      </c>
      <c r="B40" s="1">
        <f>IFERROR(__xludf.DUMMYFUNCTION("""COMPUTED_VALUE"""),986.86)</f>
        <v>986.86</v>
      </c>
      <c r="D40" s="2">
        <f>IFERROR(__xludf.DUMMYFUNCTION("""COMPUTED_VALUE"""),45562.66666666667)</f>
        <v>45562.66667</v>
      </c>
      <c r="E40" s="1">
        <f>IFERROR(__xludf.DUMMYFUNCTION("""COMPUTED_VALUE"""),999.68)</f>
        <v>999.68</v>
      </c>
      <c r="G40" s="2">
        <f>IFERROR(__xludf.DUMMYFUNCTION("""COMPUTED_VALUE"""),45562.66666666667)</f>
        <v>45562.66667</v>
      </c>
      <c r="H40" s="1">
        <f>IFERROR(__xludf.DUMMYFUNCTION("""COMPUTED_VALUE"""),977.93)</f>
        <v>977.93</v>
      </c>
      <c r="J40" s="2">
        <f>IFERROR(__xludf.DUMMYFUNCTION("""COMPUTED_VALUE"""),45562.66666666667)</f>
        <v>45562.66667</v>
      </c>
      <c r="K40" s="1">
        <f>IFERROR(__xludf.DUMMYFUNCTION("""COMPUTED_VALUE"""),987.45)</f>
        <v>987.45</v>
      </c>
      <c r="M40" s="2">
        <f>IFERROR(__xludf.DUMMYFUNCTION("""COMPUTED_VALUE"""),45562.66666666667)</f>
        <v>45562.66667</v>
      </c>
      <c r="N40" s="1">
        <f>IFERROR(__xludf.DUMMYFUNCTION("""COMPUTED_VALUE"""),1.78979471E8)</f>
        <v>178979471</v>
      </c>
    </row>
    <row r="41">
      <c r="A41" s="2">
        <f>IFERROR(__xludf.DUMMYFUNCTION("""COMPUTED_VALUE"""),45569.66666666667)</f>
        <v>45569.66667</v>
      </c>
      <c r="B41" s="1">
        <f>IFERROR(__xludf.DUMMYFUNCTION("""COMPUTED_VALUE"""),989.86)</f>
        <v>989.86</v>
      </c>
      <c r="D41" s="2">
        <f>IFERROR(__xludf.DUMMYFUNCTION("""COMPUTED_VALUE"""),45569.66666666667)</f>
        <v>45569.66667</v>
      </c>
      <c r="E41" s="1">
        <f>IFERROR(__xludf.DUMMYFUNCTION("""COMPUTED_VALUE"""),997.83)</f>
        <v>997.83</v>
      </c>
      <c r="G41" s="2">
        <f>IFERROR(__xludf.DUMMYFUNCTION("""COMPUTED_VALUE"""),45569.66666666667)</f>
        <v>45569.66667</v>
      </c>
      <c r="H41" s="1">
        <f>IFERROR(__xludf.DUMMYFUNCTION("""COMPUTED_VALUE"""),962.71)</f>
        <v>962.71</v>
      </c>
      <c r="J41" s="2">
        <f>IFERROR(__xludf.DUMMYFUNCTION("""COMPUTED_VALUE"""),45569.66666666667)</f>
        <v>45569.66667</v>
      </c>
      <c r="K41" s="1">
        <f>IFERROR(__xludf.DUMMYFUNCTION("""COMPUTED_VALUE"""),968.38)</f>
        <v>968.38</v>
      </c>
      <c r="M41" s="2">
        <f>IFERROR(__xludf.DUMMYFUNCTION("""COMPUTED_VALUE"""),45569.66666666667)</f>
        <v>45569.66667</v>
      </c>
      <c r="N41" s="1">
        <f>IFERROR(__xludf.DUMMYFUNCTION("""COMPUTED_VALUE"""),1.97465344E8)</f>
        <v>197465344</v>
      </c>
    </row>
    <row r="42">
      <c r="A42" s="2">
        <f>IFERROR(__xludf.DUMMYFUNCTION("""COMPUTED_VALUE"""),45576.66666666667)</f>
        <v>45576.66667</v>
      </c>
      <c r="B42" s="1">
        <f>IFERROR(__xludf.DUMMYFUNCTION("""COMPUTED_VALUE"""),966.89)</f>
        <v>966.89</v>
      </c>
      <c r="D42" s="2">
        <f>IFERROR(__xludf.DUMMYFUNCTION("""COMPUTED_VALUE"""),45576.66666666667)</f>
        <v>45576.66667</v>
      </c>
      <c r="E42" s="1">
        <f>IFERROR(__xludf.DUMMYFUNCTION("""COMPUTED_VALUE"""),982.92)</f>
        <v>982.92</v>
      </c>
      <c r="G42" s="2">
        <f>IFERROR(__xludf.DUMMYFUNCTION("""COMPUTED_VALUE"""),45576.66666666667)</f>
        <v>45576.66667</v>
      </c>
      <c r="H42" s="1">
        <f>IFERROR(__xludf.DUMMYFUNCTION("""COMPUTED_VALUE"""),954.46)</f>
        <v>954.46</v>
      </c>
      <c r="J42" s="2">
        <f>IFERROR(__xludf.DUMMYFUNCTION("""COMPUTED_VALUE"""),45576.66666666667)</f>
        <v>45576.66667</v>
      </c>
      <c r="K42" s="1">
        <f>IFERROR(__xludf.DUMMYFUNCTION("""COMPUTED_VALUE"""),980.93)</f>
        <v>980.93</v>
      </c>
      <c r="M42" s="2">
        <f>IFERROR(__xludf.DUMMYFUNCTION("""COMPUTED_VALUE"""),45576.66666666667)</f>
        <v>45576.66667</v>
      </c>
      <c r="N42" s="1">
        <f>IFERROR(__xludf.DUMMYFUNCTION("""COMPUTED_VALUE"""),2.28905898E8)</f>
        <v>228905898</v>
      </c>
    </row>
    <row r="43">
      <c r="A43" s="2">
        <f>IFERROR(__xludf.DUMMYFUNCTION("""COMPUTED_VALUE"""),45583.66666666667)</f>
        <v>45583.66667</v>
      </c>
      <c r="B43" s="1">
        <f>IFERROR(__xludf.DUMMYFUNCTION("""COMPUTED_VALUE"""),981.86)</f>
        <v>981.86</v>
      </c>
      <c r="D43" s="2">
        <f>IFERROR(__xludf.DUMMYFUNCTION("""COMPUTED_VALUE"""),45583.66666666667)</f>
        <v>45583.66667</v>
      </c>
      <c r="E43" s="1">
        <f>IFERROR(__xludf.DUMMYFUNCTION("""COMPUTED_VALUE"""),999.65)</f>
        <v>999.65</v>
      </c>
      <c r="G43" s="2">
        <f>IFERROR(__xludf.DUMMYFUNCTION("""COMPUTED_VALUE"""),45583.66666666667)</f>
        <v>45583.66667</v>
      </c>
      <c r="H43" s="1">
        <f>IFERROR(__xludf.DUMMYFUNCTION("""COMPUTED_VALUE"""),979.22)</f>
        <v>979.22</v>
      </c>
      <c r="J43" s="2">
        <f>IFERROR(__xludf.DUMMYFUNCTION("""COMPUTED_VALUE"""),45583.66666666667)</f>
        <v>45583.66667</v>
      </c>
      <c r="K43" s="1">
        <f>IFERROR(__xludf.DUMMYFUNCTION("""COMPUTED_VALUE"""),991.5)</f>
        <v>991.5</v>
      </c>
      <c r="M43" s="2">
        <f>IFERROR(__xludf.DUMMYFUNCTION("""COMPUTED_VALUE"""),45583.66666666667)</f>
        <v>45583.66667</v>
      </c>
      <c r="N43" s="1">
        <f>IFERROR(__xludf.DUMMYFUNCTION("""COMPUTED_VALUE"""),2.14313045E8)</f>
        <v>214313045</v>
      </c>
    </row>
    <row r="44">
      <c r="A44" s="2">
        <f>IFERROR(__xludf.DUMMYFUNCTION("""COMPUTED_VALUE"""),45590.66666666667)</f>
        <v>45590.66667</v>
      </c>
      <c r="B44" s="1">
        <f>IFERROR(__xludf.DUMMYFUNCTION("""COMPUTED_VALUE"""),989.85)</f>
        <v>989.85</v>
      </c>
      <c r="D44" s="2">
        <f>IFERROR(__xludf.DUMMYFUNCTION("""COMPUTED_VALUE"""),45590.66666666667)</f>
        <v>45590.66667</v>
      </c>
      <c r="E44" s="1">
        <f>IFERROR(__xludf.DUMMYFUNCTION("""COMPUTED_VALUE"""),994.52)</f>
        <v>994.52</v>
      </c>
      <c r="G44" s="2">
        <f>IFERROR(__xludf.DUMMYFUNCTION("""COMPUTED_VALUE"""),45590.66666666667)</f>
        <v>45590.66667</v>
      </c>
      <c r="H44" s="1">
        <f>IFERROR(__xludf.DUMMYFUNCTION("""COMPUTED_VALUE"""),954.93)</f>
        <v>954.93</v>
      </c>
      <c r="J44" s="2">
        <f>IFERROR(__xludf.DUMMYFUNCTION("""COMPUTED_VALUE"""),45590.66666666667)</f>
        <v>45590.66667</v>
      </c>
      <c r="K44" s="1">
        <f>IFERROR(__xludf.DUMMYFUNCTION("""COMPUTED_VALUE"""),955.92)</f>
        <v>955.92</v>
      </c>
      <c r="M44" s="2">
        <f>IFERROR(__xludf.DUMMYFUNCTION("""COMPUTED_VALUE"""),45590.66666666667)</f>
        <v>45590.66667</v>
      </c>
      <c r="N44" s="1">
        <f>IFERROR(__xludf.DUMMYFUNCTION("""COMPUTED_VALUE"""),2.1683997E8)</f>
        <v>216839970</v>
      </c>
    </row>
    <row r="45">
      <c r="A45" s="2">
        <f>IFERROR(__xludf.DUMMYFUNCTION("""COMPUTED_VALUE"""),45597.66666666667)</f>
        <v>45597.66667</v>
      </c>
      <c r="B45" s="1">
        <f>IFERROR(__xludf.DUMMYFUNCTION("""COMPUTED_VALUE"""),958.93)</f>
        <v>958.93</v>
      </c>
      <c r="D45" s="2">
        <f>IFERROR(__xludf.DUMMYFUNCTION("""COMPUTED_VALUE"""),45597.66666666667)</f>
        <v>45597.66667</v>
      </c>
      <c r="E45" s="1">
        <f>IFERROR(__xludf.DUMMYFUNCTION("""COMPUTED_VALUE"""),961.12)</f>
        <v>961.12</v>
      </c>
      <c r="G45" s="2">
        <f>IFERROR(__xludf.DUMMYFUNCTION("""COMPUTED_VALUE"""),45597.66666666667)</f>
        <v>45597.66667</v>
      </c>
      <c r="H45" s="1">
        <f>IFERROR(__xludf.DUMMYFUNCTION("""COMPUTED_VALUE"""),922.84)</f>
        <v>922.84</v>
      </c>
      <c r="J45" s="2">
        <f>IFERROR(__xludf.DUMMYFUNCTION("""COMPUTED_VALUE"""),45597.66666666667)</f>
        <v>45597.66667</v>
      </c>
      <c r="K45" s="1">
        <f>IFERROR(__xludf.DUMMYFUNCTION("""COMPUTED_VALUE"""),924.4)</f>
        <v>924.4</v>
      </c>
      <c r="M45" s="2">
        <f>IFERROR(__xludf.DUMMYFUNCTION("""COMPUTED_VALUE"""),45597.66666666667)</f>
        <v>45597.66667</v>
      </c>
      <c r="N45" s="1">
        <f>IFERROR(__xludf.DUMMYFUNCTION("""COMPUTED_VALUE"""),2.95158782E8)</f>
        <v>295158782</v>
      </c>
    </row>
    <row r="46">
      <c r="A46" s="2">
        <f>IFERROR(__xludf.DUMMYFUNCTION("""COMPUTED_VALUE"""),45604.66666666667)</f>
        <v>45604.66667</v>
      </c>
      <c r="B46" s="1">
        <f>IFERROR(__xludf.DUMMYFUNCTION("""COMPUTED_VALUE"""),924.81)</f>
        <v>924.81</v>
      </c>
      <c r="D46" s="2">
        <f>IFERROR(__xludf.DUMMYFUNCTION("""COMPUTED_VALUE"""),45604.66666666667)</f>
        <v>45604.66667</v>
      </c>
      <c r="E46" s="1">
        <f>IFERROR(__xludf.DUMMYFUNCTION("""COMPUTED_VALUE"""),934.8)</f>
        <v>934.8</v>
      </c>
      <c r="G46" s="2">
        <f>IFERROR(__xludf.DUMMYFUNCTION("""COMPUTED_VALUE"""),45604.66666666667)</f>
        <v>45604.66667</v>
      </c>
      <c r="H46" s="1">
        <f>IFERROR(__xludf.DUMMYFUNCTION("""COMPUTED_VALUE"""),909.23)</f>
        <v>909.23</v>
      </c>
      <c r="J46" s="2">
        <f>IFERROR(__xludf.DUMMYFUNCTION("""COMPUTED_VALUE"""),45604.66666666667)</f>
        <v>45604.66667</v>
      </c>
      <c r="K46" s="1">
        <f>IFERROR(__xludf.DUMMYFUNCTION("""COMPUTED_VALUE"""),919.0)</f>
        <v>919</v>
      </c>
      <c r="M46" s="2">
        <f>IFERROR(__xludf.DUMMYFUNCTION("""COMPUTED_VALUE"""),45604.66666666667)</f>
        <v>45604.66667</v>
      </c>
      <c r="N46" s="1">
        <f>IFERROR(__xludf.DUMMYFUNCTION("""COMPUTED_VALUE"""),2.43595077E8)</f>
        <v>243595077</v>
      </c>
    </row>
    <row r="47">
      <c r="A47" s="2">
        <f>IFERROR(__xludf.DUMMYFUNCTION("""COMPUTED_VALUE"""),45611.66666666667)</f>
        <v>45611.66667</v>
      </c>
      <c r="B47" s="1">
        <f>IFERROR(__xludf.DUMMYFUNCTION("""COMPUTED_VALUE"""),918.97)</f>
        <v>918.97</v>
      </c>
      <c r="D47" s="2">
        <f>IFERROR(__xludf.DUMMYFUNCTION("""COMPUTED_VALUE"""),45611.66666666667)</f>
        <v>45611.66667</v>
      </c>
      <c r="E47" s="1">
        <f>IFERROR(__xludf.DUMMYFUNCTION("""COMPUTED_VALUE"""),924.47)</f>
        <v>924.47</v>
      </c>
      <c r="G47" s="2">
        <f>IFERROR(__xludf.DUMMYFUNCTION("""COMPUTED_VALUE"""),45611.66666666667)</f>
        <v>45611.66667</v>
      </c>
      <c r="H47" s="1">
        <f>IFERROR(__xludf.DUMMYFUNCTION("""COMPUTED_VALUE"""),882.41)</f>
        <v>882.41</v>
      </c>
      <c r="J47" s="2">
        <f>IFERROR(__xludf.DUMMYFUNCTION("""COMPUTED_VALUE"""),45611.66666666667)</f>
        <v>45611.66667</v>
      </c>
      <c r="K47" s="1">
        <f>IFERROR(__xludf.DUMMYFUNCTION("""COMPUTED_VALUE"""),884.92)</f>
        <v>884.92</v>
      </c>
      <c r="M47" s="2">
        <f>IFERROR(__xludf.DUMMYFUNCTION("""COMPUTED_VALUE"""),45611.66666666667)</f>
        <v>45611.66667</v>
      </c>
      <c r="N47" s="1">
        <f>IFERROR(__xludf.DUMMYFUNCTION("""COMPUTED_VALUE"""),2.53096452E8)</f>
        <v>253096452</v>
      </c>
    </row>
    <row r="48">
      <c r="A48" s="2">
        <f>IFERROR(__xludf.DUMMYFUNCTION("""COMPUTED_VALUE"""),45618.66666666667)</f>
        <v>45618.66667</v>
      </c>
      <c r="B48" s="1">
        <f>IFERROR(__xludf.DUMMYFUNCTION("""COMPUTED_VALUE"""),886.81)</f>
        <v>886.81</v>
      </c>
      <c r="D48" s="2">
        <f>IFERROR(__xludf.DUMMYFUNCTION("""COMPUTED_VALUE"""),45618.66666666667)</f>
        <v>45618.66667</v>
      </c>
      <c r="E48" s="1">
        <f>IFERROR(__xludf.DUMMYFUNCTION("""COMPUTED_VALUE"""),913.11)</f>
        <v>913.11</v>
      </c>
      <c r="G48" s="2">
        <f>IFERROR(__xludf.DUMMYFUNCTION("""COMPUTED_VALUE"""),45618.66666666667)</f>
        <v>45618.66667</v>
      </c>
      <c r="H48" s="1">
        <f>IFERROR(__xludf.DUMMYFUNCTION("""COMPUTED_VALUE"""),877.77)</f>
        <v>877.77</v>
      </c>
      <c r="J48" s="2">
        <f>IFERROR(__xludf.DUMMYFUNCTION("""COMPUTED_VALUE"""),45618.66666666667)</f>
        <v>45618.66667</v>
      </c>
      <c r="K48" s="1">
        <f>IFERROR(__xludf.DUMMYFUNCTION("""COMPUTED_VALUE"""),911.92)</f>
        <v>911.92</v>
      </c>
      <c r="M48" s="2">
        <f>IFERROR(__xludf.DUMMYFUNCTION("""COMPUTED_VALUE"""),45618.66666666667)</f>
        <v>45618.66667</v>
      </c>
      <c r="N48" s="1">
        <f>IFERROR(__xludf.DUMMYFUNCTION("""COMPUTED_VALUE"""),2.29982421E8)</f>
        <v>229982421</v>
      </c>
    </row>
    <row r="49">
      <c r="A49" s="2">
        <f>IFERROR(__xludf.DUMMYFUNCTION("""COMPUTED_VALUE"""),45625.54166666667)</f>
        <v>45625.54167</v>
      </c>
      <c r="B49" s="1">
        <f>IFERROR(__xludf.DUMMYFUNCTION("""COMPUTED_VALUE"""),914.15)</f>
        <v>914.15</v>
      </c>
      <c r="D49" s="2">
        <f>IFERROR(__xludf.DUMMYFUNCTION("""COMPUTED_VALUE"""),45625.54166666667)</f>
        <v>45625.54167</v>
      </c>
      <c r="E49" s="1">
        <f>IFERROR(__xludf.DUMMYFUNCTION("""COMPUTED_VALUE"""),926.96)</f>
        <v>926.96</v>
      </c>
      <c r="G49" s="2">
        <f>IFERROR(__xludf.DUMMYFUNCTION("""COMPUTED_VALUE"""),45625.54166666667)</f>
        <v>45625.54167</v>
      </c>
      <c r="H49" s="1">
        <f>IFERROR(__xludf.DUMMYFUNCTION("""COMPUTED_VALUE"""),910.86)</f>
        <v>910.86</v>
      </c>
      <c r="J49" s="2">
        <f>IFERROR(__xludf.DUMMYFUNCTION("""COMPUTED_VALUE"""),45625.54166666667)</f>
        <v>45625.54167</v>
      </c>
      <c r="K49" s="1">
        <f>IFERROR(__xludf.DUMMYFUNCTION("""COMPUTED_VALUE"""),917.66)</f>
        <v>917.66</v>
      </c>
      <c r="M49" s="2">
        <f>IFERROR(__xludf.DUMMYFUNCTION("""COMPUTED_VALUE"""),45625.54166666667)</f>
        <v>45625.54167</v>
      </c>
      <c r="N49" s="1">
        <f>IFERROR(__xludf.DUMMYFUNCTION("""COMPUTED_VALUE"""),1.84510944E8)</f>
        <v>184510944</v>
      </c>
    </row>
    <row r="50">
      <c r="A50" s="2">
        <f>IFERROR(__xludf.DUMMYFUNCTION("""COMPUTED_VALUE"""),45632.66666666667)</f>
        <v>45632.66667</v>
      </c>
      <c r="B50" s="1">
        <f>IFERROR(__xludf.DUMMYFUNCTION("""COMPUTED_VALUE"""),918.09)</f>
        <v>918.09</v>
      </c>
      <c r="D50" s="2">
        <f>IFERROR(__xludf.DUMMYFUNCTION("""COMPUTED_VALUE"""),45632.66666666667)</f>
        <v>45632.66667</v>
      </c>
      <c r="E50" s="1">
        <f>IFERROR(__xludf.DUMMYFUNCTION("""COMPUTED_VALUE"""),918.17)</f>
        <v>918.17</v>
      </c>
      <c r="G50" s="2">
        <f>IFERROR(__xludf.DUMMYFUNCTION("""COMPUTED_VALUE"""),45632.66666666667)</f>
        <v>45632.66667</v>
      </c>
      <c r="H50" s="1">
        <f>IFERROR(__xludf.DUMMYFUNCTION("""COMPUTED_VALUE"""),891.54)</f>
        <v>891.54</v>
      </c>
      <c r="J50" s="2">
        <f>IFERROR(__xludf.DUMMYFUNCTION("""COMPUTED_VALUE"""),45632.66666666667)</f>
        <v>45632.66667</v>
      </c>
      <c r="K50" s="1">
        <f>IFERROR(__xludf.DUMMYFUNCTION("""COMPUTED_VALUE"""),891.66)</f>
        <v>891.66</v>
      </c>
      <c r="M50" s="2">
        <f>IFERROR(__xludf.DUMMYFUNCTION("""COMPUTED_VALUE"""),45632.66666666667)</f>
        <v>45632.66667</v>
      </c>
      <c r="N50" s="1">
        <f>IFERROR(__xludf.DUMMYFUNCTION("""COMPUTED_VALUE"""),2.33379062E8)</f>
        <v>233379062</v>
      </c>
    </row>
    <row r="51">
      <c r="A51" s="2">
        <f>IFERROR(__xludf.DUMMYFUNCTION("""COMPUTED_VALUE"""),45639.66666666667)</f>
        <v>45639.66667</v>
      </c>
      <c r="B51" s="1">
        <f>IFERROR(__xludf.DUMMYFUNCTION("""COMPUTED_VALUE"""),892.88)</f>
        <v>892.88</v>
      </c>
      <c r="D51" s="2">
        <f>IFERROR(__xludf.DUMMYFUNCTION("""COMPUTED_VALUE"""),45639.66666666667)</f>
        <v>45639.66667</v>
      </c>
      <c r="E51" s="1">
        <f>IFERROR(__xludf.DUMMYFUNCTION("""COMPUTED_VALUE"""),907.81)</f>
        <v>907.81</v>
      </c>
      <c r="G51" s="2">
        <f>IFERROR(__xludf.DUMMYFUNCTION("""COMPUTED_VALUE"""),45639.66666666667)</f>
        <v>45639.66667</v>
      </c>
      <c r="H51" s="1">
        <f>IFERROR(__xludf.DUMMYFUNCTION("""COMPUTED_VALUE"""),887.79)</f>
        <v>887.79</v>
      </c>
      <c r="J51" s="2">
        <f>IFERROR(__xludf.DUMMYFUNCTION("""COMPUTED_VALUE"""),45639.66666666667)</f>
        <v>45639.66667</v>
      </c>
      <c r="K51" s="1">
        <f>IFERROR(__xludf.DUMMYFUNCTION("""COMPUTED_VALUE"""),898.63)</f>
        <v>898.63</v>
      </c>
      <c r="M51" s="2">
        <f>IFERROR(__xludf.DUMMYFUNCTION("""COMPUTED_VALUE"""),45639.66666666667)</f>
        <v>45639.66667</v>
      </c>
      <c r="N51" s="1">
        <f>IFERROR(__xludf.DUMMYFUNCTION("""COMPUTED_VALUE"""),2.49995265E8)</f>
        <v>249995265</v>
      </c>
    </row>
    <row r="52">
      <c r="A52" s="2">
        <f>IFERROR(__xludf.DUMMYFUNCTION("""COMPUTED_VALUE"""),45646.66666666667)</f>
        <v>45646.66667</v>
      </c>
      <c r="B52" s="1">
        <f>IFERROR(__xludf.DUMMYFUNCTION("""COMPUTED_VALUE"""),898.65)</f>
        <v>898.65</v>
      </c>
      <c r="D52" s="2">
        <f>IFERROR(__xludf.DUMMYFUNCTION("""COMPUTED_VALUE"""),45646.66666666667)</f>
        <v>45646.66667</v>
      </c>
      <c r="E52" s="1">
        <f>IFERROR(__xludf.DUMMYFUNCTION("""COMPUTED_VALUE"""),904.94)</f>
        <v>904.94</v>
      </c>
      <c r="G52" s="2">
        <f>IFERROR(__xludf.DUMMYFUNCTION("""COMPUTED_VALUE"""),45646.66666666667)</f>
        <v>45646.66667</v>
      </c>
      <c r="H52" s="1">
        <f>IFERROR(__xludf.DUMMYFUNCTION("""COMPUTED_VALUE"""),870.98)</f>
        <v>870.98</v>
      </c>
      <c r="J52" s="2">
        <f>IFERROR(__xludf.DUMMYFUNCTION("""COMPUTED_VALUE"""),45646.66666666667)</f>
        <v>45646.66667</v>
      </c>
      <c r="K52" s="1">
        <f>IFERROR(__xludf.DUMMYFUNCTION("""COMPUTED_VALUE"""),878.12)</f>
        <v>878.12</v>
      </c>
      <c r="M52" s="2">
        <f>IFERROR(__xludf.DUMMYFUNCTION("""COMPUTED_VALUE"""),45646.66666666667)</f>
        <v>45646.66667</v>
      </c>
      <c r="N52" s="1">
        <f>IFERROR(__xludf.DUMMYFUNCTION("""COMPUTED_VALUE"""),3.48278963E8)</f>
        <v>348278963</v>
      </c>
    </row>
    <row r="53">
      <c r="A53" s="2">
        <f>IFERROR(__xludf.DUMMYFUNCTION("""COMPUTED_VALUE"""),45653.66666666667)</f>
        <v>45653.66667</v>
      </c>
      <c r="B53" s="1">
        <f>IFERROR(__xludf.DUMMYFUNCTION("""COMPUTED_VALUE"""),877.21)</f>
        <v>877.21</v>
      </c>
      <c r="D53" s="2">
        <f>IFERROR(__xludf.DUMMYFUNCTION("""COMPUTED_VALUE"""),45653.66666666667)</f>
        <v>45653.66667</v>
      </c>
      <c r="E53" s="1">
        <f>IFERROR(__xludf.DUMMYFUNCTION("""COMPUTED_VALUE"""),883.02)</f>
        <v>883.02</v>
      </c>
      <c r="G53" s="2">
        <f>IFERROR(__xludf.DUMMYFUNCTION("""COMPUTED_VALUE"""),45653.66666666667)</f>
        <v>45653.66667</v>
      </c>
      <c r="H53" s="1">
        <f>IFERROR(__xludf.DUMMYFUNCTION("""COMPUTED_VALUE"""),863.14)</f>
        <v>863.14</v>
      </c>
      <c r="J53" s="2">
        <f>IFERROR(__xludf.DUMMYFUNCTION("""COMPUTED_VALUE"""),45653.66666666667)</f>
        <v>45653.66667</v>
      </c>
      <c r="K53" s="1">
        <f>IFERROR(__xludf.DUMMYFUNCTION("""COMPUTED_VALUE"""),878.53)</f>
        <v>878.53</v>
      </c>
      <c r="M53" s="2">
        <f>IFERROR(__xludf.DUMMYFUNCTION("""COMPUTED_VALUE"""),45653.66666666667)</f>
        <v>45653.66667</v>
      </c>
      <c r="N53" s="1">
        <f>IFERROR(__xludf.DUMMYFUNCTION("""COMPUTED_VALUE"""),1.09385586E8)</f>
        <v>109385586</v>
      </c>
    </row>
    <row r="54">
      <c r="A54" s="2">
        <f>IFERROR(__xludf.DUMMYFUNCTION("""COMPUTED_VALUE"""),45660.66666666667)</f>
        <v>45660.66667</v>
      </c>
      <c r="B54" s="1">
        <f>IFERROR(__xludf.DUMMYFUNCTION("""COMPUTED_VALUE"""),876.91)</f>
        <v>876.91</v>
      </c>
      <c r="D54" s="2">
        <f>IFERROR(__xludf.DUMMYFUNCTION("""COMPUTED_VALUE"""),45660.66666666667)</f>
        <v>45660.66667</v>
      </c>
      <c r="E54" s="1">
        <f>IFERROR(__xludf.DUMMYFUNCTION("""COMPUTED_VALUE"""),882.92)</f>
        <v>882.92</v>
      </c>
      <c r="G54" s="2">
        <f>IFERROR(__xludf.DUMMYFUNCTION("""COMPUTED_VALUE"""),45660.66666666667)</f>
        <v>45660.66667</v>
      </c>
      <c r="H54" s="1">
        <f>IFERROR(__xludf.DUMMYFUNCTION("""COMPUTED_VALUE"""),865.13)</f>
        <v>865.13</v>
      </c>
      <c r="J54" s="2">
        <f>IFERROR(__xludf.DUMMYFUNCTION("""COMPUTED_VALUE"""),45660.66666666667)</f>
        <v>45660.66667</v>
      </c>
      <c r="K54" s="1">
        <f>IFERROR(__xludf.DUMMYFUNCTION("""COMPUTED_VALUE"""),866.77)</f>
        <v>866.77</v>
      </c>
      <c r="M54" s="2">
        <f>IFERROR(__xludf.DUMMYFUNCTION("""COMPUTED_VALUE"""),45660.66666666667)</f>
        <v>45660.66667</v>
      </c>
      <c r="N54" s="1">
        <f>IFERROR(__xludf.DUMMYFUNCTION("""COMPUTED_VALUE"""),1.27477147E8)</f>
        <v>127477147</v>
      </c>
    </row>
    <row r="55">
      <c r="A55" s="2">
        <f>IFERROR(__xludf.DUMMYFUNCTION("""COMPUTED_VALUE"""),45667.66666666667)</f>
        <v>45667.66667</v>
      </c>
      <c r="B55" s="1">
        <f>IFERROR(__xludf.DUMMYFUNCTION("""COMPUTED_VALUE"""),866.7)</f>
        <v>866.7</v>
      </c>
      <c r="D55" s="2">
        <f>IFERROR(__xludf.DUMMYFUNCTION("""COMPUTED_VALUE"""),45667.66666666667)</f>
        <v>45667.66667</v>
      </c>
      <c r="E55" s="1">
        <f>IFERROR(__xludf.DUMMYFUNCTION("""COMPUTED_VALUE"""),866.7)</f>
        <v>866.7</v>
      </c>
      <c r="G55" s="2">
        <f>IFERROR(__xludf.DUMMYFUNCTION("""COMPUTED_VALUE"""),45667.66666666667)</f>
        <v>45667.66667</v>
      </c>
      <c r="H55" s="1">
        <f>IFERROR(__xludf.DUMMYFUNCTION("""COMPUTED_VALUE"""),835.84)</f>
        <v>835.84</v>
      </c>
      <c r="J55" s="2">
        <f>IFERROR(__xludf.DUMMYFUNCTION("""COMPUTED_VALUE"""),45667.66666666667)</f>
        <v>45667.66667</v>
      </c>
      <c r="K55" s="1">
        <f>IFERROR(__xludf.DUMMYFUNCTION("""COMPUTED_VALUE"""),840.38)</f>
        <v>840.38</v>
      </c>
      <c r="M55" s="2">
        <f>IFERROR(__xludf.DUMMYFUNCTION("""COMPUTED_VALUE"""),45667.66666666667)</f>
        <v>45667.66667</v>
      </c>
      <c r="N55" s="1">
        <f>IFERROR(__xludf.DUMMYFUNCTION("""COMPUTED_VALUE"""),1.88796544E8)</f>
        <v>188796544</v>
      </c>
    </row>
    <row r="56">
      <c r="A56" s="2">
        <f>IFERROR(__xludf.DUMMYFUNCTION("""COMPUTED_VALUE"""),45674.66666666667)</f>
        <v>45674.66667</v>
      </c>
      <c r="B56" s="1">
        <f>IFERROR(__xludf.DUMMYFUNCTION("""COMPUTED_VALUE"""),841.17)</f>
        <v>841.17</v>
      </c>
      <c r="D56" s="2">
        <f>IFERROR(__xludf.DUMMYFUNCTION("""COMPUTED_VALUE"""),45674.66666666667)</f>
        <v>45674.66667</v>
      </c>
      <c r="E56" s="1">
        <f>IFERROR(__xludf.DUMMYFUNCTION("""COMPUTED_VALUE"""),867.56)</f>
        <v>867.56</v>
      </c>
      <c r="G56" s="2">
        <f>IFERROR(__xludf.DUMMYFUNCTION("""COMPUTED_VALUE"""),45674.66666666667)</f>
        <v>45674.66667</v>
      </c>
      <c r="H56" s="1">
        <f>IFERROR(__xludf.DUMMYFUNCTION("""COMPUTED_VALUE"""),836.09)</f>
        <v>836.09</v>
      </c>
      <c r="J56" s="2">
        <f>IFERROR(__xludf.DUMMYFUNCTION("""COMPUTED_VALUE"""),45674.66666666667)</f>
        <v>45674.66667</v>
      </c>
      <c r="K56" s="1">
        <f>IFERROR(__xludf.DUMMYFUNCTION("""COMPUTED_VALUE"""),866.66)</f>
        <v>866.66</v>
      </c>
      <c r="M56" s="2">
        <f>IFERROR(__xludf.DUMMYFUNCTION("""COMPUTED_VALUE"""),45674.66666666667)</f>
        <v>45674.66667</v>
      </c>
      <c r="N56" s="1">
        <f>IFERROR(__xludf.DUMMYFUNCTION("""COMPUTED_VALUE"""),2.1802322E8)</f>
        <v>218023220</v>
      </c>
    </row>
    <row r="57">
      <c r="A57" s="2">
        <f>IFERROR(__xludf.DUMMYFUNCTION("""COMPUTED_VALUE"""),45681.66666666667)</f>
        <v>45681.66667</v>
      </c>
      <c r="B57" s="1">
        <f>IFERROR(__xludf.DUMMYFUNCTION("""COMPUTED_VALUE"""),866.64)</f>
        <v>866.64</v>
      </c>
      <c r="D57" s="2">
        <f>IFERROR(__xludf.DUMMYFUNCTION("""COMPUTED_VALUE"""),45681.66666666667)</f>
        <v>45681.66667</v>
      </c>
      <c r="E57" s="1">
        <f>IFERROR(__xludf.DUMMYFUNCTION("""COMPUTED_VALUE"""),873.28)</f>
        <v>873.28</v>
      </c>
      <c r="G57" s="2">
        <f>IFERROR(__xludf.DUMMYFUNCTION("""COMPUTED_VALUE"""),45681.66666666667)</f>
        <v>45681.66667</v>
      </c>
      <c r="H57" s="1">
        <f>IFERROR(__xludf.DUMMYFUNCTION("""COMPUTED_VALUE"""),851.31)</f>
        <v>851.31</v>
      </c>
      <c r="J57" s="2">
        <f>IFERROR(__xludf.DUMMYFUNCTION("""COMPUTED_VALUE"""),45681.66666666667)</f>
        <v>45681.66667</v>
      </c>
      <c r="K57" s="1">
        <f>IFERROR(__xludf.DUMMYFUNCTION("""COMPUTED_VALUE"""),860.14)</f>
        <v>860.14</v>
      </c>
      <c r="M57" s="2">
        <f>IFERROR(__xludf.DUMMYFUNCTION("""COMPUTED_VALUE"""),45681.66666666667)</f>
        <v>45681.66667</v>
      </c>
      <c r="N57" s="1">
        <f>IFERROR(__xludf.DUMMYFUNCTION("""COMPUTED_VALUE"""),2.01594099E8)</f>
        <v>201594099</v>
      </c>
    </row>
    <row r="58">
      <c r="A58" s="2">
        <f>IFERROR(__xludf.DUMMYFUNCTION("""COMPUTED_VALUE"""),45688.66666666667)</f>
        <v>45688.66667</v>
      </c>
      <c r="B58" s="1">
        <f>IFERROR(__xludf.DUMMYFUNCTION("""COMPUTED_VALUE"""),870.47)</f>
        <v>870.47</v>
      </c>
      <c r="D58" s="2">
        <f>IFERROR(__xludf.DUMMYFUNCTION("""COMPUTED_VALUE"""),45688.66666666667)</f>
        <v>45688.66667</v>
      </c>
      <c r="E58" s="1">
        <f>IFERROR(__xludf.DUMMYFUNCTION("""COMPUTED_VALUE"""),891.63)</f>
        <v>891.63</v>
      </c>
      <c r="G58" s="2">
        <f>IFERROR(__xludf.DUMMYFUNCTION("""COMPUTED_VALUE"""),45688.66666666667)</f>
        <v>45688.66667</v>
      </c>
      <c r="H58" s="1">
        <f>IFERROR(__xludf.DUMMYFUNCTION("""COMPUTED_VALUE"""),865.83)</f>
        <v>865.83</v>
      </c>
      <c r="J58" s="2">
        <f>IFERROR(__xludf.DUMMYFUNCTION("""COMPUTED_VALUE"""),45688.66666666667)</f>
        <v>45688.66667</v>
      </c>
      <c r="K58" s="1">
        <f>IFERROR(__xludf.DUMMYFUNCTION("""COMPUTED_VALUE"""),876.3)</f>
        <v>876.3</v>
      </c>
      <c r="M58" s="2">
        <f>IFERROR(__xludf.DUMMYFUNCTION("""COMPUTED_VALUE"""),45688.66666666667)</f>
        <v>45688.66667</v>
      </c>
      <c r="N58" s="1">
        <f>IFERROR(__xludf.DUMMYFUNCTION("""COMPUTED_VALUE"""),2.03038919E8)</f>
        <v>203038919</v>
      </c>
    </row>
    <row r="59">
      <c r="A59" s="2">
        <f>IFERROR(__xludf.DUMMYFUNCTION("""COMPUTED_VALUE"""),45695.66666666667)</f>
        <v>45695.66667</v>
      </c>
      <c r="B59" s="1">
        <f>IFERROR(__xludf.DUMMYFUNCTION("""COMPUTED_VALUE"""),872.89)</f>
        <v>872.89</v>
      </c>
      <c r="D59" s="2">
        <f>IFERROR(__xludf.DUMMYFUNCTION("""COMPUTED_VALUE"""),45695.66666666667)</f>
        <v>45695.66667</v>
      </c>
      <c r="E59" s="1">
        <f>IFERROR(__xludf.DUMMYFUNCTION("""COMPUTED_VALUE"""),877.4)</f>
        <v>877.4</v>
      </c>
      <c r="G59" s="2">
        <f>IFERROR(__xludf.DUMMYFUNCTION("""COMPUTED_VALUE"""),45695.66666666667)</f>
        <v>45695.66667</v>
      </c>
      <c r="H59" s="1">
        <f>IFERROR(__xludf.DUMMYFUNCTION("""COMPUTED_VALUE"""),848.43)</f>
        <v>848.43</v>
      </c>
      <c r="J59" s="2">
        <f>IFERROR(__xludf.DUMMYFUNCTION("""COMPUTED_VALUE"""),45695.66666666667)</f>
        <v>45695.66667</v>
      </c>
      <c r="K59" s="1">
        <f>IFERROR(__xludf.DUMMYFUNCTION("""COMPUTED_VALUE"""),859.79)</f>
        <v>859.79</v>
      </c>
      <c r="M59" s="2">
        <f>IFERROR(__xludf.DUMMYFUNCTION("""COMPUTED_VALUE"""),45695.66666666667)</f>
        <v>45695.66667</v>
      </c>
      <c r="N59" s="1">
        <f>IFERROR(__xludf.DUMMYFUNCTION("""COMPUTED_VALUE"""),2.31585402E8)</f>
        <v>231585402</v>
      </c>
    </row>
    <row r="60">
      <c r="A60" s="2">
        <f>IFERROR(__xludf.DUMMYFUNCTION("""COMPUTED_VALUE"""),45702.66666666667)</f>
        <v>45702.66667</v>
      </c>
      <c r="B60" s="1">
        <f>IFERROR(__xludf.DUMMYFUNCTION("""COMPUTED_VALUE"""),859.37)</f>
        <v>859.37</v>
      </c>
      <c r="D60" s="2">
        <f>IFERROR(__xludf.DUMMYFUNCTION("""COMPUTED_VALUE"""),45702.66666666667)</f>
        <v>45702.66667</v>
      </c>
      <c r="E60" s="1">
        <f>IFERROR(__xludf.DUMMYFUNCTION("""COMPUTED_VALUE"""),908.76)</f>
        <v>908.76</v>
      </c>
      <c r="G60" s="2">
        <f>IFERROR(__xludf.DUMMYFUNCTION("""COMPUTED_VALUE"""),45702.66666666667)</f>
        <v>45702.66667</v>
      </c>
      <c r="H60" s="1">
        <f>IFERROR(__xludf.DUMMYFUNCTION("""COMPUTED_VALUE"""),855.66)</f>
        <v>855.66</v>
      </c>
      <c r="J60" s="2">
        <f>IFERROR(__xludf.DUMMYFUNCTION("""COMPUTED_VALUE"""),45702.66666666667)</f>
        <v>45702.66667</v>
      </c>
      <c r="K60" s="1">
        <f>IFERROR(__xludf.DUMMYFUNCTION("""COMPUTED_VALUE"""),893.5)</f>
        <v>893.5</v>
      </c>
      <c r="M60" s="2">
        <f>IFERROR(__xludf.DUMMYFUNCTION("""COMPUTED_VALUE"""),45702.66666666667)</f>
        <v>45702.66667</v>
      </c>
      <c r="N60" s="1">
        <f>IFERROR(__xludf.DUMMYFUNCTION("""COMPUTED_VALUE"""),2.59963738E8)</f>
        <v>259963738</v>
      </c>
    </row>
    <row r="61">
      <c r="A61" s="2">
        <f>IFERROR(__xludf.DUMMYFUNCTION("""COMPUTED_VALUE"""),45709.66666666667)</f>
        <v>45709.66667</v>
      </c>
      <c r="B61" s="1">
        <f>IFERROR(__xludf.DUMMYFUNCTION("""COMPUTED_VALUE"""),889.7)</f>
        <v>889.7</v>
      </c>
      <c r="D61" s="2">
        <f>IFERROR(__xludf.DUMMYFUNCTION("""COMPUTED_VALUE"""),45709.66666666667)</f>
        <v>45709.66667</v>
      </c>
      <c r="E61" s="1">
        <f>IFERROR(__xludf.DUMMYFUNCTION("""COMPUTED_VALUE"""),946.93)</f>
        <v>946.93</v>
      </c>
      <c r="G61" s="2">
        <f>IFERROR(__xludf.DUMMYFUNCTION("""COMPUTED_VALUE"""),45709.66666666667)</f>
        <v>45709.66667</v>
      </c>
      <c r="H61" s="1">
        <f>IFERROR(__xludf.DUMMYFUNCTION("""COMPUTED_VALUE"""),887.46)</f>
        <v>887.46</v>
      </c>
      <c r="J61" s="2">
        <f>IFERROR(__xludf.DUMMYFUNCTION("""COMPUTED_VALUE"""),45709.66666666667)</f>
        <v>45709.66667</v>
      </c>
      <c r="K61" s="1">
        <f>IFERROR(__xludf.DUMMYFUNCTION("""COMPUTED_VALUE"""),943.02)</f>
        <v>943.02</v>
      </c>
      <c r="M61" s="2">
        <f>IFERROR(__xludf.DUMMYFUNCTION("""COMPUTED_VALUE"""),45709.66666666667)</f>
        <v>45709.66667</v>
      </c>
      <c r="N61" s="1">
        <f>IFERROR(__xludf.DUMMYFUNCTION("""COMPUTED_VALUE"""),3.01448773E8)</f>
        <v>301448773</v>
      </c>
    </row>
    <row r="62">
      <c r="A62" s="2">
        <f>IFERROR(__xludf.DUMMYFUNCTION("""COMPUTED_VALUE"""),45716.66666666667)</f>
        <v>45716.66667</v>
      </c>
      <c r="B62" s="1">
        <f>IFERROR(__xludf.DUMMYFUNCTION("""COMPUTED_VALUE"""),937.09)</f>
        <v>937.09</v>
      </c>
      <c r="D62" s="2">
        <f>IFERROR(__xludf.DUMMYFUNCTION("""COMPUTED_VALUE"""),45716.66666666667)</f>
        <v>45716.66667</v>
      </c>
      <c r="E62" s="1">
        <f>IFERROR(__xludf.DUMMYFUNCTION("""COMPUTED_VALUE"""),957.79)</f>
        <v>957.79</v>
      </c>
      <c r="G62" s="2">
        <f>IFERROR(__xludf.DUMMYFUNCTION("""COMPUTED_VALUE"""),45716.66666666667)</f>
        <v>45716.66667</v>
      </c>
      <c r="H62" s="1">
        <f>IFERROR(__xludf.DUMMYFUNCTION("""COMPUTED_VALUE"""),923.85)</f>
        <v>923.85</v>
      </c>
      <c r="J62" s="2">
        <f>IFERROR(__xludf.DUMMYFUNCTION("""COMPUTED_VALUE"""),45716.66666666667)</f>
        <v>45716.66667</v>
      </c>
      <c r="K62" s="1">
        <f>IFERROR(__xludf.DUMMYFUNCTION("""COMPUTED_VALUE"""),941.51)</f>
        <v>941.51</v>
      </c>
      <c r="M62" s="2">
        <f>IFERROR(__xludf.DUMMYFUNCTION("""COMPUTED_VALUE"""),45716.66666666667)</f>
        <v>45716.66667</v>
      </c>
      <c r="N62" s="1">
        <f>IFERROR(__xludf.DUMMYFUNCTION("""COMPUTED_VALUE"""),3.99261442E8)</f>
        <v>399261442</v>
      </c>
    </row>
    <row r="63">
      <c r="A63" s="2">
        <f>IFERROR(__xludf.DUMMYFUNCTION("""COMPUTED_VALUE"""),45723.66666666667)</f>
        <v>45723.66667</v>
      </c>
      <c r="B63" s="1">
        <f>IFERROR(__xludf.DUMMYFUNCTION("""COMPUTED_VALUE"""),930.1)</f>
        <v>930.1</v>
      </c>
      <c r="D63" s="2">
        <f>IFERROR(__xludf.DUMMYFUNCTION("""COMPUTED_VALUE"""),45723.66666666667)</f>
        <v>45723.66667</v>
      </c>
      <c r="E63" s="1">
        <f>IFERROR(__xludf.DUMMYFUNCTION("""COMPUTED_VALUE"""),966.04)</f>
        <v>966.04</v>
      </c>
      <c r="G63" s="2">
        <f>IFERROR(__xludf.DUMMYFUNCTION("""COMPUTED_VALUE"""),45723.66666666667)</f>
        <v>45723.66667</v>
      </c>
      <c r="H63" s="1">
        <f>IFERROR(__xludf.DUMMYFUNCTION("""COMPUTED_VALUE"""),925.2)</f>
        <v>925.2</v>
      </c>
      <c r="J63" s="2">
        <f>IFERROR(__xludf.DUMMYFUNCTION("""COMPUTED_VALUE"""),45723.66666666667)</f>
        <v>45723.66667</v>
      </c>
      <c r="K63" s="1">
        <f>IFERROR(__xludf.DUMMYFUNCTION("""COMPUTED_VALUE"""),944.78)</f>
        <v>944.78</v>
      </c>
      <c r="M63" s="2">
        <f>IFERROR(__xludf.DUMMYFUNCTION("""COMPUTED_VALUE"""),45723.66666666667)</f>
        <v>45723.66667</v>
      </c>
      <c r="N63" s="1">
        <f>IFERROR(__xludf.DUMMYFUNCTION("""COMPUTED_VALUE"""),3.12565112E8)</f>
        <v>312565112</v>
      </c>
    </row>
    <row r="64">
      <c r="A64" s="2">
        <f>IFERROR(__xludf.DUMMYFUNCTION("""COMPUTED_VALUE"""),45730.66666666667)</f>
        <v>45730.66667</v>
      </c>
      <c r="B64" s="1">
        <f>IFERROR(__xludf.DUMMYFUNCTION("""COMPUTED_VALUE"""),952.4)</f>
        <v>952.4</v>
      </c>
      <c r="D64" s="2">
        <f>IFERROR(__xludf.DUMMYFUNCTION("""COMPUTED_VALUE"""),45730.66666666667)</f>
        <v>45730.66667</v>
      </c>
      <c r="E64" s="1">
        <f>IFERROR(__xludf.DUMMYFUNCTION("""COMPUTED_VALUE"""),971.97)</f>
        <v>971.97</v>
      </c>
      <c r="G64" s="2">
        <f>IFERROR(__xludf.DUMMYFUNCTION("""COMPUTED_VALUE"""),45730.66666666667)</f>
        <v>45730.66667</v>
      </c>
      <c r="H64" s="1">
        <f>IFERROR(__xludf.DUMMYFUNCTION("""COMPUTED_VALUE"""),908.5)</f>
        <v>908.5</v>
      </c>
      <c r="J64" s="2">
        <f>IFERROR(__xludf.DUMMYFUNCTION("""COMPUTED_VALUE"""),45730.66666666667)</f>
        <v>45730.66667</v>
      </c>
      <c r="K64" s="1">
        <f>IFERROR(__xludf.DUMMYFUNCTION("""COMPUTED_VALUE"""),917.73)</f>
        <v>917.73</v>
      </c>
      <c r="M64" s="2">
        <f>IFERROR(__xludf.DUMMYFUNCTION("""COMPUTED_VALUE"""),45730.66666666667)</f>
        <v>45730.66667</v>
      </c>
      <c r="N64" s="1">
        <f>IFERROR(__xludf.DUMMYFUNCTION("""COMPUTED_VALUE"""),2.81945202E8)</f>
        <v>281945202</v>
      </c>
    </row>
    <row r="65">
      <c r="A65" s="2">
        <f>IFERROR(__xludf.DUMMYFUNCTION("""COMPUTED_VALUE"""),45737.66666666667)</f>
        <v>45737.66667</v>
      </c>
      <c r="B65" s="1">
        <f>IFERROR(__xludf.DUMMYFUNCTION("""COMPUTED_VALUE"""),919.02)</f>
        <v>919.02</v>
      </c>
      <c r="D65" s="2">
        <f>IFERROR(__xludf.DUMMYFUNCTION("""COMPUTED_VALUE"""),45737.66666666667)</f>
        <v>45737.66667</v>
      </c>
      <c r="E65" s="1">
        <f>IFERROR(__xludf.DUMMYFUNCTION("""COMPUTED_VALUE"""),933.5)</f>
        <v>933.5</v>
      </c>
      <c r="G65" s="2">
        <f>IFERROR(__xludf.DUMMYFUNCTION("""COMPUTED_VALUE"""),45737.66666666667)</f>
        <v>45737.66667</v>
      </c>
      <c r="H65" s="1">
        <f>IFERROR(__xludf.DUMMYFUNCTION("""COMPUTED_VALUE"""),908.0)</f>
        <v>908</v>
      </c>
      <c r="J65" s="2">
        <f>IFERROR(__xludf.DUMMYFUNCTION("""COMPUTED_VALUE"""),45737.66666666667)</f>
        <v>45737.66667</v>
      </c>
      <c r="K65" s="1">
        <f>IFERROR(__xludf.DUMMYFUNCTION("""COMPUTED_VALUE"""),911.36)</f>
        <v>911.36</v>
      </c>
      <c r="M65" s="2">
        <f>IFERROR(__xludf.DUMMYFUNCTION("""COMPUTED_VALUE"""),45737.66666666667)</f>
        <v>45737.66667</v>
      </c>
      <c r="N65" s="1">
        <f>IFERROR(__xludf.DUMMYFUNCTION("""COMPUTED_VALUE"""),2.8890436E8)</f>
        <v>288904360</v>
      </c>
    </row>
    <row r="66">
      <c r="A66" s="2">
        <f>IFERROR(__xludf.DUMMYFUNCTION("""COMPUTED_VALUE"""),45744.66666666667)</f>
        <v>45744.66667</v>
      </c>
      <c r="B66" s="1">
        <f>IFERROR(__xludf.DUMMYFUNCTION("""COMPUTED_VALUE"""),912.38)</f>
        <v>912.38</v>
      </c>
      <c r="D66" s="2">
        <f>IFERROR(__xludf.DUMMYFUNCTION("""COMPUTED_VALUE"""),45744.66666666667)</f>
        <v>45744.66667</v>
      </c>
      <c r="E66" s="1">
        <f>IFERROR(__xludf.DUMMYFUNCTION("""COMPUTED_VALUE"""),944.65)</f>
        <v>944.65</v>
      </c>
      <c r="G66" s="2">
        <f>IFERROR(__xludf.DUMMYFUNCTION("""COMPUTED_VALUE"""),45744.66666666667)</f>
        <v>45744.66667</v>
      </c>
      <c r="H66" s="1">
        <f>IFERROR(__xludf.DUMMYFUNCTION("""COMPUTED_VALUE"""),908.69)</f>
        <v>908.69</v>
      </c>
      <c r="J66" s="2">
        <f>IFERROR(__xludf.DUMMYFUNCTION("""COMPUTED_VALUE"""),45744.66666666667)</f>
        <v>45744.66667</v>
      </c>
      <c r="K66" s="1">
        <f>IFERROR(__xludf.DUMMYFUNCTION("""COMPUTED_VALUE"""),932.2)</f>
        <v>932.2</v>
      </c>
      <c r="M66" s="2">
        <f>IFERROR(__xludf.DUMMYFUNCTION("""COMPUTED_VALUE"""),45744.66666666667)</f>
        <v>45744.66667</v>
      </c>
      <c r="N66" s="1">
        <f>IFERROR(__xludf.DUMMYFUNCTION("""COMPUTED_VALUE"""),2.42419266E8)</f>
        <v>242419266</v>
      </c>
    </row>
    <row r="67">
      <c r="A67" s="2">
        <f>IFERROR(__xludf.DUMMYFUNCTION("""COMPUTED_VALUE"""),45751.66666666667)</f>
        <v>45751.66667</v>
      </c>
      <c r="B67" s="1">
        <f>IFERROR(__xludf.DUMMYFUNCTION("""COMPUTED_VALUE"""),937.36)</f>
        <v>937.36</v>
      </c>
      <c r="D67" s="2">
        <f>IFERROR(__xludf.DUMMYFUNCTION("""COMPUTED_VALUE"""),45751.66666666667)</f>
        <v>45751.66667</v>
      </c>
      <c r="E67" s="1">
        <f>IFERROR(__xludf.DUMMYFUNCTION("""COMPUTED_VALUE"""),972.52)</f>
        <v>972.52</v>
      </c>
      <c r="G67" s="2">
        <f>IFERROR(__xludf.DUMMYFUNCTION("""COMPUTED_VALUE"""),45751.66666666667)</f>
        <v>45751.66667</v>
      </c>
      <c r="H67" s="1">
        <f>IFERROR(__xludf.DUMMYFUNCTION("""COMPUTED_VALUE"""),922.08)</f>
        <v>922.08</v>
      </c>
      <c r="J67" s="2">
        <f>IFERROR(__xludf.DUMMYFUNCTION("""COMPUTED_VALUE"""),45751.66666666667)</f>
        <v>45751.66667</v>
      </c>
      <c r="K67" s="1">
        <f>IFERROR(__xludf.DUMMYFUNCTION("""COMPUTED_VALUE"""),923.01)</f>
        <v>923.01</v>
      </c>
      <c r="M67" s="2">
        <f>IFERROR(__xludf.DUMMYFUNCTION("""COMPUTED_VALUE"""),45751.66666666667)</f>
        <v>45751.66667</v>
      </c>
      <c r="N67" s="1">
        <f>IFERROR(__xludf.DUMMYFUNCTION("""COMPUTED_VALUE"""),3.1691067E8)</f>
        <v>316910670</v>
      </c>
    </row>
    <row r="68">
      <c r="A68" s="2">
        <f>IFERROR(__xludf.DUMMYFUNCTION("""COMPUTED_VALUE"""),45758.66666666667)</f>
        <v>45758.66667</v>
      </c>
      <c r="B68" s="1">
        <f>IFERROR(__xludf.DUMMYFUNCTION("""COMPUTED_VALUE"""),897.8)</f>
        <v>897.8</v>
      </c>
      <c r="D68" s="2">
        <f>IFERROR(__xludf.DUMMYFUNCTION("""COMPUTED_VALUE"""),45758.66666666667)</f>
        <v>45758.66667</v>
      </c>
      <c r="E68" s="1">
        <f>IFERROR(__xludf.DUMMYFUNCTION("""COMPUTED_VALUE"""),937.87)</f>
        <v>937.87</v>
      </c>
      <c r="G68" s="2">
        <f>IFERROR(__xludf.DUMMYFUNCTION("""COMPUTED_VALUE"""),45758.66666666667)</f>
        <v>45758.66667</v>
      </c>
      <c r="H68" s="1">
        <f>IFERROR(__xludf.DUMMYFUNCTION("""COMPUTED_VALUE"""),885.12)</f>
        <v>885.12</v>
      </c>
      <c r="J68" s="2">
        <f>IFERROR(__xludf.DUMMYFUNCTION("""COMPUTED_VALUE"""),45758.66666666667)</f>
        <v>45758.66667</v>
      </c>
      <c r="K68" s="1">
        <f>IFERROR(__xludf.DUMMYFUNCTION("""COMPUTED_VALUE"""),932.81)</f>
        <v>932.81</v>
      </c>
      <c r="M68" s="2">
        <f>IFERROR(__xludf.DUMMYFUNCTION("""COMPUTED_VALUE"""),45758.66666666667)</f>
        <v>45758.66667</v>
      </c>
      <c r="N68" s="1">
        <f>IFERROR(__xludf.DUMMYFUNCTION("""COMPUTED_VALUE"""),3.61655765E8)</f>
        <v>361655765</v>
      </c>
    </row>
    <row r="69">
      <c r="A69" s="2">
        <f>IFERROR(__xludf.DUMMYFUNCTION("""COMPUTED_VALUE"""),45764.66666666667)</f>
        <v>45764.66667</v>
      </c>
      <c r="B69" s="1">
        <f>IFERROR(__xludf.DUMMYFUNCTION("""COMPUTED_VALUE"""),933.38)</f>
        <v>933.38</v>
      </c>
      <c r="D69" s="2">
        <f>IFERROR(__xludf.DUMMYFUNCTION("""COMPUTED_VALUE"""),45764.66666666667)</f>
        <v>45764.66667</v>
      </c>
      <c r="E69" s="1">
        <f>IFERROR(__xludf.DUMMYFUNCTION("""COMPUTED_VALUE"""),948.82)</f>
        <v>948.82</v>
      </c>
      <c r="G69" s="2">
        <f>IFERROR(__xludf.DUMMYFUNCTION("""COMPUTED_VALUE"""),45764.66666666667)</f>
        <v>45764.66667</v>
      </c>
      <c r="H69" s="1">
        <f>IFERROR(__xludf.DUMMYFUNCTION("""COMPUTED_VALUE"""),921.33)</f>
        <v>921.33</v>
      </c>
      <c r="J69" s="2">
        <f>IFERROR(__xludf.DUMMYFUNCTION("""COMPUTED_VALUE"""),45764.66666666667)</f>
        <v>45764.66667</v>
      </c>
      <c r="K69" s="1">
        <f>IFERROR(__xludf.DUMMYFUNCTION("""COMPUTED_VALUE"""),940.09)</f>
        <v>940.09</v>
      </c>
      <c r="M69" s="2">
        <f>IFERROR(__xludf.DUMMYFUNCTION("""COMPUTED_VALUE"""),45764.66666666667)</f>
        <v>45764.66667</v>
      </c>
      <c r="N69" s="1">
        <f>IFERROR(__xludf.DUMMYFUNCTION("""COMPUTED_VALUE"""),1.71666664E8)</f>
        <v>171666664</v>
      </c>
    </row>
    <row r="70">
      <c r="A70" s="2">
        <f>IFERROR(__xludf.DUMMYFUNCTION("""COMPUTED_VALUE"""),45772.66666666667)</f>
        <v>45772.66667</v>
      </c>
      <c r="B70" s="1">
        <f>IFERROR(__xludf.DUMMYFUNCTION("""COMPUTED_VALUE"""),941.54)</f>
        <v>941.54</v>
      </c>
      <c r="D70" s="2">
        <f>IFERROR(__xludf.DUMMYFUNCTION("""COMPUTED_VALUE"""),45772.66666666667)</f>
        <v>45772.66667</v>
      </c>
      <c r="E70" s="1">
        <f>IFERROR(__xludf.DUMMYFUNCTION("""COMPUTED_VALUE"""),953.9)</f>
        <v>953.9</v>
      </c>
      <c r="G70" s="2">
        <f>IFERROR(__xludf.DUMMYFUNCTION("""COMPUTED_VALUE"""),45772.66666666667)</f>
        <v>45772.66667</v>
      </c>
      <c r="H70" s="1">
        <f>IFERROR(__xludf.DUMMYFUNCTION("""COMPUTED_VALUE"""),900.07)</f>
        <v>900.07</v>
      </c>
      <c r="J70" s="2">
        <f>IFERROR(__xludf.DUMMYFUNCTION("""COMPUTED_VALUE"""),45772.66666666667)</f>
        <v>45772.66667</v>
      </c>
      <c r="K70" s="1">
        <f>IFERROR(__xludf.DUMMYFUNCTION("""COMPUTED_VALUE"""),909.84)</f>
        <v>909.84</v>
      </c>
      <c r="M70" s="2">
        <f>IFERROR(__xludf.DUMMYFUNCTION("""COMPUTED_VALUE"""),45772.66666666667)</f>
        <v>45772.66667</v>
      </c>
      <c r="N70" s="1">
        <f>IFERROR(__xludf.DUMMYFUNCTION("""COMPUTED_VALUE"""),2.52136623E8)</f>
        <v>252136623</v>
      </c>
    </row>
    <row r="71">
      <c r="A71" s="2">
        <f>IFERROR(__xludf.DUMMYFUNCTION("""COMPUTED_VALUE"""),45779.66666666667)</f>
        <v>45779.66667</v>
      </c>
      <c r="B71" s="1">
        <f>IFERROR(__xludf.DUMMYFUNCTION("""COMPUTED_VALUE"""),911.47)</f>
        <v>911.47</v>
      </c>
      <c r="D71" s="2">
        <f>IFERROR(__xludf.DUMMYFUNCTION("""COMPUTED_VALUE"""),45779.66666666667)</f>
        <v>45779.66667</v>
      </c>
      <c r="E71" s="1">
        <f>IFERROR(__xludf.DUMMYFUNCTION("""COMPUTED_VALUE"""),924.48)</f>
        <v>924.48</v>
      </c>
      <c r="G71" s="2">
        <f>IFERROR(__xludf.DUMMYFUNCTION("""COMPUTED_VALUE"""),45779.66666666667)</f>
        <v>45779.66667</v>
      </c>
      <c r="H71" s="1">
        <f>IFERROR(__xludf.DUMMYFUNCTION("""COMPUTED_VALUE"""),894.29)</f>
        <v>894.29</v>
      </c>
      <c r="J71" s="2">
        <f>IFERROR(__xludf.DUMMYFUNCTION("""COMPUTED_VALUE"""),45779.66666666667)</f>
        <v>45779.66667</v>
      </c>
      <c r="K71" s="1">
        <f>IFERROR(__xludf.DUMMYFUNCTION("""COMPUTED_VALUE"""),907.87)</f>
        <v>907.87</v>
      </c>
      <c r="M71" s="2">
        <f>IFERROR(__xludf.DUMMYFUNCTION("""COMPUTED_VALUE"""),45779.66666666667)</f>
        <v>45779.66667</v>
      </c>
      <c r="N71" s="1">
        <f>IFERROR(__xludf.DUMMYFUNCTION("""COMPUTED_VALUE"""),2.54484851E8)</f>
        <v>254484851</v>
      </c>
    </row>
    <row r="72">
      <c r="A72" s="2">
        <f>IFERROR(__xludf.DUMMYFUNCTION("""COMPUTED_VALUE"""),45786.66666666667)</f>
        <v>45786.66667</v>
      </c>
      <c r="B72" s="1">
        <f>IFERROR(__xludf.DUMMYFUNCTION("""COMPUTED_VALUE"""),908.54)</f>
        <v>908.54</v>
      </c>
      <c r="D72" s="2">
        <f>IFERROR(__xludf.DUMMYFUNCTION("""COMPUTED_VALUE"""),45786.66666666667)</f>
        <v>45786.66667</v>
      </c>
      <c r="E72" s="1">
        <f>IFERROR(__xludf.DUMMYFUNCTION("""COMPUTED_VALUE"""),912.78)</f>
        <v>912.78</v>
      </c>
      <c r="G72" s="2">
        <f>IFERROR(__xludf.DUMMYFUNCTION("""COMPUTED_VALUE"""),45786.66666666667)</f>
        <v>45786.66667</v>
      </c>
      <c r="H72" s="1">
        <f>IFERROR(__xludf.DUMMYFUNCTION("""COMPUTED_VALUE"""),893.07)</f>
        <v>893.07</v>
      </c>
      <c r="J72" s="2">
        <f>IFERROR(__xludf.DUMMYFUNCTION("""COMPUTED_VALUE"""),45786.66666666667)</f>
        <v>45786.66667</v>
      </c>
      <c r="K72" s="1">
        <f>IFERROR(__xludf.DUMMYFUNCTION("""COMPUTED_VALUE"""),893.29)</f>
        <v>893.29</v>
      </c>
      <c r="M72" s="2">
        <f>IFERROR(__xludf.DUMMYFUNCTION("""COMPUTED_VALUE"""),45786.66666666667)</f>
        <v>45786.66667</v>
      </c>
      <c r="N72" s="1">
        <f>IFERROR(__xludf.DUMMYFUNCTION("""COMPUTED_VALUE"""),2.73141817E8)</f>
        <v>273141817</v>
      </c>
    </row>
    <row r="73">
      <c r="A73" s="2">
        <f>IFERROR(__xludf.DUMMYFUNCTION("""COMPUTED_VALUE"""),45793.66666666667)</f>
        <v>45793.66667</v>
      </c>
      <c r="B73" s="1">
        <f>IFERROR(__xludf.DUMMYFUNCTION("""COMPUTED_VALUE"""),892.87)</f>
        <v>892.87</v>
      </c>
      <c r="D73" s="2">
        <f>IFERROR(__xludf.DUMMYFUNCTION("""COMPUTED_VALUE"""),45793.66666666667)</f>
        <v>45793.66667</v>
      </c>
      <c r="E73" s="1">
        <f>IFERROR(__xludf.DUMMYFUNCTION("""COMPUTED_VALUE"""),911.25)</f>
        <v>911.25</v>
      </c>
      <c r="G73" s="2">
        <f>IFERROR(__xludf.DUMMYFUNCTION("""COMPUTED_VALUE"""),45793.66666666667)</f>
        <v>45793.66667</v>
      </c>
      <c r="H73" s="1">
        <f>IFERROR(__xludf.DUMMYFUNCTION("""COMPUTED_VALUE"""),874.58)</f>
        <v>874.58</v>
      </c>
      <c r="J73" s="2">
        <f>IFERROR(__xludf.DUMMYFUNCTION("""COMPUTED_VALUE"""),45793.66666666667)</f>
        <v>45793.66667</v>
      </c>
      <c r="K73" s="1">
        <f>IFERROR(__xludf.DUMMYFUNCTION("""COMPUTED_VALUE"""),909.59)</f>
        <v>909.59</v>
      </c>
      <c r="M73" s="2">
        <f>IFERROR(__xludf.DUMMYFUNCTION("""COMPUTED_VALUE"""),45793.66666666667)</f>
        <v>45793.66667</v>
      </c>
      <c r="N73" s="1">
        <f>IFERROR(__xludf.DUMMYFUNCTION("""COMPUTED_VALUE"""),2.51637106E8)</f>
        <v>251637106</v>
      </c>
    </row>
    <row r="74">
      <c r="A74" s="2">
        <f>IFERROR(__xludf.DUMMYFUNCTION("""COMPUTED_VALUE"""),45800.66666666667)</f>
        <v>45800.66667</v>
      </c>
      <c r="B74" s="1">
        <f>IFERROR(__xludf.DUMMYFUNCTION("""COMPUTED_VALUE"""),909.43)</f>
        <v>909.43</v>
      </c>
      <c r="D74" s="2">
        <f>IFERROR(__xludf.DUMMYFUNCTION("""COMPUTED_VALUE"""),45800.66666666667)</f>
        <v>45800.66667</v>
      </c>
      <c r="E74" s="1">
        <f>IFERROR(__xludf.DUMMYFUNCTION("""COMPUTED_VALUE"""),910.59)</f>
        <v>910.59</v>
      </c>
      <c r="G74" s="2">
        <f>IFERROR(__xludf.DUMMYFUNCTION("""COMPUTED_VALUE"""),45800.66666666667)</f>
        <v>45800.66667</v>
      </c>
      <c r="H74" s="1">
        <f>IFERROR(__xludf.DUMMYFUNCTION("""COMPUTED_VALUE"""),888.35)</f>
        <v>888.35</v>
      </c>
      <c r="J74" s="2">
        <f>IFERROR(__xludf.DUMMYFUNCTION("""COMPUTED_VALUE"""),45800.66666666667)</f>
        <v>45800.66667</v>
      </c>
      <c r="K74" s="1">
        <f>IFERROR(__xludf.DUMMYFUNCTION("""COMPUTED_VALUE"""),899.73)</f>
        <v>899.73</v>
      </c>
      <c r="M74" s="2">
        <f>IFERROR(__xludf.DUMMYFUNCTION("""COMPUTED_VALUE"""),45800.66666666667)</f>
        <v>45800.66667</v>
      </c>
      <c r="N74" s="1">
        <f>IFERROR(__xludf.DUMMYFUNCTION("""COMPUTED_VALUE"""),2.02704183E8)</f>
        <v>202704183</v>
      </c>
    </row>
    <row r="75">
      <c r="A75" s="2">
        <f>IFERROR(__xludf.DUMMYFUNCTION("""COMPUTED_VALUE"""),45807.66666666667)</f>
        <v>45807.66667</v>
      </c>
      <c r="B75" s="1">
        <f>IFERROR(__xludf.DUMMYFUNCTION("""COMPUTED_VALUE"""),901.83)</f>
        <v>901.83</v>
      </c>
      <c r="D75" s="2">
        <f>IFERROR(__xludf.DUMMYFUNCTION("""COMPUTED_VALUE"""),45807.66666666667)</f>
        <v>45807.66667</v>
      </c>
      <c r="E75" s="1">
        <f>IFERROR(__xludf.DUMMYFUNCTION("""COMPUTED_VALUE"""),912.71)</f>
        <v>912.71</v>
      </c>
      <c r="G75" s="2">
        <f>IFERROR(__xludf.DUMMYFUNCTION("""COMPUTED_VALUE"""),45807.66666666667)</f>
        <v>45807.66667</v>
      </c>
      <c r="H75" s="1">
        <f>IFERROR(__xludf.DUMMYFUNCTION("""COMPUTED_VALUE"""),892.92)</f>
        <v>892.92</v>
      </c>
      <c r="J75" s="2">
        <f>IFERROR(__xludf.DUMMYFUNCTION("""COMPUTED_VALUE"""),45807.66666666667)</f>
        <v>45807.66667</v>
      </c>
      <c r="K75" s="1">
        <f>IFERROR(__xludf.DUMMYFUNCTION("""COMPUTED_VALUE"""),909.3)</f>
        <v>909.3</v>
      </c>
      <c r="M75" s="2">
        <f>IFERROR(__xludf.DUMMYFUNCTION("""COMPUTED_VALUE"""),45807.66666666667)</f>
        <v>45807.66667</v>
      </c>
      <c r="N75" s="1">
        <f>IFERROR(__xludf.DUMMYFUNCTION("""COMPUTED_VALUE"""),2.09654515E8)</f>
        <v>209654515</v>
      </c>
    </row>
    <row r="76">
      <c r="A76" s="2">
        <f>IFERROR(__xludf.DUMMYFUNCTION("""COMPUTED_VALUE"""),45814.66666666667)</f>
        <v>45814.66667</v>
      </c>
      <c r="B76" s="1">
        <f>IFERROR(__xludf.DUMMYFUNCTION("""COMPUTED_VALUE"""),906.98)</f>
        <v>906.98</v>
      </c>
      <c r="D76" s="2">
        <f>IFERROR(__xludf.DUMMYFUNCTION("""COMPUTED_VALUE"""),45814.66666666667)</f>
        <v>45814.66667</v>
      </c>
      <c r="E76" s="1">
        <f>IFERROR(__xludf.DUMMYFUNCTION("""COMPUTED_VALUE"""),909.16)</f>
        <v>909.16</v>
      </c>
      <c r="G76" s="2">
        <f>IFERROR(__xludf.DUMMYFUNCTION("""COMPUTED_VALUE"""),45814.66666666667)</f>
        <v>45814.66667</v>
      </c>
      <c r="H76" s="1">
        <f>IFERROR(__xludf.DUMMYFUNCTION("""COMPUTED_VALUE"""),893.7)</f>
        <v>893.7</v>
      </c>
      <c r="J76" s="2">
        <f>IFERROR(__xludf.DUMMYFUNCTION("""COMPUTED_VALUE"""),45814.66666666667)</f>
        <v>45814.66667</v>
      </c>
      <c r="K76" s="1">
        <f>IFERROR(__xludf.DUMMYFUNCTION("""COMPUTED_VALUE"""),899.06)</f>
        <v>899.06</v>
      </c>
      <c r="M76" s="2">
        <f>IFERROR(__xludf.DUMMYFUNCTION("""COMPUTED_VALUE"""),45814.66666666667)</f>
        <v>45814.66667</v>
      </c>
      <c r="N76" s="1">
        <f>IFERROR(__xludf.DUMMYFUNCTION("""COMPUTED_VALUE"""),2.26354331E8)</f>
        <v>226354331</v>
      </c>
    </row>
    <row r="77">
      <c r="A77" s="2">
        <f>IFERROR(__xludf.DUMMYFUNCTION("""COMPUTED_VALUE"""),45821.66666666667)</f>
        <v>45821.66667</v>
      </c>
      <c r="B77" s="1">
        <f>IFERROR(__xludf.DUMMYFUNCTION("""COMPUTED_VALUE"""),898.16)</f>
        <v>898.16</v>
      </c>
      <c r="D77" s="2">
        <f>IFERROR(__xludf.DUMMYFUNCTION("""COMPUTED_VALUE"""),45821.66666666667)</f>
        <v>45821.66667</v>
      </c>
      <c r="E77" s="1">
        <f>IFERROR(__xludf.DUMMYFUNCTION("""COMPUTED_VALUE"""),912.95)</f>
        <v>912.95</v>
      </c>
      <c r="G77" s="2">
        <f>IFERROR(__xludf.DUMMYFUNCTION("""COMPUTED_VALUE"""),45821.66666666667)</f>
        <v>45821.66667</v>
      </c>
      <c r="H77" s="1">
        <f>IFERROR(__xludf.DUMMYFUNCTION("""COMPUTED_VALUE"""),895.11)</f>
        <v>895.11</v>
      </c>
      <c r="J77" s="2">
        <f>IFERROR(__xludf.DUMMYFUNCTION("""COMPUTED_VALUE"""),45821.66666666667)</f>
        <v>45821.66667</v>
      </c>
      <c r="K77" s="1">
        <f>IFERROR(__xludf.DUMMYFUNCTION("""COMPUTED_VALUE"""),899.04)</f>
        <v>899.04</v>
      </c>
      <c r="M77" s="2">
        <f>IFERROR(__xludf.DUMMYFUNCTION("""COMPUTED_VALUE"""),45821.66666666667)</f>
        <v>45821.66667</v>
      </c>
      <c r="N77" s="1">
        <f>IFERROR(__xludf.DUMMYFUNCTION("""COMPUTED_VALUE"""),2.26707625E8)</f>
        <v>226707625</v>
      </c>
    </row>
    <row r="78">
      <c r="A78" s="2">
        <f>IFERROR(__xludf.DUMMYFUNCTION("""COMPUTED_VALUE"""),45828.66666666667)</f>
        <v>45828.66667</v>
      </c>
      <c r="B78" s="1">
        <f>IFERROR(__xludf.DUMMYFUNCTION("""COMPUTED_VALUE"""),901.49)</f>
        <v>901.49</v>
      </c>
      <c r="D78" s="2">
        <f>IFERROR(__xludf.DUMMYFUNCTION("""COMPUTED_VALUE"""),45828.66666666667)</f>
        <v>45828.66667</v>
      </c>
      <c r="E78" s="1">
        <f>IFERROR(__xludf.DUMMYFUNCTION("""COMPUTED_VALUE"""),908.07)</f>
        <v>908.07</v>
      </c>
      <c r="G78" s="2">
        <f>IFERROR(__xludf.DUMMYFUNCTION("""COMPUTED_VALUE"""),45828.66666666667)</f>
        <v>45828.66667</v>
      </c>
      <c r="H78" s="1">
        <f>IFERROR(__xludf.DUMMYFUNCTION("""COMPUTED_VALUE"""),882.7)</f>
        <v>882.7</v>
      </c>
      <c r="J78" s="2">
        <f>IFERROR(__xludf.DUMMYFUNCTION("""COMPUTED_VALUE"""),45828.66666666667)</f>
        <v>45828.66667</v>
      </c>
      <c r="K78" s="1">
        <f>IFERROR(__xludf.DUMMYFUNCTION("""COMPUTED_VALUE"""),883.08)</f>
        <v>883.08</v>
      </c>
      <c r="M78" s="2">
        <f>IFERROR(__xludf.DUMMYFUNCTION("""COMPUTED_VALUE"""),45828.66666666667)</f>
        <v>45828.66667</v>
      </c>
      <c r="N78" s="1">
        <f>IFERROR(__xludf.DUMMYFUNCTION("""COMPUTED_VALUE"""),2.51702022E8)</f>
        <v>251702022</v>
      </c>
    </row>
    <row r="79">
      <c r="A79" s="2">
        <f>IFERROR(__xludf.DUMMYFUNCTION("""COMPUTED_VALUE"""),45835.66666666667)</f>
        <v>45835.66667</v>
      </c>
      <c r="B79" s="1">
        <f>IFERROR(__xludf.DUMMYFUNCTION("""COMPUTED_VALUE"""),885.44)</f>
        <v>885.44</v>
      </c>
      <c r="D79" s="2">
        <f>IFERROR(__xludf.DUMMYFUNCTION("""COMPUTED_VALUE"""),45835.66666666667)</f>
        <v>45835.66667</v>
      </c>
      <c r="E79" s="1">
        <f>IFERROR(__xludf.DUMMYFUNCTION("""COMPUTED_VALUE"""),898.43)</f>
        <v>898.43</v>
      </c>
      <c r="G79" s="2">
        <f>IFERROR(__xludf.DUMMYFUNCTION("""COMPUTED_VALUE"""),45835.66666666667)</f>
        <v>45835.66667</v>
      </c>
      <c r="H79" s="1">
        <f>IFERROR(__xludf.DUMMYFUNCTION("""COMPUTED_VALUE"""),879.94)</f>
        <v>879.94</v>
      </c>
      <c r="J79" s="2">
        <f>IFERROR(__xludf.DUMMYFUNCTION("""COMPUTED_VALUE"""),45835.66666666667)</f>
        <v>45835.66667</v>
      </c>
      <c r="K79" s="1">
        <f>IFERROR(__xludf.DUMMYFUNCTION("""COMPUTED_VALUE"""),894.63)</f>
        <v>894.63</v>
      </c>
      <c r="M79" s="2">
        <f>IFERROR(__xludf.DUMMYFUNCTION("""COMPUTED_VALUE"""),45835.66666666667)</f>
        <v>45835.66667</v>
      </c>
      <c r="N79" s="1">
        <f>IFERROR(__xludf.DUMMYFUNCTION("""COMPUTED_VALUE"""),2.82155144E8)</f>
        <v>282155144</v>
      </c>
    </row>
    <row r="80">
      <c r="A80" s="2">
        <f>IFERROR(__xludf.DUMMYFUNCTION("""COMPUTED_VALUE"""),45841.54166666667)</f>
        <v>45841.54167</v>
      </c>
      <c r="B80" s="1">
        <f>IFERROR(__xludf.DUMMYFUNCTION("""COMPUTED_VALUE"""),893.79)</f>
        <v>893.79</v>
      </c>
      <c r="D80" s="2">
        <f>IFERROR(__xludf.DUMMYFUNCTION("""COMPUTED_VALUE"""),45841.54166666667)</f>
        <v>45841.54167</v>
      </c>
      <c r="E80" s="1">
        <f>IFERROR(__xludf.DUMMYFUNCTION("""COMPUTED_VALUE"""),924.74)</f>
        <v>924.74</v>
      </c>
      <c r="G80" s="2">
        <f>IFERROR(__xludf.DUMMYFUNCTION("""COMPUTED_VALUE"""),45841.54166666667)</f>
        <v>45841.54167</v>
      </c>
      <c r="H80" s="1">
        <f>IFERROR(__xludf.DUMMYFUNCTION("""COMPUTED_VALUE"""),892.88)</f>
        <v>892.88</v>
      </c>
      <c r="J80" s="2">
        <f>IFERROR(__xludf.DUMMYFUNCTION("""COMPUTED_VALUE"""),45841.54166666667)</f>
        <v>45841.54167</v>
      </c>
      <c r="K80" s="1">
        <f>IFERROR(__xludf.DUMMYFUNCTION("""COMPUTED_VALUE"""),915.14)</f>
        <v>915.14</v>
      </c>
      <c r="M80" s="2">
        <f>IFERROR(__xludf.DUMMYFUNCTION("""COMPUTED_VALUE"""),45841.54166666667)</f>
        <v>45841.54167</v>
      </c>
      <c r="N80" s="1">
        <f>IFERROR(__xludf.DUMMYFUNCTION("""COMPUTED_VALUE"""),1.7883417E8)</f>
        <v>178834170</v>
      </c>
    </row>
    <row r="81">
      <c r="A81" s="2">
        <f>IFERROR(__xludf.DUMMYFUNCTION("""COMPUTED_VALUE"""),45849.66666666667)</f>
        <v>45849.66667</v>
      </c>
      <c r="B81" s="1">
        <f>IFERROR(__xludf.DUMMYFUNCTION("""COMPUTED_VALUE"""),915.85)</f>
        <v>915.85</v>
      </c>
      <c r="D81" s="2">
        <f>IFERROR(__xludf.DUMMYFUNCTION("""COMPUTED_VALUE"""),45849.66666666667)</f>
        <v>45849.66667</v>
      </c>
      <c r="E81" s="1">
        <f>IFERROR(__xludf.DUMMYFUNCTION("""COMPUTED_VALUE"""),915.85)</f>
        <v>915.85</v>
      </c>
      <c r="G81" s="2">
        <f>IFERROR(__xludf.DUMMYFUNCTION("""COMPUTED_VALUE"""),45849.66666666667)</f>
        <v>45849.66667</v>
      </c>
      <c r="H81" s="1">
        <f>IFERROR(__xludf.DUMMYFUNCTION("""COMPUTED_VALUE"""),889.18)</f>
        <v>889.18</v>
      </c>
      <c r="J81" s="2">
        <f>IFERROR(__xludf.DUMMYFUNCTION("""COMPUTED_VALUE"""),45849.66666666667)</f>
        <v>45849.66667</v>
      </c>
      <c r="K81" s="1">
        <f>IFERROR(__xludf.DUMMYFUNCTION("""COMPUTED_VALUE"""),899.33)</f>
        <v>899.33</v>
      </c>
      <c r="M81" s="2">
        <f>IFERROR(__xludf.DUMMYFUNCTION("""COMPUTED_VALUE"""),45849.66666666667)</f>
        <v>45849.66667</v>
      </c>
      <c r="N81" s="1">
        <f>IFERROR(__xludf.DUMMYFUNCTION("""COMPUTED_VALUE"""),2.49106129E8)</f>
        <v>249106129</v>
      </c>
    </row>
    <row r="82">
      <c r="A82" s="2">
        <f>IFERROR(__xludf.DUMMYFUNCTION("""COMPUTED_VALUE"""),45856.66666666667)</f>
        <v>45856.66667</v>
      </c>
      <c r="B82" s="1">
        <f>IFERROR(__xludf.DUMMYFUNCTION("""COMPUTED_VALUE"""),898.08)</f>
        <v>898.08</v>
      </c>
      <c r="D82" s="2">
        <f>IFERROR(__xludf.DUMMYFUNCTION("""COMPUTED_VALUE"""),45856.66666666667)</f>
        <v>45856.66667</v>
      </c>
      <c r="E82" s="1">
        <f>IFERROR(__xludf.DUMMYFUNCTION("""COMPUTED_VALUE"""),929.16)</f>
        <v>929.16</v>
      </c>
      <c r="G82" s="2">
        <f>IFERROR(__xludf.DUMMYFUNCTION("""COMPUTED_VALUE"""),45856.66666666667)</f>
        <v>45856.66667</v>
      </c>
      <c r="H82" s="1">
        <f>IFERROR(__xludf.DUMMYFUNCTION("""COMPUTED_VALUE"""),886.94)</f>
        <v>886.94</v>
      </c>
      <c r="J82" s="2">
        <f>IFERROR(__xludf.DUMMYFUNCTION("""COMPUTED_VALUE"""),45856.66666666667)</f>
        <v>45856.66667</v>
      </c>
      <c r="K82" s="1">
        <f>IFERROR(__xludf.DUMMYFUNCTION("""COMPUTED_VALUE"""),917.0)</f>
        <v>917</v>
      </c>
      <c r="M82" s="2">
        <f>IFERROR(__xludf.DUMMYFUNCTION("""COMPUTED_VALUE"""),45856.66666666667)</f>
        <v>45856.66667</v>
      </c>
      <c r="N82" s="1">
        <f>IFERROR(__xludf.DUMMYFUNCTION("""COMPUTED_VALUE"""),2.4067188E8)</f>
        <v>240671880</v>
      </c>
    </row>
    <row r="83">
      <c r="A83" s="2">
        <f>IFERROR(__xludf.DUMMYFUNCTION("""COMPUTED_VALUE"""),45863.66666666667)</f>
        <v>45863.66667</v>
      </c>
      <c r="B83" s="1">
        <f>IFERROR(__xludf.DUMMYFUNCTION("""COMPUTED_VALUE"""),916.55)</f>
        <v>916.55</v>
      </c>
      <c r="D83" s="2">
        <f>IFERROR(__xludf.DUMMYFUNCTION("""COMPUTED_VALUE"""),45863.66666666667)</f>
        <v>45863.66667</v>
      </c>
      <c r="E83" s="1">
        <f>IFERROR(__xludf.DUMMYFUNCTION("""COMPUTED_VALUE"""),927.98)</f>
        <v>927.98</v>
      </c>
      <c r="G83" s="2">
        <f>IFERROR(__xludf.DUMMYFUNCTION("""COMPUTED_VALUE"""),45863.66666666667)</f>
        <v>45863.66667</v>
      </c>
      <c r="H83" s="1">
        <f>IFERROR(__xludf.DUMMYFUNCTION("""COMPUTED_VALUE"""),906.85)</f>
        <v>906.85</v>
      </c>
      <c r="J83" s="2">
        <f>IFERROR(__xludf.DUMMYFUNCTION("""COMPUTED_VALUE"""),45863.66666666667)</f>
        <v>45863.66667</v>
      </c>
      <c r="K83" s="1">
        <f>IFERROR(__xludf.DUMMYFUNCTION("""COMPUTED_VALUE"""),915.6)</f>
        <v>915.6</v>
      </c>
      <c r="M83" s="2">
        <f>IFERROR(__xludf.DUMMYFUNCTION("""COMPUTED_VALUE"""),45863.66666666667)</f>
        <v>45863.66667</v>
      </c>
      <c r="N83" s="1">
        <f>IFERROR(__xludf.DUMMYFUNCTION("""COMPUTED_VALUE"""),2.35417378E8)</f>
        <v>235417378</v>
      </c>
    </row>
    <row r="84">
      <c r="A84" s="2">
        <f>IFERROR(__xludf.DUMMYFUNCTION("""COMPUTED_VALUE"""),45870.66666666667)</f>
        <v>45870.66667</v>
      </c>
      <c r="B84" s="1">
        <f>IFERROR(__xludf.DUMMYFUNCTION("""COMPUTED_VALUE"""),912.6)</f>
        <v>912.6</v>
      </c>
      <c r="D84" s="2">
        <f>IFERROR(__xludf.DUMMYFUNCTION("""COMPUTED_VALUE"""),45870.66666666667)</f>
        <v>45870.66667</v>
      </c>
      <c r="E84" s="1">
        <f>IFERROR(__xludf.DUMMYFUNCTION("""COMPUTED_VALUE"""),921.42)</f>
        <v>921.42</v>
      </c>
      <c r="G84" s="2">
        <f>IFERROR(__xludf.DUMMYFUNCTION("""COMPUTED_VALUE"""),45870.66666666667)</f>
        <v>45870.66667</v>
      </c>
      <c r="H84" s="1">
        <f>IFERROR(__xludf.DUMMYFUNCTION("""COMPUTED_VALUE"""),889.41)</f>
        <v>889.41</v>
      </c>
      <c r="J84" s="2">
        <f>IFERROR(__xludf.DUMMYFUNCTION("""COMPUTED_VALUE"""),45870.66666666667)</f>
        <v>45870.66667</v>
      </c>
      <c r="K84" s="1">
        <f>IFERROR(__xludf.DUMMYFUNCTION("""COMPUTED_VALUE"""),901.59)</f>
        <v>901.59</v>
      </c>
      <c r="M84" s="2">
        <f>IFERROR(__xludf.DUMMYFUNCTION("""COMPUTED_VALUE"""),45870.66666666667)</f>
        <v>45870.66667</v>
      </c>
      <c r="N84" s="1">
        <f>IFERROR(__xludf.DUMMYFUNCTION("""COMPUTED_VALUE"""),2.35789243E8)</f>
        <v>235789243</v>
      </c>
    </row>
    <row r="85">
      <c r="A85" s="2">
        <f>IFERROR(__xludf.DUMMYFUNCTION("""COMPUTED_VALUE"""),45877.66666666667)</f>
        <v>45877.66667</v>
      </c>
      <c r="B85" s="1">
        <f>IFERROR(__xludf.DUMMYFUNCTION("""COMPUTED_VALUE"""),899.85)</f>
        <v>899.85</v>
      </c>
      <c r="D85" s="2">
        <f>IFERROR(__xludf.DUMMYFUNCTION("""COMPUTED_VALUE"""),45877.66666666667)</f>
        <v>45877.66667</v>
      </c>
      <c r="E85" s="1">
        <f>IFERROR(__xludf.DUMMYFUNCTION("""COMPUTED_VALUE"""),939.32)</f>
        <v>939.32</v>
      </c>
      <c r="G85" s="2">
        <f>IFERROR(__xludf.DUMMYFUNCTION("""COMPUTED_VALUE"""),45877.66666666667)</f>
        <v>45877.66667</v>
      </c>
      <c r="H85" s="1">
        <f>IFERROR(__xludf.DUMMYFUNCTION("""COMPUTED_VALUE"""),898.29)</f>
        <v>898.29</v>
      </c>
      <c r="J85" s="2">
        <f>IFERROR(__xludf.DUMMYFUNCTION("""COMPUTED_VALUE"""),45877.66666666667)</f>
        <v>45877.66667</v>
      </c>
      <c r="K85" s="1">
        <f>IFERROR(__xludf.DUMMYFUNCTION("""COMPUTED_VALUE"""),934.77)</f>
        <v>934.77</v>
      </c>
      <c r="M85" s="2">
        <f>IFERROR(__xludf.DUMMYFUNCTION("""COMPUTED_VALUE"""),45877.66666666667)</f>
        <v>45877.66667</v>
      </c>
      <c r="N85" s="1">
        <f>IFERROR(__xludf.DUMMYFUNCTION("""COMPUTED_VALUE"""),2.39479082E8)</f>
        <v>239479082</v>
      </c>
    </row>
    <row r="86">
      <c r="A86" s="2">
        <f>IFERROR(__xludf.DUMMYFUNCTION("""COMPUTED_VALUE"""),45884.66666666667)</f>
        <v>45884.66667</v>
      </c>
      <c r="B86" s="1">
        <f>IFERROR(__xludf.DUMMYFUNCTION("""COMPUTED_VALUE"""),934.79)</f>
        <v>934.79</v>
      </c>
      <c r="D86" s="2">
        <f>IFERROR(__xludf.DUMMYFUNCTION("""COMPUTED_VALUE"""),45884.66666666667)</f>
        <v>45884.66667</v>
      </c>
      <c r="E86" s="1">
        <f>IFERROR(__xludf.DUMMYFUNCTION("""COMPUTED_VALUE"""),950.19)</f>
        <v>950.19</v>
      </c>
      <c r="G86" s="2">
        <f>IFERROR(__xludf.DUMMYFUNCTION("""COMPUTED_VALUE"""),45884.66666666667)</f>
        <v>45884.66667</v>
      </c>
      <c r="H86" s="1">
        <f>IFERROR(__xludf.DUMMYFUNCTION("""COMPUTED_VALUE"""),927.66)</f>
        <v>927.66</v>
      </c>
      <c r="J86" s="2">
        <f>IFERROR(__xludf.DUMMYFUNCTION("""COMPUTED_VALUE"""),45884.66666666667)</f>
        <v>45884.66667</v>
      </c>
      <c r="K86" s="1">
        <f>IFERROR(__xludf.DUMMYFUNCTION("""COMPUTED_VALUE"""),945.55)</f>
        <v>945.55</v>
      </c>
      <c r="M86" s="2">
        <f>IFERROR(__xludf.DUMMYFUNCTION("""COMPUTED_VALUE"""),45884.66666666667)</f>
        <v>45884.66667</v>
      </c>
      <c r="N86" s="1">
        <f>IFERROR(__xludf.DUMMYFUNCTION("""COMPUTED_VALUE"""),1.94954431E8)</f>
        <v>194954431</v>
      </c>
    </row>
    <row r="87">
      <c r="A87" s="2">
        <f>IFERROR(__xludf.DUMMYFUNCTION("""COMPUTED_VALUE"""),45891.66666666667)</f>
        <v>45891.66667</v>
      </c>
      <c r="B87" s="1">
        <f>IFERROR(__xludf.DUMMYFUNCTION("""COMPUTED_VALUE"""),945.93)</f>
        <v>945.93</v>
      </c>
      <c r="D87" s="2">
        <f>IFERROR(__xludf.DUMMYFUNCTION("""COMPUTED_VALUE"""),45891.66666666667)</f>
        <v>45891.66667</v>
      </c>
      <c r="E87" s="1">
        <f>IFERROR(__xludf.DUMMYFUNCTION("""COMPUTED_VALUE"""),970.63)</f>
        <v>970.63</v>
      </c>
      <c r="G87" s="2">
        <f>IFERROR(__xludf.DUMMYFUNCTION("""COMPUTED_VALUE"""),45891.66666666667)</f>
        <v>45891.66667</v>
      </c>
      <c r="H87" s="1">
        <f>IFERROR(__xludf.DUMMYFUNCTION("""COMPUTED_VALUE"""),937.5)</f>
        <v>937.5</v>
      </c>
      <c r="J87" s="2">
        <f>IFERROR(__xludf.DUMMYFUNCTION("""COMPUTED_VALUE"""),45891.66666666667)</f>
        <v>45891.66667</v>
      </c>
      <c r="K87" s="1">
        <f>IFERROR(__xludf.DUMMYFUNCTION("""COMPUTED_VALUE"""),945.65)</f>
        <v>945.65</v>
      </c>
      <c r="M87" s="2">
        <f>IFERROR(__xludf.DUMMYFUNCTION("""COMPUTED_VALUE"""),45891.66666666667)</f>
        <v>45891.66667</v>
      </c>
      <c r="N87" s="1">
        <f>IFERROR(__xludf.DUMMYFUNCTION("""COMPUTED_VALUE"""),1.99666585E8)</f>
        <v>199666585</v>
      </c>
    </row>
    <row r="88">
      <c r="A88" s="2">
        <f>IFERROR(__xludf.DUMMYFUNCTION("""COMPUTED_VALUE"""),45898.66666666667)</f>
        <v>45898.66667</v>
      </c>
      <c r="B88" s="1">
        <f>IFERROR(__xludf.DUMMYFUNCTION("""COMPUTED_VALUE"""),936.85)</f>
        <v>936.85</v>
      </c>
      <c r="D88" s="2">
        <f>IFERROR(__xludf.DUMMYFUNCTION("""COMPUTED_VALUE"""),45898.66666666667)</f>
        <v>45898.66667</v>
      </c>
      <c r="E88" s="1">
        <f>IFERROR(__xludf.DUMMYFUNCTION("""COMPUTED_VALUE"""),937.14)</f>
        <v>937.14</v>
      </c>
      <c r="G88" s="2">
        <f>IFERROR(__xludf.DUMMYFUNCTION("""COMPUTED_VALUE"""),45898.66666666667)</f>
        <v>45898.66667</v>
      </c>
      <c r="H88" s="1">
        <f>IFERROR(__xludf.DUMMYFUNCTION("""COMPUTED_VALUE"""),911.36)</f>
        <v>911.36</v>
      </c>
      <c r="J88" s="2">
        <f>IFERROR(__xludf.DUMMYFUNCTION("""COMPUTED_VALUE"""),45898.66666666667)</f>
        <v>45898.66667</v>
      </c>
      <c r="K88" s="1">
        <f>IFERROR(__xludf.DUMMYFUNCTION("""COMPUTED_VALUE"""),922.59)</f>
        <v>922.59</v>
      </c>
      <c r="M88" s="2">
        <f>IFERROR(__xludf.DUMMYFUNCTION("""COMPUTED_VALUE"""),45898.66666666667)</f>
        <v>45898.66667</v>
      </c>
      <c r="N88" s="1">
        <f>IFERROR(__xludf.DUMMYFUNCTION("""COMPUTED_VALUE"""),3.63415505E8)</f>
        <v>363415505</v>
      </c>
    </row>
    <row r="89">
      <c r="A89" s="2">
        <f>IFERROR(__xludf.DUMMYFUNCTION("""COMPUTED_VALUE"""),45905.66666666667)</f>
        <v>45905.66667</v>
      </c>
      <c r="B89" s="1">
        <f>IFERROR(__xludf.DUMMYFUNCTION("""COMPUTED_VALUE"""),940.76)</f>
        <v>940.76</v>
      </c>
      <c r="D89" s="2">
        <f>IFERROR(__xludf.DUMMYFUNCTION("""COMPUTED_VALUE"""),45905.66666666667)</f>
        <v>45905.66667</v>
      </c>
      <c r="E89" s="1">
        <f>IFERROR(__xludf.DUMMYFUNCTION("""COMPUTED_VALUE"""),943.67)</f>
        <v>943.67</v>
      </c>
      <c r="G89" s="2">
        <f>IFERROR(__xludf.DUMMYFUNCTION("""COMPUTED_VALUE"""),45905.66666666667)</f>
        <v>45905.66667</v>
      </c>
      <c r="H89" s="1">
        <f>IFERROR(__xludf.DUMMYFUNCTION("""COMPUTED_VALUE"""),907.76)</f>
        <v>907.76</v>
      </c>
      <c r="J89" s="2">
        <f>IFERROR(__xludf.DUMMYFUNCTION("""COMPUTED_VALUE"""),45905.66666666667)</f>
        <v>45905.66667</v>
      </c>
      <c r="K89" s="1">
        <f>IFERROR(__xludf.DUMMYFUNCTION("""COMPUTED_VALUE"""),909.37)</f>
        <v>909.37</v>
      </c>
      <c r="M89" s="2">
        <f>IFERROR(__xludf.DUMMYFUNCTION("""COMPUTED_VALUE"""),45905.66666666667)</f>
        <v>45905.66667</v>
      </c>
      <c r="N89" s="1">
        <f>IFERROR(__xludf.DUMMYFUNCTION("""COMPUTED_VALUE"""),3.03483658E8)</f>
        <v>303483658</v>
      </c>
    </row>
    <row r="90">
      <c r="A90" s="2">
        <f>IFERROR(__xludf.DUMMYFUNCTION("""COMPUTED_VALUE"""),45912.66666666667)</f>
        <v>45912.66667</v>
      </c>
      <c r="B90" s="1">
        <f>IFERROR(__xludf.DUMMYFUNCTION("""COMPUTED_VALUE"""),906.58)</f>
        <v>906.58</v>
      </c>
      <c r="D90" s="2">
        <f>IFERROR(__xludf.DUMMYFUNCTION("""COMPUTED_VALUE"""),45912.66666666667)</f>
        <v>45912.66667</v>
      </c>
      <c r="E90" s="1">
        <f>IFERROR(__xludf.DUMMYFUNCTION("""COMPUTED_VALUE"""),906.58)</f>
        <v>906.58</v>
      </c>
      <c r="G90" s="2">
        <f>IFERROR(__xludf.DUMMYFUNCTION("""COMPUTED_VALUE"""),45912.66666666667)</f>
        <v>45912.66667</v>
      </c>
      <c r="H90" s="1">
        <f>IFERROR(__xludf.DUMMYFUNCTION("""COMPUTED_VALUE"""),888.6)</f>
        <v>888.6</v>
      </c>
      <c r="J90" s="2">
        <f>IFERROR(__xludf.DUMMYFUNCTION("""COMPUTED_VALUE"""),45912.66666666667)</f>
        <v>45912.66667</v>
      </c>
      <c r="K90" s="1">
        <f>IFERROR(__xludf.DUMMYFUNCTION("""COMPUTED_VALUE"""),896.47)</f>
        <v>896.47</v>
      </c>
      <c r="M90" s="2">
        <f>IFERROR(__xludf.DUMMYFUNCTION("""COMPUTED_VALUE"""),45912.66666666667)</f>
        <v>45912.66667</v>
      </c>
      <c r="N90" s="1">
        <f>IFERROR(__xludf.DUMMYFUNCTION("""COMPUTED_VALUE"""),2.75235808E8)</f>
        <v>275235808</v>
      </c>
    </row>
    <row r="91">
      <c r="A91" s="2">
        <f>IFERROR(__xludf.DUMMYFUNCTION("""COMPUTED_VALUE"""),45919.66666666667)</f>
        <v>45919.66667</v>
      </c>
      <c r="B91" s="1">
        <f>IFERROR(__xludf.DUMMYFUNCTION("""COMPUTED_VALUE"""),894.02)</f>
        <v>894.02</v>
      </c>
      <c r="D91" s="2">
        <f>IFERROR(__xludf.DUMMYFUNCTION("""COMPUTED_VALUE"""),45919.66666666667)</f>
        <v>45919.66667</v>
      </c>
      <c r="E91" s="1">
        <f>IFERROR(__xludf.DUMMYFUNCTION("""COMPUTED_VALUE"""),895.65)</f>
        <v>895.65</v>
      </c>
      <c r="G91" s="2">
        <f>IFERROR(__xludf.DUMMYFUNCTION("""COMPUTED_VALUE"""),45919.66666666667)</f>
        <v>45919.66667</v>
      </c>
      <c r="H91" s="1">
        <f>IFERROR(__xludf.DUMMYFUNCTION("""COMPUTED_VALUE"""),880.75)</f>
        <v>880.75</v>
      </c>
      <c r="J91" s="2">
        <f>IFERROR(__xludf.DUMMYFUNCTION("""COMPUTED_VALUE"""),45919.66666666667)</f>
        <v>45919.66667</v>
      </c>
      <c r="K91" s="1">
        <f>IFERROR(__xludf.DUMMYFUNCTION("""COMPUTED_VALUE"""),886.38)</f>
        <v>886.38</v>
      </c>
      <c r="M91" s="2">
        <f>IFERROR(__xludf.DUMMYFUNCTION("""COMPUTED_VALUE"""),45919.66666666667)</f>
        <v>45919.66667</v>
      </c>
      <c r="N91" s="1">
        <f>IFERROR(__xludf.DUMMYFUNCTION("""COMPUTED_VALUE"""),3.28183058E8)</f>
        <v>328183058</v>
      </c>
    </row>
  </sheetData>
  <drawing r:id="rId1"/>
</worksheet>
</file>