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tr">
        <f>IFERROR(__xludf.DUMMYFUNCTION("GOOGLEFINANCE(""DJUSTC"", ""open"", DATE(2024,1,1), TODAY(), ""WEEKLY"")"),"Date")</f>
        <v>Date</v>
      </c>
      <c r="B1" s="1" t="str">
        <f>IFERROR(__xludf.DUMMYFUNCTION("""COMPUTED_VALUE"""),"Open")</f>
        <v>Open</v>
      </c>
      <c r="D1" s="1" t="str">
        <f>IFERROR(__xludf.DUMMYFUNCTION("GOOGLEFINANCE(""DJUSTC"", ""high"", DATE(2024,1,1), TODAY(), ""WEEKLY"")"),"Date")</f>
        <v>Date</v>
      </c>
      <c r="E1" s="1" t="str">
        <f>IFERROR(__xludf.DUMMYFUNCTION("""COMPUTED_VALUE"""),"High")</f>
        <v>High</v>
      </c>
      <c r="G1" s="1" t="str">
        <f>IFERROR(__xludf.DUMMYFUNCTION("GOOGLEFINANCE(""DJUSTC"", ""low"", DATE(2024,1,1), TODAY(), ""WEEKLY"")"),"Date")</f>
        <v>Date</v>
      </c>
      <c r="H1" s="1" t="str">
        <f>IFERROR(__xludf.DUMMYFUNCTION("""COMPUTED_VALUE"""),"Low")</f>
        <v>Low</v>
      </c>
      <c r="J1" s="1" t="str">
        <f>IFERROR(__xludf.DUMMYFUNCTION("GOOGLEFINANCE(""DJUSTC"", ""close"", DATE(2024,1,1), TODAY(), ""WEEKLY"")"),"Date")</f>
        <v>Date</v>
      </c>
      <c r="K1" s="1" t="str">
        <f>IFERROR(__xludf.DUMMYFUNCTION("""COMPUTED_VALUE"""),"Close")</f>
        <v>Close</v>
      </c>
      <c r="M1" s="1" t="str">
        <f>IFERROR(__xludf.DUMMYFUNCTION("GOOGLEFINANCE(""DJUSTC"", ""volume"", DATE(2024,1,1), TODAY(), ""WEEKLY"")"),"Date")</f>
        <v>Date</v>
      </c>
      <c r="N1" s="1" t="str">
        <f>IFERROR(__xludf.DUMMYFUNCTION("""COMPUTED_VALUE"""),"Volume")</f>
        <v>Volume</v>
      </c>
    </row>
    <row r="2">
      <c r="A2" s="2">
        <f>IFERROR(__xludf.DUMMYFUNCTION("""COMPUTED_VALUE"""),45296.66666666667)</f>
        <v>45296.66667</v>
      </c>
      <c r="B2" s="1">
        <f>IFERROR(__xludf.DUMMYFUNCTION("""COMPUTED_VALUE"""),5011.13)</f>
        <v>5011.13</v>
      </c>
      <c r="D2" s="2">
        <f>IFERROR(__xludf.DUMMYFUNCTION("""COMPUTED_VALUE"""),45296.66666666667)</f>
        <v>45296.66667</v>
      </c>
      <c r="E2" s="1">
        <f>IFERROR(__xludf.DUMMYFUNCTION("""COMPUTED_VALUE"""),5022.18)</f>
        <v>5022.18</v>
      </c>
      <c r="G2" s="2">
        <f>IFERROR(__xludf.DUMMYFUNCTION("""COMPUTED_VALUE"""),45296.66666666667)</f>
        <v>45296.66667</v>
      </c>
      <c r="H2" s="1">
        <f>IFERROR(__xludf.DUMMYFUNCTION("""COMPUTED_VALUE"""),4864.32)</f>
        <v>4864.32</v>
      </c>
      <c r="J2" s="2">
        <f>IFERROR(__xludf.DUMMYFUNCTION("""COMPUTED_VALUE"""),45296.66666666667)</f>
        <v>45296.66667</v>
      </c>
      <c r="K2" s="1">
        <f>IFERROR(__xludf.DUMMYFUNCTION("""COMPUTED_VALUE"""),4884.24)</f>
        <v>4884.24</v>
      </c>
      <c r="M2" s="2">
        <f>IFERROR(__xludf.DUMMYFUNCTION("""COMPUTED_VALUE"""),45296.66666666667)</f>
        <v>45296.66667</v>
      </c>
      <c r="N2" s="1">
        <f>IFERROR(__xludf.DUMMYFUNCTION("""COMPUTED_VALUE"""),2.891877809E9)</f>
        <v>2891877809</v>
      </c>
    </row>
    <row r="3">
      <c r="A3" s="2">
        <f>IFERROR(__xludf.DUMMYFUNCTION("""COMPUTED_VALUE"""),45303.66666666667)</f>
        <v>45303.66667</v>
      </c>
      <c r="B3" s="1">
        <f>IFERROR(__xludf.DUMMYFUNCTION("""COMPUTED_VALUE"""),4913.24)</f>
        <v>4913.24</v>
      </c>
      <c r="D3" s="2">
        <f>IFERROR(__xludf.DUMMYFUNCTION("""COMPUTED_VALUE"""),45303.66666666667)</f>
        <v>45303.66667</v>
      </c>
      <c r="E3" s="1">
        <f>IFERROR(__xludf.DUMMYFUNCTION("""COMPUTED_VALUE"""),5149.58)</f>
        <v>5149.58</v>
      </c>
      <c r="G3" s="2">
        <f>IFERROR(__xludf.DUMMYFUNCTION("""COMPUTED_VALUE"""),45303.66666666667)</f>
        <v>45303.66667</v>
      </c>
      <c r="H3" s="1">
        <f>IFERROR(__xludf.DUMMYFUNCTION("""COMPUTED_VALUE"""),4907.73)</f>
        <v>4907.73</v>
      </c>
      <c r="J3" s="2">
        <f>IFERROR(__xludf.DUMMYFUNCTION("""COMPUTED_VALUE"""),45303.66666666667)</f>
        <v>45303.66667</v>
      </c>
      <c r="K3" s="1">
        <f>IFERROR(__xludf.DUMMYFUNCTION("""COMPUTED_VALUE"""),5129.21)</f>
        <v>5129.21</v>
      </c>
      <c r="M3" s="2">
        <f>IFERROR(__xludf.DUMMYFUNCTION("""COMPUTED_VALUE"""),45303.66666666667)</f>
        <v>45303.66667</v>
      </c>
      <c r="N3" s="1">
        <f>IFERROR(__xludf.DUMMYFUNCTION("""COMPUTED_VALUE"""),3.539301187E9)</f>
        <v>3539301187</v>
      </c>
    </row>
    <row r="4">
      <c r="A4" s="2">
        <f>IFERROR(__xludf.DUMMYFUNCTION("""COMPUTED_VALUE"""),45310.66666666667)</f>
        <v>45310.66667</v>
      </c>
      <c r="B4" s="1">
        <f>IFERROR(__xludf.DUMMYFUNCTION("""COMPUTED_VALUE"""),5121.34)</f>
        <v>5121.34</v>
      </c>
      <c r="D4" s="2">
        <f>IFERROR(__xludf.DUMMYFUNCTION("""COMPUTED_VALUE"""),45310.66666666667)</f>
        <v>45310.66667</v>
      </c>
      <c r="E4" s="1">
        <f>IFERROR(__xludf.DUMMYFUNCTION("""COMPUTED_VALUE"""),5335.78)</f>
        <v>5335.78</v>
      </c>
      <c r="G4" s="2">
        <f>IFERROR(__xludf.DUMMYFUNCTION("""COMPUTED_VALUE"""),45310.66666666667)</f>
        <v>45310.66667</v>
      </c>
      <c r="H4" s="1">
        <f>IFERROR(__xludf.DUMMYFUNCTION("""COMPUTED_VALUE"""),5042.72)</f>
        <v>5042.72</v>
      </c>
      <c r="J4" s="2">
        <f>IFERROR(__xludf.DUMMYFUNCTION("""COMPUTED_VALUE"""),45310.66666666667)</f>
        <v>45310.66667</v>
      </c>
      <c r="K4" s="1">
        <f>IFERROR(__xludf.DUMMYFUNCTION("""COMPUTED_VALUE"""),5335.68)</f>
        <v>5335.68</v>
      </c>
      <c r="M4" s="2">
        <f>IFERROR(__xludf.DUMMYFUNCTION("""COMPUTED_VALUE"""),45310.66666666667)</f>
        <v>45310.66667</v>
      </c>
      <c r="N4" s="1">
        <f>IFERROR(__xludf.DUMMYFUNCTION("""COMPUTED_VALUE"""),3.221059977E9)</f>
        <v>3221059977</v>
      </c>
    </row>
    <row r="5">
      <c r="A5" s="2">
        <f>IFERROR(__xludf.DUMMYFUNCTION("""COMPUTED_VALUE"""),45317.66666666667)</f>
        <v>45317.66667</v>
      </c>
      <c r="B5" s="1">
        <f>IFERROR(__xludf.DUMMYFUNCTION("""COMPUTED_VALUE"""),5373.64)</f>
        <v>5373.64</v>
      </c>
      <c r="D5" s="2">
        <f>IFERROR(__xludf.DUMMYFUNCTION("""COMPUTED_VALUE"""),45317.66666666667)</f>
        <v>45317.66667</v>
      </c>
      <c r="E5" s="1">
        <f>IFERROR(__xludf.DUMMYFUNCTION("""COMPUTED_VALUE"""),5502.26)</f>
        <v>5502.26</v>
      </c>
      <c r="G5" s="2">
        <f>IFERROR(__xludf.DUMMYFUNCTION("""COMPUTED_VALUE"""),45317.66666666667)</f>
        <v>45317.66667</v>
      </c>
      <c r="H5" s="1">
        <f>IFERROR(__xludf.DUMMYFUNCTION("""COMPUTED_VALUE"""),5331.14)</f>
        <v>5331.14</v>
      </c>
      <c r="J5" s="2">
        <f>IFERROR(__xludf.DUMMYFUNCTION("""COMPUTED_VALUE"""),45317.66666666667)</f>
        <v>45317.66667</v>
      </c>
      <c r="K5" s="1">
        <f>IFERROR(__xludf.DUMMYFUNCTION("""COMPUTED_VALUE"""),5403.12)</f>
        <v>5403.12</v>
      </c>
      <c r="M5" s="2">
        <f>IFERROR(__xludf.DUMMYFUNCTION("""COMPUTED_VALUE"""),45317.66666666667)</f>
        <v>45317.66667</v>
      </c>
      <c r="N5" s="1">
        <f>IFERROR(__xludf.DUMMYFUNCTION("""COMPUTED_VALUE"""),4.013742572E9)</f>
        <v>4013742572</v>
      </c>
    </row>
    <row r="6">
      <c r="A6" s="2">
        <f>IFERROR(__xludf.DUMMYFUNCTION("""COMPUTED_VALUE"""),45324.66666666667)</f>
        <v>45324.66667</v>
      </c>
      <c r="B6" s="1">
        <f>IFERROR(__xludf.DUMMYFUNCTION("""COMPUTED_VALUE"""),5412.34)</f>
        <v>5412.34</v>
      </c>
      <c r="D6" s="2">
        <f>IFERROR(__xludf.DUMMYFUNCTION("""COMPUTED_VALUE"""),45324.66666666667)</f>
        <v>45324.66667</v>
      </c>
      <c r="E6" s="1">
        <f>IFERROR(__xludf.DUMMYFUNCTION("""COMPUTED_VALUE"""),5483.86)</f>
        <v>5483.86</v>
      </c>
      <c r="G6" s="2">
        <f>IFERROR(__xludf.DUMMYFUNCTION("""COMPUTED_VALUE"""),45324.66666666667)</f>
        <v>45324.66667</v>
      </c>
      <c r="H6" s="1">
        <f>IFERROR(__xludf.DUMMYFUNCTION("""COMPUTED_VALUE"""),5270.26)</f>
        <v>5270.26</v>
      </c>
      <c r="J6" s="2">
        <f>IFERROR(__xludf.DUMMYFUNCTION("""COMPUTED_VALUE"""),45324.66666666667)</f>
        <v>45324.66667</v>
      </c>
      <c r="K6" s="1">
        <f>IFERROR(__xludf.DUMMYFUNCTION("""COMPUTED_VALUE"""),5466.79)</f>
        <v>5466.79</v>
      </c>
      <c r="M6" s="2">
        <f>IFERROR(__xludf.DUMMYFUNCTION("""COMPUTED_VALUE"""),45324.66666666667)</f>
        <v>45324.66667</v>
      </c>
      <c r="N6" s="1">
        <f>IFERROR(__xludf.DUMMYFUNCTION("""COMPUTED_VALUE"""),4.224726555E9)</f>
        <v>4224726555</v>
      </c>
    </row>
    <row r="7">
      <c r="A7" s="2">
        <f>IFERROR(__xludf.DUMMYFUNCTION("""COMPUTED_VALUE"""),45331.66666666667)</f>
        <v>45331.66667</v>
      </c>
      <c r="B7" s="1">
        <f>IFERROR(__xludf.DUMMYFUNCTION("""COMPUTED_VALUE"""),5491.48)</f>
        <v>5491.48</v>
      </c>
      <c r="D7" s="2">
        <f>IFERROR(__xludf.DUMMYFUNCTION("""COMPUTED_VALUE"""),45331.66666666667)</f>
        <v>45331.66667</v>
      </c>
      <c r="E7" s="1">
        <f>IFERROR(__xludf.DUMMYFUNCTION("""COMPUTED_VALUE"""),5652.38)</f>
        <v>5652.38</v>
      </c>
      <c r="G7" s="2">
        <f>IFERROR(__xludf.DUMMYFUNCTION("""COMPUTED_VALUE"""),45331.66666666667)</f>
        <v>45331.66667</v>
      </c>
      <c r="H7" s="1">
        <f>IFERROR(__xludf.DUMMYFUNCTION("""COMPUTED_VALUE"""),5424.45)</f>
        <v>5424.45</v>
      </c>
      <c r="J7" s="2">
        <f>IFERROR(__xludf.DUMMYFUNCTION("""COMPUTED_VALUE"""),45331.66666666667)</f>
        <v>45331.66667</v>
      </c>
      <c r="K7" s="1">
        <f>IFERROR(__xludf.DUMMYFUNCTION("""COMPUTED_VALUE"""),5645.59)</f>
        <v>5645.59</v>
      </c>
      <c r="M7" s="2">
        <f>IFERROR(__xludf.DUMMYFUNCTION("""COMPUTED_VALUE"""),45331.66666666667)</f>
        <v>45331.66667</v>
      </c>
      <c r="N7" s="1">
        <f>IFERROR(__xludf.DUMMYFUNCTION("""COMPUTED_VALUE"""),5.146543068E9)</f>
        <v>5146543068</v>
      </c>
    </row>
    <row r="8">
      <c r="A8" s="2">
        <f>IFERROR(__xludf.DUMMYFUNCTION("""COMPUTED_VALUE"""),45338.66666666667)</f>
        <v>45338.66667</v>
      </c>
      <c r="B8" s="1">
        <f>IFERROR(__xludf.DUMMYFUNCTION("""COMPUTED_VALUE"""),5645.16)</f>
        <v>5645.16</v>
      </c>
      <c r="D8" s="2">
        <f>IFERROR(__xludf.DUMMYFUNCTION("""COMPUTED_VALUE"""),45338.66666666667)</f>
        <v>45338.66667</v>
      </c>
      <c r="E8" s="1">
        <f>IFERROR(__xludf.DUMMYFUNCTION("""COMPUTED_VALUE"""),5678.68)</f>
        <v>5678.68</v>
      </c>
      <c r="G8" s="2">
        <f>IFERROR(__xludf.DUMMYFUNCTION("""COMPUTED_VALUE"""),45338.66666666667)</f>
        <v>45338.66667</v>
      </c>
      <c r="H8" s="1">
        <f>IFERROR(__xludf.DUMMYFUNCTION("""COMPUTED_VALUE"""),5465.26)</f>
        <v>5465.26</v>
      </c>
      <c r="J8" s="2">
        <f>IFERROR(__xludf.DUMMYFUNCTION("""COMPUTED_VALUE"""),45338.66666666667)</f>
        <v>45338.66667</v>
      </c>
      <c r="K8" s="1">
        <f>IFERROR(__xludf.DUMMYFUNCTION("""COMPUTED_VALUE"""),5499.97)</f>
        <v>5499.97</v>
      </c>
      <c r="M8" s="2">
        <f>IFERROR(__xludf.DUMMYFUNCTION("""COMPUTED_VALUE"""),45338.66666666667)</f>
        <v>45338.66667</v>
      </c>
      <c r="N8" s="1">
        <f>IFERROR(__xludf.DUMMYFUNCTION("""COMPUTED_VALUE"""),4.259464528E9)</f>
        <v>4259464528</v>
      </c>
    </row>
    <row r="9">
      <c r="A9" s="2">
        <f>IFERROR(__xludf.DUMMYFUNCTION("""COMPUTED_VALUE"""),45345.66666666667)</f>
        <v>45345.66667</v>
      </c>
      <c r="B9" s="1">
        <f>IFERROR(__xludf.DUMMYFUNCTION("""COMPUTED_VALUE"""),5464.91)</f>
        <v>5464.91</v>
      </c>
      <c r="D9" s="2">
        <f>IFERROR(__xludf.DUMMYFUNCTION("""COMPUTED_VALUE"""),45345.66666666667)</f>
        <v>45345.66667</v>
      </c>
      <c r="E9" s="1">
        <f>IFERROR(__xludf.DUMMYFUNCTION("""COMPUTED_VALUE"""),5679.68)</f>
        <v>5679.68</v>
      </c>
      <c r="G9" s="2">
        <f>IFERROR(__xludf.DUMMYFUNCTION("""COMPUTED_VALUE"""),45345.66666666667)</f>
        <v>45345.66667</v>
      </c>
      <c r="H9" s="1">
        <f>IFERROR(__xludf.DUMMYFUNCTION("""COMPUTED_VALUE"""),5346.9)</f>
        <v>5346.9</v>
      </c>
      <c r="J9" s="2">
        <f>IFERROR(__xludf.DUMMYFUNCTION("""COMPUTED_VALUE"""),45345.66666666667)</f>
        <v>45345.66667</v>
      </c>
      <c r="K9" s="1">
        <f>IFERROR(__xludf.DUMMYFUNCTION("""COMPUTED_VALUE"""),5601.63)</f>
        <v>5601.63</v>
      </c>
      <c r="M9" s="2">
        <f>IFERROR(__xludf.DUMMYFUNCTION("""COMPUTED_VALUE"""),45345.66666666667)</f>
        <v>45345.66667</v>
      </c>
      <c r="N9" s="1">
        <f>IFERROR(__xludf.DUMMYFUNCTION("""COMPUTED_VALUE"""),3.345811313E9)</f>
        <v>3345811313</v>
      </c>
    </row>
    <row r="10">
      <c r="A10" s="2">
        <f>IFERROR(__xludf.DUMMYFUNCTION("""COMPUTED_VALUE"""),45352.66666666667)</f>
        <v>45352.66667</v>
      </c>
      <c r="B10" s="1">
        <f>IFERROR(__xludf.DUMMYFUNCTION("""COMPUTED_VALUE"""),5617.42)</f>
        <v>5617.42</v>
      </c>
      <c r="D10" s="2">
        <f>IFERROR(__xludf.DUMMYFUNCTION("""COMPUTED_VALUE"""),45352.66666666667)</f>
        <v>45352.66667</v>
      </c>
      <c r="E10" s="1">
        <f>IFERROR(__xludf.DUMMYFUNCTION("""COMPUTED_VALUE"""),5718.85)</f>
        <v>5718.85</v>
      </c>
      <c r="G10" s="2">
        <f>IFERROR(__xludf.DUMMYFUNCTION("""COMPUTED_VALUE"""),45352.66666666667)</f>
        <v>45352.66667</v>
      </c>
      <c r="H10" s="1">
        <f>IFERROR(__xludf.DUMMYFUNCTION("""COMPUTED_VALUE"""),5539.5)</f>
        <v>5539.5</v>
      </c>
      <c r="J10" s="2">
        <f>IFERROR(__xludf.DUMMYFUNCTION("""COMPUTED_VALUE"""),45352.66666666667)</f>
        <v>45352.66667</v>
      </c>
      <c r="K10" s="1">
        <f>IFERROR(__xludf.DUMMYFUNCTION("""COMPUTED_VALUE"""),5708.92)</f>
        <v>5708.92</v>
      </c>
      <c r="M10" s="2">
        <f>IFERROR(__xludf.DUMMYFUNCTION("""COMPUTED_VALUE"""),45352.66666666667)</f>
        <v>45352.66667</v>
      </c>
      <c r="N10" s="1">
        <f>IFERROR(__xludf.DUMMYFUNCTION("""COMPUTED_VALUE"""),4.392026995E9)</f>
        <v>4392026995</v>
      </c>
    </row>
    <row r="11">
      <c r="A11" s="2">
        <f>IFERROR(__xludf.DUMMYFUNCTION("""COMPUTED_VALUE"""),45359.66666666667)</f>
        <v>45359.66667</v>
      </c>
      <c r="B11" s="1">
        <f>IFERROR(__xludf.DUMMYFUNCTION("""COMPUTED_VALUE"""),5704.72)</f>
        <v>5704.72</v>
      </c>
      <c r="D11" s="2">
        <f>IFERROR(__xludf.DUMMYFUNCTION("""COMPUTED_VALUE"""),45359.66666666667)</f>
        <v>45359.66667</v>
      </c>
      <c r="E11" s="1">
        <f>IFERROR(__xludf.DUMMYFUNCTION("""COMPUTED_VALUE"""),5826.92)</f>
        <v>5826.92</v>
      </c>
      <c r="G11" s="2">
        <f>IFERROR(__xludf.DUMMYFUNCTION("""COMPUTED_VALUE"""),45359.66666666667)</f>
        <v>45359.66667</v>
      </c>
      <c r="H11" s="1">
        <f>IFERROR(__xludf.DUMMYFUNCTION("""COMPUTED_VALUE"""),5544.35)</f>
        <v>5544.35</v>
      </c>
      <c r="J11" s="2">
        <f>IFERROR(__xludf.DUMMYFUNCTION("""COMPUTED_VALUE"""),45359.66666666667)</f>
        <v>45359.66667</v>
      </c>
      <c r="K11" s="1">
        <f>IFERROR(__xludf.DUMMYFUNCTION("""COMPUTED_VALUE"""),5652.67)</f>
        <v>5652.67</v>
      </c>
      <c r="M11" s="2">
        <f>IFERROR(__xludf.DUMMYFUNCTION("""COMPUTED_VALUE"""),45359.66666666667)</f>
        <v>45359.66667</v>
      </c>
      <c r="N11" s="1">
        <f>IFERROR(__xludf.DUMMYFUNCTION("""COMPUTED_VALUE"""),5.245472809E9)</f>
        <v>5245472809</v>
      </c>
    </row>
    <row r="12">
      <c r="A12" s="2">
        <f>IFERROR(__xludf.DUMMYFUNCTION("""COMPUTED_VALUE"""),45366.66666666667)</f>
        <v>45366.66667</v>
      </c>
      <c r="B12" s="1">
        <f>IFERROR(__xludf.DUMMYFUNCTION("""COMPUTED_VALUE"""),5623.78)</f>
        <v>5623.78</v>
      </c>
      <c r="D12" s="2">
        <f>IFERROR(__xludf.DUMMYFUNCTION("""COMPUTED_VALUE"""),45366.66666666667)</f>
        <v>45366.66667</v>
      </c>
      <c r="E12" s="1">
        <f>IFERROR(__xludf.DUMMYFUNCTION("""COMPUTED_VALUE"""),5759.27)</f>
        <v>5759.27</v>
      </c>
      <c r="G12" s="2">
        <f>IFERROR(__xludf.DUMMYFUNCTION("""COMPUTED_VALUE"""),45366.66666666667)</f>
        <v>45366.66667</v>
      </c>
      <c r="H12" s="1">
        <f>IFERROR(__xludf.DUMMYFUNCTION("""COMPUTED_VALUE"""),5591.65)</f>
        <v>5591.65</v>
      </c>
      <c r="J12" s="2">
        <f>IFERROR(__xludf.DUMMYFUNCTION("""COMPUTED_VALUE"""),45366.66666666667)</f>
        <v>45366.66667</v>
      </c>
      <c r="K12" s="1">
        <f>IFERROR(__xludf.DUMMYFUNCTION("""COMPUTED_VALUE"""),5630.33)</f>
        <v>5630.33</v>
      </c>
      <c r="M12" s="2">
        <f>IFERROR(__xludf.DUMMYFUNCTION("""COMPUTED_VALUE"""),45366.66666666667)</f>
        <v>45366.66667</v>
      </c>
      <c r="N12" s="1">
        <f>IFERROR(__xludf.DUMMYFUNCTION("""COMPUTED_VALUE"""),4.80279848E9)</f>
        <v>4802798480</v>
      </c>
    </row>
    <row r="13">
      <c r="A13" s="2">
        <f>IFERROR(__xludf.DUMMYFUNCTION("""COMPUTED_VALUE"""),45373.66666666667)</f>
        <v>45373.66667</v>
      </c>
      <c r="B13" s="1">
        <f>IFERROR(__xludf.DUMMYFUNCTION("""COMPUTED_VALUE"""),5718.3)</f>
        <v>5718.3</v>
      </c>
      <c r="D13" s="2">
        <f>IFERROR(__xludf.DUMMYFUNCTION("""COMPUTED_VALUE"""),45373.66666666667)</f>
        <v>45373.66667</v>
      </c>
      <c r="E13" s="1">
        <f>IFERROR(__xludf.DUMMYFUNCTION("""COMPUTED_VALUE"""),5854.98)</f>
        <v>5854.98</v>
      </c>
      <c r="G13" s="2">
        <f>IFERROR(__xludf.DUMMYFUNCTION("""COMPUTED_VALUE"""),45373.66666666667)</f>
        <v>45373.66667</v>
      </c>
      <c r="H13" s="1">
        <f>IFERROR(__xludf.DUMMYFUNCTION("""COMPUTED_VALUE"""),5608.9)</f>
        <v>5608.9</v>
      </c>
      <c r="J13" s="2">
        <f>IFERROR(__xludf.DUMMYFUNCTION("""COMPUTED_VALUE"""),45373.66666666667)</f>
        <v>45373.66667</v>
      </c>
      <c r="K13" s="1">
        <f>IFERROR(__xludf.DUMMYFUNCTION("""COMPUTED_VALUE"""),5831.15)</f>
        <v>5831.15</v>
      </c>
      <c r="M13" s="2">
        <f>IFERROR(__xludf.DUMMYFUNCTION("""COMPUTED_VALUE"""),45373.66666666667)</f>
        <v>45373.66667</v>
      </c>
      <c r="N13" s="1">
        <f>IFERROR(__xludf.DUMMYFUNCTION("""COMPUTED_VALUE"""),3.925937806E9)</f>
        <v>3925937806</v>
      </c>
    </row>
    <row r="14">
      <c r="A14" s="2">
        <f>IFERROR(__xludf.DUMMYFUNCTION("""COMPUTED_VALUE"""),45379.66666666667)</f>
        <v>45379.66667</v>
      </c>
      <c r="B14" s="1">
        <f>IFERROR(__xludf.DUMMYFUNCTION("""COMPUTED_VALUE"""),5781.75)</f>
        <v>5781.75</v>
      </c>
      <c r="D14" s="2">
        <f>IFERROR(__xludf.DUMMYFUNCTION("""COMPUTED_VALUE"""),45379.66666666667)</f>
        <v>45379.66667</v>
      </c>
      <c r="E14" s="1">
        <f>IFERROR(__xludf.DUMMYFUNCTION("""COMPUTED_VALUE"""),5835.83)</f>
        <v>5835.83</v>
      </c>
      <c r="G14" s="2">
        <f>IFERROR(__xludf.DUMMYFUNCTION("""COMPUTED_VALUE"""),45379.66666666667)</f>
        <v>45379.66667</v>
      </c>
      <c r="H14" s="1">
        <f>IFERROR(__xludf.DUMMYFUNCTION("""COMPUTED_VALUE"""),5723.26)</f>
        <v>5723.26</v>
      </c>
      <c r="J14" s="2">
        <f>IFERROR(__xludf.DUMMYFUNCTION("""COMPUTED_VALUE"""),45379.66666666667)</f>
        <v>45379.66667</v>
      </c>
      <c r="K14" s="1">
        <f>IFERROR(__xludf.DUMMYFUNCTION("""COMPUTED_VALUE"""),5753.04)</f>
        <v>5753.04</v>
      </c>
      <c r="M14" s="2">
        <f>IFERROR(__xludf.DUMMYFUNCTION("""COMPUTED_VALUE"""),45379.66666666667)</f>
        <v>45379.66667</v>
      </c>
      <c r="N14" s="1">
        <f>IFERROR(__xludf.DUMMYFUNCTION("""COMPUTED_VALUE"""),2.772763423E9)</f>
        <v>2772763423</v>
      </c>
    </row>
    <row r="15">
      <c r="A15" s="2">
        <f>IFERROR(__xludf.DUMMYFUNCTION("""COMPUTED_VALUE"""),45387.66666666667)</f>
        <v>45387.66667</v>
      </c>
      <c r="B15" s="1">
        <f>IFERROR(__xludf.DUMMYFUNCTION("""COMPUTED_VALUE"""),5760.49)</f>
        <v>5760.49</v>
      </c>
      <c r="D15" s="2">
        <f>IFERROR(__xludf.DUMMYFUNCTION("""COMPUTED_VALUE"""),45387.66666666667)</f>
        <v>45387.66667</v>
      </c>
      <c r="E15" s="1">
        <f>IFERROR(__xludf.DUMMYFUNCTION("""COMPUTED_VALUE"""),5828.7)</f>
        <v>5828.7</v>
      </c>
      <c r="G15" s="2">
        <f>IFERROR(__xludf.DUMMYFUNCTION("""COMPUTED_VALUE"""),45387.66666666667)</f>
        <v>45387.66667</v>
      </c>
      <c r="H15" s="1">
        <f>IFERROR(__xludf.DUMMYFUNCTION("""COMPUTED_VALUE"""),5659.38)</f>
        <v>5659.38</v>
      </c>
      <c r="J15" s="2">
        <f>IFERROR(__xludf.DUMMYFUNCTION("""COMPUTED_VALUE"""),45387.66666666667)</f>
        <v>45387.66667</v>
      </c>
      <c r="K15" s="1">
        <f>IFERROR(__xludf.DUMMYFUNCTION("""COMPUTED_VALUE"""),5744.74)</f>
        <v>5744.74</v>
      </c>
      <c r="M15" s="2">
        <f>IFERROR(__xludf.DUMMYFUNCTION("""COMPUTED_VALUE"""),45387.66666666667)</f>
        <v>45387.66667</v>
      </c>
      <c r="N15" s="1">
        <f>IFERROR(__xludf.DUMMYFUNCTION("""COMPUTED_VALUE"""),3.480593561E9)</f>
        <v>3480593561</v>
      </c>
    </row>
    <row r="16">
      <c r="A16" s="2">
        <f>IFERROR(__xludf.DUMMYFUNCTION("""COMPUTED_VALUE"""),45394.66666666667)</f>
        <v>45394.66667</v>
      </c>
      <c r="B16" s="1">
        <f>IFERROR(__xludf.DUMMYFUNCTION("""COMPUTED_VALUE"""),5755.81)</f>
        <v>5755.81</v>
      </c>
      <c r="D16" s="2">
        <f>IFERROR(__xludf.DUMMYFUNCTION("""COMPUTED_VALUE"""),45394.66666666667)</f>
        <v>45394.66667</v>
      </c>
      <c r="E16" s="1">
        <f>IFERROR(__xludf.DUMMYFUNCTION("""COMPUTED_VALUE"""),5844.33)</f>
        <v>5844.33</v>
      </c>
      <c r="G16" s="2">
        <f>IFERROR(__xludf.DUMMYFUNCTION("""COMPUTED_VALUE"""),45394.66666666667)</f>
        <v>45394.66667</v>
      </c>
      <c r="H16" s="1">
        <f>IFERROR(__xludf.DUMMYFUNCTION("""COMPUTED_VALUE"""),5672.06)</f>
        <v>5672.06</v>
      </c>
      <c r="J16" s="2">
        <f>IFERROR(__xludf.DUMMYFUNCTION("""COMPUTED_VALUE"""),45394.66666666667)</f>
        <v>45394.66667</v>
      </c>
      <c r="K16" s="1">
        <f>IFERROR(__xludf.DUMMYFUNCTION("""COMPUTED_VALUE"""),5742.29)</f>
        <v>5742.29</v>
      </c>
      <c r="M16" s="2">
        <f>IFERROR(__xludf.DUMMYFUNCTION("""COMPUTED_VALUE"""),45394.66666666667)</f>
        <v>45394.66667</v>
      </c>
      <c r="N16" s="1">
        <f>IFERROR(__xludf.DUMMYFUNCTION("""COMPUTED_VALUE"""),3.256297762E9)</f>
        <v>3256297762</v>
      </c>
    </row>
    <row r="17">
      <c r="A17" s="2">
        <f>IFERROR(__xludf.DUMMYFUNCTION("""COMPUTED_VALUE"""),45401.66666666667)</f>
        <v>45401.66667</v>
      </c>
      <c r="B17" s="1">
        <f>IFERROR(__xludf.DUMMYFUNCTION("""COMPUTED_VALUE"""),5779.42)</f>
        <v>5779.42</v>
      </c>
      <c r="D17" s="2">
        <f>IFERROR(__xludf.DUMMYFUNCTION("""COMPUTED_VALUE"""),45401.66666666667)</f>
        <v>45401.66667</v>
      </c>
      <c r="E17" s="1">
        <f>IFERROR(__xludf.DUMMYFUNCTION("""COMPUTED_VALUE"""),5792.55)</f>
        <v>5792.55</v>
      </c>
      <c r="G17" s="2">
        <f>IFERROR(__xludf.DUMMYFUNCTION("""COMPUTED_VALUE"""),45401.66666666667)</f>
        <v>45401.66667</v>
      </c>
      <c r="H17" s="1">
        <f>IFERROR(__xludf.DUMMYFUNCTION("""COMPUTED_VALUE"""),5334.1)</f>
        <v>5334.1</v>
      </c>
      <c r="J17" s="2">
        <f>IFERROR(__xludf.DUMMYFUNCTION("""COMPUTED_VALUE"""),45401.66666666667)</f>
        <v>45401.66667</v>
      </c>
      <c r="K17" s="1">
        <f>IFERROR(__xludf.DUMMYFUNCTION("""COMPUTED_VALUE"""),5354.83)</f>
        <v>5354.83</v>
      </c>
      <c r="M17" s="2">
        <f>IFERROR(__xludf.DUMMYFUNCTION("""COMPUTED_VALUE"""),45401.66666666667)</f>
        <v>45401.66667</v>
      </c>
      <c r="N17" s="1">
        <f>IFERROR(__xludf.DUMMYFUNCTION("""COMPUTED_VALUE"""),3.592233226E9)</f>
        <v>3592233226</v>
      </c>
    </row>
    <row r="18">
      <c r="A18" s="2">
        <f>IFERROR(__xludf.DUMMYFUNCTION("""COMPUTED_VALUE"""),45408.66666666667)</f>
        <v>45408.66667</v>
      </c>
      <c r="B18" s="1">
        <f>IFERROR(__xludf.DUMMYFUNCTION("""COMPUTED_VALUE"""),5405.58)</f>
        <v>5405.58</v>
      </c>
      <c r="D18" s="2">
        <f>IFERROR(__xludf.DUMMYFUNCTION("""COMPUTED_VALUE"""),45408.66666666667)</f>
        <v>45408.66667</v>
      </c>
      <c r="E18" s="1">
        <f>IFERROR(__xludf.DUMMYFUNCTION("""COMPUTED_VALUE"""),5655.54)</f>
        <v>5655.54</v>
      </c>
      <c r="G18" s="2">
        <f>IFERROR(__xludf.DUMMYFUNCTION("""COMPUTED_VALUE"""),45408.66666666667)</f>
        <v>45408.66667</v>
      </c>
      <c r="H18" s="1">
        <f>IFERROR(__xludf.DUMMYFUNCTION("""COMPUTED_VALUE"""),5345.08)</f>
        <v>5345.08</v>
      </c>
      <c r="J18" s="2">
        <f>IFERROR(__xludf.DUMMYFUNCTION("""COMPUTED_VALUE"""),45408.66666666667)</f>
        <v>45408.66667</v>
      </c>
      <c r="K18" s="1">
        <f>IFERROR(__xludf.DUMMYFUNCTION("""COMPUTED_VALUE"""),5628.81)</f>
        <v>5628.81</v>
      </c>
      <c r="M18" s="2">
        <f>IFERROR(__xludf.DUMMYFUNCTION("""COMPUTED_VALUE"""),45408.66666666667)</f>
        <v>45408.66667</v>
      </c>
      <c r="N18" s="1">
        <f>IFERROR(__xludf.DUMMYFUNCTION("""COMPUTED_VALUE"""),3.969964505E9)</f>
        <v>3969964505</v>
      </c>
    </row>
    <row r="19">
      <c r="A19" s="2">
        <f>IFERROR(__xludf.DUMMYFUNCTION("""COMPUTED_VALUE"""),45415.66666666667)</f>
        <v>45415.66667</v>
      </c>
      <c r="B19" s="1">
        <f>IFERROR(__xludf.DUMMYFUNCTION("""COMPUTED_VALUE"""),5634.81)</f>
        <v>5634.81</v>
      </c>
      <c r="D19" s="2">
        <f>IFERROR(__xludf.DUMMYFUNCTION("""COMPUTED_VALUE"""),45415.66666666667)</f>
        <v>45415.66667</v>
      </c>
      <c r="E19" s="1">
        <f>IFERROR(__xludf.DUMMYFUNCTION("""COMPUTED_VALUE"""),5698.29)</f>
        <v>5698.29</v>
      </c>
      <c r="G19" s="2">
        <f>IFERROR(__xludf.DUMMYFUNCTION("""COMPUTED_VALUE"""),45415.66666666667)</f>
        <v>45415.66667</v>
      </c>
      <c r="H19" s="1">
        <f>IFERROR(__xludf.DUMMYFUNCTION("""COMPUTED_VALUE"""),5439.4)</f>
        <v>5439.4</v>
      </c>
      <c r="J19" s="2">
        <f>IFERROR(__xludf.DUMMYFUNCTION("""COMPUTED_VALUE"""),45415.66666666667)</f>
        <v>45415.66667</v>
      </c>
      <c r="K19" s="1">
        <f>IFERROR(__xludf.DUMMYFUNCTION("""COMPUTED_VALUE"""),5683.3)</f>
        <v>5683.3</v>
      </c>
      <c r="M19" s="2">
        <f>IFERROR(__xludf.DUMMYFUNCTION("""COMPUTED_VALUE"""),45415.66666666667)</f>
        <v>45415.66667</v>
      </c>
      <c r="N19" s="1">
        <f>IFERROR(__xludf.DUMMYFUNCTION("""COMPUTED_VALUE"""),3.931952507E9)</f>
        <v>3931952507</v>
      </c>
    </row>
    <row r="20">
      <c r="A20" s="2">
        <f>IFERROR(__xludf.DUMMYFUNCTION("""COMPUTED_VALUE"""),45422.66666666667)</f>
        <v>45422.66667</v>
      </c>
      <c r="B20" s="1">
        <f>IFERROR(__xludf.DUMMYFUNCTION("""COMPUTED_VALUE"""),5705.58)</f>
        <v>5705.58</v>
      </c>
      <c r="D20" s="2">
        <f>IFERROR(__xludf.DUMMYFUNCTION("""COMPUTED_VALUE"""),45422.66666666667)</f>
        <v>45422.66667</v>
      </c>
      <c r="E20" s="1">
        <f>IFERROR(__xludf.DUMMYFUNCTION("""COMPUTED_VALUE"""),5798.58)</f>
        <v>5798.58</v>
      </c>
      <c r="G20" s="2">
        <f>IFERROR(__xludf.DUMMYFUNCTION("""COMPUTED_VALUE"""),45422.66666666667)</f>
        <v>45422.66667</v>
      </c>
      <c r="H20" s="1">
        <f>IFERROR(__xludf.DUMMYFUNCTION("""COMPUTED_VALUE"""),5695.16)</f>
        <v>5695.16</v>
      </c>
      <c r="J20" s="2">
        <f>IFERROR(__xludf.DUMMYFUNCTION("""COMPUTED_VALUE"""),45422.66666666667)</f>
        <v>45422.66667</v>
      </c>
      <c r="K20" s="1">
        <f>IFERROR(__xludf.DUMMYFUNCTION("""COMPUTED_VALUE"""),5767.61)</f>
        <v>5767.61</v>
      </c>
      <c r="M20" s="2">
        <f>IFERROR(__xludf.DUMMYFUNCTION("""COMPUTED_VALUE"""),45422.66666666667)</f>
        <v>45422.66667</v>
      </c>
      <c r="N20" s="1">
        <f>IFERROR(__xludf.DUMMYFUNCTION("""COMPUTED_VALUE"""),3.601713606E9)</f>
        <v>3601713606</v>
      </c>
    </row>
    <row r="21">
      <c r="A21" s="2">
        <f>IFERROR(__xludf.DUMMYFUNCTION("""COMPUTED_VALUE"""),45429.66666666667)</f>
        <v>45429.66667</v>
      </c>
      <c r="B21" s="1">
        <f>IFERROR(__xludf.DUMMYFUNCTION("""COMPUTED_VALUE"""),5783.05)</f>
        <v>5783.05</v>
      </c>
      <c r="D21" s="2">
        <f>IFERROR(__xludf.DUMMYFUNCTION("""COMPUTED_VALUE"""),45429.66666666667)</f>
        <v>45429.66667</v>
      </c>
      <c r="E21" s="1">
        <f>IFERROR(__xludf.DUMMYFUNCTION("""COMPUTED_VALUE"""),5994.65)</f>
        <v>5994.65</v>
      </c>
      <c r="G21" s="2">
        <f>IFERROR(__xludf.DUMMYFUNCTION("""COMPUTED_VALUE"""),45429.66666666667)</f>
        <v>45429.66667</v>
      </c>
      <c r="H21" s="1">
        <f>IFERROR(__xludf.DUMMYFUNCTION("""COMPUTED_VALUE"""),5742.9)</f>
        <v>5742.9</v>
      </c>
      <c r="J21" s="2">
        <f>IFERROR(__xludf.DUMMYFUNCTION("""COMPUTED_VALUE"""),45429.66666666667)</f>
        <v>45429.66667</v>
      </c>
      <c r="K21" s="1">
        <f>IFERROR(__xludf.DUMMYFUNCTION("""COMPUTED_VALUE"""),5936.97)</f>
        <v>5936.97</v>
      </c>
      <c r="M21" s="2">
        <f>IFERROR(__xludf.DUMMYFUNCTION("""COMPUTED_VALUE"""),45429.66666666667)</f>
        <v>45429.66667</v>
      </c>
      <c r="N21" s="1">
        <f>IFERROR(__xludf.DUMMYFUNCTION("""COMPUTED_VALUE"""),3.377039999E9)</f>
        <v>3377039999</v>
      </c>
    </row>
    <row r="22">
      <c r="A22" s="2">
        <f>IFERROR(__xludf.DUMMYFUNCTION("""COMPUTED_VALUE"""),45436.66666666667)</f>
        <v>45436.66667</v>
      </c>
      <c r="B22" s="1">
        <f>IFERROR(__xludf.DUMMYFUNCTION("""COMPUTED_VALUE"""),5946.1)</f>
        <v>5946.1</v>
      </c>
      <c r="D22" s="2">
        <f>IFERROR(__xludf.DUMMYFUNCTION("""COMPUTED_VALUE"""),45436.66666666667)</f>
        <v>45436.66667</v>
      </c>
      <c r="E22" s="1">
        <f>IFERROR(__xludf.DUMMYFUNCTION("""COMPUTED_VALUE"""),6120.12)</f>
        <v>6120.12</v>
      </c>
      <c r="G22" s="2">
        <f>IFERROR(__xludf.DUMMYFUNCTION("""COMPUTED_VALUE"""),45436.66666666667)</f>
        <v>45436.66667</v>
      </c>
      <c r="H22" s="1">
        <f>IFERROR(__xludf.DUMMYFUNCTION("""COMPUTED_VALUE"""),5944.23)</f>
        <v>5944.23</v>
      </c>
      <c r="J22" s="2">
        <f>IFERROR(__xludf.DUMMYFUNCTION("""COMPUTED_VALUE"""),45436.66666666667)</f>
        <v>45436.66667</v>
      </c>
      <c r="K22" s="1">
        <f>IFERROR(__xludf.DUMMYFUNCTION("""COMPUTED_VALUE"""),6090.65)</f>
        <v>6090.65</v>
      </c>
      <c r="M22" s="2">
        <f>IFERROR(__xludf.DUMMYFUNCTION("""COMPUTED_VALUE"""),45436.66666666667)</f>
        <v>45436.66667</v>
      </c>
      <c r="N22" s="1">
        <f>IFERROR(__xludf.DUMMYFUNCTION("""COMPUTED_VALUE"""),3.211865672E9)</f>
        <v>3211865672</v>
      </c>
    </row>
    <row r="23">
      <c r="A23" s="2">
        <f>IFERROR(__xludf.DUMMYFUNCTION("""COMPUTED_VALUE"""),45443.66666666667)</f>
        <v>45443.66667</v>
      </c>
      <c r="B23" s="1">
        <f>IFERROR(__xludf.DUMMYFUNCTION("""COMPUTED_VALUE"""),6136.41)</f>
        <v>6136.41</v>
      </c>
      <c r="D23" s="2">
        <f>IFERROR(__xludf.DUMMYFUNCTION("""COMPUTED_VALUE"""),45443.66666666667)</f>
        <v>45443.66667</v>
      </c>
      <c r="E23" s="1">
        <f>IFERROR(__xludf.DUMMYFUNCTION("""COMPUTED_VALUE"""),6175.54)</f>
        <v>6175.54</v>
      </c>
      <c r="G23" s="2">
        <f>IFERROR(__xludf.DUMMYFUNCTION("""COMPUTED_VALUE"""),45443.66666666667)</f>
        <v>45443.66667</v>
      </c>
      <c r="H23" s="1">
        <f>IFERROR(__xludf.DUMMYFUNCTION("""COMPUTED_VALUE"""),5856.78)</f>
        <v>5856.78</v>
      </c>
      <c r="J23" s="2">
        <f>IFERROR(__xludf.DUMMYFUNCTION("""COMPUTED_VALUE"""),45443.66666666667)</f>
        <v>45443.66667</v>
      </c>
      <c r="K23" s="1">
        <f>IFERROR(__xludf.DUMMYFUNCTION("""COMPUTED_VALUE"""),5983.83)</f>
        <v>5983.83</v>
      </c>
      <c r="M23" s="2">
        <f>IFERROR(__xludf.DUMMYFUNCTION("""COMPUTED_VALUE"""),45443.66666666667)</f>
        <v>45443.66667</v>
      </c>
      <c r="N23" s="1">
        <f>IFERROR(__xludf.DUMMYFUNCTION("""COMPUTED_VALUE"""),3.796935074E9)</f>
        <v>3796935074</v>
      </c>
    </row>
    <row r="24">
      <c r="A24" s="2">
        <f>IFERROR(__xludf.DUMMYFUNCTION("""COMPUTED_VALUE"""),45450.66666666667)</f>
        <v>45450.66667</v>
      </c>
      <c r="B24" s="1">
        <f>IFERROR(__xludf.DUMMYFUNCTION("""COMPUTED_VALUE"""),6047.06)</f>
        <v>6047.06</v>
      </c>
      <c r="D24" s="2">
        <f>IFERROR(__xludf.DUMMYFUNCTION("""COMPUTED_VALUE"""),45450.66666666667)</f>
        <v>45450.66667</v>
      </c>
      <c r="E24" s="1">
        <f>IFERROR(__xludf.DUMMYFUNCTION("""COMPUTED_VALUE"""),6249.93)</f>
        <v>6249.93</v>
      </c>
      <c r="G24" s="2">
        <f>IFERROR(__xludf.DUMMYFUNCTION("""COMPUTED_VALUE"""),45450.66666666667)</f>
        <v>45450.66667</v>
      </c>
      <c r="H24" s="1">
        <f>IFERROR(__xludf.DUMMYFUNCTION("""COMPUTED_VALUE"""),5962.23)</f>
        <v>5962.23</v>
      </c>
      <c r="J24" s="2">
        <f>IFERROR(__xludf.DUMMYFUNCTION("""COMPUTED_VALUE"""),45450.66666666667)</f>
        <v>45450.66667</v>
      </c>
      <c r="K24" s="1">
        <f>IFERROR(__xludf.DUMMYFUNCTION("""COMPUTED_VALUE"""),6198.85)</f>
        <v>6198.85</v>
      </c>
      <c r="M24" s="2">
        <f>IFERROR(__xludf.DUMMYFUNCTION("""COMPUTED_VALUE"""),45450.66666666667)</f>
        <v>45450.66667</v>
      </c>
      <c r="N24" s="1">
        <f>IFERROR(__xludf.DUMMYFUNCTION("""COMPUTED_VALUE"""),3.768479399E9)</f>
        <v>3768479399</v>
      </c>
    </row>
    <row r="25">
      <c r="A25" s="2">
        <f>IFERROR(__xludf.DUMMYFUNCTION("""COMPUTED_VALUE"""),45457.66666666667)</f>
        <v>45457.66667</v>
      </c>
      <c r="B25" s="1">
        <f>IFERROR(__xludf.DUMMYFUNCTION("""COMPUTED_VALUE"""),6189.2)</f>
        <v>6189.2</v>
      </c>
      <c r="D25" s="2">
        <f>IFERROR(__xludf.DUMMYFUNCTION("""COMPUTED_VALUE"""),45457.66666666667)</f>
        <v>45457.66667</v>
      </c>
      <c r="E25" s="1">
        <f>IFERROR(__xludf.DUMMYFUNCTION("""COMPUTED_VALUE"""),6543.96)</f>
        <v>6543.96</v>
      </c>
      <c r="G25" s="2">
        <f>IFERROR(__xludf.DUMMYFUNCTION("""COMPUTED_VALUE"""),45457.66666666667)</f>
        <v>45457.66667</v>
      </c>
      <c r="H25" s="1">
        <f>IFERROR(__xludf.DUMMYFUNCTION("""COMPUTED_VALUE"""),6165.03)</f>
        <v>6165.03</v>
      </c>
      <c r="J25" s="2">
        <f>IFERROR(__xludf.DUMMYFUNCTION("""COMPUTED_VALUE"""),45457.66666666667)</f>
        <v>45457.66667</v>
      </c>
      <c r="K25" s="1">
        <f>IFERROR(__xludf.DUMMYFUNCTION("""COMPUTED_VALUE"""),6538.83)</f>
        <v>6538.83</v>
      </c>
      <c r="M25" s="2">
        <f>IFERROR(__xludf.DUMMYFUNCTION("""COMPUTED_VALUE"""),45457.66666666667)</f>
        <v>45457.66667</v>
      </c>
      <c r="N25" s="1">
        <f>IFERROR(__xludf.DUMMYFUNCTION("""COMPUTED_VALUE"""),4.976280973E9)</f>
        <v>4976280973</v>
      </c>
    </row>
    <row r="26">
      <c r="A26" s="2">
        <f>IFERROR(__xludf.DUMMYFUNCTION("""COMPUTED_VALUE"""),45464.66666666667)</f>
        <v>45464.66667</v>
      </c>
      <c r="B26" s="1">
        <f>IFERROR(__xludf.DUMMYFUNCTION("""COMPUTED_VALUE"""),6552.44)</f>
        <v>6552.44</v>
      </c>
      <c r="D26" s="2">
        <f>IFERROR(__xludf.DUMMYFUNCTION("""COMPUTED_VALUE"""),45464.66666666667)</f>
        <v>45464.66667</v>
      </c>
      <c r="E26" s="1">
        <f>IFERROR(__xludf.DUMMYFUNCTION("""COMPUTED_VALUE"""),6666.5)</f>
        <v>6666.5</v>
      </c>
      <c r="G26" s="2">
        <f>IFERROR(__xludf.DUMMYFUNCTION("""COMPUTED_VALUE"""),45464.66666666667)</f>
        <v>45464.66667</v>
      </c>
      <c r="H26" s="1">
        <f>IFERROR(__xludf.DUMMYFUNCTION("""COMPUTED_VALUE"""),6474.9)</f>
        <v>6474.9</v>
      </c>
      <c r="J26" s="2">
        <f>IFERROR(__xludf.DUMMYFUNCTION("""COMPUTED_VALUE"""),45464.66666666667)</f>
        <v>45464.66667</v>
      </c>
      <c r="K26" s="1">
        <f>IFERROR(__xludf.DUMMYFUNCTION("""COMPUTED_VALUE"""),6501.36)</f>
        <v>6501.36</v>
      </c>
      <c r="M26" s="2">
        <f>IFERROR(__xludf.DUMMYFUNCTION("""COMPUTED_VALUE"""),45464.66666666667)</f>
        <v>45464.66667</v>
      </c>
      <c r="N26" s="1">
        <f>IFERROR(__xludf.DUMMYFUNCTION("""COMPUTED_VALUE"""),5.746251412E9)</f>
        <v>5746251412</v>
      </c>
    </row>
    <row r="27">
      <c r="A27" s="2">
        <f>IFERROR(__xludf.DUMMYFUNCTION("""COMPUTED_VALUE"""),45471.66666666667)</f>
        <v>45471.66667</v>
      </c>
      <c r="B27" s="1">
        <f>IFERROR(__xludf.DUMMYFUNCTION("""COMPUTED_VALUE"""),6465.98)</f>
        <v>6465.98</v>
      </c>
      <c r="D27" s="2">
        <f>IFERROR(__xludf.DUMMYFUNCTION("""COMPUTED_VALUE"""),45471.66666666667)</f>
        <v>45471.66667</v>
      </c>
      <c r="E27" s="1">
        <f>IFERROR(__xludf.DUMMYFUNCTION("""COMPUTED_VALUE"""),6639.11)</f>
        <v>6639.11</v>
      </c>
      <c r="G27" s="2">
        <f>IFERROR(__xludf.DUMMYFUNCTION("""COMPUTED_VALUE"""),45471.66666666667)</f>
        <v>45471.66667</v>
      </c>
      <c r="H27" s="1">
        <f>IFERROR(__xludf.DUMMYFUNCTION("""COMPUTED_VALUE"""),6391.83)</f>
        <v>6391.83</v>
      </c>
      <c r="J27" s="2">
        <f>IFERROR(__xludf.DUMMYFUNCTION("""COMPUTED_VALUE"""),45471.66666666667)</f>
        <v>45471.66667</v>
      </c>
      <c r="K27" s="1">
        <f>IFERROR(__xludf.DUMMYFUNCTION("""COMPUTED_VALUE"""),6507.64)</f>
        <v>6507.64</v>
      </c>
      <c r="M27" s="2">
        <f>IFERROR(__xludf.DUMMYFUNCTION("""COMPUTED_VALUE"""),45471.66666666667)</f>
        <v>45471.66667</v>
      </c>
      <c r="N27" s="1">
        <f>IFERROR(__xludf.DUMMYFUNCTION("""COMPUTED_VALUE"""),5.440114609E9)</f>
        <v>5440114609</v>
      </c>
    </row>
    <row r="28">
      <c r="A28" s="2">
        <f>IFERROR(__xludf.DUMMYFUNCTION("""COMPUTED_VALUE"""),45478.66666666667)</f>
        <v>45478.66667</v>
      </c>
      <c r="B28" s="1">
        <f>IFERROR(__xludf.DUMMYFUNCTION("""COMPUTED_VALUE"""),6521.37)</f>
        <v>6521.37</v>
      </c>
      <c r="D28" s="2">
        <f>IFERROR(__xludf.DUMMYFUNCTION("""COMPUTED_VALUE"""),45478.66666666667)</f>
        <v>45478.66667</v>
      </c>
      <c r="E28" s="1">
        <f>IFERROR(__xludf.DUMMYFUNCTION("""COMPUTED_VALUE"""),6788.32)</f>
        <v>6788.32</v>
      </c>
      <c r="G28" s="2">
        <f>IFERROR(__xludf.DUMMYFUNCTION("""COMPUTED_VALUE"""),45478.66666666667)</f>
        <v>45478.66667</v>
      </c>
      <c r="H28" s="1">
        <f>IFERROR(__xludf.DUMMYFUNCTION("""COMPUTED_VALUE"""),6446.02)</f>
        <v>6446.02</v>
      </c>
      <c r="J28" s="2">
        <f>IFERROR(__xludf.DUMMYFUNCTION("""COMPUTED_VALUE"""),45478.66666666667)</f>
        <v>45478.66667</v>
      </c>
      <c r="K28" s="1">
        <f>IFERROR(__xludf.DUMMYFUNCTION("""COMPUTED_VALUE"""),6778.23)</f>
        <v>6778.23</v>
      </c>
      <c r="M28" s="2">
        <f>IFERROR(__xludf.DUMMYFUNCTION("""COMPUTED_VALUE"""),45478.66666666667)</f>
        <v>45478.66667</v>
      </c>
      <c r="N28" s="1">
        <f>IFERROR(__xludf.DUMMYFUNCTION("""COMPUTED_VALUE"""),3.020008961E9)</f>
        <v>3020008961</v>
      </c>
    </row>
    <row r="29">
      <c r="A29" s="2">
        <f>IFERROR(__xludf.DUMMYFUNCTION("""COMPUTED_VALUE"""),45485.66666666667)</f>
        <v>45485.66667</v>
      </c>
      <c r="B29" s="1">
        <f>IFERROR(__xludf.DUMMYFUNCTION("""COMPUTED_VALUE"""),6795.01)</f>
        <v>6795.01</v>
      </c>
      <c r="D29" s="2">
        <f>IFERROR(__xludf.DUMMYFUNCTION("""COMPUTED_VALUE"""),45485.66666666667)</f>
        <v>45485.66667</v>
      </c>
      <c r="E29" s="1">
        <f>IFERROR(__xludf.DUMMYFUNCTION("""COMPUTED_VALUE"""),6903.28)</f>
        <v>6903.28</v>
      </c>
      <c r="G29" s="2">
        <f>IFERROR(__xludf.DUMMYFUNCTION("""COMPUTED_VALUE"""),45485.66666666667)</f>
        <v>45485.66667</v>
      </c>
      <c r="H29" s="1">
        <f>IFERROR(__xludf.DUMMYFUNCTION("""COMPUTED_VALUE"""),6687.77)</f>
        <v>6687.77</v>
      </c>
      <c r="J29" s="2">
        <f>IFERROR(__xludf.DUMMYFUNCTION("""COMPUTED_VALUE"""),45485.66666666667)</f>
        <v>45485.66667</v>
      </c>
      <c r="K29" s="1">
        <f>IFERROR(__xludf.DUMMYFUNCTION("""COMPUTED_VALUE"""),6745.7)</f>
        <v>6745.7</v>
      </c>
      <c r="M29" s="2">
        <f>IFERROR(__xludf.DUMMYFUNCTION("""COMPUTED_VALUE"""),45485.66666666667)</f>
        <v>45485.66667</v>
      </c>
      <c r="N29" s="1">
        <f>IFERROR(__xludf.DUMMYFUNCTION("""COMPUTED_VALUE"""),4.736346992E9)</f>
        <v>4736346992</v>
      </c>
    </row>
    <row r="30">
      <c r="A30" s="2">
        <f>IFERROR(__xludf.DUMMYFUNCTION("""COMPUTED_VALUE"""),45492.66666666667)</f>
        <v>45492.66667</v>
      </c>
      <c r="B30" s="1">
        <f>IFERROR(__xludf.DUMMYFUNCTION("""COMPUTED_VALUE"""),6796.01)</f>
        <v>6796.01</v>
      </c>
      <c r="D30" s="2">
        <f>IFERROR(__xludf.DUMMYFUNCTION("""COMPUTED_VALUE"""),45492.66666666667)</f>
        <v>45492.66667</v>
      </c>
      <c r="E30" s="1">
        <f>IFERROR(__xludf.DUMMYFUNCTION("""COMPUTED_VALUE"""),6842.1)</f>
        <v>6842.1</v>
      </c>
      <c r="G30" s="2">
        <f>IFERROR(__xludf.DUMMYFUNCTION("""COMPUTED_VALUE"""),45492.66666666667)</f>
        <v>45492.66667</v>
      </c>
      <c r="H30" s="1">
        <f>IFERROR(__xludf.DUMMYFUNCTION("""COMPUTED_VALUE"""),6396.97)</f>
        <v>6396.97</v>
      </c>
      <c r="J30" s="2">
        <f>IFERROR(__xludf.DUMMYFUNCTION("""COMPUTED_VALUE"""),45492.66666666667)</f>
        <v>45492.66667</v>
      </c>
      <c r="K30" s="1">
        <f>IFERROR(__xludf.DUMMYFUNCTION("""COMPUTED_VALUE"""),6409.7)</f>
        <v>6409.7</v>
      </c>
      <c r="M30" s="2">
        <f>IFERROR(__xludf.DUMMYFUNCTION("""COMPUTED_VALUE"""),45492.66666666667)</f>
        <v>45492.66667</v>
      </c>
      <c r="N30" s="1">
        <f>IFERROR(__xludf.DUMMYFUNCTION("""COMPUTED_VALUE"""),5.046195611E9)</f>
        <v>5046195611</v>
      </c>
    </row>
    <row r="31">
      <c r="A31" s="2">
        <f>IFERROR(__xludf.DUMMYFUNCTION("""COMPUTED_VALUE"""),45499.66666666667)</f>
        <v>45499.66667</v>
      </c>
      <c r="B31" s="1">
        <f>IFERROR(__xludf.DUMMYFUNCTION("""COMPUTED_VALUE"""),6504.17)</f>
        <v>6504.17</v>
      </c>
      <c r="D31" s="2">
        <f>IFERROR(__xludf.DUMMYFUNCTION("""COMPUTED_VALUE"""),45499.66666666667)</f>
        <v>45499.66667</v>
      </c>
      <c r="E31" s="1">
        <f>IFERROR(__xludf.DUMMYFUNCTION("""COMPUTED_VALUE"""),6589.49)</f>
        <v>6589.49</v>
      </c>
      <c r="G31" s="2">
        <f>IFERROR(__xludf.DUMMYFUNCTION("""COMPUTED_VALUE"""),45499.66666666667)</f>
        <v>45499.66667</v>
      </c>
      <c r="H31" s="1">
        <f>IFERROR(__xludf.DUMMYFUNCTION("""COMPUTED_VALUE"""),6077.94)</f>
        <v>6077.94</v>
      </c>
      <c r="J31" s="2">
        <f>IFERROR(__xludf.DUMMYFUNCTION("""COMPUTED_VALUE"""),45499.66666666667)</f>
        <v>45499.66667</v>
      </c>
      <c r="K31" s="1">
        <f>IFERROR(__xludf.DUMMYFUNCTION("""COMPUTED_VALUE"""),6231.55)</f>
        <v>6231.55</v>
      </c>
      <c r="M31" s="2">
        <f>IFERROR(__xludf.DUMMYFUNCTION("""COMPUTED_VALUE"""),45499.66666666667)</f>
        <v>45499.66667</v>
      </c>
      <c r="N31" s="1">
        <f>IFERROR(__xludf.DUMMYFUNCTION("""COMPUTED_VALUE"""),5.081493406E9)</f>
        <v>5081493406</v>
      </c>
    </row>
    <row r="32">
      <c r="A32" s="2">
        <f>IFERROR(__xludf.DUMMYFUNCTION("""COMPUTED_VALUE"""),45506.66666666667)</f>
        <v>45506.66667</v>
      </c>
      <c r="B32" s="1">
        <f>IFERROR(__xludf.DUMMYFUNCTION("""COMPUTED_VALUE"""),6276.58)</f>
        <v>6276.58</v>
      </c>
      <c r="D32" s="2">
        <f>IFERROR(__xludf.DUMMYFUNCTION("""COMPUTED_VALUE"""),45506.66666666667)</f>
        <v>45506.66667</v>
      </c>
      <c r="E32" s="1">
        <f>IFERROR(__xludf.DUMMYFUNCTION("""COMPUTED_VALUE"""),6423.24)</f>
        <v>6423.24</v>
      </c>
      <c r="G32" s="2">
        <f>IFERROR(__xludf.DUMMYFUNCTION("""COMPUTED_VALUE"""),45506.66666666667)</f>
        <v>45506.66667</v>
      </c>
      <c r="H32" s="1">
        <f>IFERROR(__xludf.DUMMYFUNCTION("""COMPUTED_VALUE"""),5932.26)</f>
        <v>5932.26</v>
      </c>
      <c r="J32" s="2">
        <f>IFERROR(__xludf.DUMMYFUNCTION("""COMPUTED_VALUE"""),45506.66666666667)</f>
        <v>45506.66667</v>
      </c>
      <c r="K32" s="1">
        <f>IFERROR(__xludf.DUMMYFUNCTION("""COMPUTED_VALUE"""),6023.6)</f>
        <v>6023.6</v>
      </c>
      <c r="M32" s="2">
        <f>IFERROR(__xludf.DUMMYFUNCTION("""COMPUTED_VALUE"""),45506.66666666667)</f>
        <v>45506.66667</v>
      </c>
      <c r="N32" s="1">
        <f>IFERROR(__xludf.DUMMYFUNCTION("""COMPUTED_VALUE"""),6.730161935E9)</f>
        <v>6730161935</v>
      </c>
    </row>
    <row r="33">
      <c r="A33" s="2">
        <f>IFERROR(__xludf.DUMMYFUNCTION("""COMPUTED_VALUE"""),45513.66666666667)</f>
        <v>45513.66667</v>
      </c>
      <c r="B33" s="1">
        <f>IFERROR(__xludf.DUMMYFUNCTION("""COMPUTED_VALUE"""),5570.55)</f>
        <v>5570.55</v>
      </c>
      <c r="D33" s="2">
        <f>IFERROR(__xludf.DUMMYFUNCTION("""COMPUTED_VALUE"""),45513.66666666667)</f>
        <v>45513.66667</v>
      </c>
      <c r="E33" s="1">
        <f>IFERROR(__xludf.DUMMYFUNCTION("""COMPUTED_VALUE"""),6046.06)</f>
        <v>6046.06</v>
      </c>
      <c r="G33" s="2">
        <f>IFERROR(__xludf.DUMMYFUNCTION("""COMPUTED_VALUE"""),45513.66666666667)</f>
        <v>45513.66667</v>
      </c>
      <c r="H33" s="1">
        <f>IFERROR(__xludf.DUMMYFUNCTION("""COMPUTED_VALUE"""),5559.61)</f>
        <v>5559.61</v>
      </c>
      <c r="J33" s="2">
        <f>IFERROR(__xludf.DUMMYFUNCTION("""COMPUTED_VALUE"""),45513.66666666667)</f>
        <v>45513.66667</v>
      </c>
      <c r="K33" s="1">
        <f>IFERROR(__xludf.DUMMYFUNCTION("""COMPUTED_VALUE"""),6029.68)</f>
        <v>6029.68</v>
      </c>
      <c r="M33" s="2">
        <f>IFERROR(__xludf.DUMMYFUNCTION("""COMPUTED_VALUE"""),45513.66666666667)</f>
        <v>45513.66667</v>
      </c>
      <c r="N33" s="1">
        <f>IFERROR(__xludf.DUMMYFUNCTION("""COMPUTED_VALUE"""),6.762093549E9)</f>
        <v>6762093549</v>
      </c>
    </row>
    <row r="34">
      <c r="A34" s="2">
        <f>IFERROR(__xludf.DUMMYFUNCTION("""COMPUTED_VALUE"""),45520.66666666667)</f>
        <v>45520.66667</v>
      </c>
      <c r="B34" s="1">
        <f>IFERROR(__xludf.DUMMYFUNCTION("""COMPUTED_VALUE"""),6049.08)</f>
        <v>6049.08</v>
      </c>
      <c r="D34" s="2">
        <f>IFERROR(__xludf.DUMMYFUNCTION("""COMPUTED_VALUE"""),45520.66666666667)</f>
        <v>45520.66667</v>
      </c>
      <c r="E34" s="1">
        <f>IFERROR(__xludf.DUMMYFUNCTION("""COMPUTED_VALUE"""),6427.52)</f>
        <v>6427.52</v>
      </c>
      <c r="G34" s="2">
        <f>IFERROR(__xludf.DUMMYFUNCTION("""COMPUTED_VALUE"""),45520.66666666667)</f>
        <v>45520.66667</v>
      </c>
      <c r="H34" s="1">
        <f>IFERROR(__xludf.DUMMYFUNCTION("""COMPUTED_VALUE"""),6025.42)</f>
        <v>6025.42</v>
      </c>
      <c r="J34" s="2">
        <f>IFERROR(__xludf.DUMMYFUNCTION("""COMPUTED_VALUE"""),45520.66666666667)</f>
        <v>45520.66667</v>
      </c>
      <c r="K34" s="1">
        <f>IFERROR(__xludf.DUMMYFUNCTION("""COMPUTED_VALUE"""),6411.48)</f>
        <v>6411.48</v>
      </c>
      <c r="M34" s="2">
        <f>IFERROR(__xludf.DUMMYFUNCTION("""COMPUTED_VALUE"""),45520.66666666667)</f>
        <v>45520.66667</v>
      </c>
      <c r="N34" s="1">
        <f>IFERROR(__xludf.DUMMYFUNCTION("""COMPUTED_VALUE"""),5.002584133E9)</f>
        <v>5002584133</v>
      </c>
    </row>
    <row r="35">
      <c r="A35" s="2">
        <f>IFERROR(__xludf.DUMMYFUNCTION("""COMPUTED_VALUE"""),45527.66666666667)</f>
        <v>45527.66667</v>
      </c>
      <c r="B35" s="1">
        <f>IFERROR(__xludf.DUMMYFUNCTION("""COMPUTED_VALUE"""),6412.96)</f>
        <v>6412.96</v>
      </c>
      <c r="D35" s="2">
        <f>IFERROR(__xludf.DUMMYFUNCTION("""COMPUTED_VALUE"""),45527.66666666667)</f>
        <v>45527.66667</v>
      </c>
      <c r="E35" s="1">
        <f>IFERROR(__xludf.DUMMYFUNCTION("""COMPUTED_VALUE"""),6562.27)</f>
        <v>6562.27</v>
      </c>
      <c r="G35" s="2">
        <f>IFERROR(__xludf.DUMMYFUNCTION("""COMPUTED_VALUE"""),45527.66666666667)</f>
        <v>45527.66667</v>
      </c>
      <c r="H35" s="1">
        <f>IFERROR(__xludf.DUMMYFUNCTION("""COMPUTED_VALUE"""),6371.59)</f>
        <v>6371.59</v>
      </c>
      <c r="J35" s="2">
        <f>IFERROR(__xludf.DUMMYFUNCTION("""COMPUTED_VALUE"""),45527.66666666667)</f>
        <v>45527.66667</v>
      </c>
      <c r="K35" s="1">
        <f>IFERROR(__xludf.DUMMYFUNCTION("""COMPUTED_VALUE"""),6481.35)</f>
        <v>6481.35</v>
      </c>
      <c r="M35" s="2">
        <f>IFERROR(__xludf.DUMMYFUNCTION("""COMPUTED_VALUE"""),45527.66666666667)</f>
        <v>45527.66667</v>
      </c>
      <c r="N35" s="1">
        <f>IFERROR(__xludf.DUMMYFUNCTION("""COMPUTED_VALUE"""),4.757736206E9)</f>
        <v>4757736206</v>
      </c>
    </row>
    <row r="36">
      <c r="A36" s="2">
        <f>IFERROR(__xludf.DUMMYFUNCTION("""COMPUTED_VALUE"""),45534.66666666667)</f>
        <v>45534.66667</v>
      </c>
      <c r="B36" s="1">
        <f>IFERROR(__xludf.DUMMYFUNCTION("""COMPUTED_VALUE"""),6480.94)</f>
        <v>6480.94</v>
      </c>
      <c r="D36" s="2">
        <f>IFERROR(__xludf.DUMMYFUNCTION("""COMPUTED_VALUE"""),45534.66666666667)</f>
        <v>45534.66667</v>
      </c>
      <c r="E36" s="1">
        <f>IFERROR(__xludf.DUMMYFUNCTION("""COMPUTED_VALUE"""),6498.69)</f>
        <v>6498.69</v>
      </c>
      <c r="G36" s="2">
        <f>IFERROR(__xludf.DUMMYFUNCTION("""COMPUTED_VALUE"""),45534.66666666667)</f>
        <v>45534.66667</v>
      </c>
      <c r="H36" s="1">
        <f>IFERROR(__xludf.DUMMYFUNCTION("""COMPUTED_VALUE"""),6304.94)</f>
        <v>6304.94</v>
      </c>
      <c r="J36" s="2">
        <f>IFERROR(__xludf.DUMMYFUNCTION("""COMPUTED_VALUE"""),45534.66666666667)</f>
        <v>45534.66667</v>
      </c>
      <c r="K36" s="1">
        <f>IFERROR(__xludf.DUMMYFUNCTION("""COMPUTED_VALUE"""),6387.39)</f>
        <v>6387.39</v>
      </c>
      <c r="M36" s="2">
        <f>IFERROR(__xludf.DUMMYFUNCTION("""COMPUTED_VALUE"""),45534.66666666667)</f>
        <v>45534.66667</v>
      </c>
      <c r="N36" s="1">
        <f>IFERROR(__xludf.DUMMYFUNCTION("""COMPUTED_VALUE"""),5.230813415E9)</f>
        <v>5230813415</v>
      </c>
    </row>
    <row r="37">
      <c r="A37" s="2">
        <f>IFERROR(__xludf.DUMMYFUNCTION("""COMPUTED_VALUE"""),45541.66666666667)</f>
        <v>45541.66667</v>
      </c>
      <c r="B37" s="1">
        <f>IFERROR(__xludf.DUMMYFUNCTION("""COMPUTED_VALUE"""),6331.25)</f>
        <v>6331.25</v>
      </c>
      <c r="D37" s="2">
        <f>IFERROR(__xludf.DUMMYFUNCTION("""COMPUTED_VALUE"""),45541.66666666667)</f>
        <v>45541.66667</v>
      </c>
      <c r="E37" s="1">
        <f>IFERROR(__xludf.DUMMYFUNCTION("""COMPUTED_VALUE"""),6331.25)</f>
        <v>6331.25</v>
      </c>
      <c r="G37" s="2">
        <f>IFERROR(__xludf.DUMMYFUNCTION("""COMPUTED_VALUE"""),45541.66666666667)</f>
        <v>45541.66667</v>
      </c>
      <c r="H37" s="1">
        <f>IFERROR(__xludf.DUMMYFUNCTION("""COMPUTED_VALUE"""),5921.32)</f>
        <v>5921.32</v>
      </c>
      <c r="J37" s="2">
        <f>IFERROR(__xludf.DUMMYFUNCTION("""COMPUTED_VALUE"""),45541.66666666667)</f>
        <v>45541.66667</v>
      </c>
      <c r="K37" s="1">
        <f>IFERROR(__xludf.DUMMYFUNCTION("""COMPUTED_VALUE"""),5942.4)</f>
        <v>5942.4</v>
      </c>
      <c r="M37" s="2">
        <f>IFERROR(__xludf.DUMMYFUNCTION("""COMPUTED_VALUE"""),45541.66666666667)</f>
        <v>45541.66667</v>
      </c>
      <c r="N37" s="1">
        <f>IFERROR(__xludf.DUMMYFUNCTION("""COMPUTED_VALUE"""),4.603826824E9)</f>
        <v>4603826824</v>
      </c>
    </row>
    <row r="38">
      <c r="A38" s="2">
        <f>IFERROR(__xludf.DUMMYFUNCTION("""COMPUTED_VALUE"""),45548.66666666667)</f>
        <v>45548.66667</v>
      </c>
      <c r="B38" s="1">
        <f>IFERROR(__xludf.DUMMYFUNCTION("""COMPUTED_VALUE"""),6005.18)</f>
        <v>6005.18</v>
      </c>
      <c r="D38" s="2">
        <f>IFERROR(__xludf.DUMMYFUNCTION("""COMPUTED_VALUE"""),45548.66666666667)</f>
        <v>45548.66667</v>
      </c>
      <c r="E38" s="1">
        <f>IFERROR(__xludf.DUMMYFUNCTION("""COMPUTED_VALUE"""),6365.89)</f>
        <v>6365.89</v>
      </c>
      <c r="G38" s="2">
        <f>IFERROR(__xludf.DUMMYFUNCTION("""COMPUTED_VALUE"""),45548.66666666667)</f>
        <v>45548.66667</v>
      </c>
      <c r="H38" s="1">
        <f>IFERROR(__xludf.DUMMYFUNCTION("""COMPUTED_VALUE"""),5937.53)</f>
        <v>5937.53</v>
      </c>
      <c r="J38" s="2">
        <f>IFERROR(__xludf.DUMMYFUNCTION("""COMPUTED_VALUE"""),45548.66666666667)</f>
        <v>45548.66667</v>
      </c>
      <c r="K38" s="1">
        <f>IFERROR(__xludf.DUMMYFUNCTION("""COMPUTED_VALUE"""),6350.91)</f>
        <v>6350.91</v>
      </c>
      <c r="M38" s="2">
        <f>IFERROR(__xludf.DUMMYFUNCTION("""COMPUTED_VALUE"""),45548.66666666667)</f>
        <v>45548.66667</v>
      </c>
      <c r="N38" s="1">
        <f>IFERROR(__xludf.DUMMYFUNCTION("""COMPUTED_VALUE"""),5.509962419E9)</f>
        <v>5509962419</v>
      </c>
    </row>
    <row r="39">
      <c r="A39" s="2">
        <f>IFERROR(__xludf.DUMMYFUNCTION("""COMPUTED_VALUE"""),45555.66666666667)</f>
        <v>45555.66667</v>
      </c>
      <c r="B39" s="1">
        <f>IFERROR(__xludf.DUMMYFUNCTION("""COMPUTED_VALUE"""),6289.07)</f>
        <v>6289.07</v>
      </c>
      <c r="D39" s="2">
        <f>IFERROR(__xludf.DUMMYFUNCTION("""COMPUTED_VALUE"""),45555.66666666667)</f>
        <v>45555.66667</v>
      </c>
      <c r="E39" s="1">
        <f>IFERROR(__xludf.DUMMYFUNCTION("""COMPUTED_VALUE"""),6517.51)</f>
        <v>6517.51</v>
      </c>
      <c r="G39" s="2">
        <f>IFERROR(__xludf.DUMMYFUNCTION("""COMPUTED_VALUE"""),45555.66666666667)</f>
        <v>45555.66667</v>
      </c>
      <c r="H39" s="1">
        <f>IFERROR(__xludf.DUMMYFUNCTION("""COMPUTED_VALUE"""),6242.16)</f>
        <v>6242.16</v>
      </c>
      <c r="J39" s="2">
        <f>IFERROR(__xludf.DUMMYFUNCTION("""COMPUTED_VALUE"""),45555.66666666667)</f>
        <v>45555.66667</v>
      </c>
      <c r="K39" s="1">
        <f>IFERROR(__xludf.DUMMYFUNCTION("""COMPUTED_VALUE"""),6459.56)</f>
        <v>6459.56</v>
      </c>
      <c r="M39" s="2">
        <f>IFERROR(__xludf.DUMMYFUNCTION("""COMPUTED_VALUE"""),45555.66666666667)</f>
        <v>45555.66667</v>
      </c>
      <c r="N39" s="1">
        <f>IFERROR(__xludf.DUMMYFUNCTION("""COMPUTED_VALUE"""),7.057585703E9)</f>
        <v>7057585703</v>
      </c>
    </row>
    <row r="40">
      <c r="A40" s="2">
        <f>IFERROR(__xludf.DUMMYFUNCTION("""COMPUTED_VALUE"""),45562.66666666667)</f>
        <v>45562.66667</v>
      </c>
      <c r="B40" s="1">
        <f>IFERROR(__xludf.DUMMYFUNCTION("""COMPUTED_VALUE"""),6477.15)</f>
        <v>6477.15</v>
      </c>
      <c r="D40" s="2">
        <f>IFERROR(__xludf.DUMMYFUNCTION("""COMPUTED_VALUE"""),45562.66666666667)</f>
        <v>45562.66667</v>
      </c>
      <c r="E40" s="1">
        <f>IFERROR(__xludf.DUMMYFUNCTION("""COMPUTED_VALUE"""),6626.22)</f>
        <v>6626.22</v>
      </c>
      <c r="G40" s="2">
        <f>IFERROR(__xludf.DUMMYFUNCTION("""COMPUTED_VALUE"""),45562.66666666667)</f>
        <v>45562.66667</v>
      </c>
      <c r="H40" s="1">
        <f>IFERROR(__xludf.DUMMYFUNCTION("""COMPUTED_VALUE"""),6403.53)</f>
        <v>6403.53</v>
      </c>
      <c r="J40" s="2">
        <f>IFERROR(__xludf.DUMMYFUNCTION("""COMPUTED_VALUE"""),45562.66666666667)</f>
        <v>45562.66667</v>
      </c>
      <c r="K40" s="1">
        <f>IFERROR(__xludf.DUMMYFUNCTION("""COMPUTED_VALUE"""),6525.34)</f>
        <v>6525.34</v>
      </c>
      <c r="M40" s="2">
        <f>IFERROR(__xludf.DUMMYFUNCTION("""COMPUTED_VALUE"""),45562.66666666667)</f>
        <v>45562.66667</v>
      </c>
      <c r="N40" s="1">
        <f>IFERROR(__xludf.DUMMYFUNCTION("""COMPUTED_VALUE"""),5.198656934E9)</f>
        <v>5198656934</v>
      </c>
    </row>
    <row r="41">
      <c r="A41" s="2">
        <f>IFERROR(__xludf.DUMMYFUNCTION("""COMPUTED_VALUE"""),45569.66666666667)</f>
        <v>45569.66667</v>
      </c>
      <c r="B41" s="1">
        <f>IFERROR(__xludf.DUMMYFUNCTION("""COMPUTED_VALUE"""),6496.81)</f>
        <v>6496.81</v>
      </c>
      <c r="D41" s="2">
        <f>IFERROR(__xludf.DUMMYFUNCTION("""COMPUTED_VALUE"""),45569.66666666667)</f>
        <v>45569.66667</v>
      </c>
      <c r="E41" s="1">
        <f>IFERROR(__xludf.DUMMYFUNCTION("""COMPUTED_VALUE"""),6569.42)</f>
        <v>6569.42</v>
      </c>
      <c r="G41" s="2">
        <f>IFERROR(__xludf.DUMMYFUNCTION("""COMPUTED_VALUE"""),45569.66666666667)</f>
        <v>45569.66667</v>
      </c>
      <c r="H41" s="1">
        <f>IFERROR(__xludf.DUMMYFUNCTION("""COMPUTED_VALUE"""),6375.8)</f>
        <v>6375.8</v>
      </c>
      <c r="J41" s="2">
        <f>IFERROR(__xludf.DUMMYFUNCTION("""COMPUTED_VALUE"""),45569.66666666667)</f>
        <v>45569.66667</v>
      </c>
      <c r="K41" s="1">
        <f>IFERROR(__xludf.DUMMYFUNCTION("""COMPUTED_VALUE"""),6564.96)</f>
        <v>6564.96</v>
      </c>
      <c r="M41" s="2">
        <f>IFERROR(__xludf.DUMMYFUNCTION("""COMPUTED_VALUE"""),45569.66666666667)</f>
        <v>45569.66667</v>
      </c>
      <c r="N41" s="1">
        <f>IFERROR(__xludf.DUMMYFUNCTION("""COMPUTED_VALUE"""),4.400475284E9)</f>
        <v>4400475284</v>
      </c>
    </row>
    <row r="42">
      <c r="A42" s="2">
        <f>IFERROR(__xludf.DUMMYFUNCTION("""COMPUTED_VALUE"""),45576.66666666667)</f>
        <v>45576.66667</v>
      </c>
      <c r="B42" s="1">
        <f>IFERROR(__xludf.DUMMYFUNCTION("""COMPUTED_VALUE"""),6546.64)</f>
        <v>6546.64</v>
      </c>
      <c r="D42" s="2">
        <f>IFERROR(__xludf.DUMMYFUNCTION("""COMPUTED_VALUE"""),45576.66666666667)</f>
        <v>45576.66667</v>
      </c>
      <c r="E42" s="1">
        <f>IFERROR(__xludf.DUMMYFUNCTION("""COMPUTED_VALUE"""),6704.54)</f>
        <v>6704.54</v>
      </c>
      <c r="G42" s="2">
        <f>IFERROR(__xludf.DUMMYFUNCTION("""COMPUTED_VALUE"""),45576.66666666667)</f>
        <v>45576.66667</v>
      </c>
      <c r="H42" s="1">
        <f>IFERROR(__xludf.DUMMYFUNCTION("""COMPUTED_VALUE"""),6495.38)</f>
        <v>6495.38</v>
      </c>
      <c r="J42" s="2">
        <f>IFERROR(__xludf.DUMMYFUNCTION("""COMPUTED_VALUE"""),45576.66666666667)</f>
        <v>45576.66667</v>
      </c>
      <c r="K42" s="1">
        <f>IFERROR(__xludf.DUMMYFUNCTION("""COMPUTED_VALUE"""),6690.54)</f>
        <v>6690.54</v>
      </c>
      <c r="M42" s="2">
        <f>IFERROR(__xludf.DUMMYFUNCTION("""COMPUTED_VALUE"""),45576.66666666667)</f>
        <v>45576.66667</v>
      </c>
      <c r="N42" s="1">
        <f>IFERROR(__xludf.DUMMYFUNCTION("""COMPUTED_VALUE"""),4.618919285E9)</f>
        <v>4618919285</v>
      </c>
    </row>
    <row r="43">
      <c r="A43" s="2">
        <f>IFERROR(__xludf.DUMMYFUNCTION("""COMPUTED_VALUE"""),45583.66666666667)</f>
        <v>45583.66667</v>
      </c>
      <c r="B43" s="1">
        <f>IFERROR(__xludf.DUMMYFUNCTION("""COMPUTED_VALUE"""),6736.44)</f>
        <v>6736.44</v>
      </c>
      <c r="D43" s="2">
        <f>IFERROR(__xludf.DUMMYFUNCTION("""COMPUTED_VALUE"""),45583.66666666667)</f>
        <v>45583.66667</v>
      </c>
      <c r="E43" s="1">
        <f>IFERROR(__xludf.DUMMYFUNCTION("""COMPUTED_VALUE"""),6804.23)</f>
        <v>6804.23</v>
      </c>
      <c r="G43" s="2">
        <f>IFERROR(__xludf.DUMMYFUNCTION("""COMPUTED_VALUE"""),45583.66666666667)</f>
        <v>45583.66667</v>
      </c>
      <c r="H43" s="1">
        <f>IFERROR(__xludf.DUMMYFUNCTION("""COMPUTED_VALUE"""),6601.28)</f>
        <v>6601.28</v>
      </c>
      <c r="J43" s="2">
        <f>IFERROR(__xludf.DUMMYFUNCTION("""COMPUTED_VALUE"""),45583.66666666667)</f>
        <v>45583.66667</v>
      </c>
      <c r="K43" s="1">
        <f>IFERROR(__xludf.DUMMYFUNCTION("""COMPUTED_VALUE"""),6722.56)</f>
        <v>6722.56</v>
      </c>
      <c r="M43" s="2">
        <f>IFERROR(__xludf.DUMMYFUNCTION("""COMPUTED_VALUE"""),45583.66666666667)</f>
        <v>45583.66667</v>
      </c>
      <c r="N43" s="1">
        <f>IFERROR(__xludf.DUMMYFUNCTION("""COMPUTED_VALUE"""),4.588519657E9)</f>
        <v>4588519657</v>
      </c>
    </row>
    <row r="44">
      <c r="A44" s="2">
        <f>IFERROR(__xludf.DUMMYFUNCTION("""COMPUTED_VALUE"""),45590.66666666667)</f>
        <v>45590.66667</v>
      </c>
      <c r="B44" s="1">
        <f>IFERROR(__xludf.DUMMYFUNCTION("""COMPUTED_VALUE"""),6708.02)</f>
        <v>6708.02</v>
      </c>
      <c r="D44" s="2">
        <f>IFERROR(__xludf.DUMMYFUNCTION("""COMPUTED_VALUE"""),45590.66666666667)</f>
        <v>45590.66667</v>
      </c>
      <c r="E44" s="1">
        <f>IFERROR(__xludf.DUMMYFUNCTION("""COMPUTED_VALUE"""),6812.21)</f>
        <v>6812.21</v>
      </c>
      <c r="G44" s="2">
        <f>IFERROR(__xludf.DUMMYFUNCTION("""COMPUTED_VALUE"""),45590.66666666667)</f>
        <v>45590.66667</v>
      </c>
      <c r="H44" s="1">
        <f>IFERROR(__xludf.DUMMYFUNCTION("""COMPUTED_VALUE"""),6617.43)</f>
        <v>6617.43</v>
      </c>
      <c r="J44" s="2">
        <f>IFERROR(__xludf.DUMMYFUNCTION("""COMPUTED_VALUE"""),45590.66666666667)</f>
        <v>45590.66667</v>
      </c>
      <c r="K44" s="1">
        <f>IFERROR(__xludf.DUMMYFUNCTION("""COMPUTED_VALUE"""),6738.69)</f>
        <v>6738.69</v>
      </c>
      <c r="M44" s="2">
        <f>IFERROR(__xludf.DUMMYFUNCTION("""COMPUTED_VALUE"""),45590.66666666667)</f>
        <v>45590.66667</v>
      </c>
      <c r="N44" s="1">
        <f>IFERROR(__xludf.DUMMYFUNCTION("""COMPUTED_VALUE"""),4.133375329E9)</f>
        <v>4133375329</v>
      </c>
    </row>
    <row r="45">
      <c r="A45" s="2">
        <f>IFERROR(__xludf.DUMMYFUNCTION("""COMPUTED_VALUE"""),45597.66666666667)</f>
        <v>45597.66667</v>
      </c>
      <c r="B45" s="1">
        <f>IFERROR(__xludf.DUMMYFUNCTION("""COMPUTED_VALUE"""),6798.91)</f>
        <v>6798.91</v>
      </c>
      <c r="D45" s="2">
        <f>IFERROR(__xludf.DUMMYFUNCTION("""COMPUTED_VALUE"""),45597.66666666667)</f>
        <v>45597.66667</v>
      </c>
      <c r="E45" s="1">
        <f>IFERROR(__xludf.DUMMYFUNCTION("""COMPUTED_VALUE"""),6859.43)</f>
        <v>6859.43</v>
      </c>
      <c r="G45" s="2">
        <f>IFERROR(__xludf.DUMMYFUNCTION("""COMPUTED_VALUE"""),45597.66666666667)</f>
        <v>45597.66667</v>
      </c>
      <c r="H45" s="1">
        <f>IFERROR(__xludf.DUMMYFUNCTION("""COMPUTED_VALUE"""),6543.36)</f>
        <v>6543.36</v>
      </c>
      <c r="J45" s="2">
        <f>IFERROR(__xludf.DUMMYFUNCTION("""COMPUTED_VALUE"""),45597.66666666667)</f>
        <v>45597.66667</v>
      </c>
      <c r="K45" s="1">
        <f>IFERROR(__xludf.DUMMYFUNCTION("""COMPUTED_VALUE"""),6581.77)</f>
        <v>6581.77</v>
      </c>
      <c r="M45" s="2">
        <f>IFERROR(__xludf.DUMMYFUNCTION("""COMPUTED_VALUE"""),45597.66666666667)</f>
        <v>45597.66667</v>
      </c>
      <c r="N45" s="1">
        <f>IFERROR(__xludf.DUMMYFUNCTION("""COMPUTED_VALUE"""),5.475867537E9)</f>
        <v>5475867537</v>
      </c>
    </row>
    <row r="46">
      <c r="A46" s="2">
        <f>IFERROR(__xludf.DUMMYFUNCTION("""COMPUTED_VALUE"""),45604.66666666667)</f>
        <v>45604.66667</v>
      </c>
      <c r="B46" s="1">
        <f>IFERROR(__xludf.DUMMYFUNCTION("""COMPUTED_VALUE"""),6579.45)</f>
        <v>6579.45</v>
      </c>
      <c r="D46" s="2">
        <f>IFERROR(__xludf.DUMMYFUNCTION("""COMPUTED_VALUE"""),45604.66666666667)</f>
        <v>45604.66667</v>
      </c>
      <c r="E46" s="1">
        <f>IFERROR(__xludf.DUMMYFUNCTION("""COMPUTED_VALUE"""),6979.09)</f>
        <v>6979.09</v>
      </c>
      <c r="G46" s="2">
        <f>IFERROR(__xludf.DUMMYFUNCTION("""COMPUTED_VALUE"""),45604.66666666667)</f>
        <v>45604.66667</v>
      </c>
      <c r="H46" s="1">
        <f>IFERROR(__xludf.DUMMYFUNCTION("""COMPUTED_VALUE"""),6534.4)</f>
        <v>6534.4</v>
      </c>
      <c r="J46" s="2">
        <f>IFERROR(__xludf.DUMMYFUNCTION("""COMPUTED_VALUE"""),45604.66666666667)</f>
        <v>45604.66667</v>
      </c>
      <c r="K46" s="1">
        <f>IFERROR(__xludf.DUMMYFUNCTION("""COMPUTED_VALUE"""),6940.17)</f>
        <v>6940.17</v>
      </c>
      <c r="M46" s="2">
        <f>IFERROR(__xludf.DUMMYFUNCTION("""COMPUTED_VALUE"""),45604.66666666667)</f>
        <v>45604.66667</v>
      </c>
      <c r="N46" s="1">
        <f>IFERROR(__xludf.DUMMYFUNCTION("""COMPUTED_VALUE"""),5.424332689E9)</f>
        <v>5424332689</v>
      </c>
    </row>
    <row r="47">
      <c r="A47" s="2">
        <f>IFERROR(__xludf.DUMMYFUNCTION("""COMPUTED_VALUE"""),45611.66666666667)</f>
        <v>45611.66667</v>
      </c>
      <c r="B47" s="1">
        <f>IFERROR(__xludf.DUMMYFUNCTION("""COMPUTED_VALUE"""),6942.44)</f>
        <v>6942.44</v>
      </c>
      <c r="D47" s="2">
        <f>IFERROR(__xludf.DUMMYFUNCTION("""COMPUTED_VALUE"""),45611.66666666667)</f>
        <v>45611.66667</v>
      </c>
      <c r="E47" s="1">
        <f>IFERROR(__xludf.DUMMYFUNCTION("""COMPUTED_VALUE"""),6956.46)</f>
        <v>6956.46</v>
      </c>
      <c r="G47" s="2">
        <f>IFERROR(__xludf.DUMMYFUNCTION("""COMPUTED_VALUE"""),45611.66666666667)</f>
        <v>45611.66667</v>
      </c>
      <c r="H47" s="1">
        <f>IFERROR(__xludf.DUMMYFUNCTION("""COMPUTED_VALUE"""),6683.62)</f>
        <v>6683.62</v>
      </c>
      <c r="J47" s="2">
        <f>IFERROR(__xludf.DUMMYFUNCTION("""COMPUTED_VALUE"""),45611.66666666667)</f>
        <v>45611.66667</v>
      </c>
      <c r="K47" s="1">
        <f>IFERROR(__xludf.DUMMYFUNCTION("""COMPUTED_VALUE"""),6713.72)</f>
        <v>6713.72</v>
      </c>
      <c r="M47" s="2">
        <f>IFERROR(__xludf.DUMMYFUNCTION("""COMPUTED_VALUE"""),45611.66666666667)</f>
        <v>45611.66667</v>
      </c>
      <c r="N47" s="1">
        <f>IFERROR(__xludf.DUMMYFUNCTION("""COMPUTED_VALUE"""),5.332056576E9)</f>
        <v>5332056576</v>
      </c>
    </row>
    <row r="48">
      <c r="A48" s="2">
        <f>IFERROR(__xludf.DUMMYFUNCTION("""COMPUTED_VALUE"""),45618.66666666667)</f>
        <v>45618.66667</v>
      </c>
      <c r="B48" s="1">
        <f>IFERROR(__xludf.DUMMYFUNCTION("""COMPUTED_VALUE"""),6702.64)</f>
        <v>6702.64</v>
      </c>
      <c r="D48" s="2">
        <f>IFERROR(__xludf.DUMMYFUNCTION("""COMPUTED_VALUE"""),45618.66666666667)</f>
        <v>45618.66667</v>
      </c>
      <c r="E48" s="1">
        <f>IFERROR(__xludf.DUMMYFUNCTION("""COMPUTED_VALUE"""),6904.35)</f>
        <v>6904.35</v>
      </c>
      <c r="G48" s="2">
        <f>IFERROR(__xludf.DUMMYFUNCTION("""COMPUTED_VALUE"""),45618.66666666667)</f>
        <v>45618.66667</v>
      </c>
      <c r="H48" s="1">
        <f>IFERROR(__xludf.DUMMYFUNCTION("""COMPUTED_VALUE"""),6683.08)</f>
        <v>6683.08</v>
      </c>
      <c r="J48" s="2">
        <f>IFERROR(__xludf.DUMMYFUNCTION("""COMPUTED_VALUE"""),45618.66666666667)</f>
        <v>45618.66667</v>
      </c>
      <c r="K48" s="1">
        <f>IFERROR(__xludf.DUMMYFUNCTION("""COMPUTED_VALUE"""),6803.88)</f>
        <v>6803.88</v>
      </c>
      <c r="M48" s="2">
        <f>IFERROR(__xludf.DUMMYFUNCTION("""COMPUTED_VALUE"""),45618.66666666667)</f>
        <v>45618.66667</v>
      </c>
      <c r="N48" s="1">
        <f>IFERROR(__xludf.DUMMYFUNCTION("""COMPUTED_VALUE"""),5.986758294E9)</f>
        <v>5986758294</v>
      </c>
    </row>
    <row r="49">
      <c r="A49" s="2">
        <f>IFERROR(__xludf.DUMMYFUNCTION("""COMPUTED_VALUE"""),45625.54166666667)</f>
        <v>45625.54167</v>
      </c>
      <c r="B49" s="1">
        <f>IFERROR(__xludf.DUMMYFUNCTION("""COMPUTED_VALUE"""),6850.21)</f>
        <v>6850.21</v>
      </c>
      <c r="D49" s="2">
        <f>IFERROR(__xludf.DUMMYFUNCTION("""COMPUTED_VALUE"""),45625.54166666667)</f>
        <v>45625.54167</v>
      </c>
      <c r="E49" s="1">
        <f>IFERROR(__xludf.DUMMYFUNCTION("""COMPUTED_VALUE"""),6866.4)</f>
        <v>6866.4</v>
      </c>
      <c r="G49" s="2">
        <f>IFERROR(__xludf.DUMMYFUNCTION("""COMPUTED_VALUE"""),45625.54166666667)</f>
        <v>45625.54167</v>
      </c>
      <c r="H49" s="1">
        <f>IFERROR(__xludf.DUMMYFUNCTION("""COMPUTED_VALUE"""),6719.06)</f>
        <v>6719.06</v>
      </c>
      <c r="J49" s="2">
        <f>IFERROR(__xludf.DUMMYFUNCTION("""COMPUTED_VALUE"""),45625.54166666667)</f>
        <v>45625.54167</v>
      </c>
      <c r="K49" s="1">
        <f>IFERROR(__xludf.DUMMYFUNCTION("""COMPUTED_VALUE"""),6839.51)</f>
        <v>6839.51</v>
      </c>
      <c r="M49" s="2">
        <f>IFERROR(__xludf.DUMMYFUNCTION("""COMPUTED_VALUE"""),45625.54166666667)</f>
        <v>45625.54167</v>
      </c>
      <c r="N49" s="1">
        <f>IFERROR(__xludf.DUMMYFUNCTION("""COMPUTED_VALUE"""),4.155067857E9)</f>
        <v>4155067857</v>
      </c>
    </row>
    <row r="50">
      <c r="A50" s="2">
        <f>IFERROR(__xludf.DUMMYFUNCTION("""COMPUTED_VALUE"""),45632.66666666667)</f>
        <v>45632.66667</v>
      </c>
      <c r="B50" s="1">
        <f>IFERROR(__xludf.DUMMYFUNCTION("""COMPUTED_VALUE"""),6846.29)</f>
        <v>6846.29</v>
      </c>
      <c r="D50" s="2">
        <f>IFERROR(__xludf.DUMMYFUNCTION("""COMPUTED_VALUE"""),45632.66666666667)</f>
        <v>45632.66667</v>
      </c>
      <c r="E50" s="1">
        <f>IFERROR(__xludf.DUMMYFUNCTION("""COMPUTED_VALUE"""),7136.69)</f>
        <v>7136.69</v>
      </c>
      <c r="G50" s="2">
        <f>IFERROR(__xludf.DUMMYFUNCTION("""COMPUTED_VALUE"""),45632.66666666667)</f>
        <v>45632.66667</v>
      </c>
      <c r="H50" s="1">
        <f>IFERROR(__xludf.DUMMYFUNCTION("""COMPUTED_VALUE"""),6846.13)</f>
        <v>6846.13</v>
      </c>
      <c r="J50" s="2">
        <f>IFERROR(__xludf.DUMMYFUNCTION("""COMPUTED_VALUE"""),45632.66666666667)</f>
        <v>45632.66667</v>
      </c>
      <c r="K50" s="1">
        <f>IFERROR(__xludf.DUMMYFUNCTION("""COMPUTED_VALUE"""),7111.71)</f>
        <v>7111.71</v>
      </c>
      <c r="M50" s="2">
        <f>IFERROR(__xludf.DUMMYFUNCTION("""COMPUTED_VALUE"""),45632.66666666667)</f>
        <v>45632.66667</v>
      </c>
      <c r="N50" s="1">
        <f>IFERROR(__xludf.DUMMYFUNCTION("""COMPUTED_VALUE"""),6.006894592E9)</f>
        <v>6006894592</v>
      </c>
    </row>
    <row r="51">
      <c r="A51" s="2">
        <f>IFERROR(__xludf.DUMMYFUNCTION("""COMPUTED_VALUE"""),45639.66666666667)</f>
        <v>45639.66667</v>
      </c>
      <c r="B51" s="1">
        <f>IFERROR(__xludf.DUMMYFUNCTION("""COMPUTED_VALUE"""),7073.66)</f>
        <v>7073.66</v>
      </c>
      <c r="D51" s="2">
        <f>IFERROR(__xludf.DUMMYFUNCTION("""COMPUTED_VALUE"""),45639.66666666667)</f>
        <v>45639.66667</v>
      </c>
      <c r="E51" s="1">
        <f>IFERROR(__xludf.DUMMYFUNCTION("""COMPUTED_VALUE"""),7220.24)</f>
        <v>7220.24</v>
      </c>
      <c r="G51" s="2">
        <f>IFERROR(__xludf.DUMMYFUNCTION("""COMPUTED_VALUE"""),45639.66666666667)</f>
        <v>45639.66667</v>
      </c>
      <c r="H51" s="1">
        <f>IFERROR(__xludf.DUMMYFUNCTION("""COMPUTED_VALUE"""),7004.72)</f>
        <v>7004.72</v>
      </c>
      <c r="J51" s="2">
        <f>IFERROR(__xludf.DUMMYFUNCTION("""COMPUTED_VALUE"""),45639.66666666667)</f>
        <v>45639.66667</v>
      </c>
      <c r="K51" s="1">
        <f>IFERROR(__xludf.DUMMYFUNCTION("""COMPUTED_VALUE"""),7144.96)</f>
        <v>7144.96</v>
      </c>
      <c r="M51" s="2">
        <f>IFERROR(__xludf.DUMMYFUNCTION("""COMPUTED_VALUE"""),45639.66666666667)</f>
        <v>45639.66667</v>
      </c>
      <c r="N51" s="1">
        <f>IFERROR(__xludf.DUMMYFUNCTION("""COMPUTED_VALUE"""),5.629397404E9)</f>
        <v>5629397404</v>
      </c>
    </row>
    <row r="52">
      <c r="A52" s="2">
        <f>IFERROR(__xludf.DUMMYFUNCTION("""COMPUTED_VALUE"""),45646.66666666667)</f>
        <v>45646.66667</v>
      </c>
      <c r="B52" s="1">
        <f>IFERROR(__xludf.DUMMYFUNCTION("""COMPUTED_VALUE"""),7169.09)</f>
        <v>7169.09</v>
      </c>
      <c r="D52" s="2">
        <f>IFERROR(__xludf.DUMMYFUNCTION("""COMPUTED_VALUE"""),45646.66666666667)</f>
        <v>45646.66667</v>
      </c>
      <c r="E52" s="1">
        <f>IFERROR(__xludf.DUMMYFUNCTION("""COMPUTED_VALUE"""),7251.36)</f>
        <v>7251.36</v>
      </c>
      <c r="G52" s="2">
        <f>IFERROR(__xludf.DUMMYFUNCTION("""COMPUTED_VALUE"""),45646.66666666667)</f>
        <v>45646.66667</v>
      </c>
      <c r="H52" s="1">
        <f>IFERROR(__xludf.DUMMYFUNCTION("""COMPUTED_VALUE"""),6895.45)</f>
        <v>6895.45</v>
      </c>
      <c r="J52" s="2">
        <f>IFERROR(__xludf.DUMMYFUNCTION("""COMPUTED_VALUE"""),45646.66666666667)</f>
        <v>45646.66667</v>
      </c>
      <c r="K52" s="1">
        <f>IFERROR(__xludf.DUMMYFUNCTION("""COMPUTED_VALUE"""),7073.07)</f>
        <v>7073.07</v>
      </c>
      <c r="M52" s="2">
        <f>IFERROR(__xludf.DUMMYFUNCTION("""COMPUTED_VALUE"""),45646.66666666667)</f>
        <v>45646.66667</v>
      </c>
      <c r="N52" s="1">
        <f>IFERROR(__xludf.DUMMYFUNCTION("""COMPUTED_VALUE"""),7.367443531E9)</f>
        <v>7367443531</v>
      </c>
    </row>
    <row r="53">
      <c r="A53" s="2">
        <f>IFERROR(__xludf.DUMMYFUNCTION("""COMPUTED_VALUE"""),45653.66666666667)</f>
        <v>45653.66667</v>
      </c>
      <c r="B53" s="1">
        <f>IFERROR(__xludf.DUMMYFUNCTION("""COMPUTED_VALUE"""),7104.64)</f>
        <v>7104.64</v>
      </c>
      <c r="D53" s="2">
        <f>IFERROR(__xludf.DUMMYFUNCTION("""COMPUTED_VALUE"""),45653.66666666667)</f>
        <v>45653.66667</v>
      </c>
      <c r="E53" s="1">
        <f>IFERROR(__xludf.DUMMYFUNCTION("""COMPUTED_VALUE"""),7263.62)</f>
        <v>7263.62</v>
      </c>
      <c r="G53" s="2">
        <f>IFERROR(__xludf.DUMMYFUNCTION("""COMPUTED_VALUE"""),45653.66666666667)</f>
        <v>45653.66667</v>
      </c>
      <c r="H53" s="1">
        <f>IFERROR(__xludf.DUMMYFUNCTION("""COMPUTED_VALUE"""),7060.78)</f>
        <v>7060.78</v>
      </c>
      <c r="J53" s="2">
        <f>IFERROR(__xludf.DUMMYFUNCTION("""COMPUTED_VALUE"""),45653.66666666667)</f>
        <v>45653.66667</v>
      </c>
      <c r="K53" s="1">
        <f>IFERROR(__xludf.DUMMYFUNCTION("""COMPUTED_VALUE"""),7134.08)</f>
        <v>7134.08</v>
      </c>
      <c r="M53" s="2">
        <f>IFERROR(__xludf.DUMMYFUNCTION("""COMPUTED_VALUE"""),45653.66666666667)</f>
        <v>45653.66667</v>
      </c>
      <c r="N53" s="1">
        <f>IFERROR(__xludf.DUMMYFUNCTION("""COMPUTED_VALUE"""),2.760406916E9)</f>
        <v>2760406916</v>
      </c>
    </row>
    <row r="54">
      <c r="A54" s="2">
        <f>IFERROR(__xludf.DUMMYFUNCTION("""COMPUTED_VALUE"""),45660.66666666667)</f>
        <v>45660.66667</v>
      </c>
      <c r="B54" s="1">
        <f>IFERROR(__xludf.DUMMYFUNCTION("""COMPUTED_VALUE"""),7028.01)</f>
        <v>7028.01</v>
      </c>
      <c r="D54" s="2">
        <f>IFERROR(__xludf.DUMMYFUNCTION("""COMPUTED_VALUE"""),45660.66666666667)</f>
        <v>45660.66667</v>
      </c>
      <c r="E54" s="1">
        <f>IFERROR(__xludf.DUMMYFUNCTION("""COMPUTED_VALUE"""),7113.38)</f>
        <v>7113.38</v>
      </c>
      <c r="G54" s="2">
        <f>IFERROR(__xludf.DUMMYFUNCTION("""COMPUTED_VALUE"""),45660.66666666667)</f>
        <v>45660.66667</v>
      </c>
      <c r="H54" s="1">
        <f>IFERROR(__xludf.DUMMYFUNCTION("""COMPUTED_VALUE"""),6909.33)</f>
        <v>6909.33</v>
      </c>
      <c r="J54" s="2">
        <f>IFERROR(__xludf.DUMMYFUNCTION("""COMPUTED_VALUE"""),45660.66666666667)</f>
        <v>45660.66667</v>
      </c>
      <c r="K54" s="1">
        <f>IFERROR(__xludf.DUMMYFUNCTION("""COMPUTED_VALUE"""),7097.58)</f>
        <v>7097.58</v>
      </c>
      <c r="M54" s="2">
        <f>IFERROR(__xludf.DUMMYFUNCTION("""COMPUTED_VALUE"""),45660.66666666667)</f>
        <v>45660.66667</v>
      </c>
      <c r="N54" s="1">
        <f>IFERROR(__xludf.DUMMYFUNCTION("""COMPUTED_VALUE"""),3.245467942E9)</f>
        <v>3245467942</v>
      </c>
    </row>
    <row r="55">
      <c r="A55" s="2">
        <f>IFERROR(__xludf.DUMMYFUNCTION("""COMPUTED_VALUE"""),45667.66666666667)</f>
        <v>45667.66667</v>
      </c>
      <c r="B55" s="1">
        <f>IFERROR(__xludf.DUMMYFUNCTION("""COMPUTED_VALUE"""),7189.75)</f>
        <v>7189.75</v>
      </c>
      <c r="D55" s="2">
        <f>IFERROR(__xludf.DUMMYFUNCTION("""COMPUTED_VALUE"""),45667.66666666667)</f>
        <v>45667.66667</v>
      </c>
      <c r="E55" s="1">
        <f>IFERROR(__xludf.DUMMYFUNCTION("""COMPUTED_VALUE"""),7284.11)</f>
        <v>7284.11</v>
      </c>
      <c r="G55" s="2">
        <f>IFERROR(__xludf.DUMMYFUNCTION("""COMPUTED_VALUE"""),45667.66666666667)</f>
        <v>45667.66667</v>
      </c>
      <c r="H55" s="1">
        <f>IFERROR(__xludf.DUMMYFUNCTION("""COMPUTED_VALUE"""),6862.85)</f>
        <v>6862.85</v>
      </c>
      <c r="J55" s="2">
        <f>IFERROR(__xludf.DUMMYFUNCTION("""COMPUTED_VALUE"""),45667.66666666667)</f>
        <v>45667.66667</v>
      </c>
      <c r="K55" s="1">
        <f>IFERROR(__xludf.DUMMYFUNCTION("""COMPUTED_VALUE"""),6921.24)</f>
        <v>6921.24</v>
      </c>
      <c r="M55" s="2">
        <f>IFERROR(__xludf.DUMMYFUNCTION("""COMPUTED_VALUE"""),45667.66666666667)</f>
        <v>45667.66667</v>
      </c>
      <c r="N55" s="1">
        <f>IFERROR(__xludf.DUMMYFUNCTION("""COMPUTED_VALUE"""),4.348674884E9)</f>
        <v>4348674884</v>
      </c>
    </row>
    <row r="56">
      <c r="A56" s="2">
        <f>IFERROR(__xludf.DUMMYFUNCTION("""COMPUTED_VALUE"""),45674.66666666667)</f>
        <v>45674.66667</v>
      </c>
      <c r="B56" s="1">
        <f>IFERROR(__xludf.DUMMYFUNCTION("""COMPUTED_VALUE"""),6797.63)</f>
        <v>6797.63</v>
      </c>
      <c r="D56" s="2">
        <f>IFERROR(__xludf.DUMMYFUNCTION("""COMPUTED_VALUE"""),45674.66666666667)</f>
        <v>45674.66667</v>
      </c>
      <c r="E56" s="1">
        <f>IFERROR(__xludf.DUMMYFUNCTION("""COMPUTED_VALUE"""),7062.76)</f>
        <v>7062.76</v>
      </c>
      <c r="G56" s="2">
        <f>IFERROR(__xludf.DUMMYFUNCTION("""COMPUTED_VALUE"""),45674.66666666667)</f>
        <v>45674.66667</v>
      </c>
      <c r="H56" s="1">
        <f>IFERROR(__xludf.DUMMYFUNCTION("""COMPUTED_VALUE"""),6771.88)</f>
        <v>6771.88</v>
      </c>
      <c r="J56" s="2">
        <f>IFERROR(__xludf.DUMMYFUNCTION("""COMPUTED_VALUE"""),45674.66666666667)</f>
        <v>45674.66667</v>
      </c>
      <c r="K56" s="1">
        <f>IFERROR(__xludf.DUMMYFUNCTION("""COMPUTED_VALUE"""),7035.86)</f>
        <v>7035.86</v>
      </c>
      <c r="M56" s="2">
        <f>IFERROR(__xludf.DUMMYFUNCTION("""COMPUTED_VALUE"""),45674.66666666667)</f>
        <v>45674.66667</v>
      </c>
      <c r="N56" s="1">
        <f>IFERROR(__xludf.DUMMYFUNCTION("""COMPUTED_VALUE"""),4.730399754E9)</f>
        <v>4730399754</v>
      </c>
    </row>
    <row r="57">
      <c r="A57" s="2">
        <f>IFERROR(__xludf.DUMMYFUNCTION("""COMPUTED_VALUE"""),45681.66666666667)</f>
        <v>45681.66667</v>
      </c>
      <c r="B57" s="1">
        <f>IFERROR(__xludf.DUMMYFUNCTION("""COMPUTED_VALUE"""),7055.6)</f>
        <v>7055.6</v>
      </c>
      <c r="D57" s="2">
        <f>IFERROR(__xludf.DUMMYFUNCTION("""COMPUTED_VALUE"""),45681.66666666667)</f>
        <v>45681.66667</v>
      </c>
      <c r="E57" s="1">
        <f>IFERROR(__xludf.DUMMYFUNCTION("""COMPUTED_VALUE"""),7268.89)</f>
        <v>7268.89</v>
      </c>
      <c r="G57" s="2">
        <f>IFERROR(__xludf.DUMMYFUNCTION("""COMPUTED_VALUE"""),45681.66666666667)</f>
        <v>45681.66667</v>
      </c>
      <c r="H57" s="1">
        <f>IFERROR(__xludf.DUMMYFUNCTION("""COMPUTED_VALUE"""),6993.17)</f>
        <v>6993.17</v>
      </c>
      <c r="J57" s="2">
        <f>IFERROR(__xludf.DUMMYFUNCTION("""COMPUTED_VALUE"""),45681.66666666667)</f>
        <v>45681.66667</v>
      </c>
      <c r="K57" s="1">
        <f>IFERROR(__xludf.DUMMYFUNCTION("""COMPUTED_VALUE"""),7183.56)</f>
        <v>7183.56</v>
      </c>
      <c r="M57" s="2">
        <f>IFERROR(__xludf.DUMMYFUNCTION("""COMPUTED_VALUE"""),45681.66666666667)</f>
        <v>45681.66667</v>
      </c>
      <c r="N57" s="1">
        <f>IFERROR(__xludf.DUMMYFUNCTION("""COMPUTED_VALUE"""),4.010447019E9)</f>
        <v>4010447019</v>
      </c>
    </row>
    <row r="58">
      <c r="A58" s="2">
        <f>IFERROR(__xludf.DUMMYFUNCTION("""COMPUTED_VALUE"""),45688.66666666667)</f>
        <v>45688.66667</v>
      </c>
      <c r="B58" s="1">
        <f>IFERROR(__xludf.DUMMYFUNCTION("""COMPUTED_VALUE"""),6832.62)</f>
        <v>6832.62</v>
      </c>
      <c r="D58" s="2">
        <f>IFERROR(__xludf.DUMMYFUNCTION("""COMPUTED_VALUE"""),45688.66666666667)</f>
        <v>45688.66667</v>
      </c>
      <c r="E58" s="1">
        <f>IFERROR(__xludf.DUMMYFUNCTION("""COMPUTED_VALUE"""),7120.27)</f>
        <v>7120.27</v>
      </c>
      <c r="G58" s="2">
        <f>IFERROR(__xludf.DUMMYFUNCTION("""COMPUTED_VALUE"""),45688.66666666667)</f>
        <v>45688.66667</v>
      </c>
      <c r="H58" s="1">
        <f>IFERROR(__xludf.DUMMYFUNCTION("""COMPUTED_VALUE"""),6778.34)</f>
        <v>6778.34</v>
      </c>
      <c r="J58" s="2">
        <f>IFERROR(__xludf.DUMMYFUNCTION("""COMPUTED_VALUE"""),45688.66666666667)</f>
        <v>45688.66667</v>
      </c>
      <c r="K58" s="1">
        <f>IFERROR(__xludf.DUMMYFUNCTION("""COMPUTED_VALUE"""),6970.13)</f>
        <v>6970.13</v>
      </c>
      <c r="M58" s="2">
        <f>IFERROR(__xludf.DUMMYFUNCTION("""COMPUTED_VALUE"""),45688.66666666667)</f>
        <v>45688.66667</v>
      </c>
      <c r="N58" s="1">
        <f>IFERROR(__xludf.DUMMYFUNCTION("""COMPUTED_VALUE"""),7.510856653E9)</f>
        <v>7510856653</v>
      </c>
    </row>
    <row r="59">
      <c r="A59" s="2">
        <f>IFERROR(__xludf.DUMMYFUNCTION("""COMPUTED_VALUE"""),45695.66666666667)</f>
        <v>45695.66667</v>
      </c>
      <c r="B59" s="1">
        <f>IFERROR(__xludf.DUMMYFUNCTION("""COMPUTED_VALUE"""),6805.05)</f>
        <v>6805.05</v>
      </c>
      <c r="D59" s="2">
        <f>IFERROR(__xludf.DUMMYFUNCTION("""COMPUTED_VALUE"""),45695.66666666667)</f>
        <v>45695.66667</v>
      </c>
      <c r="E59" s="1">
        <f>IFERROR(__xludf.DUMMYFUNCTION("""COMPUTED_VALUE"""),7103.4)</f>
        <v>7103.4</v>
      </c>
      <c r="G59" s="2">
        <f>IFERROR(__xludf.DUMMYFUNCTION("""COMPUTED_VALUE"""),45695.66666666667)</f>
        <v>45695.66667</v>
      </c>
      <c r="H59" s="1">
        <f>IFERROR(__xludf.DUMMYFUNCTION("""COMPUTED_VALUE"""),6779.56)</f>
        <v>6779.56</v>
      </c>
      <c r="J59" s="2">
        <f>IFERROR(__xludf.DUMMYFUNCTION("""COMPUTED_VALUE"""),45695.66666666667)</f>
        <v>45695.66667</v>
      </c>
      <c r="K59" s="1">
        <f>IFERROR(__xludf.DUMMYFUNCTION("""COMPUTED_VALUE"""),6968.41)</f>
        <v>6968.41</v>
      </c>
      <c r="M59" s="2">
        <f>IFERROR(__xludf.DUMMYFUNCTION("""COMPUTED_VALUE"""),45695.66666666667)</f>
        <v>45695.66667</v>
      </c>
      <c r="N59" s="1">
        <f>IFERROR(__xludf.DUMMYFUNCTION("""COMPUTED_VALUE"""),6.116228672E9)</f>
        <v>6116228672</v>
      </c>
    </row>
    <row r="60">
      <c r="A60" s="2">
        <f>IFERROR(__xludf.DUMMYFUNCTION("""COMPUTED_VALUE"""),45702.66666666667)</f>
        <v>45702.66667</v>
      </c>
      <c r="B60" s="1">
        <f>IFERROR(__xludf.DUMMYFUNCTION("""COMPUTED_VALUE"""),7025.09)</f>
        <v>7025.09</v>
      </c>
      <c r="D60" s="2">
        <f>IFERROR(__xludf.DUMMYFUNCTION("""COMPUTED_VALUE"""),45702.66666666667)</f>
        <v>45702.66667</v>
      </c>
      <c r="E60" s="1">
        <f>IFERROR(__xludf.DUMMYFUNCTION("""COMPUTED_VALUE"""),7210.83)</f>
        <v>7210.83</v>
      </c>
      <c r="G60" s="2">
        <f>IFERROR(__xludf.DUMMYFUNCTION("""COMPUTED_VALUE"""),45702.66666666667)</f>
        <v>45702.66667</v>
      </c>
      <c r="H60" s="1">
        <f>IFERROR(__xludf.DUMMYFUNCTION("""COMPUTED_VALUE"""),6958.45)</f>
        <v>6958.45</v>
      </c>
      <c r="J60" s="2">
        <f>IFERROR(__xludf.DUMMYFUNCTION("""COMPUTED_VALUE"""),45702.66666666667)</f>
        <v>45702.66667</v>
      </c>
      <c r="K60" s="1">
        <f>IFERROR(__xludf.DUMMYFUNCTION("""COMPUTED_VALUE"""),7201.69)</f>
        <v>7201.69</v>
      </c>
      <c r="M60" s="2">
        <f>IFERROR(__xludf.DUMMYFUNCTION("""COMPUTED_VALUE"""),45702.66666666667)</f>
        <v>45702.66667</v>
      </c>
      <c r="N60" s="1">
        <f>IFERROR(__xludf.DUMMYFUNCTION("""COMPUTED_VALUE"""),5.937171926E9)</f>
        <v>5937171926</v>
      </c>
    </row>
    <row r="61">
      <c r="A61" s="2">
        <f>IFERROR(__xludf.DUMMYFUNCTION("""COMPUTED_VALUE"""),45709.66666666667)</f>
        <v>45709.66667</v>
      </c>
      <c r="B61" s="1">
        <f>IFERROR(__xludf.DUMMYFUNCTION("""COMPUTED_VALUE"""),7230.83)</f>
        <v>7230.83</v>
      </c>
      <c r="D61" s="2">
        <f>IFERROR(__xludf.DUMMYFUNCTION("""COMPUTED_VALUE"""),45709.66666666667)</f>
        <v>45709.66667</v>
      </c>
      <c r="E61" s="1">
        <f>IFERROR(__xludf.DUMMYFUNCTION("""COMPUTED_VALUE"""),7250.81)</f>
        <v>7250.81</v>
      </c>
      <c r="G61" s="2">
        <f>IFERROR(__xludf.DUMMYFUNCTION("""COMPUTED_VALUE"""),45709.66666666667)</f>
        <v>45709.66667</v>
      </c>
      <c r="H61" s="1">
        <f>IFERROR(__xludf.DUMMYFUNCTION("""COMPUTED_VALUE"""),7013.09)</f>
        <v>7013.09</v>
      </c>
      <c r="J61" s="2">
        <f>IFERROR(__xludf.DUMMYFUNCTION("""COMPUTED_VALUE"""),45709.66666666667)</f>
        <v>45709.66667</v>
      </c>
      <c r="K61" s="1">
        <f>IFERROR(__xludf.DUMMYFUNCTION("""COMPUTED_VALUE"""),7017.8)</f>
        <v>7017.8</v>
      </c>
      <c r="M61" s="2">
        <f>IFERROR(__xludf.DUMMYFUNCTION("""COMPUTED_VALUE"""),45709.66666666667)</f>
        <v>45709.66667</v>
      </c>
      <c r="N61" s="1">
        <f>IFERROR(__xludf.DUMMYFUNCTION("""COMPUTED_VALUE"""),5.532282701E9)</f>
        <v>5532282701</v>
      </c>
    </row>
    <row r="62">
      <c r="A62" s="2">
        <f>IFERROR(__xludf.DUMMYFUNCTION("""COMPUTED_VALUE"""),45716.66666666667)</f>
        <v>45716.66667</v>
      </c>
      <c r="B62" s="1">
        <f>IFERROR(__xludf.DUMMYFUNCTION("""COMPUTED_VALUE"""),7047.29)</f>
        <v>7047.29</v>
      </c>
      <c r="D62" s="2">
        <f>IFERROR(__xludf.DUMMYFUNCTION("""COMPUTED_VALUE"""),45716.66666666667)</f>
        <v>45716.66667</v>
      </c>
      <c r="E62" s="1">
        <f>IFERROR(__xludf.DUMMYFUNCTION("""COMPUTED_VALUE"""),7077.7)</f>
        <v>7077.7</v>
      </c>
      <c r="G62" s="2">
        <f>IFERROR(__xludf.DUMMYFUNCTION("""COMPUTED_VALUE"""),45716.66666666667)</f>
        <v>45716.66667</v>
      </c>
      <c r="H62" s="1">
        <f>IFERROR(__xludf.DUMMYFUNCTION("""COMPUTED_VALUE"""),6525.48)</f>
        <v>6525.48</v>
      </c>
      <c r="J62" s="2">
        <f>IFERROR(__xludf.DUMMYFUNCTION("""COMPUTED_VALUE"""),45716.66666666667)</f>
        <v>45716.66667</v>
      </c>
      <c r="K62" s="1">
        <f>IFERROR(__xludf.DUMMYFUNCTION("""COMPUTED_VALUE"""),6729.27)</f>
        <v>6729.27</v>
      </c>
      <c r="M62" s="2">
        <f>IFERROR(__xludf.DUMMYFUNCTION("""COMPUTED_VALUE"""),45716.66666666667)</f>
        <v>45716.66667</v>
      </c>
      <c r="N62" s="1">
        <f>IFERROR(__xludf.DUMMYFUNCTION("""COMPUTED_VALUE"""),7.259730885E9)</f>
        <v>7259730885</v>
      </c>
    </row>
    <row r="63">
      <c r="A63" s="2">
        <f>IFERROR(__xludf.DUMMYFUNCTION("""COMPUTED_VALUE"""),45723.66666666667)</f>
        <v>45723.66667</v>
      </c>
      <c r="B63" s="1">
        <f>IFERROR(__xludf.DUMMYFUNCTION("""COMPUTED_VALUE"""),6758.7)</f>
        <v>6758.7</v>
      </c>
      <c r="D63" s="2">
        <f>IFERROR(__xludf.DUMMYFUNCTION("""COMPUTED_VALUE"""),45723.66666666667)</f>
        <v>45723.66667</v>
      </c>
      <c r="E63" s="1">
        <f>IFERROR(__xludf.DUMMYFUNCTION("""COMPUTED_VALUE"""),6774.59)</f>
        <v>6774.59</v>
      </c>
      <c r="G63" s="2">
        <f>IFERROR(__xludf.DUMMYFUNCTION("""COMPUTED_VALUE"""),45723.66666666667)</f>
        <v>45723.66667</v>
      </c>
      <c r="H63" s="1">
        <f>IFERROR(__xludf.DUMMYFUNCTION("""COMPUTED_VALUE"""),6337.65)</f>
        <v>6337.65</v>
      </c>
      <c r="J63" s="2">
        <f>IFERROR(__xludf.DUMMYFUNCTION("""COMPUTED_VALUE"""),45723.66666666667)</f>
        <v>45723.66667</v>
      </c>
      <c r="K63" s="1">
        <f>IFERROR(__xludf.DUMMYFUNCTION("""COMPUTED_VALUE"""),6506.41)</f>
        <v>6506.41</v>
      </c>
      <c r="M63" s="2">
        <f>IFERROR(__xludf.DUMMYFUNCTION("""COMPUTED_VALUE"""),45723.66666666667)</f>
        <v>45723.66667</v>
      </c>
      <c r="N63" s="1">
        <f>IFERROR(__xludf.DUMMYFUNCTION("""COMPUTED_VALUE"""),7.415491147E9)</f>
        <v>7415491147</v>
      </c>
    </row>
    <row r="64">
      <c r="A64" s="2">
        <f>IFERROR(__xludf.DUMMYFUNCTION("""COMPUTED_VALUE"""),45730.66666666667)</f>
        <v>45730.66667</v>
      </c>
      <c r="B64" s="1">
        <f>IFERROR(__xludf.DUMMYFUNCTION("""COMPUTED_VALUE"""),6362.76)</f>
        <v>6362.76</v>
      </c>
      <c r="D64" s="2">
        <f>IFERROR(__xludf.DUMMYFUNCTION("""COMPUTED_VALUE"""),45730.66666666667)</f>
        <v>45730.66667</v>
      </c>
      <c r="E64" s="1">
        <f>IFERROR(__xludf.DUMMYFUNCTION("""COMPUTED_VALUE"""),6364.31)</f>
        <v>6364.31</v>
      </c>
      <c r="G64" s="2">
        <f>IFERROR(__xludf.DUMMYFUNCTION("""COMPUTED_VALUE"""),45730.66666666667)</f>
        <v>45730.66667</v>
      </c>
      <c r="H64" s="1">
        <f>IFERROR(__xludf.DUMMYFUNCTION("""COMPUTED_VALUE"""),6123.4)</f>
        <v>6123.4</v>
      </c>
      <c r="J64" s="2">
        <f>IFERROR(__xludf.DUMMYFUNCTION("""COMPUTED_VALUE"""),45730.66666666667)</f>
        <v>45730.66667</v>
      </c>
      <c r="K64" s="1">
        <f>IFERROR(__xludf.DUMMYFUNCTION("""COMPUTED_VALUE"""),6353.61)</f>
        <v>6353.61</v>
      </c>
      <c r="M64" s="2">
        <f>IFERROR(__xludf.DUMMYFUNCTION("""COMPUTED_VALUE"""),45730.66666666667)</f>
        <v>45730.66667</v>
      </c>
      <c r="N64" s="1">
        <f>IFERROR(__xludf.DUMMYFUNCTION("""COMPUTED_VALUE"""),7.293866886E9)</f>
        <v>7293866886</v>
      </c>
    </row>
    <row r="65">
      <c r="A65" s="2">
        <f>IFERROR(__xludf.DUMMYFUNCTION("""COMPUTED_VALUE"""),45737.66666666667)</f>
        <v>45737.66667</v>
      </c>
      <c r="B65" s="1">
        <f>IFERROR(__xludf.DUMMYFUNCTION("""COMPUTED_VALUE"""),6343.26)</f>
        <v>6343.26</v>
      </c>
      <c r="D65" s="2">
        <f>IFERROR(__xludf.DUMMYFUNCTION("""COMPUTED_VALUE"""),45737.66666666667)</f>
        <v>45737.66667</v>
      </c>
      <c r="E65" s="1">
        <f>IFERROR(__xludf.DUMMYFUNCTION("""COMPUTED_VALUE"""),6405.11)</f>
        <v>6405.11</v>
      </c>
      <c r="G65" s="2">
        <f>IFERROR(__xludf.DUMMYFUNCTION("""COMPUTED_VALUE"""),45737.66666666667)</f>
        <v>45737.66667</v>
      </c>
      <c r="H65" s="1">
        <f>IFERROR(__xludf.DUMMYFUNCTION("""COMPUTED_VALUE"""),6210.09)</f>
        <v>6210.09</v>
      </c>
      <c r="J65" s="2">
        <f>IFERROR(__xludf.DUMMYFUNCTION("""COMPUTED_VALUE"""),45737.66666666667)</f>
        <v>45737.66667</v>
      </c>
      <c r="K65" s="1">
        <f>IFERROR(__xludf.DUMMYFUNCTION("""COMPUTED_VALUE"""),6341.53)</f>
        <v>6341.53</v>
      </c>
      <c r="M65" s="2">
        <f>IFERROR(__xludf.DUMMYFUNCTION("""COMPUTED_VALUE"""),45737.66666666667)</f>
        <v>45737.66667</v>
      </c>
      <c r="N65" s="1">
        <f>IFERROR(__xludf.DUMMYFUNCTION("""COMPUTED_VALUE"""),6.39236004E9)</f>
        <v>6392360040</v>
      </c>
    </row>
    <row r="66">
      <c r="A66" s="2">
        <f>IFERROR(__xludf.DUMMYFUNCTION("""COMPUTED_VALUE"""),45744.66666666667)</f>
        <v>45744.66667</v>
      </c>
      <c r="B66" s="1">
        <f>IFERROR(__xludf.DUMMYFUNCTION("""COMPUTED_VALUE"""),6447.19)</f>
        <v>6447.19</v>
      </c>
      <c r="D66" s="2">
        <f>IFERROR(__xludf.DUMMYFUNCTION("""COMPUTED_VALUE"""),45744.66666666667)</f>
        <v>45744.66667</v>
      </c>
      <c r="E66" s="1">
        <f>IFERROR(__xludf.DUMMYFUNCTION("""COMPUTED_VALUE"""),6510.7)</f>
        <v>6510.7</v>
      </c>
      <c r="G66" s="2">
        <f>IFERROR(__xludf.DUMMYFUNCTION("""COMPUTED_VALUE"""),45744.66666666667)</f>
        <v>45744.66667</v>
      </c>
      <c r="H66" s="1">
        <f>IFERROR(__xludf.DUMMYFUNCTION("""COMPUTED_VALUE"""),6073.21)</f>
        <v>6073.21</v>
      </c>
      <c r="J66" s="2">
        <f>IFERROR(__xludf.DUMMYFUNCTION("""COMPUTED_VALUE"""),45744.66666666667)</f>
        <v>45744.66667</v>
      </c>
      <c r="K66" s="1">
        <f>IFERROR(__xludf.DUMMYFUNCTION("""COMPUTED_VALUE"""),6089.42)</f>
        <v>6089.42</v>
      </c>
      <c r="M66" s="2">
        <f>IFERROR(__xludf.DUMMYFUNCTION("""COMPUTED_VALUE"""),45744.66666666667)</f>
        <v>45744.66667</v>
      </c>
      <c r="N66" s="1">
        <f>IFERROR(__xludf.DUMMYFUNCTION("""COMPUTED_VALUE"""),5.249138444E9)</f>
        <v>5249138444</v>
      </c>
    </row>
    <row r="67">
      <c r="A67" s="2">
        <f>IFERROR(__xludf.DUMMYFUNCTION("""COMPUTED_VALUE"""),45751.66666666667)</f>
        <v>45751.66667</v>
      </c>
      <c r="B67" s="1">
        <f>IFERROR(__xludf.DUMMYFUNCTION("""COMPUTED_VALUE"""),5979.45)</f>
        <v>5979.45</v>
      </c>
      <c r="D67" s="2">
        <f>IFERROR(__xludf.DUMMYFUNCTION("""COMPUTED_VALUE"""),45751.66666666667)</f>
        <v>45751.66667</v>
      </c>
      <c r="E67" s="1">
        <f>IFERROR(__xludf.DUMMYFUNCTION("""COMPUTED_VALUE"""),6239.27)</f>
        <v>6239.27</v>
      </c>
      <c r="G67" s="2">
        <f>IFERROR(__xludf.DUMMYFUNCTION("""COMPUTED_VALUE"""),45751.66666666667)</f>
        <v>45751.66667</v>
      </c>
      <c r="H67" s="1">
        <f>IFERROR(__xludf.DUMMYFUNCTION("""COMPUTED_VALUE"""),5404.85)</f>
        <v>5404.85</v>
      </c>
      <c r="J67" s="2">
        <f>IFERROR(__xludf.DUMMYFUNCTION("""COMPUTED_VALUE"""),45751.66666666667)</f>
        <v>45751.66667</v>
      </c>
      <c r="K67" s="1">
        <f>IFERROR(__xludf.DUMMYFUNCTION("""COMPUTED_VALUE"""),5415.07)</f>
        <v>5415.07</v>
      </c>
      <c r="M67" s="2">
        <f>IFERROR(__xludf.DUMMYFUNCTION("""COMPUTED_VALUE"""),45751.66666666667)</f>
        <v>45751.66667</v>
      </c>
      <c r="N67" s="1">
        <f>IFERROR(__xludf.DUMMYFUNCTION("""COMPUTED_VALUE"""),7.450269744E9)</f>
        <v>7450269744</v>
      </c>
    </row>
    <row r="68">
      <c r="A68" s="2">
        <f>IFERROR(__xludf.DUMMYFUNCTION("""COMPUTED_VALUE"""),45758.66666666667)</f>
        <v>45758.66667</v>
      </c>
      <c r="B68" s="1">
        <f>IFERROR(__xludf.DUMMYFUNCTION("""COMPUTED_VALUE"""),5173.59)</f>
        <v>5173.59</v>
      </c>
      <c r="D68" s="2">
        <f>IFERROR(__xludf.DUMMYFUNCTION("""COMPUTED_VALUE"""),45758.66666666667)</f>
        <v>45758.66667</v>
      </c>
      <c r="E68" s="1">
        <f>IFERROR(__xludf.DUMMYFUNCTION("""COMPUTED_VALUE"""),6102.76)</f>
        <v>6102.76</v>
      </c>
      <c r="G68" s="2">
        <f>IFERROR(__xludf.DUMMYFUNCTION("""COMPUTED_VALUE"""),45758.66666666667)</f>
        <v>45758.66667</v>
      </c>
      <c r="H68" s="1">
        <f>IFERROR(__xludf.DUMMYFUNCTION("""COMPUTED_VALUE"""),5115.47)</f>
        <v>5115.47</v>
      </c>
      <c r="J68" s="2">
        <f>IFERROR(__xludf.DUMMYFUNCTION("""COMPUTED_VALUE"""),45758.66666666667)</f>
        <v>45758.66667</v>
      </c>
      <c r="K68" s="1">
        <f>IFERROR(__xludf.DUMMYFUNCTION("""COMPUTED_VALUE"""),5922.11)</f>
        <v>5922.11</v>
      </c>
      <c r="M68" s="2">
        <f>IFERROR(__xludf.DUMMYFUNCTION("""COMPUTED_VALUE"""),45758.66666666667)</f>
        <v>45758.66667</v>
      </c>
      <c r="N68" s="1">
        <f>IFERROR(__xludf.DUMMYFUNCTION("""COMPUTED_VALUE"""),1.0356274806E10)</f>
        <v>10356274806</v>
      </c>
    </row>
    <row r="69">
      <c r="A69" s="2">
        <f>IFERROR(__xludf.DUMMYFUNCTION("""COMPUTED_VALUE"""),45764.66666666667)</f>
        <v>45764.66667</v>
      </c>
      <c r="B69" s="1">
        <f>IFERROR(__xludf.DUMMYFUNCTION("""COMPUTED_VALUE"""),6098.72)</f>
        <v>6098.72</v>
      </c>
      <c r="D69" s="2">
        <f>IFERROR(__xludf.DUMMYFUNCTION("""COMPUTED_VALUE"""),45764.66666666667)</f>
        <v>45764.66667</v>
      </c>
      <c r="E69" s="1">
        <f>IFERROR(__xludf.DUMMYFUNCTION("""COMPUTED_VALUE"""),6108.12)</f>
        <v>6108.12</v>
      </c>
      <c r="G69" s="2">
        <f>IFERROR(__xludf.DUMMYFUNCTION("""COMPUTED_VALUE"""),45764.66666666667)</f>
        <v>45764.66667</v>
      </c>
      <c r="H69" s="1">
        <f>IFERROR(__xludf.DUMMYFUNCTION("""COMPUTED_VALUE"""),5632.48)</f>
        <v>5632.48</v>
      </c>
      <c r="J69" s="2">
        <f>IFERROR(__xludf.DUMMYFUNCTION("""COMPUTED_VALUE"""),45764.66666666667)</f>
        <v>45764.66667</v>
      </c>
      <c r="K69" s="1">
        <f>IFERROR(__xludf.DUMMYFUNCTION("""COMPUTED_VALUE"""),5691.8)</f>
        <v>5691.8</v>
      </c>
      <c r="M69" s="2">
        <f>IFERROR(__xludf.DUMMYFUNCTION("""COMPUTED_VALUE"""),45764.66666666667)</f>
        <v>45764.66667</v>
      </c>
      <c r="N69" s="1">
        <f>IFERROR(__xludf.DUMMYFUNCTION("""COMPUTED_VALUE"""),4.743080056E9)</f>
        <v>4743080056</v>
      </c>
    </row>
    <row r="70">
      <c r="A70" s="2">
        <f>IFERROR(__xludf.DUMMYFUNCTION("""COMPUTED_VALUE"""),45772.66666666667)</f>
        <v>45772.66667</v>
      </c>
      <c r="B70" s="1">
        <f>IFERROR(__xludf.DUMMYFUNCTION("""COMPUTED_VALUE"""),5594.36)</f>
        <v>5594.36</v>
      </c>
      <c r="D70" s="2">
        <f>IFERROR(__xludf.DUMMYFUNCTION("""COMPUTED_VALUE"""),45772.66666666667)</f>
        <v>45772.66667</v>
      </c>
      <c r="E70" s="1">
        <f>IFERROR(__xludf.DUMMYFUNCTION("""COMPUTED_VALUE"""),6166.47)</f>
        <v>6166.47</v>
      </c>
      <c r="G70" s="2">
        <f>IFERROR(__xludf.DUMMYFUNCTION("""COMPUTED_VALUE"""),45772.66666666667)</f>
        <v>45772.66667</v>
      </c>
      <c r="H70" s="1">
        <f>IFERROR(__xludf.DUMMYFUNCTION("""COMPUTED_VALUE"""),5460.32)</f>
        <v>5460.32</v>
      </c>
      <c r="J70" s="2">
        <f>IFERROR(__xludf.DUMMYFUNCTION("""COMPUTED_VALUE"""),45772.66666666667)</f>
        <v>45772.66667</v>
      </c>
      <c r="K70" s="1">
        <f>IFERROR(__xludf.DUMMYFUNCTION("""COMPUTED_VALUE"""),6150.33)</f>
        <v>6150.33</v>
      </c>
      <c r="M70" s="2">
        <f>IFERROR(__xludf.DUMMYFUNCTION("""COMPUTED_VALUE"""),45772.66666666667)</f>
        <v>45772.66667</v>
      </c>
      <c r="N70" s="1">
        <f>IFERROR(__xludf.DUMMYFUNCTION("""COMPUTED_VALUE"""),5.75677424E9)</f>
        <v>5756774240</v>
      </c>
    </row>
    <row r="71">
      <c r="A71" s="2">
        <f>IFERROR(__xludf.DUMMYFUNCTION("""COMPUTED_VALUE"""),45779.66666666667)</f>
        <v>45779.66667</v>
      </c>
      <c r="B71" s="1">
        <f>IFERROR(__xludf.DUMMYFUNCTION("""COMPUTED_VALUE"""),6144.84)</f>
        <v>6144.84</v>
      </c>
      <c r="D71" s="2">
        <f>IFERROR(__xludf.DUMMYFUNCTION("""COMPUTED_VALUE"""),45779.66666666667)</f>
        <v>45779.66667</v>
      </c>
      <c r="E71" s="1">
        <f>IFERROR(__xludf.DUMMYFUNCTION("""COMPUTED_VALUE"""),6433.23)</f>
        <v>6433.23</v>
      </c>
      <c r="G71" s="2">
        <f>IFERROR(__xludf.DUMMYFUNCTION("""COMPUTED_VALUE"""),45779.66666666667)</f>
        <v>45779.66667</v>
      </c>
      <c r="H71" s="1">
        <f>IFERROR(__xludf.DUMMYFUNCTION("""COMPUTED_VALUE"""),5983.4)</f>
        <v>5983.4</v>
      </c>
      <c r="J71" s="2">
        <f>IFERROR(__xludf.DUMMYFUNCTION("""COMPUTED_VALUE"""),45779.66666666667)</f>
        <v>45779.66667</v>
      </c>
      <c r="K71" s="1">
        <f>IFERROR(__xludf.DUMMYFUNCTION("""COMPUTED_VALUE"""),6400.25)</f>
        <v>6400.25</v>
      </c>
      <c r="M71" s="2">
        <f>IFERROR(__xludf.DUMMYFUNCTION("""COMPUTED_VALUE"""),45779.66666666667)</f>
        <v>45779.66667</v>
      </c>
      <c r="N71" s="1">
        <f>IFERROR(__xludf.DUMMYFUNCTION("""COMPUTED_VALUE"""),5.74956666E9)</f>
        <v>5749566660</v>
      </c>
    </row>
    <row r="72">
      <c r="A72" s="2">
        <f>IFERROR(__xludf.DUMMYFUNCTION("""COMPUTED_VALUE"""),45786.66666666667)</f>
        <v>45786.66667</v>
      </c>
      <c r="B72" s="1">
        <f>IFERROR(__xludf.DUMMYFUNCTION("""COMPUTED_VALUE"""),6342.05)</f>
        <v>6342.05</v>
      </c>
      <c r="D72" s="2">
        <f>IFERROR(__xludf.DUMMYFUNCTION("""COMPUTED_VALUE"""),45786.66666666667)</f>
        <v>45786.66667</v>
      </c>
      <c r="E72" s="1">
        <f>IFERROR(__xludf.DUMMYFUNCTION("""COMPUTED_VALUE"""),6449.0)</f>
        <v>6449</v>
      </c>
      <c r="G72" s="2">
        <f>IFERROR(__xludf.DUMMYFUNCTION("""COMPUTED_VALUE"""),45786.66666666667)</f>
        <v>45786.66667</v>
      </c>
      <c r="H72" s="1">
        <f>IFERROR(__xludf.DUMMYFUNCTION("""COMPUTED_VALUE"""),6212.52)</f>
        <v>6212.52</v>
      </c>
      <c r="J72" s="2">
        <f>IFERROR(__xludf.DUMMYFUNCTION("""COMPUTED_VALUE"""),45786.66666666667)</f>
        <v>45786.66667</v>
      </c>
      <c r="K72" s="1">
        <f>IFERROR(__xludf.DUMMYFUNCTION("""COMPUTED_VALUE"""),6371.93)</f>
        <v>6371.93</v>
      </c>
      <c r="M72" s="2">
        <f>IFERROR(__xludf.DUMMYFUNCTION("""COMPUTED_VALUE"""),45786.66666666667)</f>
        <v>45786.66667</v>
      </c>
      <c r="N72" s="1">
        <f>IFERROR(__xludf.DUMMYFUNCTION("""COMPUTED_VALUE"""),5.394141232E9)</f>
        <v>5394141232</v>
      </c>
    </row>
    <row r="73">
      <c r="A73" s="2">
        <f>IFERROR(__xludf.DUMMYFUNCTION("""COMPUTED_VALUE"""),45793.66666666667)</f>
        <v>45793.66667</v>
      </c>
      <c r="B73" s="1">
        <f>IFERROR(__xludf.DUMMYFUNCTION("""COMPUTED_VALUE"""),6640.39)</f>
        <v>6640.39</v>
      </c>
      <c r="D73" s="2">
        <f>IFERROR(__xludf.DUMMYFUNCTION("""COMPUTED_VALUE"""),45793.66666666667)</f>
        <v>45793.66667</v>
      </c>
      <c r="E73" s="1">
        <f>IFERROR(__xludf.DUMMYFUNCTION("""COMPUTED_VALUE"""),6927.53)</f>
        <v>6927.53</v>
      </c>
      <c r="G73" s="2">
        <f>IFERROR(__xludf.DUMMYFUNCTION("""COMPUTED_VALUE"""),45793.66666666667)</f>
        <v>45793.66667</v>
      </c>
      <c r="H73" s="1">
        <f>IFERROR(__xludf.DUMMYFUNCTION("""COMPUTED_VALUE"""),6575.78)</f>
        <v>6575.78</v>
      </c>
      <c r="J73" s="2">
        <f>IFERROR(__xludf.DUMMYFUNCTION("""COMPUTED_VALUE"""),45793.66666666667)</f>
        <v>45793.66667</v>
      </c>
      <c r="K73" s="1">
        <f>IFERROR(__xludf.DUMMYFUNCTION("""COMPUTED_VALUE"""),6891.58)</f>
        <v>6891.58</v>
      </c>
      <c r="M73" s="2">
        <f>IFERROR(__xludf.DUMMYFUNCTION("""COMPUTED_VALUE"""),45793.66666666667)</f>
        <v>45793.66667</v>
      </c>
      <c r="N73" s="1">
        <f>IFERROR(__xludf.DUMMYFUNCTION("""COMPUTED_VALUE"""),6.366773256E9)</f>
        <v>6366773256</v>
      </c>
    </row>
    <row r="74">
      <c r="A74" s="2">
        <f>IFERROR(__xludf.DUMMYFUNCTION("""COMPUTED_VALUE"""),45800.66666666667)</f>
        <v>45800.66667</v>
      </c>
      <c r="B74" s="1">
        <f>IFERROR(__xludf.DUMMYFUNCTION("""COMPUTED_VALUE"""),6791.57)</f>
        <v>6791.57</v>
      </c>
      <c r="D74" s="2">
        <f>IFERROR(__xludf.DUMMYFUNCTION("""COMPUTED_VALUE"""),45800.66666666667)</f>
        <v>45800.66667</v>
      </c>
      <c r="E74" s="1">
        <f>IFERROR(__xludf.DUMMYFUNCTION("""COMPUTED_VALUE"""),6915.72)</f>
        <v>6915.72</v>
      </c>
      <c r="G74" s="2">
        <f>IFERROR(__xludf.DUMMYFUNCTION("""COMPUTED_VALUE"""),45800.66666666667)</f>
        <v>45800.66667</v>
      </c>
      <c r="H74" s="1">
        <f>IFERROR(__xludf.DUMMYFUNCTION("""COMPUTED_VALUE"""),6655.18)</f>
        <v>6655.18</v>
      </c>
      <c r="J74" s="2">
        <f>IFERROR(__xludf.DUMMYFUNCTION("""COMPUTED_VALUE"""),45800.66666666667)</f>
        <v>45800.66667</v>
      </c>
      <c r="K74" s="1">
        <f>IFERROR(__xludf.DUMMYFUNCTION("""COMPUTED_VALUE"""),6688.67)</f>
        <v>6688.67</v>
      </c>
      <c r="M74" s="2">
        <f>IFERROR(__xludf.DUMMYFUNCTION("""COMPUTED_VALUE"""),45800.66666666667)</f>
        <v>45800.66667</v>
      </c>
      <c r="N74" s="1">
        <f>IFERROR(__xludf.DUMMYFUNCTION("""COMPUTED_VALUE"""),5.130650407E9)</f>
        <v>5130650407</v>
      </c>
    </row>
    <row r="75">
      <c r="A75" s="2">
        <f>IFERROR(__xludf.DUMMYFUNCTION("""COMPUTED_VALUE"""),45807.66666666667)</f>
        <v>45807.66667</v>
      </c>
      <c r="B75" s="1">
        <f>IFERROR(__xludf.DUMMYFUNCTION("""COMPUTED_VALUE"""),6796.57)</f>
        <v>6796.57</v>
      </c>
      <c r="D75" s="2">
        <f>IFERROR(__xludf.DUMMYFUNCTION("""COMPUTED_VALUE"""),45807.66666666667)</f>
        <v>45807.66667</v>
      </c>
      <c r="E75" s="1">
        <f>IFERROR(__xludf.DUMMYFUNCTION("""COMPUTED_VALUE"""),6964.14)</f>
        <v>6964.14</v>
      </c>
      <c r="G75" s="2">
        <f>IFERROR(__xludf.DUMMYFUNCTION("""COMPUTED_VALUE"""),45807.66666666667)</f>
        <v>45807.66667</v>
      </c>
      <c r="H75" s="1">
        <f>IFERROR(__xludf.DUMMYFUNCTION("""COMPUTED_VALUE"""),6726.53)</f>
        <v>6726.53</v>
      </c>
      <c r="J75" s="2">
        <f>IFERROR(__xludf.DUMMYFUNCTION("""COMPUTED_VALUE"""),45807.66666666667)</f>
        <v>45807.66667</v>
      </c>
      <c r="K75" s="1">
        <f>IFERROR(__xludf.DUMMYFUNCTION("""COMPUTED_VALUE"""),6845.43)</f>
        <v>6845.43</v>
      </c>
      <c r="M75" s="2">
        <f>IFERROR(__xludf.DUMMYFUNCTION("""COMPUTED_VALUE"""),45807.66666666667)</f>
        <v>45807.66667</v>
      </c>
      <c r="N75" s="1">
        <f>IFERROR(__xludf.DUMMYFUNCTION("""COMPUTED_VALUE"""),5.250812936E9)</f>
        <v>5250812936</v>
      </c>
    </row>
    <row r="76">
      <c r="A76" s="2">
        <f>IFERROR(__xludf.DUMMYFUNCTION("""COMPUTED_VALUE"""),45814.66666666667)</f>
        <v>45814.66667</v>
      </c>
      <c r="B76" s="1">
        <f>IFERROR(__xludf.DUMMYFUNCTION("""COMPUTED_VALUE"""),6821.02)</f>
        <v>6821.02</v>
      </c>
      <c r="D76" s="2">
        <f>IFERROR(__xludf.DUMMYFUNCTION("""COMPUTED_VALUE"""),45814.66666666667)</f>
        <v>45814.66667</v>
      </c>
      <c r="E76" s="1">
        <f>IFERROR(__xludf.DUMMYFUNCTION("""COMPUTED_VALUE"""),7099.39)</f>
        <v>7099.39</v>
      </c>
      <c r="G76" s="2">
        <f>IFERROR(__xludf.DUMMYFUNCTION("""COMPUTED_VALUE"""),45814.66666666667)</f>
        <v>45814.66667</v>
      </c>
      <c r="H76" s="1">
        <f>IFERROR(__xludf.DUMMYFUNCTION("""COMPUTED_VALUE"""),6819.2)</f>
        <v>6819.2</v>
      </c>
      <c r="J76" s="2">
        <f>IFERROR(__xludf.DUMMYFUNCTION("""COMPUTED_VALUE"""),45814.66666666667)</f>
        <v>45814.66667</v>
      </c>
      <c r="K76" s="1">
        <f>IFERROR(__xludf.DUMMYFUNCTION("""COMPUTED_VALUE"""),7068.75)</f>
        <v>7068.75</v>
      </c>
      <c r="M76" s="2">
        <f>IFERROR(__xludf.DUMMYFUNCTION("""COMPUTED_VALUE"""),45814.66666666667)</f>
        <v>45814.66667</v>
      </c>
      <c r="N76" s="1">
        <f>IFERROR(__xludf.DUMMYFUNCTION("""COMPUTED_VALUE"""),5.441361249E9)</f>
        <v>5441361249</v>
      </c>
    </row>
    <row r="77">
      <c r="A77" s="2">
        <f>IFERROR(__xludf.DUMMYFUNCTION("""COMPUTED_VALUE"""),45821.66666666667)</f>
        <v>45821.66667</v>
      </c>
      <c r="B77" s="1">
        <f>IFERROR(__xludf.DUMMYFUNCTION("""COMPUTED_VALUE"""),7090.95)</f>
        <v>7090.95</v>
      </c>
      <c r="D77" s="2">
        <f>IFERROR(__xludf.DUMMYFUNCTION("""COMPUTED_VALUE"""),45821.66666666667)</f>
        <v>45821.66667</v>
      </c>
      <c r="E77" s="1">
        <f>IFERROR(__xludf.DUMMYFUNCTION("""COMPUTED_VALUE"""),7167.12)</f>
        <v>7167.12</v>
      </c>
      <c r="G77" s="2">
        <f>IFERROR(__xludf.DUMMYFUNCTION("""COMPUTED_VALUE"""),45821.66666666667)</f>
        <v>45821.66667</v>
      </c>
      <c r="H77" s="1">
        <f>IFERROR(__xludf.DUMMYFUNCTION("""COMPUTED_VALUE"""),7028.16)</f>
        <v>7028.16</v>
      </c>
      <c r="J77" s="2">
        <f>IFERROR(__xludf.DUMMYFUNCTION("""COMPUTED_VALUE"""),45821.66666666667)</f>
        <v>45821.66667</v>
      </c>
      <c r="K77" s="1">
        <f>IFERROR(__xludf.DUMMYFUNCTION("""COMPUTED_VALUE"""),7046.38)</f>
        <v>7046.38</v>
      </c>
      <c r="M77" s="2">
        <f>IFERROR(__xludf.DUMMYFUNCTION("""COMPUTED_VALUE"""),45821.66666666667)</f>
        <v>45821.66667</v>
      </c>
      <c r="N77" s="1">
        <f>IFERROR(__xludf.DUMMYFUNCTION("""COMPUTED_VALUE"""),5.333419791E9)</f>
        <v>5333419791</v>
      </c>
    </row>
    <row r="78">
      <c r="A78" s="2">
        <f>IFERROR(__xludf.DUMMYFUNCTION("""COMPUTED_VALUE"""),45828.66666666667)</f>
        <v>45828.66667</v>
      </c>
      <c r="B78" s="1">
        <f>IFERROR(__xludf.DUMMYFUNCTION("""COMPUTED_VALUE"""),7097.23)</f>
        <v>7097.23</v>
      </c>
      <c r="D78" s="2">
        <f>IFERROR(__xludf.DUMMYFUNCTION("""COMPUTED_VALUE"""),45828.66666666667)</f>
        <v>45828.66667</v>
      </c>
      <c r="E78" s="1">
        <f>IFERROR(__xludf.DUMMYFUNCTION("""COMPUTED_VALUE"""),7175.09)</f>
        <v>7175.09</v>
      </c>
      <c r="G78" s="2">
        <f>IFERROR(__xludf.DUMMYFUNCTION("""COMPUTED_VALUE"""),45828.66666666667)</f>
        <v>45828.66667</v>
      </c>
      <c r="H78" s="1">
        <f>IFERROR(__xludf.DUMMYFUNCTION("""COMPUTED_VALUE"""),7044.12)</f>
        <v>7044.12</v>
      </c>
      <c r="J78" s="2">
        <f>IFERROR(__xludf.DUMMYFUNCTION("""COMPUTED_VALUE"""),45828.66666666667)</f>
        <v>45828.66667</v>
      </c>
      <c r="K78" s="1">
        <f>IFERROR(__xludf.DUMMYFUNCTION("""COMPUTED_VALUE"""),7072.01)</f>
        <v>7072.01</v>
      </c>
      <c r="M78" s="2">
        <f>IFERROR(__xludf.DUMMYFUNCTION("""COMPUTED_VALUE"""),45828.66666666667)</f>
        <v>45828.66667</v>
      </c>
      <c r="N78" s="1">
        <f>IFERROR(__xludf.DUMMYFUNCTION("""COMPUTED_VALUE"""),4.875457127E9)</f>
        <v>4875457127</v>
      </c>
    </row>
    <row r="79">
      <c r="A79" s="2">
        <f>IFERROR(__xludf.DUMMYFUNCTION("""COMPUTED_VALUE"""),45835.66666666667)</f>
        <v>45835.66667</v>
      </c>
      <c r="B79" s="1">
        <f>IFERROR(__xludf.DUMMYFUNCTION("""COMPUTED_VALUE"""),7062.56)</f>
        <v>7062.56</v>
      </c>
      <c r="D79" s="2">
        <f>IFERROR(__xludf.DUMMYFUNCTION("""COMPUTED_VALUE"""),45835.66666666667)</f>
        <v>45835.66667</v>
      </c>
      <c r="E79" s="1">
        <f>IFERROR(__xludf.DUMMYFUNCTION("""COMPUTED_VALUE"""),7454.55)</f>
        <v>7454.55</v>
      </c>
      <c r="G79" s="2">
        <f>IFERROR(__xludf.DUMMYFUNCTION("""COMPUTED_VALUE"""),45835.66666666667)</f>
        <v>45835.66667</v>
      </c>
      <c r="H79" s="1">
        <f>IFERROR(__xludf.DUMMYFUNCTION("""COMPUTED_VALUE"""),7018.16)</f>
        <v>7018.16</v>
      </c>
      <c r="J79" s="2">
        <f>IFERROR(__xludf.DUMMYFUNCTION("""COMPUTED_VALUE"""),45835.66666666667)</f>
        <v>45835.66667</v>
      </c>
      <c r="K79" s="1">
        <f>IFERROR(__xludf.DUMMYFUNCTION("""COMPUTED_VALUE"""),7428.09)</f>
        <v>7428.09</v>
      </c>
      <c r="M79" s="2">
        <f>IFERROR(__xludf.DUMMYFUNCTION("""COMPUTED_VALUE"""),45835.66666666667)</f>
        <v>45835.66667</v>
      </c>
      <c r="N79" s="1">
        <f>IFERROR(__xludf.DUMMYFUNCTION("""COMPUTED_VALUE"""),6.639958226E9)</f>
        <v>6639958226</v>
      </c>
    </row>
    <row r="80">
      <c r="A80" s="2">
        <f>IFERROR(__xludf.DUMMYFUNCTION("""COMPUTED_VALUE"""),45841.54166666667)</f>
        <v>45841.54167</v>
      </c>
      <c r="B80" s="1">
        <f>IFERROR(__xludf.DUMMYFUNCTION("""COMPUTED_VALUE"""),7489.55)</f>
        <v>7489.55</v>
      </c>
      <c r="D80" s="2">
        <f>IFERROR(__xludf.DUMMYFUNCTION("""COMPUTED_VALUE"""),45841.54166666667)</f>
        <v>45841.54167</v>
      </c>
      <c r="E80" s="1">
        <f>IFERROR(__xludf.DUMMYFUNCTION("""COMPUTED_VALUE"""),7588.39)</f>
        <v>7588.39</v>
      </c>
      <c r="G80" s="2">
        <f>IFERROR(__xludf.DUMMYFUNCTION("""COMPUTED_VALUE"""),45841.54166666667)</f>
        <v>45841.54167</v>
      </c>
      <c r="H80" s="1">
        <f>IFERROR(__xludf.DUMMYFUNCTION("""COMPUTED_VALUE"""),7354.54)</f>
        <v>7354.54</v>
      </c>
      <c r="J80" s="2">
        <f>IFERROR(__xludf.DUMMYFUNCTION("""COMPUTED_VALUE"""),45841.54166666667)</f>
        <v>45841.54167</v>
      </c>
      <c r="K80" s="1">
        <f>IFERROR(__xludf.DUMMYFUNCTION("""COMPUTED_VALUE"""),7573.75)</f>
        <v>7573.75</v>
      </c>
      <c r="M80" s="2">
        <f>IFERROR(__xludf.DUMMYFUNCTION("""COMPUTED_VALUE"""),45841.54166666667)</f>
        <v>45841.54167</v>
      </c>
      <c r="N80" s="1">
        <f>IFERROR(__xludf.DUMMYFUNCTION("""COMPUTED_VALUE"""),4.465247049E9)</f>
        <v>4465247049</v>
      </c>
    </row>
    <row r="81">
      <c r="A81" s="2">
        <f>IFERROR(__xludf.DUMMYFUNCTION("""COMPUTED_VALUE"""),45849.66666666667)</f>
        <v>45849.66667</v>
      </c>
      <c r="B81" s="1">
        <f>IFERROR(__xludf.DUMMYFUNCTION("""COMPUTED_VALUE"""),7542.3)</f>
        <v>7542.3</v>
      </c>
      <c r="D81" s="2">
        <f>IFERROR(__xludf.DUMMYFUNCTION("""COMPUTED_VALUE"""),45849.66666666667)</f>
        <v>45849.66667</v>
      </c>
      <c r="E81" s="1">
        <f>IFERROR(__xludf.DUMMYFUNCTION("""COMPUTED_VALUE"""),7631.45)</f>
        <v>7631.45</v>
      </c>
      <c r="G81" s="2">
        <f>IFERROR(__xludf.DUMMYFUNCTION("""COMPUTED_VALUE"""),45849.66666666667)</f>
        <v>45849.66667</v>
      </c>
      <c r="H81" s="1">
        <f>IFERROR(__xludf.DUMMYFUNCTION("""COMPUTED_VALUE"""),7481.21)</f>
        <v>7481.21</v>
      </c>
      <c r="J81" s="2">
        <f>IFERROR(__xludf.DUMMYFUNCTION("""COMPUTED_VALUE"""),45849.66666666667)</f>
        <v>45849.66667</v>
      </c>
      <c r="K81" s="1">
        <f>IFERROR(__xludf.DUMMYFUNCTION("""COMPUTED_VALUE"""),7580.97)</f>
        <v>7580.97</v>
      </c>
      <c r="M81" s="2">
        <f>IFERROR(__xludf.DUMMYFUNCTION("""COMPUTED_VALUE"""),45849.66666666667)</f>
        <v>45849.66667</v>
      </c>
      <c r="N81" s="1">
        <f>IFERROR(__xludf.DUMMYFUNCTION("""COMPUTED_VALUE"""),5.012843431E9)</f>
        <v>5012843431</v>
      </c>
    </row>
    <row r="82">
      <c r="A82" s="2">
        <f>IFERROR(__xludf.DUMMYFUNCTION("""COMPUTED_VALUE"""),45856.66666666667)</f>
        <v>45856.66667</v>
      </c>
      <c r="B82" s="1">
        <f>IFERROR(__xludf.DUMMYFUNCTION("""COMPUTED_VALUE"""),7573.05)</f>
        <v>7573.05</v>
      </c>
      <c r="D82" s="2">
        <f>IFERROR(__xludf.DUMMYFUNCTION("""COMPUTED_VALUE"""),45856.66666666667)</f>
        <v>45856.66667</v>
      </c>
      <c r="E82" s="1">
        <f>IFERROR(__xludf.DUMMYFUNCTION("""COMPUTED_VALUE"""),7758.54)</f>
        <v>7758.54</v>
      </c>
      <c r="G82" s="2">
        <f>IFERROR(__xludf.DUMMYFUNCTION("""COMPUTED_VALUE"""),45856.66666666667)</f>
        <v>45856.66667</v>
      </c>
      <c r="H82" s="1">
        <f>IFERROR(__xludf.DUMMYFUNCTION("""COMPUTED_VALUE"""),7514.49)</f>
        <v>7514.49</v>
      </c>
      <c r="J82" s="2">
        <f>IFERROR(__xludf.DUMMYFUNCTION("""COMPUTED_VALUE"""),45856.66666666667)</f>
        <v>45856.66667</v>
      </c>
      <c r="K82" s="1">
        <f>IFERROR(__xludf.DUMMYFUNCTION("""COMPUTED_VALUE"""),7726.38)</f>
        <v>7726.38</v>
      </c>
      <c r="M82" s="2">
        <f>IFERROR(__xludf.DUMMYFUNCTION("""COMPUTED_VALUE"""),45856.66666666667)</f>
        <v>45856.66667</v>
      </c>
      <c r="N82" s="1">
        <f>IFERROR(__xludf.DUMMYFUNCTION("""COMPUTED_VALUE"""),5.063234858E9)</f>
        <v>5063234858</v>
      </c>
    </row>
    <row r="83">
      <c r="A83" s="2">
        <f>IFERROR(__xludf.DUMMYFUNCTION("""COMPUTED_VALUE"""),45863.66666666667)</f>
        <v>45863.66667</v>
      </c>
      <c r="B83" s="1">
        <f>IFERROR(__xludf.DUMMYFUNCTION("""COMPUTED_VALUE"""),7735.66)</f>
        <v>7735.66</v>
      </c>
      <c r="D83" s="2">
        <f>IFERROR(__xludf.DUMMYFUNCTION("""COMPUTED_VALUE"""),45863.66666666667)</f>
        <v>45863.66667</v>
      </c>
      <c r="E83" s="1">
        <f>IFERROR(__xludf.DUMMYFUNCTION("""COMPUTED_VALUE"""),7828.45)</f>
        <v>7828.45</v>
      </c>
      <c r="G83" s="2">
        <f>IFERROR(__xludf.DUMMYFUNCTION("""COMPUTED_VALUE"""),45863.66666666667)</f>
        <v>45863.66667</v>
      </c>
      <c r="H83" s="1">
        <f>IFERROR(__xludf.DUMMYFUNCTION("""COMPUTED_VALUE"""),7627.77)</f>
        <v>7627.77</v>
      </c>
      <c r="J83" s="2">
        <f>IFERROR(__xludf.DUMMYFUNCTION("""COMPUTED_VALUE"""),45863.66666666667)</f>
        <v>45863.66667</v>
      </c>
      <c r="K83" s="1">
        <f>IFERROR(__xludf.DUMMYFUNCTION("""COMPUTED_VALUE"""),7802.35)</f>
        <v>7802.35</v>
      </c>
      <c r="M83" s="2">
        <f>IFERROR(__xludf.DUMMYFUNCTION("""COMPUTED_VALUE"""),45863.66666666667)</f>
        <v>45863.66667</v>
      </c>
      <c r="N83" s="1">
        <f>IFERROR(__xludf.DUMMYFUNCTION("""COMPUTED_VALUE"""),5.058716324E9)</f>
        <v>5058716324</v>
      </c>
    </row>
    <row r="84">
      <c r="A84" s="2">
        <f>IFERROR(__xludf.DUMMYFUNCTION("""COMPUTED_VALUE"""),45870.66666666667)</f>
        <v>45870.66667</v>
      </c>
      <c r="B84" s="1">
        <f>IFERROR(__xludf.DUMMYFUNCTION("""COMPUTED_VALUE"""),7829.58)</f>
        <v>7829.58</v>
      </c>
      <c r="D84" s="2">
        <f>IFERROR(__xludf.DUMMYFUNCTION("""COMPUTED_VALUE"""),45870.66666666667)</f>
        <v>45870.66667</v>
      </c>
      <c r="E84" s="1">
        <f>IFERROR(__xludf.DUMMYFUNCTION("""COMPUTED_VALUE"""),8052.69)</f>
        <v>8052.69</v>
      </c>
      <c r="G84" s="2">
        <f>IFERROR(__xludf.DUMMYFUNCTION("""COMPUTED_VALUE"""),45870.66666666667)</f>
        <v>45870.66667</v>
      </c>
      <c r="H84" s="1">
        <f>IFERROR(__xludf.DUMMYFUNCTION("""COMPUTED_VALUE"""),7681.59)</f>
        <v>7681.59</v>
      </c>
      <c r="J84" s="2">
        <f>IFERROR(__xludf.DUMMYFUNCTION("""COMPUTED_VALUE"""),45870.66666666667)</f>
        <v>45870.66667</v>
      </c>
      <c r="K84" s="1">
        <f>IFERROR(__xludf.DUMMYFUNCTION("""COMPUTED_VALUE"""),7717.39)</f>
        <v>7717.39</v>
      </c>
      <c r="M84" s="2">
        <f>IFERROR(__xludf.DUMMYFUNCTION("""COMPUTED_VALUE"""),45870.66666666667)</f>
        <v>45870.66667</v>
      </c>
      <c r="N84" s="1">
        <f>IFERROR(__xludf.DUMMYFUNCTION("""COMPUTED_VALUE"""),6.002097019E9)</f>
        <v>6002097019</v>
      </c>
    </row>
    <row r="85">
      <c r="A85" s="2">
        <f>IFERROR(__xludf.DUMMYFUNCTION("""COMPUTED_VALUE"""),45877.66666666667)</f>
        <v>45877.66667</v>
      </c>
      <c r="B85" s="1">
        <f>IFERROR(__xludf.DUMMYFUNCTION("""COMPUTED_VALUE"""),7789.7)</f>
        <v>7789.7</v>
      </c>
      <c r="D85" s="2">
        <f>IFERROR(__xludf.DUMMYFUNCTION("""COMPUTED_VALUE"""),45877.66666666667)</f>
        <v>45877.66667</v>
      </c>
      <c r="E85" s="1">
        <f>IFERROR(__xludf.DUMMYFUNCTION("""COMPUTED_VALUE"""),8060.77)</f>
        <v>8060.77</v>
      </c>
      <c r="G85" s="2">
        <f>IFERROR(__xludf.DUMMYFUNCTION("""COMPUTED_VALUE"""),45877.66666666667)</f>
        <v>45877.66667</v>
      </c>
      <c r="H85" s="1">
        <f>IFERROR(__xludf.DUMMYFUNCTION("""COMPUTED_VALUE"""),7789.7)</f>
        <v>7789.7</v>
      </c>
      <c r="J85" s="2">
        <f>IFERROR(__xludf.DUMMYFUNCTION("""COMPUTED_VALUE"""),45877.66666666667)</f>
        <v>45877.66667</v>
      </c>
      <c r="K85" s="1">
        <f>IFERROR(__xludf.DUMMYFUNCTION("""COMPUTED_VALUE"""),8050.97)</f>
        <v>8050.97</v>
      </c>
      <c r="M85" s="2">
        <f>IFERROR(__xludf.DUMMYFUNCTION("""COMPUTED_VALUE"""),45877.66666666667)</f>
        <v>45877.66667</v>
      </c>
      <c r="N85" s="1">
        <f>IFERROR(__xludf.DUMMYFUNCTION("""COMPUTED_VALUE"""),6.16468355E9)</f>
        <v>6164683550</v>
      </c>
    </row>
    <row r="86">
      <c r="A86" s="2">
        <f>IFERROR(__xludf.DUMMYFUNCTION("""COMPUTED_VALUE"""),45884.66666666667)</f>
        <v>45884.66667</v>
      </c>
      <c r="B86" s="1">
        <f>IFERROR(__xludf.DUMMYFUNCTION("""COMPUTED_VALUE"""),8038.71)</f>
        <v>8038.71</v>
      </c>
      <c r="D86" s="2">
        <f>IFERROR(__xludf.DUMMYFUNCTION("""COMPUTED_VALUE"""),45884.66666666667)</f>
        <v>45884.66667</v>
      </c>
      <c r="E86" s="1">
        <f>IFERROR(__xludf.DUMMYFUNCTION("""COMPUTED_VALUE"""),8176.91)</f>
        <v>8176.91</v>
      </c>
      <c r="G86" s="2">
        <f>IFERROR(__xludf.DUMMYFUNCTION("""COMPUTED_VALUE"""),45884.66666666667)</f>
        <v>45884.66667</v>
      </c>
      <c r="H86" s="1">
        <f>IFERROR(__xludf.DUMMYFUNCTION("""COMPUTED_VALUE"""),7989.9)</f>
        <v>7989.9</v>
      </c>
      <c r="J86" s="2">
        <f>IFERROR(__xludf.DUMMYFUNCTION("""COMPUTED_VALUE"""),45884.66666666667)</f>
        <v>45884.66667</v>
      </c>
      <c r="K86" s="1">
        <f>IFERROR(__xludf.DUMMYFUNCTION("""COMPUTED_VALUE"""),8062.7)</f>
        <v>8062.7</v>
      </c>
      <c r="M86" s="2">
        <f>IFERROR(__xludf.DUMMYFUNCTION("""COMPUTED_VALUE"""),45884.66666666667)</f>
        <v>45884.66667</v>
      </c>
      <c r="N86" s="1">
        <f>IFERROR(__xludf.DUMMYFUNCTION("""COMPUTED_VALUE"""),5.966220169E9)</f>
        <v>5966220169</v>
      </c>
    </row>
    <row r="87">
      <c r="A87" s="2">
        <f>IFERROR(__xludf.DUMMYFUNCTION("""COMPUTED_VALUE"""),45891.66666666667)</f>
        <v>45891.66667</v>
      </c>
      <c r="B87" s="1">
        <f>IFERROR(__xludf.DUMMYFUNCTION("""COMPUTED_VALUE"""),8054.37)</f>
        <v>8054.37</v>
      </c>
      <c r="D87" s="2">
        <f>IFERROR(__xludf.DUMMYFUNCTION("""COMPUTED_VALUE"""),45891.66666666667)</f>
        <v>45891.66667</v>
      </c>
      <c r="E87" s="1">
        <f>IFERROR(__xludf.DUMMYFUNCTION("""COMPUTED_VALUE"""),8072.93)</f>
        <v>8072.93</v>
      </c>
      <c r="G87" s="2">
        <f>IFERROR(__xludf.DUMMYFUNCTION("""COMPUTED_VALUE"""),45891.66666666667)</f>
        <v>45891.66667</v>
      </c>
      <c r="H87" s="1">
        <f>IFERROR(__xludf.DUMMYFUNCTION("""COMPUTED_VALUE"""),7722.96)</f>
        <v>7722.96</v>
      </c>
      <c r="J87" s="2">
        <f>IFERROR(__xludf.DUMMYFUNCTION("""COMPUTED_VALUE"""),45891.66666666667)</f>
        <v>45891.66667</v>
      </c>
      <c r="K87" s="1">
        <f>IFERROR(__xludf.DUMMYFUNCTION("""COMPUTED_VALUE"""),7940.61)</f>
        <v>7940.61</v>
      </c>
      <c r="M87" s="2">
        <f>IFERROR(__xludf.DUMMYFUNCTION("""COMPUTED_VALUE"""),45891.66666666667)</f>
        <v>45891.66667</v>
      </c>
      <c r="N87" s="1">
        <f>IFERROR(__xludf.DUMMYFUNCTION("""COMPUTED_VALUE"""),5.831257516E9)</f>
        <v>5831257516</v>
      </c>
    </row>
    <row r="88">
      <c r="A88" s="2">
        <f>IFERROR(__xludf.DUMMYFUNCTION("""COMPUTED_VALUE"""),45898.66666666667)</f>
        <v>45898.66667</v>
      </c>
      <c r="B88" s="1">
        <f>IFERROR(__xludf.DUMMYFUNCTION("""COMPUTED_VALUE"""),7930.78)</f>
        <v>7930.78</v>
      </c>
      <c r="D88" s="2">
        <f>IFERROR(__xludf.DUMMYFUNCTION("""COMPUTED_VALUE"""),45898.66666666667)</f>
        <v>45898.66667</v>
      </c>
      <c r="E88" s="1">
        <f>IFERROR(__xludf.DUMMYFUNCTION("""COMPUTED_VALUE"""),8098.05)</f>
        <v>8098.05</v>
      </c>
      <c r="G88" s="2">
        <f>IFERROR(__xludf.DUMMYFUNCTION("""COMPUTED_VALUE"""),45898.66666666667)</f>
        <v>45898.66667</v>
      </c>
      <c r="H88" s="1">
        <f>IFERROR(__xludf.DUMMYFUNCTION("""COMPUTED_VALUE"""),7903.67)</f>
        <v>7903.67</v>
      </c>
      <c r="J88" s="2">
        <f>IFERROR(__xludf.DUMMYFUNCTION("""COMPUTED_VALUE"""),45898.66666666667)</f>
        <v>45898.66667</v>
      </c>
      <c r="K88" s="1">
        <f>IFERROR(__xludf.DUMMYFUNCTION("""COMPUTED_VALUE"""),7960.92)</f>
        <v>7960.92</v>
      </c>
      <c r="M88" s="2">
        <f>IFERROR(__xludf.DUMMYFUNCTION("""COMPUTED_VALUE"""),45898.66666666667)</f>
        <v>45898.66667</v>
      </c>
      <c r="N88" s="1">
        <f>IFERROR(__xludf.DUMMYFUNCTION("""COMPUTED_VALUE"""),5.598368582E9)</f>
        <v>5598368582</v>
      </c>
    </row>
    <row r="89">
      <c r="A89" s="2">
        <f>IFERROR(__xludf.DUMMYFUNCTION("""COMPUTED_VALUE"""),45905.66666666667)</f>
        <v>45905.66667</v>
      </c>
      <c r="B89" s="1">
        <f>IFERROR(__xludf.DUMMYFUNCTION("""COMPUTED_VALUE"""),7809.02)</f>
        <v>7809.02</v>
      </c>
      <c r="D89" s="2">
        <f>IFERROR(__xludf.DUMMYFUNCTION("""COMPUTED_VALUE"""),45905.66666666667)</f>
        <v>45905.66667</v>
      </c>
      <c r="E89" s="1">
        <f>IFERROR(__xludf.DUMMYFUNCTION("""COMPUTED_VALUE"""),8145.43)</f>
        <v>8145.43</v>
      </c>
      <c r="G89" s="2">
        <f>IFERROR(__xludf.DUMMYFUNCTION("""COMPUTED_VALUE"""),45905.66666666667)</f>
        <v>45905.66667</v>
      </c>
      <c r="H89" s="1">
        <f>IFERROR(__xludf.DUMMYFUNCTION("""COMPUTED_VALUE"""),7778.69)</f>
        <v>7778.69</v>
      </c>
      <c r="J89" s="2">
        <f>IFERROR(__xludf.DUMMYFUNCTION("""COMPUTED_VALUE"""),45905.66666666667)</f>
        <v>45905.66667</v>
      </c>
      <c r="K89" s="1">
        <f>IFERROR(__xludf.DUMMYFUNCTION("""COMPUTED_VALUE"""),8068.69)</f>
        <v>8068.69</v>
      </c>
      <c r="M89" s="2">
        <f>IFERROR(__xludf.DUMMYFUNCTION("""COMPUTED_VALUE"""),45905.66666666667)</f>
        <v>45905.66667</v>
      </c>
      <c r="N89" s="1">
        <f>IFERROR(__xludf.DUMMYFUNCTION("""COMPUTED_VALUE"""),4.954417341E9)</f>
        <v>4954417341</v>
      </c>
    </row>
    <row r="90">
      <c r="A90" s="2">
        <f>IFERROR(__xludf.DUMMYFUNCTION("""COMPUTED_VALUE"""),45912.66666666667)</f>
        <v>45912.66667</v>
      </c>
      <c r="B90" s="1">
        <f>IFERROR(__xludf.DUMMYFUNCTION("""COMPUTED_VALUE"""),8118.09)</f>
        <v>8118.09</v>
      </c>
      <c r="D90" s="2">
        <f>IFERROR(__xludf.DUMMYFUNCTION("""COMPUTED_VALUE"""),45912.66666666667)</f>
        <v>45912.66667</v>
      </c>
      <c r="E90" s="1">
        <f>IFERROR(__xludf.DUMMYFUNCTION("""COMPUTED_VALUE"""),8323.05)</f>
        <v>8323.05</v>
      </c>
      <c r="G90" s="2">
        <f>IFERROR(__xludf.DUMMYFUNCTION("""COMPUTED_VALUE"""),45912.66666666667)</f>
        <v>45912.66667</v>
      </c>
      <c r="H90" s="1">
        <f>IFERROR(__xludf.DUMMYFUNCTION("""COMPUTED_VALUE"""),8090.29)</f>
        <v>8090.29</v>
      </c>
      <c r="J90" s="2">
        <f>IFERROR(__xludf.DUMMYFUNCTION("""COMPUTED_VALUE"""),45912.66666666667)</f>
        <v>45912.66667</v>
      </c>
      <c r="K90" s="1">
        <f>IFERROR(__xludf.DUMMYFUNCTION("""COMPUTED_VALUE"""),8302.83)</f>
        <v>8302.83</v>
      </c>
      <c r="M90" s="2">
        <f>IFERROR(__xludf.DUMMYFUNCTION("""COMPUTED_VALUE"""),45912.66666666667)</f>
        <v>45912.66667</v>
      </c>
      <c r="N90" s="1">
        <f>IFERROR(__xludf.DUMMYFUNCTION("""COMPUTED_VALUE"""),5.811958836E9)</f>
        <v>5811958836</v>
      </c>
    </row>
    <row r="91">
      <c r="A91" s="2">
        <f>IFERROR(__xludf.DUMMYFUNCTION("""COMPUTED_VALUE"""),45919.66666666667)</f>
        <v>45919.66667</v>
      </c>
      <c r="B91" s="1">
        <f>IFERROR(__xludf.DUMMYFUNCTION("""COMPUTED_VALUE"""),8317.84)</f>
        <v>8317.84</v>
      </c>
      <c r="D91" s="2">
        <f>IFERROR(__xludf.DUMMYFUNCTION("""COMPUTED_VALUE"""),45919.66666666667)</f>
        <v>45919.66667</v>
      </c>
      <c r="E91" s="1">
        <f>IFERROR(__xludf.DUMMYFUNCTION("""COMPUTED_VALUE"""),8529.59)</f>
        <v>8529.59</v>
      </c>
      <c r="G91" s="2">
        <f>IFERROR(__xludf.DUMMYFUNCTION("""COMPUTED_VALUE"""),45919.66666666667)</f>
        <v>45919.66667</v>
      </c>
      <c r="H91" s="1">
        <f>IFERROR(__xludf.DUMMYFUNCTION("""COMPUTED_VALUE"""),8245.9)</f>
        <v>8245.9</v>
      </c>
      <c r="J91" s="2">
        <f>IFERROR(__xludf.DUMMYFUNCTION("""COMPUTED_VALUE"""),45919.66666666667)</f>
        <v>45919.66667</v>
      </c>
      <c r="K91" s="1">
        <f>IFERROR(__xludf.DUMMYFUNCTION("""COMPUTED_VALUE"""),8522.58)</f>
        <v>8522.58</v>
      </c>
      <c r="M91" s="2">
        <f>IFERROR(__xludf.DUMMYFUNCTION("""COMPUTED_VALUE"""),45919.66666666667)</f>
        <v>45919.66667</v>
      </c>
      <c r="N91" s="1">
        <f>IFERROR(__xludf.DUMMYFUNCTION("""COMPUTED_VALUE"""),7.607381416E9)</f>
        <v>7607381416</v>
      </c>
    </row>
  </sheetData>
  <drawing r:id="rId1"/>
</worksheet>
</file>