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IFERROR(__xludf.DUMMYFUNCTION("GOOGLEFINANCE(""DJUSTK"",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IFERROR(__xludf.DUMMYFUNCTION("GOOGLEFINANCE(""DJUSTK"",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IFERROR(__xludf.DUMMYFUNCTION("GOOGLEFINANCE(""DJUSTK"",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IFERROR(__xludf.DUMMYFUNCTION("GOOGLEFINANCE(""DJUSTK"",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IFERROR(__xludf.DUMMYFUNCTION("GOOGLEFINANCE(""DJUSTK"",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IFERROR(__xludf.DUMMYFUNCTION("""COMPUTED_VALUE"""),1735.75)</f>
        <v>1735.75</v>
      </c>
      <c r="D2" s="2">
        <f>IFERROR(__xludf.DUMMYFUNCTION("""COMPUTED_VALUE"""),45296.66666666667)</f>
        <v>45296.66667</v>
      </c>
      <c r="E2" s="1">
        <f>IFERROR(__xludf.DUMMYFUNCTION("""COMPUTED_VALUE"""),1742.08)</f>
        <v>1742.08</v>
      </c>
      <c r="G2" s="2">
        <f>IFERROR(__xludf.DUMMYFUNCTION("""COMPUTED_VALUE"""),45296.66666666667)</f>
        <v>45296.66667</v>
      </c>
      <c r="H2" s="1">
        <f>IFERROR(__xludf.DUMMYFUNCTION("""COMPUTED_VALUE"""),1643.0)</f>
        <v>1643</v>
      </c>
      <c r="J2" s="2">
        <f>IFERROR(__xludf.DUMMYFUNCTION("""COMPUTED_VALUE"""),45296.66666666667)</f>
        <v>45296.66667</v>
      </c>
      <c r="K2" s="1">
        <f>IFERROR(__xludf.DUMMYFUNCTION("""COMPUTED_VALUE"""),1657.18)</f>
        <v>1657.18</v>
      </c>
      <c r="M2" s="2">
        <f>IFERROR(__xludf.DUMMYFUNCTION("""COMPUTED_VALUE"""),45296.66666666667)</f>
        <v>45296.66667</v>
      </c>
      <c r="N2" s="1">
        <f>IFERROR(__xludf.DUMMYFUNCTION("""COMPUTED_VALUE"""),2.0261656E7)</f>
        <v>20261656</v>
      </c>
    </row>
    <row r="3">
      <c r="A3" s="2">
        <f>IFERROR(__xludf.DUMMYFUNCTION("""COMPUTED_VALUE"""),45303.66666666667)</f>
        <v>45303.66667</v>
      </c>
      <c r="B3" s="1">
        <f>IFERROR(__xludf.DUMMYFUNCTION("""COMPUTED_VALUE"""),1658.92)</f>
        <v>1658.92</v>
      </c>
      <c r="D3" s="2">
        <f>IFERROR(__xludf.DUMMYFUNCTION("""COMPUTED_VALUE"""),45303.66666666667)</f>
        <v>45303.66667</v>
      </c>
      <c r="E3" s="1">
        <f>IFERROR(__xludf.DUMMYFUNCTION("""COMPUTED_VALUE"""),1701.54)</f>
        <v>1701.54</v>
      </c>
      <c r="G3" s="2">
        <f>IFERROR(__xludf.DUMMYFUNCTION("""COMPUTED_VALUE"""),45303.66666666667)</f>
        <v>45303.66667</v>
      </c>
      <c r="H3" s="1">
        <f>IFERROR(__xludf.DUMMYFUNCTION("""COMPUTED_VALUE"""),1656.6)</f>
        <v>1656.6</v>
      </c>
      <c r="J3" s="2">
        <f>IFERROR(__xludf.DUMMYFUNCTION("""COMPUTED_VALUE"""),45303.66666666667)</f>
        <v>45303.66667</v>
      </c>
      <c r="K3" s="1">
        <f>IFERROR(__xludf.DUMMYFUNCTION("""COMPUTED_VALUE"""),1689.46)</f>
        <v>1689.46</v>
      </c>
      <c r="M3" s="2">
        <f>IFERROR(__xludf.DUMMYFUNCTION("""COMPUTED_VALUE"""),45303.66666666667)</f>
        <v>45303.66667</v>
      </c>
      <c r="N3" s="1">
        <f>IFERROR(__xludf.DUMMYFUNCTION("""COMPUTED_VALUE"""),2.2417273E7)</f>
        <v>22417273</v>
      </c>
    </row>
    <row r="4">
      <c r="A4" s="2">
        <f>IFERROR(__xludf.DUMMYFUNCTION("""COMPUTED_VALUE"""),45310.66666666667)</f>
        <v>45310.66667</v>
      </c>
      <c r="B4" s="1">
        <f>IFERROR(__xludf.DUMMYFUNCTION("""COMPUTED_VALUE"""),1683.81)</f>
        <v>1683.81</v>
      </c>
      <c r="D4" s="2">
        <f>IFERROR(__xludf.DUMMYFUNCTION("""COMPUTED_VALUE"""),45310.66666666667)</f>
        <v>45310.66667</v>
      </c>
      <c r="E4" s="1">
        <f>IFERROR(__xludf.DUMMYFUNCTION("""COMPUTED_VALUE"""),1706.45)</f>
        <v>1706.45</v>
      </c>
      <c r="G4" s="2">
        <f>IFERROR(__xludf.DUMMYFUNCTION("""COMPUTED_VALUE"""),45310.66666666667)</f>
        <v>45310.66667</v>
      </c>
      <c r="H4" s="1">
        <f>IFERROR(__xludf.DUMMYFUNCTION("""COMPUTED_VALUE"""),1636.27)</f>
        <v>1636.27</v>
      </c>
      <c r="J4" s="2">
        <f>IFERROR(__xludf.DUMMYFUNCTION("""COMPUTED_VALUE"""),45310.66666666667)</f>
        <v>45310.66667</v>
      </c>
      <c r="K4" s="1">
        <f>IFERROR(__xludf.DUMMYFUNCTION("""COMPUTED_VALUE"""),1700.68)</f>
        <v>1700.68</v>
      </c>
      <c r="M4" s="2">
        <f>IFERROR(__xludf.DUMMYFUNCTION("""COMPUTED_VALUE"""),45310.66666666667)</f>
        <v>45310.66667</v>
      </c>
      <c r="N4" s="1">
        <f>IFERROR(__xludf.DUMMYFUNCTION("""COMPUTED_VALUE"""),2.5192348E7)</f>
        <v>25192348</v>
      </c>
    </row>
    <row r="5">
      <c r="A5" s="2">
        <f>IFERROR(__xludf.DUMMYFUNCTION("""COMPUTED_VALUE"""),45317.66666666667)</f>
        <v>45317.66667</v>
      </c>
      <c r="B5" s="1">
        <f>IFERROR(__xludf.DUMMYFUNCTION("""COMPUTED_VALUE"""),1706.37)</f>
        <v>1706.37</v>
      </c>
      <c r="D5" s="2">
        <f>IFERROR(__xludf.DUMMYFUNCTION("""COMPUTED_VALUE"""),45317.66666666667)</f>
        <v>45317.66667</v>
      </c>
      <c r="E5" s="1">
        <f>IFERROR(__xludf.DUMMYFUNCTION("""COMPUTED_VALUE"""),1770.44)</f>
        <v>1770.44</v>
      </c>
      <c r="G5" s="2">
        <f>IFERROR(__xludf.DUMMYFUNCTION("""COMPUTED_VALUE"""),45317.66666666667)</f>
        <v>45317.66667</v>
      </c>
      <c r="H5" s="1">
        <f>IFERROR(__xludf.DUMMYFUNCTION("""COMPUTED_VALUE"""),1706.37)</f>
        <v>1706.37</v>
      </c>
      <c r="J5" s="2">
        <f>IFERROR(__xludf.DUMMYFUNCTION("""COMPUTED_VALUE"""),45317.66666666667)</f>
        <v>45317.66667</v>
      </c>
      <c r="K5" s="1">
        <f>IFERROR(__xludf.DUMMYFUNCTION("""COMPUTED_VALUE"""),1736.01)</f>
        <v>1736.01</v>
      </c>
      <c r="M5" s="2">
        <f>IFERROR(__xludf.DUMMYFUNCTION("""COMPUTED_VALUE"""),45317.66666666667)</f>
        <v>45317.66667</v>
      </c>
      <c r="N5" s="1">
        <f>IFERROR(__xludf.DUMMYFUNCTION("""COMPUTED_VALUE"""),2.8929871E7)</f>
        <v>28929871</v>
      </c>
    </row>
    <row r="6">
      <c r="A6" s="2">
        <f>IFERROR(__xludf.DUMMYFUNCTION("""COMPUTED_VALUE"""),45324.66666666667)</f>
        <v>45324.66667</v>
      </c>
      <c r="B6" s="1">
        <f>IFERROR(__xludf.DUMMYFUNCTION("""COMPUTED_VALUE"""),1726.53)</f>
        <v>1726.53</v>
      </c>
      <c r="D6" s="2">
        <f>IFERROR(__xludf.DUMMYFUNCTION("""COMPUTED_VALUE"""),45324.66666666667)</f>
        <v>45324.66667</v>
      </c>
      <c r="E6" s="1">
        <f>IFERROR(__xludf.DUMMYFUNCTION("""COMPUTED_VALUE"""),1840.31)</f>
        <v>1840.31</v>
      </c>
      <c r="G6" s="2">
        <f>IFERROR(__xludf.DUMMYFUNCTION("""COMPUTED_VALUE"""),45324.66666666667)</f>
        <v>45324.66667</v>
      </c>
      <c r="H6" s="1">
        <f>IFERROR(__xludf.DUMMYFUNCTION("""COMPUTED_VALUE"""),1667.62)</f>
        <v>1667.62</v>
      </c>
      <c r="J6" s="2">
        <f>IFERROR(__xludf.DUMMYFUNCTION("""COMPUTED_VALUE"""),45324.66666666667)</f>
        <v>45324.66667</v>
      </c>
      <c r="K6" s="1">
        <f>IFERROR(__xludf.DUMMYFUNCTION("""COMPUTED_VALUE"""),1831.4)</f>
        <v>1831.4</v>
      </c>
      <c r="M6" s="2">
        <f>IFERROR(__xludf.DUMMYFUNCTION("""COMPUTED_VALUE"""),45324.66666666667)</f>
        <v>45324.66667</v>
      </c>
      <c r="N6" s="1">
        <f>IFERROR(__xludf.DUMMYFUNCTION("""COMPUTED_VALUE"""),3.2276192E7)</f>
        <v>32276192</v>
      </c>
    </row>
    <row r="7">
      <c r="A7" s="2">
        <f>IFERROR(__xludf.DUMMYFUNCTION("""COMPUTED_VALUE"""),45331.66666666667)</f>
        <v>45331.66667</v>
      </c>
      <c r="B7" s="1">
        <f>IFERROR(__xludf.DUMMYFUNCTION("""COMPUTED_VALUE"""),1830.73)</f>
        <v>1830.73</v>
      </c>
      <c r="D7" s="2">
        <f>IFERROR(__xludf.DUMMYFUNCTION("""COMPUTED_VALUE"""),45331.66666666667)</f>
        <v>45331.66667</v>
      </c>
      <c r="E7" s="1">
        <f>IFERROR(__xludf.DUMMYFUNCTION("""COMPUTED_VALUE"""),1970.7)</f>
        <v>1970.7</v>
      </c>
      <c r="G7" s="2">
        <f>IFERROR(__xludf.DUMMYFUNCTION("""COMPUTED_VALUE"""),45331.66666666667)</f>
        <v>45331.66667</v>
      </c>
      <c r="H7" s="1">
        <f>IFERROR(__xludf.DUMMYFUNCTION("""COMPUTED_VALUE"""),1802.63)</f>
        <v>1802.63</v>
      </c>
      <c r="J7" s="2">
        <f>IFERROR(__xludf.DUMMYFUNCTION("""COMPUTED_VALUE"""),45331.66666666667)</f>
        <v>45331.66667</v>
      </c>
      <c r="K7" s="1">
        <f>IFERROR(__xludf.DUMMYFUNCTION("""COMPUTED_VALUE"""),1962.89)</f>
        <v>1962.89</v>
      </c>
      <c r="M7" s="2">
        <f>IFERROR(__xludf.DUMMYFUNCTION("""COMPUTED_VALUE"""),45331.66666666667)</f>
        <v>45331.66667</v>
      </c>
      <c r="N7" s="1">
        <f>IFERROR(__xludf.DUMMYFUNCTION("""COMPUTED_VALUE"""),3.3673629E7)</f>
        <v>33673629</v>
      </c>
    </row>
    <row r="8">
      <c r="A8" s="2">
        <f>IFERROR(__xludf.DUMMYFUNCTION("""COMPUTED_VALUE"""),45338.66666666667)</f>
        <v>45338.66667</v>
      </c>
      <c r="B8" s="1">
        <f>IFERROR(__xludf.DUMMYFUNCTION("""COMPUTED_VALUE"""),1969.35)</f>
        <v>1969.35</v>
      </c>
      <c r="D8" s="2">
        <f>IFERROR(__xludf.DUMMYFUNCTION("""COMPUTED_VALUE"""),45338.66666666667)</f>
        <v>45338.66667</v>
      </c>
      <c r="E8" s="1">
        <f>IFERROR(__xludf.DUMMYFUNCTION("""COMPUTED_VALUE"""),1971.18)</f>
        <v>1971.18</v>
      </c>
      <c r="G8" s="2">
        <f>IFERROR(__xludf.DUMMYFUNCTION("""COMPUTED_VALUE"""),45338.66666666667)</f>
        <v>45338.66667</v>
      </c>
      <c r="H8" s="1">
        <f>IFERROR(__xludf.DUMMYFUNCTION("""COMPUTED_VALUE"""),1896.84)</f>
        <v>1896.84</v>
      </c>
      <c r="J8" s="2">
        <f>IFERROR(__xludf.DUMMYFUNCTION("""COMPUTED_VALUE"""),45338.66666666667)</f>
        <v>45338.66667</v>
      </c>
      <c r="K8" s="1">
        <f>IFERROR(__xludf.DUMMYFUNCTION("""COMPUTED_VALUE"""),1914.62)</f>
        <v>1914.62</v>
      </c>
      <c r="M8" s="2">
        <f>IFERROR(__xludf.DUMMYFUNCTION("""COMPUTED_VALUE"""),45338.66666666667)</f>
        <v>45338.66667</v>
      </c>
      <c r="N8" s="1">
        <f>IFERROR(__xludf.DUMMYFUNCTION("""COMPUTED_VALUE"""),2.8309371E7)</f>
        <v>28309371</v>
      </c>
    </row>
    <row r="9">
      <c r="A9" s="2">
        <f>IFERROR(__xludf.DUMMYFUNCTION("""COMPUTED_VALUE"""),45345.66666666667)</f>
        <v>45345.66667</v>
      </c>
      <c r="B9" s="1">
        <f>IFERROR(__xludf.DUMMYFUNCTION("""COMPUTED_VALUE"""),1898.51)</f>
        <v>1898.51</v>
      </c>
      <c r="D9" s="2">
        <f>IFERROR(__xludf.DUMMYFUNCTION("""COMPUTED_VALUE"""),45345.66666666667)</f>
        <v>45345.66667</v>
      </c>
      <c r="E9" s="1">
        <f>IFERROR(__xludf.DUMMYFUNCTION("""COMPUTED_VALUE"""),1978.03)</f>
        <v>1978.03</v>
      </c>
      <c r="G9" s="2">
        <f>IFERROR(__xludf.DUMMYFUNCTION("""COMPUTED_VALUE"""),45345.66666666667)</f>
        <v>45345.66667</v>
      </c>
      <c r="H9" s="1">
        <f>IFERROR(__xludf.DUMMYFUNCTION("""COMPUTED_VALUE"""),1852.97)</f>
        <v>1852.97</v>
      </c>
      <c r="J9" s="2">
        <f>IFERROR(__xludf.DUMMYFUNCTION("""COMPUTED_VALUE"""),45345.66666666667)</f>
        <v>45345.66667</v>
      </c>
      <c r="K9" s="1">
        <f>IFERROR(__xludf.DUMMYFUNCTION("""COMPUTED_VALUE"""),1965.54)</f>
        <v>1965.54</v>
      </c>
      <c r="M9" s="2">
        <f>IFERROR(__xludf.DUMMYFUNCTION("""COMPUTED_VALUE"""),45345.66666666667)</f>
        <v>45345.66667</v>
      </c>
      <c r="N9" s="1">
        <f>IFERROR(__xludf.DUMMYFUNCTION("""COMPUTED_VALUE"""),1.9623516E7)</f>
        <v>19623516</v>
      </c>
    </row>
    <row r="10">
      <c r="A10" s="2">
        <f>IFERROR(__xludf.DUMMYFUNCTION("""COMPUTED_VALUE"""),45352.66666666667)</f>
        <v>45352.66667</v>
      </c>
      <c r="B10" s="1">
        <f>IFERROR(__xludf.DUMMYFUNCTION("""COMPUTED_VALUE"""),1961.38)</f>
        <v>1961.38</v>
      </c>
      <c r="D10" s="2">
        <f>IFERROR(__xludf.DUMMYFUNCTION("""COMPUTED_VALUE"""),45352.66666666667)</f>
        <v>45352.66667</v>
      </c>
      <c r="E10" s="1">
        <f>IFERROR(__xludf.DUMMYFUNCTION("""COMPUTED_VALUE"""),1980.28)</f>
        <v>1980.28</v>
      </c>
      <c r="G10" s="2">
        <f>IFERROR(__xludf.DUMMYFUNCTION("""COMPUTED_VALUE"""),45352.66666666667)</f>
        <v>45352.66667</v>
      </c>
      <c r="H10" s="1">
        <f>IFERROR(__xludf.DUMMYFUNCTION("""COMPUTED_VALUE"""),1912.14)</f>
        <v>1912.14</v>
      </c>
      <c r="J10" s="2">
        <f>IFERROR(__xludf.DUMMYFUNCTION("""COMPUTED_VALUE"""),45352.66666666667)</f>
        <v>45352.66667</v>
      </c>
      <c r="K10" s="1">
        <f>IFERROR(__xludf.DUMMYFUNCTION("""COMPUTED_VALUE"""),1947.35)</f>
        <v>1947.35</v>
      </c>
      <c r="M10" s="2">
        <f>IFERROR(__xludf.DUMMYFUNCTION("""COMPUTED_VALUE"""),45352.66666666667)</f>
        <v>45352.66667</v>
      </c>
      <c r="N10" s="1">
        <f>IFERROR(__xludf.DUMMYFUNCTION("""COMPUTED_VALUE"""),2.7127769E7)</f>
        <v>27127769</v>
      </c>
    </row>
    <row r="11">
      <c r="A11" s="2">
        <f>IFERROR(__xludf.DUMMYFUNCTION("""COMPUTED_VALUE"""),45359.66666666667)</f>
        <v>45359.66667</v>
      </c>
      <c r="B11" s="1">
        <f>IFERROR(__xludf.DUMMYFUNCTION("""COMPUTED_VALUE"""),1955.96)</f>
        <v>1955.96</v>
      </c>
      <c r="D11" s="2">
        <f>IFERROR(__xludf.DUMMYFUNCTION("""COMPUTED_VALUE"""),45359.66666666667)</f>
        <v>45359.66667</v>
      </c>
      <c r="E11" s="1">
        <f>IFERROR(__xludf.DUMMYFUNCTION("""COMPUTED_VALUE"""),1986.6)</f>
        <v>1986.6</v>
      </c>
      <c r="G11" s="2">
        <f>IFERROR(__xludf.DUMMYFUNCTION("""COMPUTED_VALUE"""),45359.66666666667)</f>
        <v>45359.66667</v>
      </c>
      <c r="H11" s="1">
        <f>IFERROR(__xludf.DUMMYFUNCTION("""COMPUTED_VALUE"""),1914.23)</f>
        <v>1914.23</v>
      </c>
      <c r="J11" s="2">
        <f>IFERROR(__xludf.DUMMYFUNCTION("""COMPUTED_VALUE"""),45359.66666666667)</f>
        <v>45359.66667</v>
      </c>
      <c r="K11" s="1">
        <f>IFERROR(__xludf.DUMMYFUNCTION("""COMPUTED_VALUE"""),1925.31)</f>
        <v>1925.31</v>
      </c>
      <c r="M11" s="2">
        <f>IFERROR(__xludf.DUMMYFUNCTION("""COMPUTED_VALUE"""),45359.66666666667)</f>
        <v>45359.66667</v>
      </c>
      <c r="N11" s="1">
        <f>IFERROR(__xludf.DUMMYFUNCTION("""COMPUTED_VALUE"""),2.5199357E7)</f>
        <v>25199357</v>
      </c>
    </row>
    <row r="12">
      <c r="A12" s="2">
        <f>IFERROR(__xludf.DUMMYFUNCTION("""COMPUTED_VALUE"""),45366.66666666667)</f>
        <v>45366.66667</v>
      </c>
      <c r="B12" s="1">
        <f>IFERROR(__xludf.DUMMYFUNCTION("""COMPUTED_VALUE"""),1932.55)</f>
        <v>1932.55</v>
      </c>
      <c r="D12" s="2">
        <f>IFERROR(__xludf.DUMMYFUNCTION("""COMPUTED_VALUE"""),45366.66666666667)</f>
        <v>45366.66667</v>
      </c>
      <c r="E12" s="1">
        <f>IFERROR(__xludf.DUMMYFUNCTION("""COMPUTED_VALUE"""),1969.43)</f>
        <v>1969.43</v>
      </c>
      <c r="G12" s="2">
        <f>IFERROR(__xludf.DUMMYFUNCTION("""COMPUTED_VALUE"""),45366.66666666667)</f>
        <v>45366.66667</v>
      </c>
      <c r="H12" s="1">
        <f>IFERROR(__xludf.DUMMYFUNCTION("""COMPUTED_VALUE"""),1888.76)</f>
        <v>1888.76</v>
      </c>
      <c r="J12" s="2">
        <f>IFERROR(__xludf.DUMMYFUNCTION("""COMPUTED_VALUE"""),45366.66666666667)</f>
        <v>45366.66667</v>
      </c>
      <c r="K12" s="1">
        <f>IFERROR(__xludf.DUMMYFUNCTION("""COMPUTED_VALUE"""),1891.16)</f>
        <v>1891.16</v>
      </c>
      <c r="M12" s="2">
        <f>IFERROR(__xludf.DUMMYFUNCTION("""COMPUTED_VALUE"""),45366.66666666667)</f>
        <v>45366.66667</v>
      </c>
      <c r="N12" s="1">
        <f>IFERROR(__xludf.DUMMYFUNCTION("""COMPUTED_VALUE"""),2.2796032E7)</f>
        <v>22796032</v>
      </c>
    </row>
    <row r="13">
      <c r="A13" s="2">
        <f>IFERROR(__xludf.DUMMYFUNCTION("""COMPUTED_VALUE"""),45373.66666666667)</f>
        <v>45373.66667</v>
      </c>
      <c r="B13" s="1">
        <f>IFERROR(__xludf.DUMMYFUNCTION("""COMPUTED_VALUE"""),1903.6)</f>
        <v>1903.6</v>
      </c>
      <c r="D13" s="2">
        <f>IFERROR(__xludf.DUMMYFUNCTION("""COMPUTED_VALUE"""),45373.66666666667)</f>
        <v>45373.66667</v>
      </c>
      <c r="E13" s="1">
        <f>IFERROR(__xludf.DUMMYFUNCTION("""COMPUTED_VALUE"""),1960.71)</f>
        <v>1960.71</v>
      </c>
      <c r="G13" s="2">
        <f>IFERROR(__xludf.DUMMYFUNCTION("""COMPUTED_VALUE"""),45373.66666666667)</f>
        <v>45373.66667</v>
      </c>
      <c r="H13" s="1">
        <f>IFERROR(__xludf.DUMMYFUNCTION("""COMPUTED_VALUE"""),1853.98)</f>
        <v>1853.98</v>
      </c>
      <c r="J13" s="2">
        <f>IFERROR(__xludf.DUMMYFUNCTION("""COMPUTED_VALUE"""),45373.66666666667)</f>
        <v>45373.66667</v>
      </c>
      <c r="K13" s="1">
        <f>IFERROR(__xludf.DUMMYFUNCTION("""COMPUTED_VALUE"""),1933.4)</f>
        <v>1933.4</v>
      </c>
      <c r="M13" s="2">
        <f>IFERROR(__xludf.DUMMYFUNCTION("""COMPUTED_VALUE"""),45373.66666666667)</f>
        <v>45373.66667</v>
      </c>
      <c r="N13" s="1">
        <f>IFERROR(__xludf.DUMMYFUNCTION("""COMPUTED_VALUE"""),2.711089E7)</f>
        <v>27110890</v>
      </c>
    </row>
    <row r="14">
      <c r="A14" s="2">
        <f>IFERROR(__xludf.DUMMYFUNCTION("""COMPUTED_VALUE"""),45379.66666666667)</f>
        <v>45379.66667</v>
      </c>
      <c r="B14" s="1">
        <f>IFERROR(__xludf.DUMMYFUNCTION("""COMPUTED_VALUE"""),1928.68)</f>
        <v>1928.68</v>
      </c>
      <c r="D14" s="2">
        <f>IFERROR(__xludf.DUMMYFUNCTION("""COMPUTED_VALUE"""),45379.66666666667)</f>
        <v>45379.66667</v>
      </c>
      <c r="E14" s="1">
        <f>IFERROR(__xludf.DUMMYFUNCTION("""COMPUTED_VALUE"""),1945.9)</f>
        <v>1945.9</v>
      </c>
      <c r="G14" s="2">
        <f>IFERROR(__xludf.DUMMYFUNCTION("""COMPUTED_VALUE"""),45379.66666666667)</f>
        <v>45379.66667</v>
      </c>
      <c r="H14" s="1">
        <f>IFERROR(__xludf.DUMMYFUNCTION("""COMPUTED_VALUE"""),1892.37)</f>
        <v>1892.37</v>
      </c>
      <c r="J14" s="2">
        <f>IFERROR(__xludf.DUMMYFUNCTION("""COMPUTED_VALUE"""),45379.66666666667)</f>
        <v>45379.66667</v>
      </c>
      <c r="K14" s="1">
        <f>IFERROR(__xludf.DUMMYFUNCTION("""COMPUTED_VALUE"""),1940.78)</f>
        <v>1940.78</v>
      </c>
      <c r="M14" s="2">
        <f>IFERROR(__xludf.DUMMYFUNCTION("""COMPUTED_VALUE"""),45379.66666666667)</f>
        <v>45379.66667</v>
      </c>
      <c r="N14" s="1">
        <f>IFERROR(__xludf.DUMMYFUNCTION("""COMPUTED_VALUE"""),1.9877678E7)</f>
        <v>19877678</v>
      </c>
    </row>
    <row r="15">
      <c r="A15" s="2">
        <f>IFERROR(__xludf.DUMMYFUNCTION("""COMPUTED_VALUE"""),45387.66666666667)</f>
        <v>45387.66667</v>
      </c>
      <c r="B15" s="1">
        <f>IFERROR(__xludf.DUMMYFUNCTION("""COMPUTED_VALUE"""),1938.15)</f>
        <v>1938.15</v>
      </c>
      <c r="D15" s="2">
        <f>IFERROR(__xludf.DUMMYFUNCTION("""COMPUTED_VALUE"""),45387.66666666667)</f>
        <v>45387.66667</v>
      </c>
      <c r="E15" s="1">
        <f>IFERROR(__xludf.DUMMYFUNCTION("""COMPUTED_VALUE"""),1969.98)</f>
        <v>1969.98</v>
      </c>
      <c r="G15" s="2">
        <f>IFERROR(__xludf.DUMMYFUNCTION("""COMPUTED_VALUE"""),45387.66666666667)</f>
        <v>45387.66667</v>
      </c>
      <c r="H15" s="1">
        <f>IFERROR(__xludf.DUMMYFUNCTION("""COMPUTED_VALUE"""),1891.08)</f>
        <v>1891.08</v>
      </c>
      <c r="J15" s="2">
        <f>IFERROR(__xludf.DUMMYFUNCTION("""COMPUTED_VALUE"""),45387.66666666667)</f>
        <v>45387.66667</v>
      </c>
      <c r="K15" s="1">
        <f>IFERROR(__xludf.DUMMYFUNCTION("""COMPUTED_VALUE"""),1961.44)</f>
        <v>1961.44</v>
      </c>
      <c r="M15" s="2">
        <f>IFERROR(__xludf.DUMMYFUNCTION("""COMPUTED_VALUE"""),45387.66666666667)</f>
        <v>45387.66667</v>
      </c>
      <c r="N15" s="1">
        <f>IFERROR(__xludf.DUMMYFUNCTION("""COMPUTED_VALUE"""),2.1410851E7)</f>
        <v>21410851</v>
      </c>
    </row>
    <row r="16">
      <c r="A16" s="2">
        <f>IFERROR(__xludf.DUMMYFUNCTION("""COMPUTED_VALUE"""),45394.66666666667)</f>
        <v>45394.66667</v>
      </c>
      <c r="B16" s="1">
        <f>IFERROR(__xludf.DUMMYFUNCTION("""COMPUTED_VALUE"""),1966.46)</f>
        <v>1966.46</v>
      </c>
      <c r="D16" s="2">
        <f>IFERROR(__xludf.DUMMYFUNCTION("""COMPUTED_VALUE"""),45394.66666666667)</f>
        <v>45394.66667</v>
      </c>
      <c r="E16" s="1">
        <f>IFERROR(__xludf.DUMMYFUNCTION("""COMPUTED_VALUE"""),1988.53)</f>
        <v>1988.53</v>
      </c>
      <c r="G16" s="2">
        <f>IFERROR(__xludf.DUMMYFUNCTION("""COMPUTED_VALUE"""),45394.66666666667)</f>
        <v>45394.66667</v>
      </c>
      <c r="H16" s="1">
        <f>IFERROR(__xludf.DUMMYFUNCTION("""COMPUTED_VALUE"""),1888.77)</f>
        <v>1888.77</v>
      </c>
      <c r="J16" s="2">
        <f>IFERROR(__xludf.DUMMYFUNCTION("""COMPUTED_VALUE"""),45394.66666666667)</f>
        <v>45394.66667</v>
      </c>
      <c r="K16" s="1">
        <f>IFERROR(__xludf.DUMMYFUNCTION("""COMPUTED_VALUE"""),1908.11)</f>
        <v>1908.11</v>
      </c>
      <c r="M16" s="2">
        <f>IFERROR(__xludf.DUMMYFUNCTION("""COMPUTED_VALUE"""),45394.66666666667)</f>
        <v>45394.66667</v>
      </c>
      <c r="N16" s="1">
        <f>IFERROR(__xludf.DUMMYFUNCTION("""COMPUTED_VALUE"""),2.2206211E7)</f>
        <v>22206211</v>
      </c>
    </row>
    <row r="17">
      <c r="A17" s="2">
        <f>IFERROR(__xludf.DUMMYFUNCTION("""COMPUTED_VALUE"""),45401.66666666667)</f>
        <v>45401.66667</v>
      </c>
      <c r="B17" s="1">
        <f>IFERROR(__xludf.DUMMYFUNCTION("""COMPUTED_VALUE"""),1927.47)</f>
        <v>1927.47</v>
      </c>
      <c r="D17" s="2">
        <f>IFERROR(__xludf.DUMMYFUNCTION("""COMPUTED_VALUE"""),45401.66666666667)</f>
        <v>45401.66667</v>
      </c>
      <c r="E17" s="1">
        <f>IFERROR(__xludf.DUMMYFUNCTION("""COMPUTED_VALUE"""),1939.11)</f>
        <v>1939.11</v>
      </c>
      <c r="G17" s="2">
        <f>IFERROR(__xludf.DUMMYFUNCTION("""COMPUTED_VALUE"""),45401.66666666667)</f>
        <v>45401.66667</v>
      </c>
      <c r="H17" s="1">
        <f>IFERROR(__xludf.DUMMYFUNCTION("""COMPUTED_VALUE"""),1758.28)</f>
        <v>1758.28</v>
      </c>
      <c r="J17" s="2">
        <f>IFERROR(__xludf.DUMMYFUNCTION("""COMPUTED_VALUE"""),45401.66666666667)</f>
        <v>45401.66667</v>
      </c>
      <c r="K17" s="1">
        <f>IFERROR(__xludf.DUMMYFUNCTION("""COMPUTED_VALUE"""),1777.21)</f>
        <v>1777.21</v>
      </c>
      <c r="M17" s="2">
        <f>IFERROR(__xludf.DUMMYFUNCTION("""COMPUTED_VALUE"""),45401.66666666667)</f>
        <v>45401.66667</v>
      </c>
      <c r="N17" s="1">
        <f>IFERROR(__xludf.DUMMYFUNCTION("""COMPUTED_VALUE"""),4.8934778E7)</f>
        <v>48934778</v>
      </c>
    </row>
    <row r="18">
      <c r="A18" s="2">
        <f>IFERROR(__xludf.DUMMYFUNCTION("""COMPUTED_VALUE"""),45408.66666666667)</f>
        <v>45408.66667</v>
      </c>
      <c r="B18" s="1">
        <f>IFERROR(__xludf.DUMMYFUNCTION("""COMPUTED_VALUE"""),1777.21)</f>
        <v>1777.21</v>
      </c>
      <c r="D18" s="2">
        <f>IFERROR(__xludf.DUMMYFUNCTION("""COMPUTED_VALUE"""),45408.66666666667)</f>
        <v>45408.66667</v>
      </c>
      <c r="E18" s="1">
        <f>IFERROR(__xludf.DUMMYFUNCTION("""COMPUTED_VALUE"""),1845.69)</f>
        <v>1845.69</v>
      </c>
      <c r="G18" s="2">
        <f>IFERROR(__xludf.DUMMYFUNCTION("""COMPUTED_VALUE"""),45408.66666666667)</f>
        <v>45408.66667</v>
      </c>
      <c r="H18" s="1">
        <f>IFERROR(__xludf.DUMMYFUNCTION("""COMPUTED_VALUE"""),1598.35)</f>
        <v>1598.35</v>
      </c>
      <c r="J18" s="2">
        <f>IFERROR(__xludf.DUMMYFUNCTION("""COMPUTED_VALUE"""),45408.66666666667)</f>
        <v>45408.66667</v>
      </c>
      <c r="K18" s="1">
        <f>IFERROR(__xludf.DUMMYFUNCTION("""COMPUTED_VALUE"""),1615.15)</f>
        <v>1615.15</v>
      </c>
      <c r="M18" s="2">
        <f>IFERROR(__xludf.DUMMYFUNCTION("""COMPUTED_VALUE"""),45408.66666666667)</f>
        <v>45408.66667</v>
      </c>
      <c r="N18" s="1">
        <f>IFERROR(__xludf.DUMMYFUNCTION("""COMPUTED_VALUE"""),5.1441981E7)</f>
        <v>51441981</v>
      </c>
    </row>
    <row r="19">
      <c r="A19" s="2">
        <f>IFERROR(__xludf.DUMMYFUNCTION("""COMPUTED_VALUE"""),45415.66666666667)</f>
        <v>45415.66667</v>
      </c>
      <c r="B19" s="1">
        <f>IFERROR(__xludf.DUMMYFUNCTION("""COMPUTED_VALUE"""),1616.01)</f>
        <v>1616.01</v>
      </c>
      <c r="D19" s="2">
        <f>IFERROR(__xludf.DUMMYFUNCTION("""COMPUTED_VALUE"""),45415.66666666667)</f>
        <v>45415.66667</v>
      </c>
      <c r="E19" s="1">
        <f>IFERROR(__xludf.DUMMYFUNCTION("""COMPUTED_VALUE"""),1672.41)</f>
        <v>1672.41</v>
      </c>
      <c r="G19" s="2">
        <f>IFERROR(__xludf.DUMMYFUNCTION("""COMPUTED_VALUE"""),45415.66666666667)</f>
        <v>45415.66667</v>
      </c>
      <c r="H19" s="1">
        <f>IFERROR(__xludf.DUMMYFUNCTION("""COMPUTED_VALUE"""),1564.8)</f>
        <v>1564.8</v>
      </c>
      <c r="J19" s="2">
        <f>IFERROR(__xludf.DUMMYFUNCTION("""COMPUTED_VALUE"""),45415.66666666667)</f>
        <v>45415.66667</v>
      </c>
      <c r="K19" s="1">
        <f>IFERROR(__xludf.DUMMYFUNCTION("""COMPUTED_VALUE"""),1621.38)</f>
        <v>1621.38</v>
      </c>
      <c r="M19" s="2">
        <f>IFERROR(__xludf.DUMMYFUNCTION("""COMPUTED_VALUE"""),45415.66666666667)</f>
        <v>45415.66667</v>
      </c>
      <c r="N19" s="1">
        <f>IFERROR(__xludf.DUMMYFUNCTION("""COMPUTED_VALUE"""),4.4004816E7)</f>
        <v>44004816</v>
      </c>
    </row>
    <row r="20">
      <c r="A20" s="2">
        <f>IFERROR(__xludf.DUMMYFUNCTION("""COMPUTED_VALUE"""),45422.66666666667)</f>
        <v>45422.66667</v>
      </c>
      <c r="B20" s="1">
        <f>IFERROR(__xludf.DUMMYFUNCTION("""COMPUTED_VALUE"""),1628.52)</f>
        <v>1628.52</v>
      </c>
      <c r="D20" s="2">
        <f>IFERROR(__xludf.DUMMYFUNCTION("""COMPUTED_VALUE"""),45422.66666666667)</f>
        <v>45422.66667</v>
      </c>
      <c r="E20" s="1">
        <f>IFERROR(__xludf.DUMMYFUNCTION("""COMPUTED_VALUE"""),1655.55)</f>
        <v>1655.55</v>
      </c>
      <c r="G20" s="2">
        <f>IFERROR(__xludf.DUMMYFUNCTION("""COMPUTED_VALUE"""),45422.66666666667)</f>
        <v>45422.66667</v>
      </c>
      <c r="H20" s="1">
        <f>IFERROR(__xludf.DUMMYFUNCTION("""COMPUTED_VALUE"""),1594.37)</f>
        <v>1594.37</v>
      </c>
      <c r="J20" s="2">
        <f>IFERROR(__xludf.DUMMYFUNCTION("""COMPUTED_VALUE"""),45422.66666666667)</f>
        <v>45422.66667</v>
      </c>
      <c r="K20" s="1">
        <f>IFERROR(__xludf.DUMMYFUNCTION("""COMPUTED_VALUE"""),1650.42)</f>
        <v>1650.42</v>
      </c>
      <c r="M20" s="2">
        <f>IFERROR(__xludf.DUMMYFUNCTION("""COMPUTED_VALUE"""),45422.66666666667)</f>
        <v>45422.66667</v>
      </c>
      <c r="N20" s="1">
        <f>IFERROR(__xludf.DUMMYFUNCTION("""COMPUTED_VALUE"""),3.1066462E7)</f>
        <v>31066462</v>
      </c>
    </row>
    <row r="21">
      <c r="A21" s="2">
        <f>IFERROR(__xludf.DUMMYFUNCTION("""COMPUTED_VALUE"""),45429.66666666667)</f>
        <v>45429.66667</v>
      </c>
      <c r="B21" s="1">
        <f>IFERROR(__xludf.DUMMYFUNCTION("""COMPUTED_VALUE"""),1652.79)</f>
        <v>1652.79</v>
      </c>
      <c r="D21" s="2">
        <f>IFERROR(__xludf.DUMMYFUNCTION("""COMPUTED_VALUE"""),45429.66666666667)</f>
        <v>45429.66667</v>
      </c>
      <c r="E21" s="1">
        <f>IFERROR(__xludf.DUMMYFUNCTION("""COMPUTED_VALUE"""),1659.45)</f>
        <v>1659.45</v>
      </c>
      <c r="G21" s="2">
        <f>IFERROR(__xludf.DUMMYFUNCTION("""COMPUTED_VALUE"""),45429.66666666667)</f>
        <v>45429.66667</v>
      </c>
      <c r="H21" s="1">
        <f>IFERROR(__xludf.DUMMYFUNCTION("""COMPUTED_VALUE"""),1613.93)</f>
        <v>1613.93</v>
      </c>
      <c r="J21" s="2">
        <f>IFERROR(__xludf.DUMMYFUNCTION("""COMPUTED_VALUE"""),45429.66666666667)</f>
        <v>45429.66667</v>
      </c>
      <c r="K21" s="1">
        <f>IFERROR(__xludf.DUMMYFUNCTION("""COMPUTED_VALUE"""),1616.09)</f>
        <v>1616.09</v>
      </c>
      <c r="M21" s="2">
        <f>IFERROR(__xludf.DUMMYFUNCTION("""COMPUTED_VALUE"""),45429.66666666667)</f>
        <v>45429.66667</v>
      </c>
      <c r="N21" s="1">
        <f>IFERROR(__xludf.DUMMYFUNCTION("""COMPUTED_VALUE"""),3.5891188E7)</f>
        <v>35891188</v>
      </c>
    </row>
    <row r="22">
      <c r="A22" s="2">
        <f>IFERROR(__xludf.DUMMYFUNCTION("""COMPUTED_VALUE"""),45436.66666666667)</f>
        <v>45436.66667</v>
      </c>
      <c r="B22" s="1">
        <f>IFERROR(__xludf.DUMMYFUNCTION("""COMPUTED_VALUE"""),1615.36)</f>
        <v>1615.36</v>
      </c>
      <c r="D22" s="2">
        <f>IFERROR(__xludf.DUMMYFUNCTION("""COMPUTED_VALUE"""),45436.66666666667)</f>
        <v>45436.66667</v>
      </c>
      <c r="E22" s="1">
        <f>IFERROR(__xludf.DUMMYFUNCTION("""COMPUTED_VALUE"""),1616.48)</f>
        <v>1616.48</v>
      </c>
      <c r="G22" s="2">
        <f>IFERROR(__xludf.DUMMYFUNCTION("""COMPUTED_VALUE"""),45436.66666666667)</f>
        <v>45436.66667</v>
      </c>
      <c r="H22" s="1">
        <f>IFERROR(__xludf.DUMMYFUNCTION("""COMPUTED_VALUE"""),1520.17)</f>
        <v>1520.17</v>
      </c>
      <c r="J22" s="2">
        <f>IFERROR(__xludf.DUMMYFUNCTION("""COMPUTED_VALUE"""),45436.66666666667)</f>
        <v>45436.66667</v>
      </c>
      <c r="K22" s="1">
        <f>IFERROR(__xludf.DUMMYFUNCTION("""COMPUTED_VALUE"""),1560.2)</f>
        <v>1560.2</v>
      </c>
      <c r="M22" s="2">
        <f>IFERROR(__xludf.DUMMYFUNCTION("""COMPUTED_VALUE"""),45436.66666666667)</f>
        <v>45436.66667</v>
      </c>
      <c r="N22" s="1">
        <f>IFERROR(__xludf.DUMMYFUNCTION("""COMPUTED_VALUE"""),3.5639851E7)</f>
        <v>35639851</v>
      </c>
    </row>
    <row r="23">
      <c r="A23" s="2">
        <f>IFERROR(__xludf.DUMMYFUNCTION("""COMPUTED_VALUE"""),45443.66666666667)</f>
        <v>45443.66667</v>
      </c>
      <c r="B23" s="1">
        <f>IFERROR(__xludf.DUMMYFUNCTION("""COMPUTED_VALUE"""),1557.24)</f>
        <v>1557.24</v>
      </c>
      <c r="D23" s="2">
        <f>IFERROR(__xludf.DUMMYFUNCTION("""COMPUTED_VALUE"""),45443.66666666667)</f>
        <v>45443.66667</v>
      </c>
      <c r="E23" s="1">
        <f>IFERROR(__xludf.DUMMYFUNCTION("""COMPUTED_VALUE"""),1578.62)</f>
        <v>1578.62</v>
      </c>
      <c r="G23" s="2">
        <f>IFERROR(__xludf.DUMMYFUNCTION("""COMPUTED_VALUE"""),45443.66666666667)</f>
        <v>45443.66667</v>
      </c>
      <c r="H23" s="1">
        <f>IFERROR(__xludf.DUMMYFUNCTION("""COMPUTED_VALUE"""),1534.15)</f>
        <v>1534.15</v>
      </c>
      <c r="J23" s="2">
        <f>IFERROR(__xludf.DUMMYFUNCTION("""COMPUTED_VALUE"""),45443.66666666667)</f>
        <v>45443.66667</v>
      </c>
      <c r="K23" s="1">
        <f>IFERROR(__xludf.DUMMYFUNCTION("""COMPUTED_VALUE"""),1577.42)</f>
        <v>1577.42</v>
      </c>
      <c r="M23" s="2">
        <f>IFERROR(__xludf.DUMMYFUNCTION("""COMPUTED_VALUE"""),45443.66666666667)</f>
        <v>45443.66667</v>
      </c>
      <c r="N23" s="1">
        <f>IFERROR(__xludf.DUMMYFUNCTION("""COMPUTED_VALUE"""),2.8444641E7)</f>
        <v>28444641</v>
      </c>
    </row>
    <row r="24">
      <c r="A24" s="2">
        <f>IFERROR(__xludf.DUMMYFUNCTION("""COMPUTED_VALUE"""),45450.66666666667)</f>
        <v>45450.66667</v>
      </c>
      <c r="B24" s="1">
        <f>IFERROR(__xludf.DUMMYFUNCTION("""COMPUTED_VALUE"""),1582.53)</f>
        <v>1582.53</v>
      </c>
      <c r="D24" s="2">
        <f>IFERROR(__xludf.DUMMYFUNCTION("""COMPUTED_VALUE"""),45450.66666666667)</f>
        <v>45450.66667</v>
      </c>
      <c r="E24" s="1">
        <f>IFERROR(__xludf.DUMMYFUNCTION("""COMPUTED_VALUE"""),1637.83)</f>
        <v>1637.83</v>
      </c>
      <c r="G24" s="2">
        <f>IFERROR(__xludf.DUMMYFUNCTION("""COMPUTED_VALUE"""),45450.66666666667)</f>
        <v>45450.66667</v>
      </c>
      <c r="H24" s="1">
        <f>IFERROR(__xludf.DUMMYFUNCTION("""COMPUTED_VALUE"""),1530.99)</f>
        <v>1530.99</v>
      </c>
      <c r="J24" s="2">
        <f>IFERROR(__xludf.DUMMYFUNCTION("""COMPUTED_VALUE"""),45450.66666666667)</f>
        <v>45450.66667</v>
      </c>
      <c r="K24" s="1">
        <f>IFERROR(__xludf.DUMMYFUNCTION("""COMPUTED_VALUE"""),1575.26)</f>
        <v>1575.26</v>
      </c>
      <c r="M24" s="2">
        <f>IFERROR(__xludf.DUMMYFUNCTION("""COMPUTED_VALUE"""),45450.66666666667)</f>
        <v>45450.66667</v>
      </c>
      <c r="N24" s="1">
        <f>IFERROR(__xludf.DUMMYFUNCTION("""COMPUTED_VALUE"""),3.5248893E7)</f>
        <v>35248893</v>
      </c>
    </row>
    <row r="25">
      <c r="A25" s="2">
        <f>IFERROR(__xludf.DUMMYFUNCTION("""COMPUTED_VALUE"""),45457.66666666667)</f>
        <v>45457.66667</v>
      </c>
      <c r="B25" s="1">
        <f>IFERROR(__xludf.DUMMYFUNCTION("""COMPUTED_VALUE"""),1574.18)</f>
        <v>1574.18</v>
      </c>
      <c r="D25" s="2">
        <f>IFERROR(__xludf.DUMMYFUNCTION("""COMPUTED_VALUE"""),45457.66666666667)</f>
        <v>45457.66667</v>
      </c>
      <c r="E25" s="1">
        <f>IFERROR(__xludf.DUMMYFUNCTION("""COMPUTED_VALUE"""),1636.7)</f>
        <v>1636.7</v>
      </c>
      <c r="G25" s="2">
        <f>IFERROR(__xludf.DUMMYFUNCTION("""COMPUTED_VALUE"""),45457.66666666667)</f>
        <v>45457.66667</v>
      </c>
      <c r="H25" s="1">
        <f>IFERROR(__xludf.DUMMYFUNCTION("""COMPUTED_VALUE"""),1515.2)</f>
        <v>1515.2</v>
      </c>
      <c r="J25" s="2">
        <f>IFERROR(__xludf.DUMMYFUNCTION("""COMPUTED_VALUE"""),45457.66666666667)</f>
        <v>45457.66667</v>
      </c>
      <c r="K25" s="1">
        <f>IFERROR(__xludf.DUMMYFUNCTION("""COMPUTED_VALUE"""),1569.64)</f>
        <v>1569.64</v>
      </c>
      <c r="M25" s="2">
        <f>IFERROR(__xludf.DUMMYFUNCTION("""COMPUTED_VALUE"""),45457.66666666667)</f>
        <v>45457.66667</v>
      </c>
      <c r="N25" s="1">
        <f>IFERROR(__xludf.DUMMYFUNCTION("""COMPUTED_VALUE"""),3.3191323E7)</f>
        <v>33191323</v>
      </c>
    </row>
    <row r="26">
      <c r="A26" s="2">
        <f>IFERROR(__xludf.DUMMYFUNCTION("""COMPUTED_VALUE"""),45464.66666666667)</f>
        <v>45464.66667</v>
      </c>
      <c r="B26" s="1">
        <f>IFERROR(__xludf.DUMMYFUNCTION("""COMPUTED_VALUE"""),1558.62)</f>
        <v>1558.62</v>
      </c>
      <c r="D26" s="2">
        <f>IFERROR(__xludf.DUMMYFUNCTION("""COMPUTED_VALUE"""),45464.66666666667)</f>
        <v>45464.66667</v>
      </c>
      <c r="E26" s="1">
        <f>IFERROR(__xludf.DUMMYFUNCTION("""COMPUTED_VALUE"""),1598.4)</f>
        <v>1598.4</v>
      </c>
      <c r="G26" s="2">
        <f>IFERROR(__xludf.DUMMYFUNCTION("""COMPUTED_VALUE"""),45464.66666666667)</f>
        <v>45464.66667</v>
      </c>
      <c r="H26" s="1">
        <f>IFERROR(__xludf.DUMMYFUNCTION("""COMPUTED_VALUE"""),1554.96)</f>
        <v>1554.96</v>
      </c>
      <c r="J26" s="2">
        <f>IFERROR(__xludf.DUMMYFUNCTION("""COMPUTED_VALUE"""),45464.66666666667)</f>
        <v>45464.66667</v>
      </c>
      <c r="K26" s="1">
        <f>IFERROR(__xludf.DUMMYFUNCTION("""COMPUTED_VALUE"""),1591.46)</f>
        <v>1591.46</v>
      </c>
      <c r="M26" s="2">
        <f>IFERROR(__xludf.DUMMYFUNCTION("""COMPUTED_VALUE"""),45464.66666666667)</f>
        <v>45464.66667</v>
      </c>
      <c r="N26" s="1">
        <f>IFERROR(__xludf.DUMMYFUNCTION("""COMPUTED_VALUE"""),2.5663702E7)</f>
        <v>25663702</v>
      </c>
    </row>
    <row r="27">
      <c r="A27" s="2">
        <f>IFERROR(__xludf.DUMMYFUNCTION("""COMPUTED_VALUE"""),45471.66666666667)</f>
        <v>45471.66667</v>
      </c>
      <c r="B27" s="1">
        <f>IFERROR(__xludf.DUMMYFUNCTION("""COMPUTED_VALUE"""),1592.8)</f>
        <v>1592.8</v>
      </c>
      <c r="D27" s="2">
        <f>IFERROR(__xludf.DUMMYFUNCTION("""COMPUTED_VALUE"""),45471.66666666667)</f>
        <v>45471.66667</v>
      </c>
      <c r="E27" s="1">
        <f>IFERROR(__xludf.DUMMYFUNCTION("""COMPUTED_VALUE"""),1628.34)</f>
        <v>1628.34</v>
      </c>
      <c r="G27" s="2">
        <f>IFERROR(__xludf.DUMMYFUNCTION("""COMPUTED_VALUE"""),45471.66666666667)</f>
        <v>45471.66667</v>
      </c>
      <c r="H27" s="1">
        <f>IFERROR(__xludf.DUMMYFUNCTION("""COMPUTED_VALUE"""),1581.04)</f>
        <v>1581.04</v>
      </c>
      <c r="J27" s="2">
        <f>IFERROR(__xludf.DUMMYFUNCTION("""COMPUTED_VALUE"""),45471.66666666667)</f>
        <v>45471.66667</v>
      </c>
      <c r="K27" s="1">
        <f>IFERROR(__xludf.DUMMYFUNCTION("""COMPUTED_VALUE"""),1619.0)</f>
        <v>1619</v>
      </c>
      <c r="M27" s="2">
        <f>IFERROR(__xludf.DUMMYFUNCTION("""COMPUTED_VALUE"""),45471.66666666667)</f>
        <v>45471.66667</v>
      </c>
      <c r="N27" s="1">
        <f>IFERROR(__xludf.DUMMYFUNCTION("""COMPUTED_VALUE"""),3.7597866E7)</f>
        <v>37597866</v>
      </c>
    </row>
    <row r="28">
      <c r="A28" s="2">
        <f>IFERROR(__xludf.DUMMYFUNCTION("""COMPUTED_VALUE"""),45478.66666666667)</f>
        <v>45478.66667</v>
      </c>
      <c r="B28" s="1">
        <f>IFERROR(__xludf.DUMMYFUNCTION("""COMPUTED_VALUE"""),1617.76)</f>
        <v>1617.76</v>
      </c>
      <c r="D28" s="2">
        <f>IFERROR(__xludf.DUMMYFUNCTION("""COMPUTED_VALUE"""),45478.66666666667)</f>
        <v>45478.66667</v>
      </c>
      <c r="E28" s="1">
        <f>IFERROR(__xludf.DUMMYFUNCTION("""COMPUTED_VALUE"""),1654.87)</f>
        <v>1654.87</v>
      </c>
      <c r="G28" s="2">
        <f>IFERROR(__xludf.DUMMYFUNCTION("""COMPUTED_VALUE"""),45478.66666666667)</f>
        <v>45478.66667</v>
      </c>
      <c r="H28" s="1">
        <f>IFERROR(__xludf.DUMMYFUNCTION("""COMPUTED_VALUE"""),1605.84)</f>
        <v>1605.84</v>
      </c>
      <c r="J28" s="2">
        <f>IFERROR(__xludf.DUMMYFUNCTION("""COMPUTED_VALUE"""),45478.66666666667)</f>
        <v>45478.66667</v>
      </c>
      <c r="K28" s="1">
        <f>IFERROR(__xludf.DUMMYFUNCTION("""COMPUTED_VALUE"""),1628.85)</f>
        <v>1628.85</v>
      </c>
      <c r="M28" s="2">
        <f>IFERROR(__xludf.DUMMYFUNCTION("""COMPUTED_VALUE"""),45478.66666666667)</f>
        <v>45478.66667</v>
      </c>
      <c r="N28" s="1">
        <f>IFERROR(__xludf.DUMMYFUNCTION("""COMPUTED_VALUE"""),2.0913803E7)</f>
        <v>20913803</v>
      </c>
    </row>
    <row r="29">
      <c r="A29" s="2">
        <f>IFERROR(__xludf.DUMMYFUNCTION("""COMPUTED_VALUE"""),45485.66666666667)</f>
        <v>45485.66667</v>
      </c>
      <c r="B29" s="1">
        <f>IFERROR(__xludf.DUMMYFUNCTION("""COMPUTED_VALUE"""),1631.57)</f>
        <v>1631.57</v>
      </c>
      <c r="D29" s="2">
        <f>IFERROR(__xludf.DUMMYFUNCTION("""COMPUTED_VALUE"""),45485.66666666667)</f>
        <v>45485.66667</v>
      </c>
      <c r="E29" s="1">
        <f>IFERROR(__xludf.DUMMYFUNCTION("""COMPUTED_VALUE"""),1689.57)</f>
        <v>1689.57</v>
      </c>
      <c r="G29" s="2">
        <f>IFERROR(__xludf.DUMMYFUNCTION("""COMPUTED_VALUE"""),45485.66666666667)</f>
        <v>45485.66667</v>
      </c>
      <c r="H29" s="1">
        <f>IFERROR(__xludf.DUMMYFUNCTION("""COMPUTED_VALUE"""),1572.82)</f>
        <v>1572.82</v>
      </c>
      <c r="J29" s="2">
        <f>IFERROR(__xludf.DUMMYFUNCTION("""COMPUTED_VALUE"""),45485.66666666667)</f>
        <v>45485.66667</v>
      </c>
      <c r="K29" s="1">
        <f>IFERROR(__xludf.DUMMYFUNCTION("""COMPUTED_VALUE"""),1664.92)</f>
        <v>1664.92</v>
      </c>
      <c r="M29" s="2">
        <f>IFERROR(__xludf.DUMMYFUNCTION("""COMPUTED_VALUE"""),45485.66666666667)</f>
        <v>45485.66667</v>
      </c>
      <c r="N29" s="1">
        <f>IFERROR(__xludf.DUMMYFUNCTION("""COMPUTED_VALUE"""),3.0752429E7)</f>
        <v>30752429</v>
      </c>
    </row>
    <row r="30">
      <c r="A30" s="2">
        <f>IFERROR(__xludf.DUMMYFUNCTION("""COMPUTED_VALUE"""),45492.66666666667)</f>
        <v>45492.66667</v>
      </c>
      <c r="B30" s="1">
        <f>IFERROR(__xludf.DUMMYFUNCTION("""COMPUTED_VALUE"""),1672.86)</f>
        <v>1672.86</v>
      </c>
      <c r="D30" s="2">
        <f>IFERROR(__xludf.DUMMYFUNCTION("""COMPUTED_VALUE"""),45492.66666666667)</f>
        <v>45492.66667</v>
      </c>
      <c r="E30" s="1">
        <f>IFERROR(__xludf.DUMMYFUNCTION("""COMPUTED_VALUE"""),1795.21)</f>
        <v>1795.21</v>
      </c>
      <c r="G30" s="2">
        <f>IFERROR(__xludf.DUMMYFUNCTION("""COMPUTED_VALUE"""),45492.66666666667)</f>
        <v>45492.66667</v>
      </c>
      <c r="H30" s="1">
        <f>IFERROR(__xludf.DUMMYFUNCTION("""COMPUTED_VALUE"""),1669.11)</f>
        <v>1669.11</v>
      </c>
      <c r="J30" s="2">
        <f>IFERROR(__xludf.DUMMYFUNCTION("""COMPUTED_VALUE"""),45492.66666666667)</f>
        <v>45492.66667</v>
      </c>
      <c r="K30" s="1">
        <f>IFERROR(__xludf.DUMMYFUNCTION("""COMPUTED_VALUE"""),1710.87)</f>
        <v>1710.87</v>
      </c>
      <c r="M30" s="2">
        <f>IFERROR(__xludf.DUMMYFUNCTION("""COMPUTED_VALUE"""),45492.66666666667)</f>
        <v>45492.66667</v>
      </c>
      <c r="N30" s="1">
        <f>IFERROR(__xludf.DUMMYFUNCTION("""COMPUTED_VALUE"""),4.1695671E7)</f>
        <v>41695671</v>
      </c>
    </row>
    <row r="31">
      <c r="A31" s="2">
        <f>IFERROR(__xludf.DUMMYFUNCTION("""COMPUTED_VALUE"""),45499.66666666667)</f>
        <v>45499.66667</v>
      </c>
      <c r="B31" s="1">
        <f>IFERROR(__xludf.DUMMYFUNCTION("""COMPUTED_VALUE"""),1721.31)</f>
        <v>1721.31</v>
      </c>
      <c r="D31" s="2">
        <f>IFERROR(__xludf.DUMMYFUNCTION("""COMPUTED_VALUE"""),45499.66666666667)</f>
        <v>45499.66667</v>
      </c>
      <c r="E31" s="1">
        <f>IFERROR(__xludf.DUMMYFUNCTION("""COMPUTED_VALUE"""),1817.74)</f>
        <v>1817.74</v>
      </c>
      <c r="G31" s="2">
        <f>IFERROR(__xludf.DUMMYFUNCTION("""COMPUTED_VALUE"""),45499.66666666667)</f>
        <v>45499.66667</v>
      </c>
      <c r="H31" s="1">
        <f>IFERROR(__xludf.DUMMYFUNCTION("""COMPUTED_VALUE"""),1630.26)</f>
        <v>1630.26</v>
      </c>
      <c r="J31" s="2">
        <f>IFERROR(__xludf.DUMMYFUNCTION("""COMPUTED_VALUE"""),45499.66666666667)</f>
        <v>45499.66667</v>
      </c>
      <c r="K31" s="1">
        <f>IFERROR(__xludf.DUMMYFUNCTION("""COMPUTED_VALUE"""),1704.83)</f>
        <v>1704.83</v>
      </c>
      <c r="M31" s="2">
        <f>IFERROR(__xludf.DUMMYFUNCTION("""COMPUTED_VALUE"""),45499.66666666667)</f>
        <v>45499.66667</v>
      </c>
      <c r="N31" s="1">
        <f>IFERROR(__xludf.DUMMYFUNCTION("""COMPUTED_VALUE"""),4.9382257E7)</f>
        <v>49382257</v>
      </c>
    </row>
    <row r="32">
      <c r="A32" s="2">
        <f>IFERROR(__xludf.DUMMYFUNCTION("""COMPUTED_VALUE"""),45506.66666666667)</f>
        <v>45506.66667</v>
      </c>
      <c r="B32" s="1">
        <f>IFERROR(__xludf.DUMMYFUNCTION("""COMPUTED_VALUE"""),1708.6)</f>
        <v>1708.6</v>
      </c>
      <c r="D32" s="2">
        <f>IFERROR(__xludf.DUMMYFUNCTION("""COMPUTED_VALUE"""),45506.66666666667)</f>
        <v>45506.66667</v>
      </c>
      <c r="E32" s="1">
        <f>IFERROR(__xludf.DUMMYFUNCTION("""COMPUTED_VALUE"""),1812.07)</f>
        <v>1812.07</v>
      </c>
      <c r="G32" s="2">
        <f>IFERROR(__xludf.DUMMYFUNCTION("""COMPUTED_VALUE"""),45506.66666666667)</f>
        <v>45506.66667</v>
      </c>
      <c r="H32" s="1">
        <f>IFERROR(__xludf.DUMMYFUNCTION("""COMPUTED_VALUE"""),1606.93)</f>
        <v>1606.93</v>
      </c>
      <c r="J32" s="2">
        <f>IFERROR(__xludf.DUMMYFUNCTION("""COMPUTED_VALUE"""),45506.66666666667)</f>
        <v>45506.66667</v>
      </c>
      <c r="K32" s="1">
        <f>IFERROR(__xludf.DUMMYFUNCTION("""COMPUTED_VALUE"""),1654.84)</f>
        <v>1654.84</v>
      </c>
      <c r="M32" s="2">
        <f>IFERROR(__xludf.DUMMYFUNCTION("""COMPUTED_VALUE"""),45506.66666666667)</f>
        <v>45506.66667</v>
      </c>
      <c r="N32" s="1">
        <f>IFERROR(__xludf.DUMMYFUNCTION("""COMPUTED_VALUE"""),4.0327276E7)</f>
        <v>40327276</v>
      </c>
    </row>
    <row r="33">
      <c r="A33" s="2">
        <f>IFERROR(__xludf.DUMMYFUNCTION("""COMPUTED_VALUE"""),45513.66666666667)</f>
        <v>45513.66667</v>
      </c>
      <c r="B33" s="1">
        <f>IFERROR(__xludf.DUMMYFUNCTION("""COMPUTED_VALUE"""),1617.18)</f>
        <v>1617.18</v>
      </c>
      <c r="D33" s="2">
        <f>IFERROR(__xludf.DUMMYFUNCTION("""COMPUTED_VALUE"""),45513.66666666667)</f>
        <v>45513.66667</v>
      </c>
      <c r="E33" s="1">
        <f>IFERROR(__xludf.DUMMYFUNCTION("""COMPUTED_VALUE"""),1713.02)</f>
        <v>1713.02</v>
      </c>
      <c r="G33" s="2">
        <f>IFERROR(__xludf.DUMMYFUNCTION("""COMPUTED_VALUE"""),45513.66666666667)</f>
        <v>45513.66667</v>
      </c>
      <c r="H33" s="1">
        <f>IFERROR(__xludf.DUMMYFUNCTION("""COMPUTED_VALUE"""),1580.31)</f>
        <v>1580.31</v>
      </c>
      <c r="J33" s="2">
        <f>IFERROR(__xludf.DUMMYFUNCTION("""COMPUTED_VALUE"""),45513.66666666667)</f>
        <v>45513.66667</v>
      </c>
      <c r="K33" s="1">
        <f>IFERROR(__xludf.DUMMYFUNCTION("""COMPUTED_VALUE"""),1649.26)</f>
        <v>1649.26</v>
      </c>
      <c r="M33" s="2">
        <f>IFERROR(__xludf.DUMMYFUNCTION("""COMPUTED_VALUE"""),45513.66666666667)</f>
        <v>45513.66667</v>
      </c>
      <c r="N33" s="1">
        <f>IFERROR(__xludf.DUMMYFUNCTION("""COMPUTED_VALUE"""),3.8703195E7)</f>
        <v>38703195</v>
      </c>
    </row>
    <row r="34">
      <c r="A34" s="2">
        <f>IFERROR(__xludf.DUMMYFUNCTION("""COMPUTED_VALUE"""),45520.66666666667)</f>
        <v>45520.66667</v>
      </c>
      <c r="B34" s="1">
        <f>IFERROR(__xludf.DUMMYFUNCTION("""COMPUTED_VALUE"""),1649.51)</f>
        <v>1649.51</v>
      </c>
      <c r="D34" s="2">
        <f>IFERROR(__xludf.DUMMYFUNCTION("""COMPUTED_VALUE"""),45520.66666666667)</f>
        <v>45520.66667</v>
      </c>
      <c r="E34" s="1">
        <f>IFERROR(__xludf.DUMMYFUNCTION("""COMPUTED_VALUE"""),1743.1)</f>
        <v>1743.1</v>
      </c>
      <c r="G34" s="2">
        <f>IFERROR(__xludf.DUMMYFUNCTION("""COMPUTED_VALUE"""),45520.66666666667)</f>
        <v>45520.66667</v>
      </c>
      <c r="H34" s="1">
        <f>IFERROR(__xludf.DUMMYFUNCTION("""COMPUTED_VALUE"""),1622.71)</f>
        <v>1622.71</v>
      </c>
      <c r="J34" s="2">
        <f>IFERROR(__xludf.DUMMYFUNCTION("""COMPUTED_VALUE"""),45520.66666666667)</f>
        <v>45520.66667</v>
      </c>
      <c r="K34" s="1">
        <f>IFERROR(__xludf.DUMMYFUNCTION("""COMPUTED_VALUE"""),1721.2)</f>
        <v>1721.2</v>
      </c>
      <c r="M34" s="2">
        <f>IFERROR(__xludf.DUMMYFUNCTION("""COMPUTED_VALUE"""),45520.66666666667)</f>
        <v>45520.66667</v>
      </c>
      <c r="N34" s="1">
        <f>IFERROR(__xludf.DUMMYFUNCTION("""COMPUTED_VALUE"""),2.7047745E7)</f>
        <v>27047745</v>
      </c>
    </row>
    <row r="35">
      <c r="A35" s="2">
        <f>IFERROR(__xludf.DUMMYFUNCTION("""COMPUTED_VALUE"""),45527.66666666667)</f>
        <v>45527.66667</v>
      </c>
      <c r="B35" s="1">
        <f>IFERROR(__xludf.DUMMYFUNCTION("""COMPUTED_VALUE"""),1722.5)</f>
        <v>1722.5</v>
      </c>
      <c r="D35" s="2">
        <f>IFERROR(__xludf.DUMMYFUNCTION("""COMPUTED_VALUE"""),45527.66666666667)</f>
        <v>45527.66667</v>
      </c>
      <c r="E35" s="1">
        <f>IFERROR(__xludf.DUMMYFUNCTION("""COMPUTED_VALUE"""),1766.32)</f>
        <v>1766.32</v>
      </c>
      <c r="G35" s="2">
        <f>IFERROR(__xludf.DUMMYFUNCTION("""COMPUTED_VALUE"""),45527.66666666667)</f>
        <v>45527.66667</v>
      </c>
      <c r="H35" s="1">
        <f>IFERROR(__xludf.DUMMYFUNCTION("""COMPUTED_VALUE"""),1702.4)</f>
        <v>1702.4</v>
      </c>
      <c r="J35" s="2">
        <f>IFERROR(__xludf.DUMMYFUNCTION("""COMPUTED_VALUE"""),45527.66666666667)</f>
        <v>45527.66667</v>
      </c>
      <c r="K35" s="1">
        <f>IFERROR(__xludf.DUMMYFUNCTION("""COMPUTED_VALUE"""),1760.46)</f>
        <v>1760.46</v>
      </c>
      <c r="M35" s="2">
        <f>IFERROR(__xludf.DUMMYFUNCTION("""COMPUTED_VALUE"""),45527.66666666667)</f>
        <v>45527.66667</v>
      </c>
      <c r="N35" s="1">
        <f>IFERROR(__xludf.DUMMYFUNCTION("""COMPUTED_VALUE"""),1.9524841E7)</f>
        <v>19524841</v>
      </c>
    </row>
    <row r="36">
      <c r="A36" s="2">
        <f>IFERROR(__xludf.DUMMYFUNCTION("""COMPUTED_VALUE"""),45534.66666666667)</f>
        <v>45534.66667</v>
      </c>
      <c r="B36" s="1">
        <f>IFERROR(__xludf.DUMMYFUNCTION("""COMPUTED_VALUE"""),1764.1)</f>
        <v>1764.1</v>
      </c>
      <c r="D36" s="2">
        <f>IFERROR(__xludf.DUMMYFUNCTION("""COMPUTED_VALUE"""),45534.66666666667)</f>
        <v>45534.66667</v>
      </c>
      <c r="E36" s="1">
        <f>IFERROR(__xludf.DUMMYFUNCTION("""COMPUTED_VALUE"""),1772.94)</f>
        <v>1772.94</v>
      </c>
      <c r="G36" s="2">
        <f>IFERROR(__xludf.DUMMYFUNCTION("""COMPUTED_VALUE"""),45534.66666666667)</f>
        <v>45534.66667</v>
      </c>
      <c r="H36" s="1">
        <f>IFERROR(__xludf.DUMMYFUNCTION("""COMPUTED_VALUE"""),1636.15)</f>
        <v>1636.15</v>
      </c>
      <c r="J36" s="2">
        <f>IFERROR(__xludf.DUMMYFUNCTION("""COMPUTED_VALUE"""),45534.66666666667)</f>
        <v>45534.66667</v>
      </c>
      <c r="K36" s="1">
        <f>IFERROR(__xludf.DUMMYFUNCTION("""COMPUTED_VALUE"""),1670.16)</f>
        <v>1670.16</v>
      </c>
      <c r="M36" s="2">
        <f>IFERROR(__xludf.DUMMYFUNCTION("""COMPUTED_VALUE"""),45534.66666666667)</f>
        <v>45534.66667</v>
      </c>
      <c r="N36" s="1">
        <f>IFERROR(__xludf.DUMMYFUNCTION("""COMPUTED_VALUE"""),2.483743E7)</f>
        <v>24837430</v>
      </c>
    </row>
    <row r="37">
      <c r="A37" s="2">
        <f>IFERROR(__xludf.DUMMYFUNCTION("""COMPUTED_VALUE"""),45541.66666666667)</f>
        <v>45541.66667</v>
      </c>
      <c r="B37" s="1">
        <f>IFERROR(__xludf.DUMMYFUNCTION("""COMPUTED_VALUE"""),1667.66)</f>
        <v>1667.66</v>
      </c>
      <c r="D37" s="2">
        <f>IFERROR(__xludf.DUMMYFUNCTION("""COMPUTED_VALUE"""),45541.66666666667)</f>
        <v>45541.66667</v>
      </c>
      <c r="E37" s="1">
        <f>IFERROR(__xludf.DUMMYFUNCTION("""COMPUTED_VALUE"""),1708.25)</f>
        <v>1708.25</v>
      </c>
      <c r="G37" s="2">
        <f>IFERROR(__xludf.DUMMYFUNCTION("""COMPUTED_VALUE"""),45541.66666666667)</f>
        <v>45541.66667</v>
      </c>
      <c r="H37" s="1">
        <f>IFERROR(__xludf.DUMMYFUNCTION("""COMPUTED_VALUE"""),1580.59)</f>
        <v>1580.59</v>
      </c>
      <c r="J37" s="2">
        <f>IFERROR(__xludf.DUMMYFUNCTION("""COMPUTED_VALUE"""),45541.66666666667)</f>
        <v>45541.66667</v>
      </c>
      <c r="K37" s="1">
        <f>IFERROR(__xludf.DUMMYFUNCTION("""COMPUTED_VALUE"""),1610.05)</f>
        <v>1610.05</v>
      </c>
      <c r="M37" s="2">
        <f>IFERROR(__xludf.DUMMYFUNCTION("""COMPUTED_VALUE"""),45541.66666666667)</f>
        <v>45541.66667</v>
      </c>
      <c r="N37" s="1">
        <f>IFERROR(__xludf.DUMMYFUNCTION("""COMPUTED_VALUE"""),2.7544304E7)</f>
        <v>27544304</v>
      </c>
    </row>
    <row r="38">
      <c r="A38" s="2">
        <f>IFERROR(__xludf.DUMMYFUNCTION("""COMPUTED_VALUE"""),45548.66666666667)</f>
        <v>45548.66667</v>
      </c>
      <c r="B38" s="1">
        <f>IFERROR(__xludf.DUMMYFUNCTION("""COMPUTED_VALUE"""),1613.75)</f>
        <v>1613.75</v>
      </c>
      <c r="D38" s="2">
        <f>IFERROR(__xludf.DUMMYFUNCTION("""COMPUTED_VALUE"""),45548.66666666667)</f>
        <v>45548.66667</v>
      </c>
      <c r="E38" s="1">
        <f>IFERROR(__xludf.DUMMYFUNCTION("""COMPUTED_VALUE"""),1689.71)</f>
        <v>1689.71</v>
      </c>
      <c r="G38" s="2">
        <f>IFERROR(__xludf.DUMMYFUNCTION("""COMPUTED_VALUE"""),45548.66666666667)</f>
        <v>45548.66667</v>
      </c>
      <c r="H38" s="1">
        <f>IFERROR(__xludf.DUMMYFUNCTION("""COMPUTED_VALUE"""),1581.23)</f>
        <v>1581.23</v>
      </c>
      <c r="J38" s="2">
        <f>IFERROR(__xludf.DUMMYFUNCTION("""COMPUTED_VALUE"""),45548.66666666667)</f>
        <v>45548.66667</v>
      </c>
      <c r="K38" s="1">
        <f>IFERROR(__xludf.DUMMYFUNCTION("""COMPUTED_VALUE"""),1681.09)</f>
        <v>1681.09</v>
      </c>
      <c r="M38" s="2">
        <f>IFERROR(__xludf.DUMMYFUNCTION("""COMPUTED_VALUE"""),45548.66666666667)</f>
        <v>45548.66667</v>
      </c>
      <c r="N38" s="1">
        <f>IFERROR(__xludf.DUMMYFUNCTION("""COMPUTED_VALUE"""),2.9200539E7)</f>
        <v>29200539</v>
      </c>
    </row>
    <row r="39">
      <c r="A39" s="2">
        <f>IFERROR(__xludf.DUMMYFUNCTION("""COMPUTED_VALUE"""),45555.66666666667)</f>
        <v>45555.66667</v>
      </c>
      <c r="B39" s="1">
        <f>IFERROR(__xludf.DUMMYFUNCTION("""COMPUTED_VALUE"""),1688.43)</f>
        <v>1688.43</v>
      </c>
      <c r="D39" s="2">
        <f>IFERROR(__xludf.DUMMYFUNCTION("""COMPUTED_VALUE"""),45555.66666666667)</f>
        <v>45555.66667</v>
      </c>
      <c r="E39" s="1">
        <f>IFERROR(__xludf.DUMMYFUNCTION("""COMPUTED_VALUE"""),1777.51)</f>
        <v>1777.51</v>
      </c>
      <c r="G39" s="2">
        <f>IFERROR(__xludf.DUMMYFUNCTION("""COMPUTED_VALUE"""),45555.66666666667)</f>
        <v>45555.66667</v>
      </c>
      <c r="H39" s="1">
        <f>IFERROR(__xludf.DUMMYFUNCTION("""COMPUTED_VALUE"""),1664.97)</f>
        <v>1664.97</v>
      </c>
      <c r="J39" s="2">
        <f>IFERROR(__xludf.DUMMYFUNCTION("""COMPUTED_VALUE"""),45555.66666666667)</f>
        <v>45555.66667</v>
      </c>
      <c r="K39" s="1">
        <f>IFERROR(__xludf.DUMMYFUNCTION("""COMPUTED_VALUE"""),1691.47)</f>
        <v>1691.47</v>
      </c>
      <c r="M39" s="2">
        <f>IFERROR(__xludf.DUMMYFUNCTION("""COMPUTED_VALUE"""),45555.66666666667)</f>
        <v>45555.66667</v>
      </c>
      <c r="N39" s="1">
        <f>IFERROR(__xludf.DUMMYFUNCTION("""COMPUTED_VALUE"""),3.2859496E7)</f>
        <v>32859496</v>
      </c>
    </row>
    <row r="40">
      <c r="A40" s="2">
        <f>IFERROR(__xludf.DUMMYFUNCTION("""COMPUTED_VALUE"""),45562.66666666667)</f>
        <v>45562.66667</v>
      </c>
      <c r="B40" s="1">
        <f>IFERROR(__xludf.DUMMYFUNCTION("""COMPUTED_VALUE"""),1703.41)</f>
        <v>1703.41</v>
      </c>
      <c r="D40" s="2">
        <f>IFERROR(__xludf.DUMMYFUNCTION("""COMPUTED_VALUE"""),45562.66666666667)</f>
        <v>45562.66667</v>
      </c>
      <c r="E40" s="1">
        <f>IFERROR(__xludf.DUMMYFUNCTION("""COMPUTED_VALUE"""),1765.01)</f>
        <v>1765.01</v>
      </c>
      <c r="G40" s="2">
        <f>IFERROR(__xludf.DUMMYFUNCTION("""COMPUTED_VALUE"""),45562.66666666667)</f>
        <v>45562.66667</v>
      </c>
      <c r="H40" s="1">
        <f>IFERROR(__xludf.DUMMYFUNCTION("""COMPUTED_VALUE"""),1689.0)</f>
        <v>1689</v>
      </c>
      <c r="J40" s="2">
        <f>IFERROR(__xludf.DUMMYFUNCTION("""COMPUTED_VALUE"""),45562.66666666667)</f>
        <v>45562.66667</v>
      </c>
      <c r="K40" s="1">
        <f>IFERROR(__xludf.DUMMYFUNCTION("""COMPUTED_VALUE"""),1713.59)</f>
        <v>1713.59</v>
      </c>
      <c r="M40" s="2">
        <f>IFERROR(__xludf.DUMMYFUNCTION("""COMPUTED_VALUE"""),45562.66666666667)</f>
        <v>45562.66667</v>
      </c>
      <c r="N40" s="1">
        <f>IFERROR(__xludf.DUMMYFUNCTION("""COMPUTED_VALUE"""),2.5497697E7)</f>
        <v>25497697</v>
      </c>
    </row>
    <row r="41">
      <c r="A41" s="2">
        <f>IFERROR(__xludf.DUMMYFUNCTION("""COMPUTED_VALUE"""),45569.66666666667)</f>
        <v>45569.66667</v>
      </c>
      <c r="B41" s="1">
        <f>IFERROR(__xludf.DUMMYFUNCTION("""COMPUTED_VALUE"""),1714.09)</f>
        <v>1714.09</v>
      </c>
      <c r="D41" s="2">
        <f>IFERROR(__xludf.DUMMYFUNCTION("""COMPUTED_VALUE"""),45569.66666666667)</f>
        <v>45569.66667</v>
      </c>
      <c r="E41" s="1">
        <f>IFERROR(__xludf.DUMMYFUNCTION("""COMPUTED_VALUE"""),1745.51)</f>
        <v>1745.51</v>
      </c>
      <c r="G41" s="2">
        <f>IFERROR(__xludf.DUMMYFUNCTION("""COMPUTED_VALUE"""),45569.66666666667)</f>
        <v>45569.66667</v>
      </c>
      <c r="H41" s="1">
        <f>IFERROR(__xludf.DUMMYFUNCTION("""COMPUTED_VALUE"""),1639.61)</f>
        <v>1639.61</v>
      </c>
      <c r="J41" s="2">
        <f>IFERROR(__xludf.DUMMYFUNCTION("""COMPUTED_VALUE"""),45569.66666666667)</f>
        <v>45569.66667</v>
      </c>
      <c r="K41" s="1">
        <f>IFERROR(__xludf.DUMMYFUNCTION("""COMPUTED_VALUE"""),1650.29)</f>
        <v>1650.29</v>
      </c>
      <c r="M41" s="2">
        <f>IFERROR(__xludf.DUMMYFUNCTION("""COMPUTED_VALUE"""),45569.66666666667)</f>
        <v>45569.66667</v>
      </c>
      <c r="N41" s="1">
        <f>IFERROR(__xludf.DUMMYFUNCTION("""COMPUTED_VALUE"""),3.1933546E7)</f>
        <v>31933546</v>
      </c>
    </row>
    <row r="42">
      <c r="A42" s="2">
        <f>IFERROR(__xludf.DUMMYFUNCTION("""COMPUTED_VALUE"""),45576.66666666667)</f>
        <v>45576.66667</v>
      </c>
      <c r="B42" s="1">
        <f>IFERROR(__xludf.DUMMYFUNCTION("""COMPUTED_VALUE"""),1638.2)</f>
        <v>1638.2</v>
      </c>
      <c r="D42" s="2">
        <f>IFERROR(__xludf.DUMMYFUNCTION("""COMPUTED_VALUE"""),45576.66666666667)</f>
        <v>45576.66667</v>
      </c>
      <c r="E42" s="1">
        <f>IFERROR(__xludf.DUMMYFUNCTION("""COMPUTED_VALUE"""),1737.1)</f>
        <v>1737.1</v>
      </c>
      <c r="G42" s="2">
        <f>IFERROR(__xludf.DUMMYFUNCTION("""COMPUTED_VALUE"""),45576.66666666667)</f>
        <v>45576.66667</v>
      </c>
      <c r="H42" s="1">
        <f>IFERROR(__xludf.DUMMYFUNCTION("""COMPUTED_VALUE"""),1615.43)</f>
        <v>1615.43</v>
      </c>
      <c r="J42" s="2">
        <f>IFERROR(__xludf.DUMMYFUNCTION("""COMPUTED_VALUE"""),45576.66666666667)</f>
        <v>45576.66667</v>
      </c>
      <c r="K42" s="1">
        <f>IFERROR(__xludf.DUMMYFUNCTION("""COMPUTED_VALUE"""),1735.52)</f>
        <v>1735.52</v>
      </c>
      <c r="M42" s="2">
        <f>IFERROR(__xludf.DUMMYFUNCTION("""COMPUTED_VALUE"""),45576.66666666667)</f>
        <v>45576.66667</v>
      </c>
      <c r="N42" s="1">
        <f>IFERROR(__xludf.DUMMYFUNCTION("""COMPUTED_VALUE"""),2.5318378E7)</f>
        <v>25318378</v>
      </c>
    </row>
    <row r="43">
      <c r="A43" s="2">
        <f>IFERROR(__xludf.DUMMYFUNCTION("""COMPUTED_VALUE"""),45583.66666666667)</f>
        <v>45583.66667</v>
      </c>
      <c r="B43" s="1">
        <f>IFERROR(__xludf.DUMMYFUNCTION("""COMPUTED_VALUE"""),1728.72)</f>
        <v>1728.72</v>
      </c>
      <c r="D43" s="2">
        <f>IFERROR(__xludf.DUMMYFUNCTION("""COMPUTED_VALUE"""),45583.66666666667)</f>
        <v>45583.66667</v>
      </c>
      <c r="E43" s="1">
        <f>IFERROR(__xludf.DUMMYFUNCTION("""COMPUTED_VALUE"""),1810.15)</f>
        <v>1810.15</v>
      </c>
      <c r="G43" s="2">
        <f>IFERROR(__xludf.DUMMYFUNCTION("""COMPUTED_VALUE"""),45583.66666666667)</f>
        <v>45583.66667</v>
      </c>
      <c r="H43" s="1">
        <f>IFERROR(__xludf.DUMMYFUNCTION("""COMPUTED_VALUE"""),1714.36)</f>
        <v>1714.36</v>
      </c>
      <c r="J43" s="2">
        <f>IFERROR(__xludf.DUMMYFUNCTION("""COMPUTED_VALUE"""),45583.66666666667)</f>
        <v>45583.66667</v>
      </c>
      <c r="K43" s="1">
        <f>IFERROR(__xludf.DUMMYFUNCTION("""COMPUTED_VALUE"""),1728.6)</f>
        <v>1728.6</v>
      </c>
      <c r="M43" s="2">
        <f>IFERROR(__xludf.DUMMYFUNCTION("""COMPUTED_VALUE"""),45583.66666666667)</f>
        <v>45583.66667</v>
      </c>
      <c r="N43" s="1">
        <f>IFERROR(__xludf.DUMMYFUNCTION("""COMPUTED_VALUE"""),3.2509446E7)</f>
        <v>32509446</v>
      </c>
    </row>
    <row r="44">
      <c r="A44" s="2">
        <f>IFERROR(__xludf.DUMMYFUNCTION("""COMPUTED_VALUE"""),45590.66666666667)</f>
        <v>45590.66667</v>
      </c>
      <c r="B44" s="1">
        <f>IFERROR(__xludf.DUMMYFUNCTION("""COMPUTED_VALUE"""),1726.48)</f>
        <v>1726.48</v>
      </c>
      <c r="D44" s="2">
        <f>IFERROR(__xludf.DUMMYFUNCTION("""COMPUTED_VALUE"""),45590.66666666667)</f>
        <v>45590.66667</v>
      </c>
      <c r="E44" s="1">
        <f>IFERROR(__xludf.DUMMYFUNCTION("""COMPUTED_VALUE"""),1748.77)</f>
        <v>1748.77</v>
      </c>
      <c r="G44" s="2">
        <f>IFERROR(__xludf.DUMMYFUNCTION("""COMPUTED_VALUE"""),45590.66666666667)</f>
        <v>45590.66667</v>
      </c>
      <c r="H44" s="1">
        <f>IFERROR(__xludf.DUMMYFUNCTION("""COMPUTED_VALUE"""),1645.98)</f>
        <v>1645.98</v>
      </c>
      <c r="J44" s="2">
        <f>IFERROR(__xludf.DUMMYFUNCTION("""COMPUTED_VALUE"""),45590.66666666667)</f>
        <v>45590.66667</v>
      </c>
      <c r="K44" s="1">
        <f>IFERROR(__xludf.DUMMYFUNCTION("""COMPUTED_VALUE"""),1738.51)</f>
        <v>1738.51</v>
      </c>
      <c r="M44" s="2">
        <f>IFERROR(__xludf.DUMMYFUNCTION("""COMPUTED_VALUE"""),45590.66666666667)</f>
        <v>45590.66667</v>
      </c>
      <c r="N44" s="1">
        <f>IFERROR(__xludf.DUMMYFUNCTION("""COMPUTED_VALUE"""),4.0851604E7)</f>
        <v>40851604</v>
      </c>
    </row>
    <row r="45">
      <c r="A45" s="2">
        <f>IFERROR(__xludf.DUMMYFUNCTION("""COMPUTED_VALUE"""),45597.66666666667)</f>
        <v>45597.66667</v>
      </c>
      <c r="B45" s="1">
        <f>IFERROR(__xludf.DUMMYFUNCTION("""COMPUTED_VALUE"""),1747.47)</f>
        <v>1747.47</v>
      </c>
      <c r="D45" s="2">
        <f>IFERROR(__xludf.DUMMYFUNCTION("""COMPUTED_VALUE"""),45597.66666666667)</f>
        <v>45597.66667</v>
      </c>
      <c r="E45" s="1">
        <f>IFERROR(__xludf.DUMMYFUNCTION("""COMPUTED_VALUE"""),1861.33)</f>
        <v>1861.33</v>
      </c>
      <c r="G45" s="2">
        <f>IFERROR(__xludf.DUMMYFUNCTION("""COMPUTED_VALUE"""),45597.66666666667)</f>
        <v>45597.66667</v>
      </c>
      <c r="H45" s="1">
        <f>IFERROR(__xludf.DUMMYFUNCTION("""COMPUTED_VALUE"""),1741.73)</f>
        <v>1741.73</v>
      </c>
      <c r="J45" s="2">
        <f>IFERROR(__xludf.DUMMYFUNCTION("""COMPUTED_VALUE"""),45597.66666666667)</f>
        <v>45597.66667</v>
      </c>
      <c r="K45" s="1">
        <f>IFERROR(__xludf.DUMMYFUNCTION("""COMPUTED_VALUE"""),1795.97)</f>
        <v>1795.97</v>
      </c>
      <c r="M45" s="2">
        <f>IFERROR(__xludf.DUMMYFUNCTION("""COMPUTED_VALUE"""),45597.66666666667)</f>
        <v>45597.66667</v>
      </c>
      <c r="N45" s="1">
        <f>IFERROR(__xludf.DUMMYFUNCTION("""COMPUTED_VALUE"""),3.3745887E7)</f>
        <v>33745887</v>
      </c>
    </row>
    <row r="46">
      <c r="A46" s="2">
        <f>IFERROR(__xludf.DUMMYFUNCTION("""COMPUTED_VALUE"""),45604.66666666667)</f>
        <v>45604.66667</v>
      </c>
      <c r="B46" s="1">
        <f>IFERROR(__xludf.DUMMYFUNCTION("""COMPUTED_VALUE"""),1791.76)</f>
        <v>1791.76</v>
      </c>
      <c r="D46" s="2">
        <f>IFERROR(__xludf.DUMMYFUNCTION("""COMPUTED_VALUE"""),45604.66666666667)</f>
        <v>45604.66667</v>
      </c>
      <c r="E46" s="1">
        <f>IFERROR(__xludf.DUMMYFUNCTION("""COMPUTED_VALUE"""),2043.18)</f>
        <v>2043.18</v>
      </c>
      <c r="G46" s="2">
        <f>IFERROR(__xludf.DUMMYFUNCTION("""COMPUTED_VALUE"""),45604.66666666667)</f>
        <v>45604.66667</v>
      </c>
      <c r="H46" s="1">
        <f>IFERROR(__xludf.DUMMYFUNCTION("""COMPUTED_VALUE"""),1791.26)</f>
        <v>1791.26</v>
      </c>
      <c r="J46" s="2">
        <f>IFERROR(__xludf.DUMMYFUNCTION("""COMPUTED_VALUE"""),45604.66666666667)</f>
        <v>45604.66667</v>
      </c>
      <c r="K46" s="1">
        <f>IFERROR(__xludf.DUMMYFUNCTION("""COMPUTED_VALUE"""),2012.5)</f>
        <v>2012.5</v>
      </c>
      <c r="M46" s="2">
        <f>IFERROR(__xludf.DUMMYFUNCTION("""COMPUTED_VALUE"""),45604.66666666667)</f>
        <v>45604.66667</v>
      </c>
      <c r="N46" s="1">
        <f>IFERROR(__xludf.DUMMYFUNCTION("""COMPUTED_VALUE"""),3.8373948E7)</f>
        <v>38373948</v>
      </c>
    </row>
    <row r="47">
      <c r="A47" s="2">
        <f>IFERROR(__xludf.DUMMYFUNCTION("""COMPUTED_VALUE"""),45611.66666666667)</f>
        <v>45611.66667</v>
      </c>
      <c r="B47" s="1">
        <f>IFERROR(__xludf.DUMMYFUNCTION("""COMPUTED_VALUE"""),2019.63)</f>
        <v>2019.63</v>
      </c>
      <c r="D47" s="2">
        <f>IFERROR(__xludf.DUMMYFUNCTION("""COMPUTED_VALUE"""),45611.66666666667)</f>
        <v>45611.66667</v>
      </c>
      <c r="E47" s="1">
        <f>IFERROR(__xludf.DUMMYFUNCTION("""COMPUTED_VALUE"""),2071.67)</f>
        <v>2071.67</v>
      </c>
      <c r="G47" s="2">
        <f>IFERROR(__xludf.DUMMYFUNCTION("""COMPUTED_VALUE"""),45611.66666666667)</f>
        <v>45611.66667</v>
      </c>
      <c r="H47" s="1">
        <f>IFERROR(__xludf.DUMMYFUNCTION("""COMPUTED_VALUE"""),1913.8)</f>
        <v>1913.8</v>
      </c>
      <c r="J47" s="2">
        <f>IFERROR(__xludf.DUMMYFUNCTION("""COMPUTED_VALUE"""),45611.66666666667)</f>
        <v>45611.66667</v>
      </c>
      <c r="K47" s="1">
        <f>IFERROR(__xludf.DUMMYFUNCTION("""COMPUTED_VALUE"""),1917.07)</f>
        <v>1917.07</v>
      </c>
      <c r="M47" s="2">
        <f>IFERROR(__xludf.DUMMYFUNCTION("""COMPUTED_VALUE"""),45611.66666666667)</f>
        <v>45611.66667</v>
      </c>
      <c r="N47" s="1">
        <f>IFERROR(__xludf.DUMMYFUNCTION("""COMPUTED_VALUE"""),3.2006706E7)</f>
        <v>32006706</v>
      </c>
    </row>
    <row r="48">
      <c r="A48" s="2">
        <f>IFERROR(__xludf.DUMMYFUNCTION("""COMPUTED_VALUE"""),45618.66666666667)</f>
        <v>45618.66667</v>
      </c>
      <c r="B48" s="1">
        <f>IFERROR(__xludf.DUMMYFUNCTION("""COMPUTED_VALUE"""),1928.85)</f>
        <v>1928.85</v>
      </c>
      <c r="D48" s="2">
        <f>IFERROR(__xludf.DUMMYFUNCTION("""COMPUTED_VALUE"""),45618.66666666667)</f>
        <v>45618.66667</v>
      </c>
      <c r="E48" s="1">
        <f>IFERROR(__xludf.DUMMYFUNCTION("""COMPUTED_VALUE"""),1970.09)</f>
        <v>1970.09</v>
      </c>
      <c r="G48" s="2">
        <f>IFERROR(__xludf.DUMMYFUNCTION("""COMPUTED_VALUE"""),45618.66666666667)</f>
        <v>45618.66667</v>
      </c>
      <c r="H48" s="1">
        <f>IFERROR(__xludf.DUMMYFUNCTION("""COMPUTED_VALUE"""),1880.75)</f>
        <v>1880.75</v>
      </c>
      <c r="J48" s="2">
        <f>IFERROR(__xludf.DUMMYFUNCTION("""COMPUTED_VALUE"""),45618.66666666667)</f>
        <v>45618.66667</v>
      </c>
      <c r="K48" s="1">
        <f>IFERROR(__xludf.DUMMYFUNCTION("""COMPUTED_VALUE"""),1955.19)</f>
        <v>1955.19</v>
      </c>
      <c r="M48" s="2">
        <f>IFERROR(__xludf.DUMMYFUNCTION("""COMPUTED_VALUE"""),45618.66666666667)</f>
        <v>45618.66667</v>
      </c>
      <c r="N48" s="1">
        <f>IFERROR(__xludf.DUMMYFUNCTION("""COMPUTED_VALUE"""),2.4068025E7)</f>
        <v>24068025</v>
      </c>
    </row>
    <row r="49">
      <c r="A49" s="2">
        <f>IFERROR(__xludf.DUMMYFUNCTION("""COMPUTED_VALUE"""),45625.54166666667)</f>
        <v>45625.54167</v>
      </c>
      <c r="B49" s="1">
        <f>IFERROR(__xludf.DUMMYFUNCTION("""COMPUTED_VALUE"""),1967.75)</f>
        <v>1967.75</v>
      </c>
      <c r="D49" s="2">
        <f>IFERROR(__xludf.DUMMYFUNCTION("""COMPUTED_VALUE"""),45625.54166666667)</f>
        <v>45625.54167</v>
      </c>
      <c r="E49" s="1">
        <f>IFERROR(__xludf.DUMMYFUNCTION("""COMPUTED_VALUE"""),2031.23)</f>
        <v>2031.23</v>
      </c>
      <c r="G49" s="2">
        <f>IFERROR(__xludf.DUMMYFUNCTION("""COMPUTED_VALUE"""),45625.54166666667)</f>
        <v>45625.54167</v>
      </c>
      <c r="H49" s="1">
        <f>IFERROR(__xludf.DUMMYFUNCTION("""COMPUTED_VALUE"""),1967.75)</f>
        <v>1967.75</v>
      </c>
      <c r="J49" s="2">
        <f>IFERROR(__xludf.DUMMYFUNCTION("""COMPUTED_VALUE"""),45625.54166666667)</f>
        <v>45625.54167</v>
      </c>
      <c r="K49" s="1">
        <f>IFERROR(__xludf.DUMMYFUNCTION("""COMPUTED_VALUE"""),2012.76)</f>
        <v>2012.76</v>
      </c>
      <c r="M49" s="2">
        <f>IFERROR(__xludf.DUMMYFUNCTION("""COMPUTED_VALUE"""),45625.54166666667)</f>
        <v>45625.54167</v>
      </c>
      <c r="N49" s="1">
        <f>IFERROR(__xludf.DUMMYFUNCTION("""COMPUTED_VALUE"""),2.1812375E7)</f>
        <v>21812375</v>
      </c>
    </row>
    <row r="50">
      <c r="A50" s="2">
        <f>IFERROR(__xludf.DUMMYFUNCTION("""COMPUTED_VALUE"""),45632.66666666667)</f>
        <v>45632.66667</v>
      </c>
      <c r="B50" s="1">
        <f>IFERROR(__xludf.DUMMYFUNCTION("""COMPUTED_VALUE"""),2017.77)</f>
        <v>2017.77</v>
      </c>
      <c r="D50" s="2">
        <f>IFERROR(__xludf.DUMMYFUNCTION("""COMPUTED_VALUE"""),45632.66666666667)</f>
        <v>45632.66667</v>
      </c>
      <c r="E50" s="1">
        <f>IFERROR(__xludf.DUMMYFUNCTION("""COMPUTED_VALUE"""),2018.4)</f>
        <v>2018.4</v>
      </c>
      <c r="G50" s="2">
        <f>IFERROR(__xludf.DUMMYFUNCTION("""COMPUTED_VALUE"""),45632.66666666667)</f>
        <v>45632.66667</v>
      </c>
      <c r="H50" s="1">
        <f>IFERROR(__xludf.DUMMYFUNCTION("""COMPUTED_VALUE"""),1871.06)</f>
        <v>1871.06</v>
      </c>
      <c r="J50" s="2">
        <f>IFERROR(__xludf.DUMMYFUNCTION("""COMPUTED_VALUE"""),45632.66666666667)</f>
        <v>45632.66667</v>
      </c>
      <c r="K50" s="1">
        <f>IFERROR(__xludf.DUMMYFUNCTION("""COMPUTED_VALUE"""),1878.48)</f>
        <v>1878.48</v>
      </c>
      <c r="M50" s="2">
        <f>IFERROR(__xludf.DUMMYFUNCTION("""COMPUTED_VALUE"""),45632.66666666667)</f>
        <v>45632.66667</v>
      </c>
      <c r="N50" s="1">
        <f>IFERROR(__xludf.DUMMYFUNCTION("""COMPUTED_VALUE"""),2.8556348E7)</f>
        <v>28556348</v>
      </c>
    </row>
    <row r="51">
      <c r="A51" s="2">
        <f>IFERROR(__xludf.DUMMYFUNCTION("""COMPUTED_VALUE"""),45639.66666666667)</f>
        <v>45639.66667</v>
      </c>
      <c r="B51" s="1">
        <f>IFERROR(__xludf.DUMMYFUNCTION("""COMPUTED_VALUE"""),1878.64)</f>
        <v>1878.64</v>
      </c>
      <c r="D51" s="2">
        <f>IFERROR(__xludf.DUMMYFUNCTION("""COMPUTED_VALUE"""),45639.66666666667)</f>
        <v>45639.66667</v>
      </c>
      <c r="E51" s="1">
        <f>IFERROR(__xludf.DUMMYFUNCTION("""COMPUTED_VALUE"""),1923.64)</f>
        <v>1923.64</v>
      </c>
      <c r="G51" s="2">
        <f>IFERROR(__xludf.DUMMYFUNCTION("""COMPUTED_VALUE"""),45639.66666666667)</f>
        <v>45639.66667</v>
      </c>
      <c r="H51" s="1">
        <f>IFERROR(__xludf.DUMMYFUNCTION("""COMPUTED_VALUE"""),1878.64)</f>
        <v>1878.64</v>
      </c>
      <c r="J51" s="2">
        <f>IFERROR(__xludf.DUMMYFUNCTION("""COMPUTED_VALUE"""),45639.66666666667)</f>
        <v>45639.66667</v>
      </c>
      <c r="K51" s="1">
        <f>IFERROR(__xludf.DUMMYFUNCTION("""COMPUTED_VALUE"""),1887.52)</f>
        <v>1887.52</v>
      </c>
      <c r="M51" s="2">
        <f>IFERROR(__xludf.DUMMYFUNCTION("""COMPUTED_VALUE"""),45639.66666666667)</f>
        <v>45639.66667</v>
      </c>
      <c r="N51" s="1">
        <f>IFERROR(__xludf.DUMMYFUNCTION("""COMPUTED_VALUE"""),3.076531E7)</f>
        <v>30765310</v>
      </c>
    </row>
    <row r="52">
      <c r="A52" s="2">
        <f>IFERROR(__xludf.DUMMYFUNCTION("""COMPUTED_VALUE"""),45646.66666666667)</f>
        <v>45646.66667</v>
      </c>
      <c r="B52" s="1">
        <f>IFERROR(__xludf.DUMMYFUNCTION("""COMPUTED_VALUE"""),1890.59)</f>
        <v>1890.59</v>
      </c>
      <c r="D52" s="2">
        <f>IFERROR(__xludf.DUMMYFUNCTION("""COMPUTED_VALUE"""),45646.66666666667)</f>
        <v>45646.66667</v>
      </c>
      <c r="E52" s="1">
        <f>IFERROR(__xludf.DUMMYFUNCTION("""COMPUTED_VALUE"""),1890.59)</f>
        <v>1890.59</v>
      </c>
      <c r="G52" s="2">
        <f>IFERROR(__xludf.DUMMYFUNCTION("""COMPUTED_VALUE"""),45646.66666666667)</f>
        <v>45646.66667</v>
      </c>
      <c r="H52" s="1">
        <f>IFERROR(__xludf.DUMMYFUNCTION("""COMPUTED_VALUE"""),1665.96)</f>
        <v>1665.96</v>
      </c>
      <c r="J52" s="2">
        <f>IFERROR(__xludf.DUMMYFUNCTION("""COMPUTED_VALUE"""),45646.66666666667)</f>
        <v>45646.66667</v>
      </c>
      <c r="K52" s="1">
        <f>IFERROR(__xludf.DUMMYFUNCTION("""COMPUTED_VALUE"""),1711.36)</f>
        <v>1711.36</v>
      </c>
      <c r="M52" s="2">
        <f>IFERROR(__xludf.DUMMYFUNCTION("""COMPUTED_VALUE"""),45646.66666666667)</f>
        <v>45646.66667</v>
      </c>
      <c r="N52" s="1">
        <f>IFERROR(__xludf.DUMMYFUNCTION("""COMPUTED_VALUE"""),4.6778845E7)</f>
        <v>46778845</v>
      </c>
    </row>
    <row r="53">
      <c r="A53" s="2">
        <f>IFERROR(__xludf.DUMMYFUNCTION("""COMPUTED_VALUE"""),45653.66666666667)</f>
        <v>45653.66667</v>
      </c>
      <c r="B53" s="1">
        <f>IFERROR(__xludf.DUMMYFUNCTION("""COMPUTED_VALUE"""),1711.6)</f>
        <v>1711.6</v>
      </c>
      <c r="D53" s="2">
        <f>IFERROR(__xludf.DUMMYFUNCTION("""COMPUTED_VALUE"""),45653.66666666667)</f>
        <v>45653.66667</v>
      </c>
      <c r="E53" s="1">
        <f>IFERROR(__xludf.DUMMYFUNCTION("""COMPUTED_VALUE"""),1727.79)</f>
        <v>1727.79</v>
      </c>
      <c r="G53" s="2">
        <f>IFERROR(__xludf.DUMMYFUNCTION("""COMPUTED_VALUE"""),45653.66666666667)</f>
        <v>45653.66667</v>
      </c>
      <c r="H53" s="1">
        <f>IFERROR(__xludf.DUMMYFUNCTION("""COMPUTED_VALUE"""),1685.41)</f>
        <v>1685.41</v>
      </c>
      <c r="J53" s="2">
        <f>IFERROR(__xludf.DUMMYFUNCTION("""COMPUTED_VALUE"""),45653.66666666667)</f>
        <v>45653.66667</v>
      </c>
      <c r="K53" s="1">
        <f>IFERROR(__xludf.DUMMYFUNCTION("""COMPUTED_VALUE"""),1710.52)</f>
        <v>1710.52</v>
      </c>
      <c r="M53" s="2">
        <f>IFERROR(__xludf.DUMMYFUNCTION("""COMPUTED_VALUE"""),45653.66666666667)</f>
        <v>45653.66667</v>
      </c>
      <c r="N53" s="1">
        <f>IFERROR(__xludf.DUMMYFUNCTION("""COMPUTED_VALUE"""),1.5531938E7)</f>
        <v>15531938</v>
      </c>
    </row>
    <row r="54">
      <c r="A54" s="2">
        <f>IFERROR(__xludf.DUMMYFUNCTION("""COMPUTED_VALUE"""),45660.66666666667)</f>
        <v>45660.66667</v>
      </c>
      <c r="B54" s="1">
        <f>IFERROR(__xludf.DUMMYFUNCTION("""COMPUTED_VALUE"""),1699.8)</f>
        <v>1699.8</v>
      </c>
      <c r="D54" s="2">
        <f>IFERROR(__xludf.DUMMYFUNCTION("""COMPUTED_VALUE"""),45660.66666666667)</f>
        <v>45660.66667</v>
      </c>
      <c r="E54" s="1">
        <f>IFERROR(__xludf.DUMMYFUNCTION("""COMPUTED_VALUE"""),1735.29)</f>
        <v>1735.29</v>
      </c>
      <c r="G54" s="2">
        <f>IFERROR(__xludf.DUMMYFUNCTION("""COMPUTED_VALUE"""),45660.66666666667)</f>
        <v>45660.66667</v>
      </c>
      <c r="H54" s="1">
        <f>IFERROR(__xludf.DUMMYFUNCTION("""COMPUTED_VALUE"""),1662.79)</f>
        <v>1662.79</v>
      </c>
      <c r="J54" s="2">
        <f>IFERROR(__xludf.DUMMYFUNCTION("""COMPUTED_VALUE"""),45660.66666666667)</f>
        <v>45660.66667</v>
      </c>
      <c r="K54" s="1">
        <f>IFERROR(__xludf.DUMMYFUNCTION("""COMPUTED_VALUE"""),1729.2)</f>
        <v>1729.2</v>
      </c>
      <c r="M54" s="2">
        <f>IFERROR(__xludf.DUMMYFUNCTION("""COMPUTED_VALUE"""),45660.66666666667)</f>
        <v>45660.66667</v>
      </c>
      <c r="N54" s="1">
        <f>IFERROR(__xludf.DUMMYFUNCTION("""COMPUTED_VALUE"""),1.9216215E7)</f>
        <v>19216215</v>
      </c>
    </row>
    <row r="55">
      <c r="A55" s="2">
        <f>IFERROR(__xludf.DUMMYFUNCTION("""COMPUTED_VALUE"""),45667.66666666667)</f>
        <v>45667.66667</v>
      </c>
      <c r="B55" s="1">
        <f>IFERROR(__xludf.DUMMYFUNCTION("""COMPUTED_VALUE"""),1733.86)</f>
        <v>1733.86</v>
      </c>
      <c r="D55" s="2">
        <f>IFERROR(__xludf.DUMMYFUNCTION("""COMPUTED_VALUE"""),45667.66666666667)</f>
        <v>45667.66667</v>
      </c>
      <c r="E55" s="1">
        <f>IFERROR(__xludf.DUMMYFUNCTION("""COMPUTED_VALUE"""),1764.05)</f>
        <v>1764.05</v>
      </c>
      <c r="G55" s="2">
        <f>IFERROR(__xludf.DUMMYFUNCTION("""COMPUTED_VALUE"""),45667.66666666667)</f>
        <v>45667.66667</v>
      </c>
      <c r="H55" s="1">
        <f>IFERROR(__xludf.DUMMYFUNCTION("""COMPUTED_VALUE"""),1672.54)</f>
        <v>1672.54</v>
      </c>
      <c r="J55" s="2">
        <f>IFERROR(__xludf.DUMMYFUNCTION("""COMPUTED_VALUE"""),45667.66666666667)</f>
        <v>45667.66667</v>
      </c>
      <c r="K55" s="1">
        <f>IFERROR(__xludf.DUMMYFUNCTION("""COMPUTED_VALUE"""),1682.72)</f>
        <v>1682.72</v>
      </c>
      <c r="M55" s="2">
        <f>IFERROR(__xludf.DUMMYFUNCTION("""COMPUTED_VALUE"""),45667.66666666667)</f>
        <v>45667.66667</v>
      </c>
      <c r="N55" s="1">
        <f>IFERROR(__xludf.DUMMYFUNCTION("""COMPUTED_VALUE"""),2.4082239E7)</f>
        <v>24082239</v>
      </c>
    </row>
    <row r="56">
      <c r="A56" s="2">
        <f>IFERROR(__xludf.DUMMYFUNCTION("""COMPUTED_VALUE"""),45674.66666666667)</f>
        <v>45674.66667</v>
      </c>
      <c r="B56" s="1">
        <f>IFERROR(__xludf.DUMMYFUNCTION("""COMPUTED_VALUE"""),1673.45)</f>
        <v>1673.45</v>
      </c>
      <c r="D56" s="2">
        <f>IFERROR(__xludf.DUMMYFUNCTION("""COMPUTED_VALUE"""),45674.66666666667)</f>
        <v>45674.66667</v>
      </c>
      <c r="E56" s="1">
        <f>IFERROR(__xludf.DUMMYFUNCTION("""COMPUTED_VALUE"""),1806.25)</f>
        <v>1806.25</v>
      </c>
      <c r="G56" s="2">
        <f>IFERROR(__xludf.DUMMYFUNCTION("""COMPUTED_VALUE"""),45674.66666666667)</f>
        <v>45674.66667</v>
      </c>
      <c r="H56" s="1">
        <f>IFERROR(__xludf.DUMMYFUNCTION("""COMPUTED_VALUE"""),1670.66)</f>
        <v>1670.66</v>
      </c>
      <c r="J56" s="2">
        <f>IFERROR(__xludf.DUMMYFUNCTION("""COMPUTED_VALUE"""),45674.66666666667)</f>
        <v>45674.66667</v>
      </c>
      <c r="K56" s="1">
        <f>IFERROR(__xludf.DUMMYFUNCTION("""COMPUTED_VALUE"""),1765.64)</f>
        <v>1765.64</v>
      </c>
      <c r="M56" s="2">
        <f>IFERROR(__xludf.DUMMYFUNCTION("""COMPUTED_VALUE"""),45674.66666666667)</f>
        <v>45674.66667</v>
      </c>
      <c r="N56" s="1">
        <f>IFERROR(__xludf.DUMMYFUNCTION("""COMPUTED_VALUE"""),3.5380728E7)</f>
        <v>35380728</v>
      </c>
    </row>
    <row r="57">
      <c r="A57" s="2">
        <f>IFERROR(__xludf.DUMMYFUNCTION("""COMPUTED_VALUE"""),45681.66666666667)</f>
        <v>45681.66667</v>
      </c>
      <c r="B57" s="1">
        <f>IFERROR(__xludf.DUMMYFUNCTION("""COMPUTED_VALUE"""),1779.89)</f>
        <v>1779.89</v>
      </c>
      <c r="D57" s="2">
        <f>IFERROR(__xludf.DUMMYFUNCTION("""COMPUTED_VALUE"""),45681.66666666667)</f>
        <v>45681.66667</v>
      </c>
      <c r="E57" s="1">
        <f>IFERROR(__xludf.DUMMYFUNCTION("""COMPUTED_VALUE"""),1815.39)</f>
        <v>1815.39</v>
      </c>
      <c r="G57" s="2">
        <f>IFERROR(__xludf.DUMMYFUNCTION("""COMPUTED_VALUE"""),45681.66666666667)</f>
        <v>45681.66667</v>
      </c>
      <c r="H57" s="1">
        <f>IFERROR(__xludf.DUMMYFUNCTION("""COMPUTED_VALUE"""),1764.94)</f>
        <v>1764.94</v>
      </c>
      <c r="J57" s="2">
        <f>IFERROR(__xludf.DUMMYFUNCTION("""COMPUTED_VALUE"""),45681.66666666667)</f>
        <v>45681.66667</v>
      </c>
      <c r="K57" s="1">
        <f>IFERROR(__xludf.DUMMYFUNCTION("""COMPUTED_VALUE"""),1779.96)</f>
        <v>1779.96</v>
      </c>
      <c r="M57" s="2">
        <f>IFERROR(__xludf.DUMMYFUNCTION("""COMPUTED_VALUE"""),45681.66666666667)</f>
        <v>45681.66667</v>
      </c>
      <c r="N57" s="1">
        <f>IFERROR(__xludf.DUMMYFUNCTION("""COMPUTED_VALUE"""),3.4087882E7)</f>
        <v>34087882</v>
      </c>
    </row>
    <row r="58">
      <c r="A58" s="2">
        <f>IFERROR(__xludf.DUMMYFUNCTION("""COMPUTED_VALUE"""),45688.66666666667)</f>
        <v>45688.66667</v>
      </c>
      <c r="B58" s="1">
        <f>IFERROR(__xludf.DUMMYFUNCTION("""COMPUTED_VALUE"""),1769.64)</f>
        <v>1769.64</v>
      </c>
      <c r="D58" s="2">
        <f>IFERROR(__xludf.DUMMYFUNCTION("""COMPUTED_VALUE"""),45688.66666666667)</f>
        <v>45688.66667</v>
      </c>
      <c r="E58" s="1">
        <f>IFERROR(__xludf.DUMMYFUNCTION("""COMPUTED_VALUE"""),1818.03)</f>
        <v>1818.03</v>
      </c>
      <c r="G58" s="2">
        <f>IFERROR(__xludf.DUMMYFUNCTION("""COMPUTED_VALUE"""),45688.66666666667)</f>
        <v>45688.66667</v>
      </c>
      <c r="H58" s="1">
        <f>IFERROR(__xludf.DUMMYFUNCTION("""COMPUTED_VALUE"""),1727.6)</f>
        <v>1727.6</v>
      </c>
      <c r="J58" s="2">
        <f>IFERROR(__xludf.DUMMYFUNCTION("""COMPUTED_VALUE"""),45688.66666666667)</f>
        <v>45688.66667</v>
      </c>
      <c r="K58" s="1">
        <f>IFERROR(__xludf.DUMMYFUNCTION("""COMPUTED_VALUE"""),1738.23)</f>
        <v>1738.23</v>
      </c>
      <c r="M58" s="2">
        <f>IFERROR(__xludf.DUMMYFUNCTION("""COMPUTED_VALUE"""),45688.66666666667)</f>
        <v>45688.66667</v>
      </c>
      <c r="N58" s="1">
        <f>IFERROR(__xludf.DUMMYFUNCTION("""COMPUTED_VALUE"""),3.2165928E7)</f>
        <v>32165928</v>
      </c>
    </row>
    <row r="59">
      <c r="A59" s="2">
        <f>IFERROR(__xludf.DUMMYFUNCTION("""COMPUTED_VALUE"""),45695.66666666667)</f>
        <v>45695.66667</v>
      </c>
      <c r="B59" s="1">
        <f>IFERROR(__xludf.DUMMYFUNCTION("""COMPUTED_VALUE"""),1744.43)</f>
        <v>1744.43</v>
      </c>
      <c r="D59" s="2">
        <f>IFERROR(__xludf.DUMMYFUNCTION("""COMPUTED_VALUE"""),45695.66666666667)</f>
        <v>45695.66667</v>
      </c>
      <c r="E59" s="1">
        <f>IFERROR(__xludf.DUMMYFUNCTION("""COMPUTED_VALUE"""),1858.35)</f>
        <v>1858.35</v>
      </c>
      <c r="G59" s="2">
        <f>IFERROR(__xludf.DUMMYFUNCTION("""COMPUTED_VALUE"""),45695.66666666667)</f>
        <v>45695.66667</v>
      </c>
      <c r="H59" s="1">
        <f>IFERROR(__xludf.DUMMYFUNCTION("""COMPUTED_VALUE"""),1694.41)</f>
        <v>1694.41</v>
      </c>
      <c r="J59" s="2">
        <f>IFERROR(__xludf.DUMMYFUNCTION("""COMPUTED_VALUE"""),45695.66666666667)</f>
        <v>45695.66667</v>
      </c>
      <c r="K59" s="1">
        <f>IFERROR(__xludf.DUMMYFUNCTION("""COMPUTED_VALUE"""),1796.02)</f>
        <v>1796.02</v>
      </c>
      <c r="M59" s="2">
        <f>IFERROR(__xludf.DUMMYFUNCTION("""COMPUTED_VALUE"""),45695.66666666667)</f>
        <v>45695.66667</v>
      </c>
      <c r="N59" s="1">
        <f>IFERROR(__xludf.DUMMYFUNCTION("""COMPUTED_VALUE"""),3.8360464E7)</f>
        <v>38360464</v>
      </c>
    </row>
    <row r="60">
      <c r="A60" s="2">
        <f>IFERROR(__xludf.DUMMYFUNCTION("""COMPUTED_VALUE"""),45702.66666666667)</f>
        <v>45702.66667</v>
      </c>
      <c r="B60" s="1">
        <f>IFERROR(__xludf.DUMMYFUNCTION("""COMPUTED_VALUE"""),1806.21)</f>
        <v>1806.21</v>
      </c>
      <c r="D60" s="2">
        <f>IFERROR(__xludf.DUMMYFUNCTION("""COMPUTED_VALUE"""),45702.66666666667)</f>
        <v>45702.66667</v>
      </c>
      <c r="E60" s="1">
        <f>IFERROR(__xludf.DUMMYFUNCTION("""COMPUTED_VALUE"""),1838.93)</f>
        <v>1838.93</v>
      </c>
      <c r="G60" s="2">
        <f>IFERROR(__xludf.DUMMYFUNCTION("""COMPUTED_VALUE"""),45702.66666666667)</f>
        <v>45702.66667</v>
      </c>
      <c r="H60" s="1">
        <f>IFERROR(__xludf.DUMMYFUNCTION("""COMPUTED_VALUE"""),1786.07)</f>
        <v>1786.07</v>
      </c>
      <c r="J60" s="2">
        <f>IFERROR(__xludf.DUMMYFUNCTION("""COMPUTED_VALUE"""),45702.66666666667)</f>
        <v>45702.66667</v>
      </c>
      <c r="K60" s="1">
        <f>IFERROR(__xludf.DUMMYFUNCTION("""COMPUTED_VALUE"""),1829.26)</f>
        <v>1829.26</v>
      </c>
      <c r="M60" s="2">
        <f>IFERROR(__xludf.DUMMYFUNCTION("""COMPUTED_VALUE"""),45702.66666666667)</f>
        <v>45702.66667</v>
      </c>
      <c r="N60" s="1">
        <f>IFERROR(__xludf.DUMMYFUNCTION("""COMPUTED_VALUE"""),2.8883637E7)</f>
        <v>28883637</v>
      </c>
    </row>
    <row r="61">
      <c r="A61" s="2">
        <f>IFERROR(__xludf.DUMMYFUNCTION("""COMPUTED_VALUE"""),45709.66666666667)</f>
        <v>45709.66667</v>
      </c>
      <c r="B61" s="1">
        <f>IFERROR(__xludf.DUMMYFUNCTION("""COMPUTED_VALUE"""),1834.24)</f>
        <v>1834.24</v>
      </c>
      <c r="D61" s="2">
        <f>IFERROR(__xludf.DUMMYFUNCTION("""COMPUTED_VALUE"""),45709.66666666667)</f>
        <v>45709.66667</v>
      </c>
      <c r="E61" s="1">
        <f>IFERROR(__xludf.DUMMYFUNCTION("""COMPUTED_VALUE"""),1858.09)</f>
        <v>1858.09</v>
      </c>
      <c r="G61" s="2">
        <f>IFERROR(__xludf.DUMMYFUNCTION("""COMPUTED_VALUE"""),45709.66666666667)</f>
        <v>45709.66667</v>
      </c>
      <c r="H61" s="1">
        <f>IFERROR(__xludf.DUMMYFUNCTION("""COMPUTED_VALUE"""),1557.75)</f>
        <v>1557.75</v>
      </c>
      <c r="J61" s="2">
        <f>IFERROR(__xludf.DUMMYFUNCTION("""COMPUTED_VALUE"""),45709.66666666667)</f>
        <v>45709.66667</v>
      </c>
      <c r="K61" s="1">
        <f>IFERROR(__xludf.DUMMYFUNCTION("""COMPUTED_VALUE"""),1638.69)</f>
        <v>1638.69</v>
      </c>
      <c r="M61" s="2">
        <f>IFERROR(__xludf.DUMMYFUNCTION("""COMPUTED_VALUE"""),45709.66666666667)</f>
        <v>45709.66667</v>
      </c>
      <c r="N61" s="1">
        <f>IFERROR(__xludf.DUMMYFUNCTION("""COMPUTED_VALUE"""),3.8130598E7)</f>
        <v>38130598</v>
      </c>
    </row>
    <row r="62">
      <c r="A62" s="2">
        <f>IFERROR(__xludf.DUMMYFUNCTION("""COMPUTED_VALUE"""),45716.66666666667)</f>
        <v>45716.66667</v>
      </c>
      <c r="B62" s="1">
        <f>IFERROR(__xludf.DUMMYFUNCTION("""COMPUTED_VALUE"""),1659.0)</f>
        <v>1659</v>
      </c>
      <c r="D62" s="2">
        <f>IFERROR(__xludf.DUMMYFUNCTION("""COMPUTED_VALUE"""),45716.66666666667)</f>
        <v>45716.66667</v>
      </c>
      <c r="E62" s="1">
        <f>IFERROR(__xludf.DUMMYFUNCTION("""COMPUTED_VALUE"""),1662.96)</f>
        <v>1662.96</v>
      </c>
      <c r="G62" s="2">
        <f>IFERROR(__xludf.DUMMYFUNCTION("""COMPUTED_VALUE"""),45716.66666666667)</f>
        <v>45716.66667</v>
      </c>
      <c r="H62" s="1">
        <f>IFERROR(__xludf.DUMMYFUNCTION("""COMPUTED_VALUE"""),1577.28)</f>
        <v>1577.28</v>
      </c>
      <c r="J62" s="2">
        <f>IFERROR(__xludf.DUMMYFUNCTION("""COMPUTED_VALUE"""),45716.66666666667)</f>
        <v>45716.66667</v>
      </c>
      <c r="K62" s="1">
        <f>IFERROR(__xludf.DUMMYFUNCTION("""COMPUTED_VALUE"""),1607.33)</f>
        <v>1607.33</v>
      </c>
      <c r="M62" s="2">
        <f>IFERROR(__xludf.DUMMYFUNCTION("""COMPUTED_VALUE"""),45716.66666666667)</f>
        <v>45716.66667</v>
      </c>
      <c r="N62" s="1">
        <f>IFERROR(__xludf.DUMMYFUNCTION("""COMPUTED_VALUE"""),4.9879937E7)</f>
        <v>49879937</v>
      </c>
    </row>
    <row r="63">
      <c r="A63" s="2">
        <f>IFERROR(__xludf.DUMMYFUNCTION("""COMPUTED_VALUE"""),45723.66666666667)</f>
        <v>45723.66667</v>
      </c>
      <c r="B63" s="1">
        <f>IFERROR(__xludf.DUMMYFUNCTION("""COMPUTED_VALUE"""),1617.9)</f>
        <v>1617.9</v>
      </c>
      <c r="D63" s="2">
        <f>IFERROR(__xludf.DUMMYFUNCTION("""COMPUTED_VALUE"""),45723.66666666667)</f>
        <v>45723.66667</v>
      </c>
      <c r="E63" s="1">
        <f>IFERROR(__xludf.DUMMYFUNCTION("""COMPUTED_VALUE"""),1629.18)</f>
        <v>1629.18</v>
      </c>
      <c r="G63" s="2">
        <f>IFERROR(__xludf.DUMMYFUNCTION("""COMPUTED_VALUE"""),45723.66666666667)</f>
        <v>45723.66667</v>
      </c>
      <c r="H63" s="1">
        <f>IFERROR(__xludf.DUMMYFUNCTION("""COMPUTED_VALUE"""),1522.41)</f>
        <v>1522.41</v>
      </c>
      <c r="J63" s="2">
        <f>IFERROR(__xludf.DUMMYFUNCTION("""COMPUTED_VALUE"""),45723.66666666667)</f>
        <v>45723.66667</v>
      </c>
      <c r="K63" s="1">
        <f>IFERROR(__xludf.DUMMYFUNCTION("""COMPUTED_VALUE"""),1564.44)</f>
        <v>1564.44</v>
      </c>
      <c r="M63" s="2">
        <f>IFERROR(__xludf.DUMMYFUNCTION("""COMPUTED_VALUE"""),45723.66666666667)</f>
        <v>45723.66667</v>
      </c>
      <c r="N63" s="1">
        <f>IFERROR(__xludf.DUMMYFUNCTION("""COMPUTED_VALUE"""),4.6449538E7)</f>
        <v>46449538</v>
      </c>
    </row>
    <row r="64">
      <c r="A64" s="2">
        <f>IFERROR(__xludf.DUMMYFUNCTION("""COMPUTED_VALUE"""),45730.66666666667)</f>
        <v>45730.66667</v>
      </c>
      <c r="B64" s="1">
        <f>IFERROR(__xludf.DUMMYFUNCTION("""COMPUTED_VALUE"""),1558.75)</f>
        <v>1558.75</v>
      </c>
      <c r="D64" s="2">
        <f>IFERROR(__xludf.DUMMYFUNCTION("""COMPUTED_VALUE"""),45730.66666666667)</f>
        <v>45730.66667</v>
      </c>
      <c r="E64" s="1">
        <f>IFERROR(__xludf.DUMMYFUNCTION("""COMPUTED_VALUE"""),1570.1)</f>
        <v>1570.1</v>
      </c>
      <c r="G64" s="2">
        <f>IFERROR(__xludf.DUMMYFUNCTION("""COMPUTED_VALUE"""),45730.66666666667)</f>
        <v>45730.66667</v>
      </c>
      <c r="H64" s="1">
        <f>IFERROR(__xludf.DUMMYFUNCTION("""COMPUTED_VALUE"""),1435.65)</f>
        <v>1435.65</v>
      </c>
      <c r="J64" s="2">
        <f>IFERROR(__xludf.DUMMYFUNCTION("""COMPUTED_VALUE"""),45730.66666666667)</f>
        <v>45730.66667</v>
      </c>
      <c r="K64" s="1">
        <f>IFERROR(__xludf.DUMMYFUNCTION("""COMPUTED_VALUE"""),1458.93)</f>
        <v>1458.93</v>
      </c>
      <c r="M64" s="2">
        <f>IFERROR(__xludf.DUMMYFUNCTION("""COMPUTED_VALUE"""),45730.66666666667)</f>
        <v>45730.66667</v>
      </c>
      <c r="N64" s="1">
        <f>IFERROR(__xludf.DUMMYFUNCTION("""COMPUTED_VALUE"""),4.4553568E7)</f>
        <v>44553568</v>
      </c>
    </row>
    <row r="65">
      <c r="A65" s="2">
        <f>IFERROR(__xludf.DUMMYFUNCTION("""COMPUTED_VALUE"""),45737.66666666667)</f>
        <v>45737.66667</v>
      </c>
      <c r="B65" s="1">
        <f>IFERROR(__xludf.DUMMYFUNCTION("""COMPUTED_VALUE"""),1454.1)</f>
        <v>1454.1</v>
      </c>
      <c r="D65" s="2">
        <f>IFERROR(__xludf.DUMMYFUNCTION("""COMPUTED_VALUE"""),45737.66666666667)</f>
        <v>45737.66667</v>
      </c>
      <c r="E65" s="1">
        <f>IFERROR(__xludf.DUMMYFUNCTION("""COMPUTED_VALUE"""),1492.46)</f>
        <v>1492.46</v>
      </c>
      <c r="G65" s="2">
        <f>IFERROR(__xludf.DUMMYFUNCTION("""COMPUTED_VALUE"""),45737.66666666667)</f>
        <v>45737.66667</v>
      </c>
      <c r="H65" s="1">
        <f>IFERROR(__xludf.DUMMYFUNCTION("""COMPUTED_VALUE"""),1416.95)</f>
        <v>1416.95</v>
      </c>
      <c r="J65" s="2">
        <f>IFERROR(__xludf.DUMMYFUNCTION("""COMPUTED_VALUE"""),45737.66666666667)</f>
        <v>45737.66667</v>
      </c>
      <c r="K65" s="1">
        <f>IFERROR(__xludf.DUMMYFUNCTION("""COMPUTED_VALUE"""),1468.27)</f>
        <v>1468.27</v>
      </c>
      <c r="M65" s="2">
        <f>IFERROR(__xludf.DUMMYFUNCTION("""COMPUTED_VALUE"""),45737.66666666667)</f>
        <v>45737.66667</v>
      </c>
      <c r="N65" s="1">
        <f>IFERROR(__xludf.DUMMYFUNCTION("""COMPUTED_VALUE"""),5.2239107E7)</f>
        <v>52239107</v>
      </c>
    </row>
    <row r="66">
      <c r="A66" s="2">
        <f>IFERROR(__xludf.DUMMYFUNCTION("""COMPUTED_VALUE"""),45744.66666666667)</f>
        <v>45744.66667</v>
      </c>
      <c r="B66" s="1">
        <f>IFERROR(__xludf.DUMMYFUNCTION("""COMPUTED_VALUE"""),1483.1)</f>
        <v>1483.1</v>
      </c>
      <c r="D66" s="2">
        <f>IFERROR(__xludf.DUMMYFUNCTION("""COMPUTED_VALUE"""),45744.66666666667)</f>
        <v>45744.66667</v>
      </c>
      <c r="E66" s="1">
        <f>IFERROR(__xludf.DUMMYFUNCTION("""COMPUTED_VALUE"""),1517.37)</f>
        <v>1517.37</v>
      </c>
      <c r="G66" s="2">
        <f>IFERROR(__xludf.DUMMYFUNCTION("""COMPUTED_VALUE"""),45744.66666666667)</f>
        <v>45744.66667</v>
      </c>
      <c r="H66" s="1">
        <f>IFERROR(__xludf.DUMMYFUNCTION("""COMPUTED_VALUE"""),1453.11)</f>
        <v>1453.11</v>
      </c>
      <c r="J66" s="2">
        <f>IFERROR(__xludf.DUMMYFUNCTION("""COMPUTED_VALUE"""),45744.66666666667)</f>
        <v>45744.66667</v>
      </c>
      <c r="K66" s="1">
        <f>IFERROR(__xludf.DUMMYFUNCTION("""COMPUTED_VALUE"""),1454.17)</f>
        <v>1454.17</v>
      </c>
      <c r="M66" s="2">
        <f>IFERROR(__xludf.DUMMYFUNCTION("""COMPUTED_VALUE"""),45744.66666666667)</f>
        <v>45744.66667</v>
      </c>
      <c r="N66" s="1">
        <f>IFERROR(__xludf.DUMMYFUNCTION("""COMPUTED_VALUE"""),3.9698998E7)</f>
        <v>39698998</v>
      </c>
    </row>
    <row r="67">
      <c r="A67" s="2">
        <f>IFERROR(__xludf.DUMMYFUNCTION("""COMPUTED_VALUE"""),45751.66666666667)</f>
        <v>45751.66667</v>
      </c>
      <c r="B67" s="1">
        <f>IFERROR(__xludf.DUMMYFUNCTION("""COMPUTED_VALUE"""),1441.99)</f>
        <v>1441.99</v>
      </c>
      <c r="D67" s="2">
        <f>IFERROR(__xludf.DUMMYFUNCTION("""COMPUTED_VALUE"""),45751.66666666667)</f>
        <v>45751.66667</v>
      </c>
      <c r="E67" s="1">
        <f>IFERROR(__xludf.DUMMYFUNCTION("""COMPUTED_VALUE"""),1510.5)</f>
        <v>1510.5</v>
      </c>
      <c r="G67" s="2">
        <f>IFERROR(__xludf.DUMMYFUNCTION("""COMPUTED_VALUE"""),45751.66666666667)</f>
        <v>45751.66667</v>
      </c>
      <c r="H67" s="1">
        <f>IFERROR(__xludf.DUMMYFUNCTION("""COMPUTED_VALUE"""),1247.65)</f>
        <v>1247.65</v>
      </c>
      <c r="J67" s="2">
        <f>IFERROR(__xludf.DUMMYFUNCTION("""COMPUTED_VALUE"""),45751.66666666667)</f>
        <v>45751.66667</v>
      </c>
      <c r="K67" s="1">
        <f>IFERROR(__xludf.DUMMYFUNCTION("""COMPUTED_VALUE"""),1317.56)</f>
        <v>1317.56</v>
      </c>
      <c r="M67" s="2">
        <f>IFERROR(__xludf.DUMMYFUNCTION("""COMPUTED_VALUE"""),45751.66666666667)</f>
        <v>45751.66667</v>
      </c>
      <c r="N67" s="1">
        <f>IFERROR(__xludf.DUMMYFUNCTION("""COMPUTED_VALUE"""),5.046823E7)</f>
        <v>50468230</v>
      </c>
    </row>
    <row r="68">
      <c r="A68" s="2">
        <f>IFERROR(__xludf.DUMMYFUNCTION("""COMPUTED_VALUE"""),45758.66666666667)</f>
        <v>45758.66667</v>
      </c>
      <c r="B68" s="1">
        <f>IFERROR(__xludf.DUMMYFUNCTION("""COMPUTED_VALUE"""),1318.31)</f>
        <v>1318.31</v>
      </c>
      <c r="D68" s="2">
        <f>IFERROR(__xludf.DUMMYFUNCTION("""COMPUTED_VALUE"""),45758.66666666667)</f>
        <v>45758.66667</v>
      </c>
      <c r="E68" s="1">
        <f>IFERROR(__xludf.DUMMYFUNCTION("""COMPUTED_VALUE"""),1463.21)</f>
        <v>1463.21</v>
      </c>
      <c r="G68" s="2">
        <f>IFERROR(__xludf.DUMMYFUNCTION("""COMPUTED_VALUE"""),45758.66666666667)</f>
        <v>45758.66667</v>
      </c>
      <c r="H68" s="1">
        <f>IFERROR(__xludf.DUMMYFUNCTION("""COMPUTED_VALUE"""),1259.54)</f>
        <v>1259.54</v>
      </c>
      <c r="J68" s="2">
        <f>IFERROR(__xludf.DUMMYFUNCTION("""COMPUTED_VALUE"""),45758.66666666667)</f>
        <v>45758.66667</v>
      </c>
      <c r="K68" s="1">
        <f>IFERROR(__xludf.DUMMYFUNCTION("""COMPUTED_VALUE"""),1329.47)</f>
        <v>1329.47</v>
      </c>
      <c r="M68" s="2">
        <f>IFERROR(__xludf.DUMMYFUNCTION("""COMPUTED_VALUE"""),45758.66666666667)</f>
        <v>45758.66667</v>
      </c>
      <c r="N68" s="1">
        <f>IFERROR(__xludf.DUMMYFUNCTION("""COMPUTED_VALUE"""),6.4712331E7)</f>
        <v>64712331</v>
      </c>
    </row>
    <row r="69">
      <c r="A69" s="2">
        <f>IFERROR(__xludf.DUMMYFUNCTION("""COMPUTED_VALUE"""),45764.66666666667)</f>
        <v>45764.66667</v>
      </c>
      <c r="B69" s="1">
        <f>IFERROR(__xludf.DUMMYFUNCTION("""COMPUTED_VALUE"""),1339.7)</f>
        <v>1339.7</v>
      </c>
      <c r="D69" s="2">
        <f>IFERROR(__xludf.DUMMYFUNCTION("""COMPUTED_VALUE"""),45764.66666666667)</f>
        <v>45764.66667</v>
      </c>
      <c r="E69" s="1">
        <f>IFERROR(__xludf.DUMMYFUNCTION("""COMPUTED_VALUE"""),1369.78)</f>
        <v>1369.78</v>
      </c>
      <c r="G69" s="2">
        <f>IFERROR(__xludf.DUMMYFUNCTION("""COMPUTED_VALUE"""),45764.66666666667)</f>
        <v>45764.66667</v>
      </c>
      <c r="H69" s="1">
        <f>IFERROR(__xludf.DUMMYFUNCTION("""COMPUTED_VALUE"""),1269.38)</f>
        <v>1269.38</v>
      </c>
      <c r="J69" s="2">
        <f>IFERROR(__xludf.DUMMYFUNCTION("""COMPUTED_VALUE"""),45764.66666666667)</f>
        <v>45764.66667</v>
      </c>
      <c r="K69" s="1">
        <f>IFERROR(__xludf.DUMMYFUNCTION("""COMPUTED_VALUE"""),1335.07)</f>
        <v>1335.07</v>
      </c>
      <c r="M69" s="2">
        <f>IFERROR(__xludf.DUMMYFUNCTION("""COMPUTED_VALUE"""),45764.66666666667)</f>
        <v>45764.66667</v>
      </c>
      <c r="N69" s="1">
        <f>IFERROR(__xludf.DUMMYFUNCTION("""COMPUTED_VALUE"""),3.1636076E7)</f>
        <v>31636076</v>
      </c>
    </row>
    <row r="70">
      <c r="A70" s="2">
        <f>IFERROR(__xludf.DUMMYFUNCTION("""COMPUTED_VALUE"""),45772.66666666667)</f>
        <v>45772.66667</v>
      </c>
      <c r="B70" s="1">
        <f>IFERROR(__xludf.DUMMYFUNCTION("""COMPUTED_VALUE"""),1317.25)</f>
        <v>1317.25</v>
      </c>
      <c r="D70" s="2">
        <f>IFERROR(__xludf.DUMMYFUNCTION("""COMPUTED_VALUE"""),45772.66666666667)</f>
        <v>45772.66667</v>
      </c>
      <c r="E70" s="1">
        <f>IFERROR(__xludf.DUMMYFUNCTION("""COMPUTED_VALUE"""),1437.71)</f>
        <v>1437.71</v>
      </c>
      <c r="G70" s="2">
        <f>IFERROR(__xludf.DUMMYFUNCTION("""COMPUTED_VALUE"""),45772.66666666667)</f>
        <v>45772.66667</v>
      </c>
      <c r="H70" s="1">
        <f>IFERROR(__xludf.DUMMYFUNCTION("""COMPUTED_VALUE"""),1244.48)</f>
        <v>1244.48</v>
      </c>
      <c r="J70" s="2">
        <f>IFERROR(__xludf.DUMMYFUNCTION("""COMPUTED_VALUE"""),45772.66666666667)</f>
        <v>45772.66667</v>
      </c>
      <c r="K70" s="1">
        <f>IFERROR(__xludf.DUMMYFUNCTION("""COMPUTED_VALUE"""),1262.2)</f>
        <v>1262.2</v>
      </c>
      <c r="M70" s="2">
        <f>IFERROR(__xludf.DUMMYFUNCTION("""COMPUTED_VALUE"""),45772.66666666667)</f>
        <v>45772.66667</v>
      </c>
      <c r="N70" s="1">
        <f>IFERROR(__xludf.DUMMYFUNCTION("""COMPUTED_VALUE"""),5.8239251E7)</f>
        <v>58239251</v>
      </c>
    </row>
    <row r="71">
      <c r="A71" s="2">
        <f>IFERROR(__xludf.DUMMYFUNCTION("""COMPUTED_VALUE"""),45779.66666666667)</f>
        <v>45779.66667</v>
      </c>
      <c r="B71" s="1">
        <f>IFERROR(__xludf.DUMMYFUNCTION("""COMPUTED_VALUE"""),1263.24)</f>
        <v>1263.24</v>
      </c>
      <c r="D71" s="2">
        <f>IFERROR(__xludf.DUMMYFUNCTION("""COMPUTED_VALUE"""),45779.66666666667)</f>
        <v>45779.66667</v>
      </c>
      <c r="E71" s="1">
        <f>IFERROR(__xludf.DUMMYFUNCTION("""COMPUTED_VALUE"""),1370.39)</f>
        <v>1370.39</v>
      </c>
      <c r="G71" s="2">
        <f>IFERROR(__xludf.DUMMYFUNCTION("""COMPUTED_VALUE"""),45779.66666666667)</f>
        <v>45779.66667</v>
      </c>
      <c r="H71" s="1">
        <f>IFERROR(__xludf.DUMMYFUNCTION("""COMPUTED_VALUE"""),1250.89)</f>
        <v>1250.89</v>
      </c>
      <c r="J71" s="2">
        <f>IFERROR(__xludf.DUMMYFUNCTION("""COMPUTED_VALUE"""),45779.66666666667)</f>
        <v>45779.66667</v>
      </c>
      <c r="K71" s="1">
        <f>IFERROR(__xludf.DUMMYFUNCTION("""COMPUTED_VALUE"""),1354.62)</f>
        <v>1354.62</v>
      </c>
      <c r="M71" s="2">
        <f>IFERROR(__xludf.DUMMYFUNCTION("""COMPUTED_VALUE"""),45779.66666666667)</f>
        <v>45779.66667</v>
      </c>
      <c r="N71" s="1">
        <f>IFERROR(__xludf.DUMMYFUNCTION("""COMPUTED_VALUE"""),6.0966941E7)</f>
        <v>60966941</v>
      </c>
    </row>
    <row r="72">
      <c r="A72" s="2">
        <f>IFERROR(__xludf.DUMMYFUNCTION("""COMPUTED_VALUE"""),45786.66666666667)</f>
        <v>45786.66667</v>
      </c>
      <c r="B72" s="1">
        <f>IFERROR(__xludf.DUMMYFUNCTION("""COMPUTED_VALUE"""),1347.11)</f>
        <v>1347.11</v>
      </c>
      <c r="D72" s="2">
        <f>IFERROR(__xludf.DUMMYFUNCTION("""COMPUTED_VALUE"""),45786.66666666667)</f>
        <v>45786.66667</v>
      </c>
      <c r="E72" s="1">
        <f>IFERROR(__xludf.DUMMYFUNCTION("""COMPUTED_VALUE"""),1393.66)</f>
        <v>1393.66</v>
      </c>
      <c r="G72" s="2">
        <f>IFERROR(__xludf.DUMMYFUNCTION("""COMPUTED_VALUE"""),45786.66666666667)</f>
        <v>45786.66667</v>
      </c>
      <c r="H72" s="1">
        <f>IFERROR(__xludf.DUMMYFUNCTION("""COMPUTED_VALUE"""),1313.05)</f>
        <v>1313.05</v>
      </c>
      <c r="J72" s="2">
        <f>IFERROR(__xludf.DUMMYFUNCTION("""COMPUTED_VALUE"""),45786.66666666667)</f>
        <v>45786.66667</v>
      </c>
      <c r="K72" s="1">
        <f>IFERROR(__xludf.DUMMYFUNCTION("""COMPUTED_VALUE"""),1362.93)</f>
        <v>1362.93</v>
      </c>
      <c r="M72" s="2">
        <f>IFERROR(__xludf.DUMMYFUNCTION("""COMPUTED_VALUE"""),45786.66666666667)</f>
        <v>45786.66667</v>
      </c>
      <c r="N72" s="1">
        <f>IFERROR(__xludf.DUMMYFUNCTION("""COMPUTED_VALUE"""),3.8738888E7)</f>
        <v>38738888</v>
      </c>
    </row>
    <row r="73">
      <c r="A73" s="2">
        <f>IFERROR(__xludf.DUMMYFUNCTION("""COMPUTED_VALUE"""),45793.66666666667)</f>
        <v>45793.66667</v>
      </c>
      <c r="B73" s="1">
        <f>IFERROR(__xludf.DUMMYFUNCTION("""COMPUTED_VALUE"""),1434.66)</f>
        <v>1434.66</v>
      </c>
      <c r="D73" s="2">
        <f>IFERROR(__xludf.DUMMYFUNCTION("""COMPUTED_VALUE"""),45793.66666666667)</f>
        <v>45793.66667</v>
      </c>
      <c r="E73" s="1">
        <f>IFERROR(__xludf.DUMMYFUNCTION("""COMPUTED_VALUE"""),1536.29)</f>
        <v>1536.29</v>
      </c>
      <c r="G73" s="2">
        <f>IFERROR(__xludf.DUMMYFUNCTION("""COMPUTED_VALUE"""),45793.66666666667)</f>
        <v>45793.66667</v>
      </c>
      <c r="H73" s="1">
        <f>IFERROR(__xludf.DUMMYFUNCTION("""COMPUTED_VALUE"""),1434.66)</f>
        <v>1434.66</v>
      </c>
      <c r="J73" s="2">
        <f>IFERROR(__xludf.DUMMYFUNCTION("""COMPUTED_VALUE"""),45793.66666666667)</f>
        <v>45793.66667</v>
      </c>
      <c r="K73" s="1">
        <f>IFERROR(__xludf.DUMMYFUNCTION("""COMPUTED_VALUE"""),1494.22)</f>
        <v>1494.22</v>
      </c>
      <c r="M73" s="2">
        <f>IFERROR(__xludf.DUMMYFUNCTION("""COMPUTED_VALUE"""),45793.66666666667)</f>
        <v>45793.66667</v>
      </c>
      <c r="N73" s="1">
        <f>IFERROR(__xludf.DUMMYFUNCTION("""COMPUTED_VALUE"""),5.1144588E7)</f>
        <v>51144588</v>
      </c>
    </row>
    <row r="74">
      <c r="A74" s="2">
        <f>IFERROR(__xludf.DUMMYFUNCTION("""COMPUTED_VALUE"""),45800.66666666667)</f>
        <v>45800.66667</v>
      </c>
      <c r="B74" s="1">
        <f>IFERROR(__xludf.DUMMYFUNCTION("""COMPUTED_VALUE"""),1475.31)</f>
        <v>1475.31</v>
      </c>
      <c r="D74" s="2">
        <f>IFERROR(__xludf.DUMMYFUNCTION("""COMPUTED_VALUE"""),45800.66666666667)</f>
        <v>45800.66667</v>
      </c>
      <c r="E74" s="1">
        <f>IFERROR(__xludf.DUMMYFUNCTION("""COMPUTED_VALUE"""),1491.66)</f>
        <v>1491.66</v>
      </c>
      <c r="G74" s="2">
        <f>IFERROR(__xludf.DUMMYFUNCTION("""COMPUTED_VALUE"""),45800.66666666667)</f>
        <v>45800.66667</v>
      </c>
      <c r="H74" s="1">
        <f>IFERROR(__xludf.DUMMYFUNCTION("""COMPUTED_VALUE"""),1377.74)</f>
        <v>1377.74</v>
      </c>
      <c r="J74" s="2">
        <f>IFERROR(__xludf.DUMMYFUNCTION("""COMPUTED_VALUE"""),45800.66666666667)</f>
        <v>45800.66667</v>
      </c>
      <c r="K74" s="1">
        <f>IFERROR(__xludf.DUMMYFUNCTION("""COMPUTED_VALUE"""),1394.65)</f>
        <v>1394.65</v>
      </c>
      <c r="M74" s="2">
        <f>IFERROR(__xludf.DUMMYFUNCTION("""COMPUTED_VALUE"""),45800.66666666667)</f>
        <v>45800.66667</v>
      </c>
      <c r="N74" s="1">
        <f>IFERROR(__xludf.DUMMYFUNCTION("""COMPUTED_VALUE"""),3.3928049E7)</f>
        <v>33928049</v>
      </c>
    </row>
    <row r="75">
      <c r="A75" s="2">
        <f>IFERROR(__xludf.DUMMYFUNCTION("""COMPUTED_VALUE"""),45807.66666666667)</f>
        <v>45807.66667</v>
      </c>
      <c r="B75" s="1">
        <f>IFERROR(__xludf.DUMMYFUNCTION("""COMPUTED_VALUE"""),1410.91)</f>
        <v>1410.91</v>
      </c>
      <c r="D75" s="2">
        <f>IFERROR(__xludf.DUMMYFUNCTION("""COMPUTED_VALUE"""),45807.66666666667)</f>
        <v>45807.66667</v>
      </c>
      <c r="E75" s="1">
        <f>IFERROR(__xludf.DUMMYFUNCTION("""COMPUTED_VALUE"""),1432.09)</f>
        <v>1432.09</v>
      </c>
      <c r="G75" s="2">
        <f>IFERROR(__xludf.DUMMYFUNCTION("""COMPUTED_VALUE"""),45807.66666666667)</f>
        <v>45807.66667</v>
      </c>
      <c r="H75" s="1">
        <f>IFERROR(__xludf.DUMMYFUNCTION("""COMPUTED_VALUE"""),1380.59)</f>
        <v>1380.59</v>
      </c>
      <c r="J75" s="2">
        <f>IFERROR(__xludf.DUMMYFUNCTION("""COMPUTED_VALUE"""),45807.66666666667)</f>
        <v>45807.66667</v>
      </c>
      <c r="K75" s="1">
        <f>IFERROR(__xludf.DUMMYFUNCTION("""COMPUTED_VALUE"""),1389.61)</f>
        <v>1389.61</v>
      </c>
      <c r="M75" s="2">
        <f>IFERROR(__xludf.DUMMYFUNCTION("""COMPUTED_VALUE"""),45807.66666666667)</f>
        <v>45807.66667</v>
      </c>
      <c r="N75" s="1">
        <f>IFERROR(__xludf.DUMMYFUNCTION("""COMPUTED_VALUE"""),3.0309804E7)</f>
        <v>30309804</v>
      </c>
    </row>
    <row r="76">
      <c r="A76" s="2">
        <f>IFERROR(__xludf.DUMMYFUNCTION("""COMPUTED_VALUE"""),45814.66666666667)</f>
        <v>45814.66667</v>
      </c>
      <c r="B76" s="1">
        <f>IFERROR(__xludf.DUMMYFUNCTION("""COMPUTED_VALUE"""),1401.42)</f>
        <v>1401.42</v>
      </c>
      <c r="D76" s="2">
        <f>IFERROR(__xludf.DUMMYFUNCTION("""COMPUTED_VALUE"""),45814.66666666667)</f>
        <v>45814.66667</v>
      </c>
      <c r="E76" s="1">
        <f>IFERROR(__xludf.DUMMYFUNCTION("""COMPUTED_VALUE"""),1419.41)</f>
        <v>1419.41</v>
      </c>
      <c r="G76" s="2">
        <f>IFERROR(__xludf.DUMMYFUNCTION("""COMPUTED_VALUE"""),45814.66666666667)</f>
        <v>45814.66667</v>
      </c>
      <c r="H76" s="1">
        <f>IFERROR(__xludf.DUMMYFUNCTION("""COMPUTED_VALUE"""),1360.82)</f>
        <v>1360.82</v>
      </c>
      <c r="J76" s="2">
        <f>IFERROR(__xludf.DUMMYFUNCTION("""COMPUTED_VALUE"""),45814.66666666667)</f>
        <v>45814.66667</v>
      </c>
      <c r="K76" s="1">
        <f>IFERROR(__xludf.DUMMYFUNCTION("""COMPUTED_VALUE"""),1398.78)</f>
        <v>1398.78</v>
      </c>
      <c r="M76" s="2">
        <f>IFERROR(__xludf.DUMMYFUNCTION("""COMPUTED_VALUE"""),45814.66666666667)</f>
        <v>45814.66667</v>
      </c>
      <c r="N76" s="1">
        <f>IFERROR(__xludf.DUMMYFUNCTION("""COMPUTED_VALUE"""),3.4089578E7)</f>
        <v>34089578</v>
      </c>
    </row>
    <row r="77">
      <c r="A77" s="2">
        <f>IFERROR(__xludf.DUMMYFUNCTION("""COMPUTED_VALUE"""),45821.66666666667)</f>
        <v>45821.66667</v>
      </c>
      <c r="B77" s="1">
        <f>IFERROR(__xludf.DUMMYFUNCTION("""COMPUTED_VALUE"""),1407.11)</f>
        <v>1407.11</v>
      </c>
      <c r="D77" s="2">
        <f>IFERROR(__xludf.DUMMYFUNCTION("""COMPUTED_VALUE"""),45821.66666666667)</f>
        <v>45821.66667</v>
      </c>
      <c r="E77" s="1">
        <f>IFERROR(__xludf.DUMMYFUNCTION("""COMPUTED_VALUE"""),1468.08)</f>
        <v>1468.08</v>
      </c>
      <c r="G77" s="2">
        <f>IFERROR(__xludf.DUMMYFUNCTION("""COMPUTED_VALUE"""),45821.66666666667)</f>
        <v>45821.66667</v>
      </c>
      <c r="H77" s="1">
        <f>IFERROR(__xludf.DUMMYFUNCTION("""COMPUTED_VALUE"""),1384.74)</f>
        <v>1384.74</v>
      </c>
      <c r="J77" s="2">
        <f>IFERROR(__xludf.DUMMYFUNCTION("""COMPUTED_VALUE"""),45821.66666666667)</f>
        <v>45821.66667</v>
      </c>
      <c r="K77" s="1">
        <f>IFERROR(__xludf.DUMMYFUNCTION("""COMPUTED_VALUE"""),1399.41)</f>
        <v>1399.41</v>
      </c>
      <c r="M77" s="2">
        <f>IFERROR(__xludf.DUMMYFUNCTION("""COMPUTED_VALUE"""),45821.66666666667)</f>
        <v>45821.66667</v>
      </c>
      <c r="N77" s="1">
        <f>IFERROR(__xludf.DUMMYFUNCTION("""COMPUTED_VALUE"""),3.5717033E7)</f>
        <v>35717033</v>
      </c>
    </row>
    <row r="78">
      <c r="A78" s="2">
        <f>IFERROR(__xludf.DUMMYFUNCTION("""COMPUTED_VALUE"""),45828.66666666667)</f>
        <v>45828.66667</v>
      </c>
      <c r="B78" s="1">
        <f>IFERROR(__xludf.DUMMYFUNCTION("""COMPUTED_VALUE"""),1408.96)</f>
        <v>1408.96</v>
      </c>
      <c r="D78" s="2">
        <f>IFERROR(__xludf.DUMMYFUNCTION("""COMPUTED_VALUE"""),45828.66666666667)</f>
        <v>45828.66667</v>
      </c>
      <c r="E78" s="1">
        <f>IFERROR(__xludf.DUMMYFUNCTION("""COMPUTED_VALUE"""),1424.36)</f>
        <v>1424.36</v>
      </c>
      <c r="G78" s="2">
        <f>IFERROR(__xludf.DUMMYFUNCTION("""COMPUTED_VALUE"""),45828.66666666667)</f>
        <v>45828.66667</v>
      </c>
      <c r="H78" s="1">
        <f>IFERROR(__xludf.DUMMYFUNCTION("""COMPUTED_VALUE"""),1376.05)</f>
        <v>1376.05</v>
      </c>
      <c r="J78" s="2">
        <f>IFERROR(__xludf.DUMMYFUNCTION("""COMPUTED_VALUE"""),45828.66666666667)</f>
        <v>45828.66667</v>
      </c>
      <c r="K78" s="1">
        <f>IFERROR(__xludf.DUMMYFUNCTION("""COMPUTED_VALUE"""),1381.35)</f>
        <v>1381.35</v>
      </c>
      <c r="M78" s="2">
        <f>IFERROR(__xludf.DUMMYFUNCTION("""COMPUTED_VALUE"""),45828.66666666667)</f>
        <v>45828.66667</v>
      </c>
      <c r="N78" s="1">
        <f>IFERROR(__xludf.DUMMYFUNCTION("""COMPUTED_VALUE"""),3.1756557E7)</f>
        <v>31756557</v>
      </c>
    </row>
    <row r="79">
      <c r="A79" s="2">
        <f>IFERROR(__xludf.DUMMYFUNCTION("""COMPUTED_VALUE"""),45835.66666666667)</f>
        <v>45835.66667</v>
      </c>
      <c r="B79" s="1">
        <f>IFERROR(__xludf.DUMMYFUNCTION("""COMPUTED_VALUE"""),1375.35)</f>
        <v>1375.35</v>
      </c>
      <c r="D79" s="2">
        <f>IFERROR(__xludf.DUMMYFUNCTION("""COMPUTED_VALUE"""),45835.66666666667)</f>
        <v>45835.66667</v>
      </c>
      <c r="E79" s="1">
        <f>IFERROR(__xludf.DUMMYFUNCTION("""COMPUTED_VALUE"""),1454.64)</f>
        <v>1454.64</v>
      </c>
      <c r="G79" s="2">
        <f>IFERROR(__xludf.DUMMYFUNCTION("""COMPUTED_VALUE"""),45835.66666666667)</f>
        <v>45835.66667</v>
      </c>
      <c r="H79" s="1">
        <f>IFERROR(__xludf.DUMMYFUNCTION("""COMPUTED_VALUE"""),1373.52)</f>
        <v>1373.52</v>
      </c>
      <c r="J79" s="2">
        <f>IFERROR(__xludf.DUMMYFUNCTION("""COMPUTED_VALUE"""),45835.66666666667)</f>
        <v>45835.66667</v>
      </c>
      <c r="K79" s="1">
        <f>IFERROR(__xludf.DUMMYFUNCTION("""COMPUTED_VALUE"""),1452.26)</f>
        <v>1452.26</v>
      </c>
      <c r="M79" s="2">
        <f>IFERROR(__xludf.DUMMYFUNCTION("""COMPUTED_VALUE"""),45835.66666666667)</f>
        <v>45835.66667</v>
      </c>
      <c r="N79" s="1">
        <f>IFERROR(__xludf.DUMMYFUNCTION("""COMPUTED_VALUE"""),4.379747E7)</f>
        <v>43797470</v>
      </c>
    </row>
    <row r="80">
      <c r="A80" s="2">
        <f>IFERROR(__xludf.DUMMYFUNCTION("""COMPUTED_VALUE"""),45841.54166666667)</f>
        <v>45841.54167</v>
      </c>
      <c r="B80" s="1">
        <f>IFERROR(__xludf.DUMMYFUNCTION("""COMPUTED_VALUE"""),1453.36)</f>
        <v>1453.36</v>
      </c>
      <c r="D80" s="2">
        <f>IFERROR(__xludf.DUMMYFUNCTION("""COMPUTED_VALUE"""),45841.54166666667)</f>
        <v>45841.54167</v>
      </c>
      <c r="E80" s="1">
        <f>IFERROR(__xludf.DUMMYFUNCTION("""COMPUTED_VALUE"""),1535.09)</f>
        <v>1535.09</v>
      </c>
      <c r="G80" s="2">
        <f>IFERROR(__xludf.DUMMYFUNCTION("""COMPUTED_VALUE"""),45841.54166666667)</f>
        <v>45841.54167</v>
      </c>
      <c r="H80" s="1">
        <f>IFERROR(__xludf.DUMMYFUNCTION("""COMPUTED_VALUE"""),1429.35)</f>
        <v>1429.35</v>
      </c>
      <c r="J80" s="2">
        <f>IFERROR(__xludf.DUMMYFUNCTION("""COMPUTED_VALUE"""),45841.54166666667)</f>
        <v>45841.54167</v>
      </c>
      <c r="K80" s="1">
        <f>IFERROR(__xludf.DUMMYFUNCTION("""COMPUTED_VALUE"""),1520.34)</f>
        <v>1520.34</v>
      </c>
      <c r="M80" s="2">
        <f>IFERROR(__xludf.DUMMYFUNCTION("""COMPUTED_VALUE"""),45841.54166666667)</f>
        <v>45841.54167</v>
      </c>
      <c r="N80" s="1">
        <f>IFERROR(__xludf.DUMMYFUNCTION("""COMPUTED_VALUE"""),3.037761E7)</f>
        <v>30377610</v>
      </c>
    </row>
    <row r="81">
      <c r="A81" s="2">
        <f>IFERROR(__xludf.DUMMYFUNCTION("""COMPUTED_VALUE"""),45849.66666666667)</f>
        <v>45849.66667</v>
      </c>
      <c r="B81" s="1">
        <f>IFERROR(__xludf.DUMMYFUNCTION("""COMPUTED_VALUE"""),1511.4)</f>
        <v>1511.4</v>
      </c>
      <c r="D81" s="2">
        <f>IFERROR(__xludf.DUMMYFUNCTION("""COMPUTED_VALUE"""),45849.66666666667)</f>
        <v>45849.66667</v>
      </c>
      <c r="E81" s="1">
        <f>IFERROR(__xludf.DUMMYFUNCTION("""COMPUTED_VALUE"""),1557.59)</f>
        <v>1557.59</v>
      </c>
      <c r="G81" s="2">
        <f>IFERROR(__xludf.DUMMYFUNCTION("""COMPUTED_VALUE"""),45849.66666666667)</f>
        <v>45849.66667</v>
      </c>
      <c r="H81" s="1">
        <f>IFERROR(__xludf.DUMMYFUNCTION("""COMPUTED_VALUE"""),1464.98)</f>
        <v>1464.98</v>
      </c>
      <c r="J81" s="2">
        <f>IFERROR(__xludf.DUMMYFUNCTION("""COMPUTED_VALUE"""),45849.66666666667)</f>
        <v>45849.66667</v>
      </c>
      <c r="K81" s="1">
        <f>IFERROR(__xludf.DUMMYFUNCTION("""COMPUTED_VALUE"""),1512.45)</f>
        <v>1512.45</v>
      </c>
      <c r="M81" s="2">
        <f>IFERROR(__xludf.DUMMYFUNCTION("""COMPUTED_VALUE"""),45849.66666666667)</f>
        <v>45849.66667</v>
      </c>
      <c r="N81" s="1">
        <f>IFERROR(__xludf.DUMMYFUNCTION("""COMPUTED_VALUE"""),3.3904506E7)</f>
        <v>33904506</v>
      </c>
    </row>
    <row r="82">
      <c r="A82" s="2">
        <f>IFERROR(__xludf.DUMMYFUNCTION("""COMPUTED_VALUE"""),45856.66666666667)</f>
        <v>45856.66667</v>
      </c>
      <c r="B82" s="1">
        <f>IFERROR(__xludf.DUMMYFUNCTION("""COMPUTED_VALUE"""),1505.33)</f>
        <v>1505.33</v>
      </c>
      <c r="D82" s="2">
        <f>IFERROR(__xludf.DUMMYFUNCTION("""COMPUTED_VALUE"""),45856.66666666667)</f>
        <v>45856.66667</v>
      </c>
      <c r="E82" s="1">
        <f>IFERROR(__xludf.DUMMYFUNCTION("""COMPUTED_VALUE"""),1507.52)</f>
        <v>1507.52</v>
      </c>
      <c r="G82" s="2">
        <f>IFERROR(__xludf.DUMMYFUNCTION("""COMPUTED_VALUE"""),45856.66666666667)</f>
        <v>45856.66667</v>
      </c>
      <c r="H82" s="1">
        <f>IFERROR(__xludf.DUMMYFUNCTION("""COMPUTED_VALUE"""),1439.39)</f>
        <v>1439.39</v>
      </c>
      <c r="J82" s="2">
        <f>IFERROR(__xludf.DUMMYFUNCTION("""COMPUTED_VALUE"""),45856.66666666667)</f>
        <v>45856.66667</v>
      </c>
      <c r="K82" s="1">
        <f>IFERROR(__xludf.DUMMYFUNCTION("""COMPUTED_VALUE"""),1459.02)</f>
        <v>1459.02</v>
      </c>
      <c r="M82" s="2">
        <f>IFERROR(__xludf.DUMMYFUNCTION("""COMPUTED_VALUE"""),45856.66666666667)</f>
        <v>45856.66667</v>
      </c>
      <c r="N82" s="1">
        <f>IFERROR(__xludf.DUMMYFUNCTION("""COMPUTED_VALUE"""),3.4560954E7)</f>
        <v>34560954</v>
      </c>
    </row>
    <row r="83">
      <c r="A83" s="2">
        <f>IFERROR(__xludf.DUMMYFUNCTION("""COMPUTED_VALUE"""),45863.66666666667)</f>
        <v>45863.66667</v>
      </c>
      <c r="B83" s="1">
        <f>IFERROR(__xludf.DUMMYFUNCTION("""COMPUTED_VALUE"""),1462.04)</f>
        <v>1462.04</v>
      </c>
      <c r="D83" s="2">
        <f>IFERROR(__xludf.DUMMYFUNCTION("""COMPUTED_VALUE"""),45863.66666666667)</f>
        <v>45863.66667</v>
      </c>
      <c r="E83" s="1">
        <f>IFERROR(__xludf.DUMMYFUNCTION("""COMPUTED_VALUE"""),1577.75)</f>
        <v>1577.75</v>
      </c>
      <c r="G83" s="2">
        <f>IFERROR(__xludf.DUMMYFUNCTION("""COMPUTED_VALUE"""),45863.66666666667)</f>
        <v>45863.66667</v>
      </c>
      <c r="H83" s="1">
        <f>IFERROR(__xludf.DUMMYFUNCTION("""COMPUTED_VALUE"""),1456.95)</f>
        <v>1456.95</v>
      </c>
      <c r="J83" s="2">
        <f>IFERROR(__xludf.DUMMYFUNCTION("""COMPUTED_VALUE"""),45863.66666666667)</f>
        <v>45863.66667</v>
      </c>
      <c r="K83" s="1">
        <f>IFERROR(__xludf.DUMMYFUNCTION("""COMPUTED_VALUE"""),1524.58)</f>
        <v>1524.58</v>
      </c>
      <c r="M83" s="2">
        <f>IFERROR(__xludf.DUMMYFUNCTION("""COMPUTED_VALUE"""),45863.66666666667)</f>
        <v>45863.66667</v>
      </c>
      <c r="N83" s="1">
        <f>IFERROR(__xludf.DUMMYFUNCTION("""COMPUTED_VALUE"""),4.5414155E7)</f>
        <v>45414155</v>
      </c>
    </row>
    <row r="84">
      <c r="A84" s="2">
        <f>IFERROR(__xludf.DUMMYFUNCTION("""COMPUTED_VALUE"""),45870.66666666667)</f>
        <v>45870.66667</v>
      </c>
      <c r="B84" s="1">
        <f>IFERROR(__xludf.DUMMYFUNCTION("""COMPUTED_VALUE"""),1525.17)</f>
        <v>1525.17</v>
      </c>
      <c r="D84" s="2">
        <f>IFERROR(__xludf.DUMMYFUNCTION("""COMPUTED_VALUE"""),45870.66666666667)</f>
        <v>45870.66667</v>
      </c>
      <c r="E84" s="1">
        <f>IFERROR(__xludf.DUMMYFUNCTION("""COMPUTED_VALUE"""),1526.44)</f>
        <v>1526.44</v>
      </c>
      <c r="G84" s="2">
        <f>IFERROR(__xludf.DUMMYFUNCTION("""COMPUTED_VALUE"""),45870.66666666667)</f>
        <v>45870.66667</v>
      </c>
      <c r="H84" s="1">
        <f>IFERROR(__xludf.DUMMYFUNCTION("""COMPUTED_VALUE"""),1333.94)</f>
        <v>1333.94</v>
      </c>
      <c r="J84" s="2">
        <f>IFERROR(__xludf.DUMMYFUNCTION("""COMPUTED_VALUE"""),45870.66666666667)</f>
        <v>45870.66667</v>
      </c>
      <c r="K84" s="1">
        <f>IFERROR(__xludf.DUMMYFUNCTION("""COMPUTED_VALUE"""),1336.19)</f>
        <v>1336.19</v>
      </c>
      <c r="M84" s="2">
        <f>IFERROR(__xludf.DUMMYFUNCTION("""COMPUTED_VALUE"""),45870.66666666667)</f>
        <v>45870.66667</v>
      </c>
      <c r="N84" s="1">
        <f>IFERROR(__xludf.DUMMYFUNCTION("""COMPUTED_VALUE"""),5.9053534E7)</f>
        <v>59053534</v>
      </c>
    </row>
    <row r="85">
      <c r="A85" s="2">
        <f>IFERROR(__xludf.DUMMYFUNCTION("""COMPUTED_VALUE"""),45877.66666666667)</f>
        <v>45877.66667</v>
      </c>
      <c r="B85" s="1">
        <f>IFERROR(__xludf.DUMMYFUNCTION("""COMPUTED_VALUE"""),1339.05)</f>
        <v>1339.05</v>
      </c>
      <c r="D85" s="2">
        <f>IFERROR(__xludf.DUMMYFUNCTION("""COMPUTED_VALUE"""),45877.66666666667)</f>
        <v>45877.66667</v>
      </c>
      <c r="E85" s="1">
        <f>IFERROR(__xludf.DUMMYFUNCTION("""COMPUTED_VALUE"""),1402.48)</f>
        <v>1402.48</v>
      </c>
      <c r="G85" s="2">
        <f>IFERROR(__xludf.DUMMYFUNCTION("""COMPUTED_VALUE"""),45877.66666666667)</f>
        <v>45877.66667</v>
      </c>
      <c r="H85" s="1">
        <f>IFERROR(__xludf.DUMMYFUNCTION("""COMPUTED_VALUE"""),1333.88)</f>
        <v>1333.88</v>
      </c>
      <c r="J85" s="2">
        <f>IFERROR(__xludf.DUMMYFUNCTION("""COMPUTED_VALUE"""),45877.66666666667)</f>
        <v>45877.66667</v>
      </c>
      <c r="K85" s="1">
        <f>IFERROR(__xludf.DUMMYFUNCTION("""COMPUTED_VALUE"""),1342.29)</f>
        <v>1342.29</v>
      </c>
      <c r="M85" s="2">
        <f>IFERROR(__xludf.DUMMYFUNCTION("""COMPUTED_VALUE"""),45877.66666666667)</f>
        <v>45877.66667</v>
      </c>
      <c r="N85" s="1">
        <f>IFERROR(__xludf.DUMMYFUNCTION("""COMPUTED_VALUE"""),3.3902738E7)</f>
        <v>33902738</v>
      </c>
    </row>
    <row r="86">
      <c r="A86" s="2">
        <f>IFERROR(__xludf.DUMMYFUNCTION("""COMPUTED_VALUE"""),45884.66666666667)</f>
        <v>45884.66667</v>
      </c>
      <c r="B86" s="1">
        <f>IFERROR(__xludf.DUMMYFUNCTION("""COMPUTED_VALUE"""),1343.59)</f>
        <v>1343.59</v>
      </c>
      <c r="D86" s="2">
        <f>IFERROR(__xludf.DUMMYFUNCTION("""COMPUTED_VALUE"""),45884.66666666667)</f>
        <v>45884.66667</v>
      </c>
      <c r="E86" s="1">
        <f>IFERROR(__xludf.DUMMYFUNCTION("""COMPUTED_VALUE"""),1436.53)</f>
        <v>1436.53</v>
      </c>
      <c r="G86" s="2">
        <f>IFERROR(__xludf.DUMMYFUNCTION("""COMPUTED_VALUE"""),45884.66666666667)</f>
        <v>45884.66667</v>
      </c>
      <c r="H86" s="1">
        <f>IFERROR(__xludf.DUMMYFUNCTION("""COMPUTED_VALUE"""),1314.44)</f>
        <v>1314.44</v>
      </c>
      <c r="J86" s="2">
        <f>IFERROR(__xludf.DUMMYFUNCTION("""COMPUTED_VALUE"""),45884.66666666667)</f>
        <v>45884.66667</v>
      </c>
      <c r="K86" s="1">
        <f>IFERROR(__xludf.DUMMYFUNCTION("""COMPUTED_VALUE"""),1401.52)</f>
        <v>1401.52</v>
      </c>
      <c r="M86" s="2">
        <f>IFERROR(__xludf.DUMMYFUNCTION("""COMPUTED_VALUE"""),45884.66666666667)</f>
        <v>45884.66667</v>
      </c>
      <c r="N86" s="1">
        <f>IFERROR(__xludf.DUMMYFUNCTION("""COMPUTED_VALUE"""),3.5357943E7)</f>
        <v>35357943</v>
      </c>
    </row>
    <row r="87">
      <c r="A87" s="2">
        <f>IFERROR(__xludf.DUMMYFUNCTION("""COMPUTED_VALUE"""),45891.66666666667)</f>
        <v>45891.66667</v>
      </c>
      <c r="B87" s="1">
        <f>IFERROR(__xludf.DUMMYFUNCTION("""COMPUTED_VALUE"""),1402.1)</f>
        <v>1402.1</v>
      </c>
      <c r="D87" s="2">
        <f>IFERROR(__xludf.DUMMYFUNCTION("""COMPUTED_VALUE"""),45891.66666666667)</f>
        <v>45891.66667</v>
      </c>
      <c r="E87" s="1">
        <f>IFERROR(__xludf.DUMMYFUNCTION("""COMPUTED_VALUE"""),1493.35)</f>
        <v>1493.35</v>
      </c>
      <c r="G87" s="2">
        <f>IFERROR(__xludf.DUMMYFUNCTION("""COMPUTED_VALUE"""),45891.66666666667)</f>
        <v>45891.66667</v>
      </c>
      <c r="H87" s="1">
        <f>IFERROR(__xludf.DUMMYFUNCTION("""COMPUTED_VALUE"""),1369.31)</f>
        <v>1369.31</v>
      </c>
      <c r="J87" s="2">
        <f>IFERROR(__xludf.DUMMYFUNCTION("""COMPUTED_VALUE"""),45891.66666666667)</f>
        <v>45891.66667</v>
      </c>
      <c r="K87" s="1">
        <f>IFERROR(__xludf.DUMMYFUNCTION("""COMPUTED_VALUE"""),1484.7)</f>
        <v>1484.7</v>
      </c>
      <c r="M87" s="2">
        <f>IFERROR(__xludf.DUMMYFUNCTION("""COMPUTED_VALUE"""),45891.66666666667)</f>
        <v>45891.66667</v>
      </c>
      <c r="N87" s="1">
        <f>IFERROR(__xludf.DUMMYFUNCTION("""COMPUTED_VALUE"""),3.7072718E7)</f>
        <v>37072718</v>
      </c>
    </row>
    <row r="88">
      <c r="A88" s="2">
        <f>IFERROR(__xludf.DUMMYFUNCTION("""COMPUTED_VALUE"""),45898.66666666667)</f>
        <v>45898.66667</v>
      </c>
      <c r="B88" s="1">
        <f>IFERROR(__xludf.DUMMYFUNCTION("""COMPUTED_VALUE"""),1480.84)</f>
        <v>1480.84</v>
      </c>
      <c r="D88" s="2">
        <f>IFERROR(__xludf.DUMMYFUNCTION("""COMPUTED_VALUE"""),45898.66666666667)</f>
        <v>45898.66667</v>
      </c>
      <c r="E88" s="1">
        <f>IFERROR(__xludf.DUMMYFUNCTION("""COMPUTED_VALUE"""),1480.84)</f>
        <v>1480.84</v>
      </c>
      <c r="G88" s="2">
        <f>IFERROR(__xludf.DUMMYFUNCTION("""COMPUTED_VALUE"""),45898.66666666667)</f>
        <v>45898.66667</v>
      </c>
      <c r="H88" s="1">
        <f>IFERROR(__xludf.DUMMYFUNCTION("""COMPUTED_VALUE"""),1390.27)</f>
        <v>1390.27</v>
      </c>
      <c r="J88" s="2">
        <f>IFERROR(__xludf.DUMMYFUNCTION("""COMPUTED_VALUE"""),45898.66666666667)</f>
        <v>45898.66667</v>
      </c>
      <c r="K88" s="1">
        <f>IFERROR(__xludf.DUMMYFUNCTION("""COMPUTED_VALUE"""),1413.33)</f>
        <v>1413.33</v>
      </c>
      <c r="M88" s="2">
        <f>IFERROR(__xludf.DUMMYFUNCTION("""COMPUTED_VALUE"""),45898.66666666667)</f>
        <v>45898.66667</v>
      </c>
      <c r="N88" s="1">
        <f>IFERROR(__xludf.DUMMYFUNCTION("""COMPUTED_VALUE"""),3.9432302E7)</f>
        <v>39432302</v>
      </c>
    </row>
    <row r="89">
      <c r="A89" s="2">
        <f>IFERROR(__xludf.DUMMYFUNCTION("""COMPUTED_VALUE"""),45905.66666666667)</f>
        <v>45905.66667</v>
      </c>
      <c r="B89" s="1">
        <f>IFERROR(__xludf.DUMMYFUNCTION("""COMPUTED_VALUE"""),1394.4)</f>
        <v>1394.4</v>
      </c>
      <c r="D89" s="2">
        <f>IFERROR(__xludf.DUMMYFUNCTION("""COMPUTED_VALUE"""),45905.66666666667)</f>
        <v>45905.66667</v>
      </c>
      <c r="E89" s="1">
        <f>IFERROR(__xludf.DUMMYFUNCTION("""COMPUTED_VALUE"""),1451.72)</f>
        <v>1451.72</v>
      </c>
      <c r="G89" s="2">
        <f>IFERROR(__xludf.DUMMYFUNCTION("""COMPUTED_VALUE"""),45905.66666666667)</f>
        <v>45905.66667</v>
      </c>
      <c r="H89" s="1">
        <f>IFERROR(__xludf.DUMMYFUNCTION("""COMPUTED_VALUE"""),1349.34)</f>
        <v>1349.34</v>
      </c>
      <c r="J89" s="2">
        <f>IFERROR(__xludf.DUMMYFUNCTION("""COMPUTED_VALUE"""),45905.66666666667)</f>
        <v>45905.66667</v>
      </c>
      <c r="K89" s="1">
        <f>IFERROR(__xludf.DUMMYFUNCTION("""COMPUTED_VALUE"""),1419.09)</f>
        <v>1419.09</v>
      </c>
      <c r="M89" s="2">
        <f>IFERROR(__xludf.DUMMYFUNCTION("""COMPUTED_VALUE"""),45905.66666666667)</f>
        <v>45905.66667</v>
      </c>
      <c r="N89" s="1">
        <f>IFERROR(__xludf.DUMMYFUNCTION("""COMPUTED_VALUE"""),2.9270379E7)</f>
        <v>29270379</v>
      </c>
    </row>
    <row r="90">
      <c r="A90" s="2">
        <f>IFERROR(__xludf.DUMMYFUNCTION("""COMPUTED_VALUE"""),45912.66666666667)</f>
        <v>45912.66667</v>
      </c>
      <c r="B90" s="1">
        <f>IFERROR(__xludf.DUMMYFUNCTION("""COMPUTED_VALUE"""),1420.18)</f>
        <v>1420.18</v>
      </c>
      <c r="D90" s="2">
        <f>IFERROR(__xludf.DUMMYFUNCTION("""COMPUTED_VALUE"""),45912.66666666667)</f>
        <v>45912.66667</v>
      </c>
      <c r="E90" s="1">
        <f>IFERROR(__xludf.DUMMYFUNCTION("""COMPUTED_VALUE"""),1425.19)</f>
        <v>1425.19</v>
      </c>
      <c r="G90" s="2">
        <f>IFERROR(__xludf.DUMMYFUNCTION("""COMPUTED_VALUE"""),45912.66666666667)</f>
        <v>45912.66667</v>
      </c>
      <c r="H90" s="1">
        <f>IFERROR(__xludf.DUMMYFUNCTION("""COMPUTED_VALUE"""),1368.13)</f>
        <v>1368.13</v>
      </c>
      <c r="J90" s="2">
        <f>IFERROR(__xludf.DUMMYFUNCTION("""COMPUTED_VALUE"""),45912.66666666667)</f>
        <v>45912.66667</v>
      </c>
      <c r="K90" s="1">
        <f>IFERROR(__xludf.DUMMYFUNCTION("""COMPUTED_VALUE"""),1381.36)</f>
        <v>1381.36</v>
      </c>
      <c r="M90" s="2">
        <f>IFERROR(__xludf.DUMMYFUNCTION("""COMPUTED_VALUE"""),45912.66666666667)</f>
        <v>45912.66667</v>
      </c>
      <c r="N90" s="1">
        <f>IFERROR(__xludf.DUMMYFUNCTION("""COMPUTED_VALUE"""),3.2098035E7)</f>
        <v>32098035</v>
      </c>
    </row>
    <row r="91">
      <c r="A91" s="2">
        <f>IFERROR(__xludf.DUMMYFUNCTION("""COMPUTED_VALUE"""),45919.66666666667)</f>
        <v>45919.66667</v>
      </c>
      <c r="B91" s="1">
        <f>IFERROR(__xludf.DUMMYFUNCTION("""COMPUTED_VALUE"""),1383.03)</f>
        <v>1383.03</v>
      </c>
      <c r="D91" s="2">
        <f>IFERROR(__xludf.DUMMYFUNCTION("""COMPUTED_VALUE"""),45919.66666666667)</f>
        <v>45919.66667</v>
      </c>
      <c r="E91" s="1">
        <f>IFERROR(__xludf.DUMMYFUNCTION("""COMPUTED_VALUE"""),1434.39)</f>
        <v>1434.39</v>
      </c>
      <c r="G91" s="2">
        <f>IFERROR(__xludf.DUMMYFUNCTION("""COMPUTED_VALUE"""),45919.66666666667)</f>
        <v>45919.66667</v>
      </c>
      <c r="H91" s="1">
        <f>IFERROR(__xludf.DUMMYFUNCTION("""COMPUTED_VALUE"""),1347.37)</f>
        <v>1347.37</v>
      </c>
      <c r="J91" s="2">
        <f>IFERROR(__xludf.DUMMYFUNCTION("""COMPUTED_VALUE"""),45919.66666666667)</f>
        <v>45919.66667</v>
      </c>
      <c r="K91" s="1">
        <f>IFERROR(__xludf.DUMMYFUNCTION("""COMPUTED_VALUE"""),1351.62)</f>
        <v>1351.62</v>
      </c>
      <c r="M91" s="2">
        <f>IFERROR(__xludf.DUMMYFUNCTION("""COMPUTED_VALUE"""),45919.66666666667)</f>
        <v>45919.66667</v>
      </c>
      <c r="N91" s="1">
        <f>IFERROR(__xludf.DUMMYFUNCTION("""COMPUTED_VALUE"""),4.4715193E7)</f>
        <v>44715193</v>
      </c>
    </row>
  </sheetData>
  <drawing r:id="rId1"/>
</worksheet>
</file>