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IFERROR(__xludf.DUMMYFUNCTION("GOOGLEFINANCE(""DJUSTL"", ""open"", DATE(2024,1,1), TODAY(), ""WEEKLY"")"),"Date")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IFERROR(__xludf.DUMMYFUNCTION("GOOGLEFINANCE(""DJUSTL"", ""high"", DATE(2024,1,1), TODAY(), ""WEEKLY"")"),"Date")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IFERROR(__xludf.DUMMYFUNCTION("GOOGLEFINANCE(""DJUSTL"", ""low"", DATE(2024,1,1), TODAY(), ""WEEKLY"")"),"Date")</f>
        <v>Date</v>
      </c>
      <c r="H1" s="1" t="str">
        <f>IFERROR(__xludf.DUMMYFUNCTION("""COMPUTED_VALUE"""),"Low")</f>
        <v>Low</v>
      </c>
      <c r="J1" s="1" t="str">
        <f>IFERROR(__xludf.DUMMYFUNCTION("GOOGLEFINANCE(""DJUSTL"", ""close"", DATE(2024,1,1), TODAY(), ""WEEKLY"")"),"Date")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IFERROR(__xludf.DUMMYFUNCTION("GOOGLEFINANCE(""DJUSTL"", ""volume"", DATE(2024,1,1), TODAY(), ""WEEKLY"")"),"Date")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IFERROR(__xludf.DUMMYFUNCTION("""COMPUTED_VALUE"""),45296.66666666667)</f>
        <v>45296.66667</v>
      </c>
      <c r="B2" s="1">
        <f>IFERROR(__xludf.DUMMYFUNCTION("""COMPUTED_VALUE"""),133.77)</f>
        <v>133.77</v>
      </c>
      <c r="D2" s="2">
        <f>IFERROR(__xludf.DUMMYFUNCTION("""COMPUTED_VALUE"""),45296.66666666667)</f>
        <v>45296.66667</v>
      </c>
      <c r="E2" s="1">
        <f>IFERROR(__xludf.DUMMYFUNCTION("""COMPUTED_VALUE"""),139.99)</f>
        <v>139.99</v>
      </c>
      <c r="G2" s="2">
        <f>IFERROR(__xludf.DUMMYFUNCTION("""COMPUTED_VALUE"""),45296.66666666667)</f>
        <v>45296.66667</v>
      </c>
      <c r="H2" s="1">
        <f>IFERROR(__xludf.DUMMYFUNCTION("""COMPUTED_VALUE"""),133.77)</f>
        <v>133.77</v>
      </c>
      <c r="J2" s="2">
        <f>IFERROR(__xludf.DUMMYFUNCTION("""COMPUTED_VALUE"""),45296.66666666667)</f>
        <v>45296.66667</v>
      </c>
      <c r="K2" s="1">
        <f>IFERROR(__xludf.DUMMYFUNCTION("""COMPUTED_VALUE"""),139.76)</f>
        <v>139.76</v>
      </c>
      <c r="M2" s="2">
        <f>IFERROR(__xludf.DUMMYFUNCTION("""COMPUTED_VALUE"""),45296.66666666667)</f>
        <v>45296.66667</v>
      </c>
      <c r="N2" s="1">
        <f>IFERROR(__xludf.DUMMYFUNCTION("""COMPUTED_VALUE"""),2.80845569E8)</f>
        <v>280845569</v>
      </c>
    </row>
    <row r="3">
      <c r="A3" s="2">
        <f>IFERROR(__xludf.DUMMYFUNCTION("""COMPUTED_VALUE"""),45303.66666666667)</f>
        <v>45303.66667</v>
      </c>
      <c r="B3" s="1">
        <f>IFERROR(__xludf.DUMMYFUNCTION("""COMPUTED_VALUE"""),139.75)</f>
        <v>139.75</v>
      </c>
      <c r="D3" s="2">
        <f>IFERROR(__xludf.DUMMYFUNCTION("""COMPUTED_VALUE"""),45303.66666666667)</f>
        <v>45303.66667</v>
      </c>
      <c r="E3" s="1">
        <f>IFERROR(__xludf.DUMMYFUNCTION("""COMPUTED_VALUE"""),139.83)</f>
        <v>139.83</v>
      </c>
      <c r="G3" s="2">
        <f>IFERROR(__xludf.DUMMYFUNCTION("""COMPUTED_VALUE"""),45303.66666666667)</f>
        <v>45303.66667</v>
      </c>
      <c r="H3" s="1">
        <f>IFERROR(__xludf.DUMMYFUNCTION("""COMPUTED_VALUE"""),131.97)</f>
        <v>131.97</v>
      </c>
      <c r="J3" s="2">
        <f>IFERROR(__xludf.DUMMYFUNCTION("""COMPUTED_VALUE"""),45303.66666666667)</f>
        <v>45303.66667</v>
      </c>
      <c r="K3" s="1">
        <f>IFERROR(__xludf.DUMMYFUNCTION("""COMPUTED_VALUE"""),134.36)</f>
        <v>134.36</v>
      </c>
      <c r="M3" s="2">
        <f>IFERROR(__xludf.DUMMYFUNCTION("""COMPUTED_VALUE"""),45303.66666666667)</f>
        <v>45303.66667</v>
      </c>
      <c r="N3" s="1">
        <f>IFERROR(__xludf.DUMMYFUNCTION("""COMPUTED_VALUE"""),3.31472232E8)</f>
        <v>331472232</v>
      </c>
    </row>
    <row r="4">
      <c r="A4" s="2">
        <f>IFERROR(__xludf.DUMMYFUNCTION("""COMPUTED_VALUE"""),45310.66666666667)</f>
        <v>45310.66667</v>
      </c>
      <c r="B4" s="1">
        <f>IFERROR(__xludf.DUMMYFUNCTION("""COMPUTED_VALUE"""),134.16)</f>
        <v>134.16</v>
      </c>
      <c r="D4" s="2">
        <f>IFERROR(__xludf.DUMMYFUNCTION("""COMPUTED_VALUE"""),45310.66666666667)</f>
        <v>45310.66667</v>
      </c>
      <c r="E4" s="1">
        <f>IFERROR(__xludf.DUMMYFUNCTION("""COMPUTED_VALUE"""),136.98)</f>
        <v>136.98</v>
      </c>
      <c r="G4" s="2">
        <f>IFERROR(__xludf.DUMMYFUNCTION("""COMPUTED_VALUE"""),45310.66666666667)</f>
        <v>45310.66667</v>
      </c>
      <c r="H4" s="1">
        <f>IFERROR(__xludf.DUMMYFUNCTION("""COMPUTED_VALUE"""),133.47)</f>
        <v>133.47</v>
      </c>
      <c r="J4" s="2">
        <f>IFERROR(__xludf.DUMMYFUNCTION("""COMPUTED_VALUE"""),45310.66666666667)</f>
        <v>45310.66667</v>
      </c>
      <c r="K4" s="1">
        <f>IFERROR(__xludf.DUMMYFUNCTION("""COMPUTED_VALUE"""),136.49)</f>
        <v>136.49</v>
      </c>
      <c r="M4" s="2">
        <f>IFERROR(__xludf.DUMMYFUNCTION("""COMPUTED_VALUE"""),45310.66666666667)</f>
        <v>45310.66667</v>
      </c>
      <c r="N4" s="1">
        <f>IFERROR(__xludf.DUMMYFUNCTION("""COMPUTED_VALUE"""),2.82023295E8)</f>
        <v>282023295</v>
      </c>
    </row>
    <row r="5">
      <c r="A5" s="2">
        <f>IFERROR(__xludf.DUMMYFUNCTION("""COMPUTED_VALUE"""),45317.66666666667)</f>
        <v>45317.66667</v>
      </c>
      <c r="B5" s="1">
        <f>IFERROR(__xludf.DUMMYFUNCTION("""COMPUTED_VALUE"""),136.89)</f>
        <v>136.89</v>
      </c>
      <c r="D5" s="2">
        <f>IFERROR(__xludf.DUMMYFUNCTION("""COMPUTED_VALUE"""),45317.66666666667)</f>
        <v>45317.66667</v>
      </c>
      <c r="E5" s="1">
        <f>IFERROR(__xludf.DUMMYFUNCTION("""COMPUTED_VALUE"""),143.31)</f>
        <v>143.31</v>
      </c>
      <c r="G5" s="2">
        <f>IFERROR(__xludf.DUMMYFUNCTION("""COMPUTED_VALUE"""),45317.66666666667)</f>
        <v>45317.66667</v>
      </c>
      <c r="H5" s="1">
        <f>IFERROR(__xludf.DUMMYFUNCTION("""COMPUTED_VALUE"""),136.42)</f>
        <v>136.42</v>
      </c>
      <c r="J5" s="2">
        <f>IFERROR(__xludf.DUMMYFUNCTION("""COMPUTED_VALUE"""),45317.66666666667)</f>
        <v>45317.66667</v>
      </c>
      <c r="K5" s="1">
        <f>IFERROR(__xludf.DUMMYFUNCTION("""COMPUTED_VALUE"""),142.46)</f>
        <v>142.46</v>
      </c>
      <c r="M5" s="2">
        <f>IFERROR(__xludf.DUMMYFUNCTION("""COMPUTED_VALUE"""),45317.66666666667)</f>
        <v>45317.66667</v>
      </c>
      <c r="N5" s="1">
        <f>IFERROR(__xludf.DUMMYFUNCTION("""COMPUTED_VALUE"""),4.65875755E8)</f>
        <v>465875755</v>
      </c>
    </row>
    <row r="6">
      <c r="A6" s="2">
        <f>IFERROR(__xludf.DUMMYFUNCTION("""COMPUTED_VALUE"""),45324.66666666667)</f>
        <v>45324.66667</v>
      </c>
      <c r="B6" s="1">
        <f>IFERROR(__xludf.DUMMYFUNCTION("""COMPUTED_VALUE"""),141.91)</f>
        <v>141.91</v>
      </c>
      <c r="D6" s="2">
        <f>IFERROR(__xludf.DUMMYFUNCTION("""COMPUTED_VALUE"""),45324.66666666667)</f>
        <v>45324.66667</v>
      </c>
      <c r="E6" s="1">
        <f>IFERROR(__xludf.DUMMYFUNCTION("""COMPUTED_VALUE"""),145.11)</f>
        <v>145.11</v>
      </c>
      <c r="G6" s="2">
        <f>IFERROR(__xludf.DUMMYFUNCTION("""COMPUTED_VALUE"""),45324.66666666667)</f>
        <v>45324.66667</v>
      </c>
      <c r="H6" s="1">
        <f>IFERROR(__xludf.DUMMYFUNCTION("""COMPUTED_VALUE"""),140.47)</f>
        <v>140.47</v>
      </c>
      <c r="J6" s="2">
        <f>IFERROR(__xludf.DUMMYFUNCTION("""COMPUTED_VALUE"""),45324.66666666667)</f>
        <v>45324.66667</v>
      </c>
      <c r="K6" s="1">
        <f>IFERROR(__xludf.DUMMYFUNCTION("""COMPUTED_VALUE"""),143.33)</f>
        <v>143.33</v>
      </c>
      <c r="M6" s="2">
        <f>IFERROR(__xludf.DUMMYFUNCTION("""COMPUTED_VALUE"""),45324.66666666667)</f>
        <v>45324.66667</v>
      </c>
      <c r="N6" s="1">
        <f>IFERROR(__xludf.DUMMYFUNCTION("""COMPUTED_VALUE"""),3.91888326E8)</f>
        <v>391888326</v>
      </c>
    </row>
    <row r="7">
      <c r="A7" s="2">
        <f>IFERROR(__xludf.DUMMYFUNCTION("""COMPUTED_VALUE"""),45331.66666666667)</f>
        <v>45331.66667</v>
      </c>
      <c r="B7" s="1">
        <f>IFERROR(__xludf.DUMMYFUNCTION("""COMPUTED_VALUE"""),142.79)</f>
        <v>142.79</v>
      </c>
      <c r="D7" s="2">
        <f>IFERROR(__xludf.DUMMYFUNCTION("""COMPUTED_VALUE"""),45331.66666666667)</f>
        <v>45331.66667</v>
      </c>
      <c r="E7" s="1">
        <f>IFERROR(__xludf.DUMMYFUNCTION("""COMPUTED_VALUE"""),142.79)</f>
        <v>142.79</v>
      </c>
      <c r="G7" s="2">
        <f>IFERROR(__xludf.DUMMYFUNCTION("""COMPUTED_VALUE"""),45331.66666666667)</f>
        <v>45331.66667</v>
      </c>
      <c r="H7" s="1">
        <f>IFERROR(__xludf.DUMMYFUNCTION("""COMPUTED_VALUE"""),135.37)</f>
        <v>135.37</v>
      </c>
      <c r="J7" s="2">
        <f>IFERROR(__xludf.DUMMYFUNCTION("""COMPUTED_VALUE"""),45331.66666666667)</f>
        <v>45331.66667</v>
      </c>
      <c r="K7" s="1">
        <f>IFERROR(__xludf.DUMMYFUNCTION("""COMPUTED_VALUE"""),136.99)</f>
        <v>136.99</v>
      </c>
      <c r="M7" s="2">
        <f>IFERROR(__xludf.DUMMYFUNCTION("""COMPUTED_VALUE"""),45331.66666666667)</f>
        <v>45331.66667</v>
      </c>
      <c r="N7" s="1">
        <f>IFERROR(__xludf.DUMMYFUNCTION("""COMPUTED_VALUE"""),3.29804163E8)</f>
        <v>329804163</v>
      </c>
    </row>
    <row r="8">
      <c r="A8" s="2">
        <f>IFERROR(__xludf.DUMMYFUNCTION("""COMPUTED_VALUE"""),45338.66666666667)</f>
        <v>45338.66667</v>
      </c>
      <c r="B8" s="1">
        <f>IFERROR(__xludf.DUMMYFUNCTION("""COMPUTED_VALUE"""),137.01)</f>
        <v>137.01</v>
      </c>
      <c r="D8" s="2">
        <f>IFERROR(__xludf.DUMMYFUNCTION("""COMPUTED_VALUE"""),45338.66666666667)</f>
        <v>45338.66667</v>
      </c>
      <c r="E8" s="1">
        <f>IFERROR(__xludf.DUMMYFUNCTION("""COMPUTED_VALUE"""),139.19)</f>
        <v>139.19</v>
      </c>
      <c r="G8" s="2">
        <f>IFERROR(__xludf.DUMMYFUNCTION("""COMPUTED_VALUE"""),45338.66666666667)</f>
        <v>45338.66667</v>
      </c>
      <c r="H8" s="1">
        <f>IFERROR(__xludf.DUMMYFUNCTION("""COMPUTED_VALUE"""),136.34)</f>
        <v>136.34</v>
      </c>
      <c r="J8" s="2">
        <f>IFERROR(__xludf.DUMMYFUNCTION("""COMPUTED_VALUE"""),45338.66666666667)</f>
        <v>45338.66667</v>
      </c>
      <c r="K8" s="1">
        <f>IFERROR(__xludf.DUMMYFUNCTION("""COMPUTED_VALUE"""),138.15)</f>
        <v>138.15</v>
      </c>
      <c r="M8" s="2">
        <f>IFERROR(__xludf.DUMMYFUNCTION("""COMPUTED_VALUE"""),45338.66666666667)</f>
        <v>45338.66667</v>
      </c>
      <c r="N8" s="1">
        <f>IFERROR(__xludf.DUMMYFUNCTION("""COMPUTED_VALUE"""),2.35687632E8)</f>
        <v>235687632</v>
      </c>
    </row>
    <row r="9">
      <c r="A9" s="2">
        <f>IFERROR(__xludf.DUMMYFUNCTION("""COMPUTED_VALUE"""),45345.66666666667)</f>
        <v>45345.66667</v>
      </c>
      <c r="B9" s="1">
        <f>IFERROR(__xludf.DUMMYFUNCTION("""COMPUTED_VALUE"""),138.26)</f>
        <v>138.26</v>
      </c>
      <c r="D9" s="2">
        <f>IFERROR(__xludf.DUMMYFUNCTION("""COMPUTED_VALUE"""),45345.66666666667)</f>
        <v>45345.66667</v>
      </c>
      <c r="E9" s="1">
        <f>IFERROR(__xludf.DUMMYFUNCTION("""COMPUTED_VALUE"""),139.84)</f>
        <v>139.84</v>
      </c>
      <c r="G9" s="2">
        <f>IFERROR(__xludf.DUMMYFUNCTION("""COMPUTED_VALUE"""),45345.66666666667)</f>
        <v>45345.66667</v>
      </c>
      <c r="H9" s="1">
        <f>IFERROR(__xludf.DUMMYFUNCTION("""COMPUTED_VALUE"""),136.76)</f>
        <v>136.76</v>
      </c>
      <c r="J9" s="2">
        <f>IFERROR(__xludf.DUMMYFUNCTION("""COMPUTED_VALUE"""),45345.66666666667)</f>
        <v>45345.66667</v>
      </c>
      <c r="K9" s="1">
        <f>IFERROR(__xludf.DUMMYFUNCTION("""COMPUTED_VALUE"""),138.69)</f>
        <v>138.69</v>
      </c>
      <c r="M9" s="2">
        <f>IFERROR(__xludf.DUMMYFUNCTION("""COMPUTED_VALUE"""),45345.66666666667)</f>
        <v>45345.66667</v>
      </c>
      <c r="N9" s="1">
        <f>IFERROR(__xludf.DUMMYFUNCTION("""COMPUTED_VALUE"""),2.37060089E8)</f>
        <v>237060089</v>
      </c>
    </row>
    <row r="10">
      <c r="A10" s="2">
        <f>IFERROR(__xludf.DUMMYFUNCTION("""COMPUTED_VALUE"""),45352.66666666667)</f>
        <v>45352.66667</v>
      </c>
      <c r="B10" s="1">
        <f>IFERROR(__xludf.DUMMYFUNCTION("""COMPUTED_VALUE"""),138.42)</f>
        <v>138.42</v>
      </c>
      <c r="D10" s="2">
        <f>IFERROR(__xludf.DUMMYFUNCTION("""COMPUTED_VALUE"""),45352.66666666667)</f>
        <v>45352.66667</v>
      </c>
      <c r="E10" s="1">
        <f>IFERROR(__xludf.DUMMYFUNCTION("""COMPUTED_VALUE"""),138.77)</f>
        <v>138.77</v>
      </c>
      <c r="G10" s="2">
        <f>IFERROR(__xludf.DUMMYFUNCTION("""COMPUTED_VALUE"""),45352.66666666667)</f>
        <v>45352.66667</v>
      </c>
      <c r="H10" s="1">
        <f>IFERROR(__xludf.DUMMYFUNCTION("""COMPUTED_VALUE"""),136.1)</f>
        <v>136.1</v>
      </c>
      <c r="J10" s="2">
        <f>IFERROR(__xludf.DUMMYFUNCTION("""COMPUTED_VALUE"""),45352.66666666667)</f>
        <v>45352.66667</v>
      </c>
      <c r="K10" s="1">
        <f>IFERROR(__xludf.DUMMYFUNCTION("""COMPUTED_VALUE"""),138.41)</f>
        <v>138.41</v>
      </c>
      <c r="M10" s="2">
        <f>IFERROR(__xludf.DUMMYFUNCTION("""COMPUTED_VALUE"""),45352.66666666667)</f>
        <v>45352.66667</v>
      </c>
      <c r="N10" s="1">
        <f>IFERROR(__xludf.DUMMYFUNCTION("""COMPUTED_VALUE"""),2.8019514E8)</f>
        <v>280195140</v>
      </c>
    </row>
    <row r="11">
      <c r="A11" s="2">
        <f>IFERROR(__xludf.DUMMYFUNCTION("""COMPUTED_VALUE"""),45359.66666666667)</f>
        <v>45359.66667</v>
      </c>
      <c r="B11" s="1">
        <f>IFERROR(__xludf.DUMMYFUNCTION("""COMPUTED_VALUE"""),137.96)</f>
        <v>137.96</v>
      </c>
      <c r="D11" s="2">
        <f>IFERROR(__xludf.DUMMYFUNCTION("""COMPUTED_VALUE"""),45359.66666666667)</f>
        <v>45359.66667</v>
      </c>
      <c r="E11" s="1">
        <f>IFERROR(__xludf.DUMMYFUNCTION("""COMPUTED_VALUE"""),141.07)</f>
        <v>141.07</v>
      </c>
      <c r="G11" s="2">
        <f>IFERROR(__xludf.DUMMYFUNCTION("""COMPUTED_VALUE"""),45359.66666666667)</f>
        <v>45359.66667</v>
      </c>
      <c r="H11" s="1">
        <f>IFERROR(__xludf.DUMMYFUNCTION("""COMPUTED_VALUE"""),136.63)</f>
        <v>136.63</v>
      </c>
      <c r="J11" s="2">
        <f>IFERROR(__xludf.DUMMYFUNCTION("""COMPUTED_VALUE"""),45359.66666666667)</f>
        <v>45359.66667</v>
      </c>
      <c r="K11" s="1">
        <f>IFERROR(__xludf.DUMMYFUNCTION("""COMPUTED_VALUE"""),138.1)</f>
        <v>138.1</v>
      </c>
      <c r="M11" s="2">
        <f>IFERROR(__xludf.DUMMYFUNCTION("""COMPUTED_VALUE"""),45359.66666666667)</f>
        <v>45359.66667</v>
      </c>
      <c r="N11" s="1">
        <f>IFERROR(__xludf.DUMMYFUNCTION("""COMPUTED_VALUE"""),2.96341006E8)</f>
        <v>296341006</v>
      </c>
    </row>
    <row r="12">
      <c r="A12" s="2">
        <f>IFERROR(__xludf.DUMMYFUNCTION("""COMPUTED_VALUE"""),45366.66666666667)</f>
        <v>45366.66667</v>
      </c>
      <c r="B12" s="1">
        <f>IFERROR(__xludf.DUMMYFUNCTION("""COMPUTED_VALUE"""),138.24)</f>
        <v>138.24</v>
      </c>
      <c r="D12" s="2">
        <f>IFERROR(__xludf.DUMMYFUNCTION("""COMPUTED_VALUE"""),45366.66666666667)</f>
        <v>45366.66667</v>
      </c>
      <c r="E12" s="1">
        <f>IFERROR(__xludf.DUMMYFUNCTION("""COMPUTED_VALUE"""),140.34)</f>
        <v>140.34</v>
      </c>
      <c r="G12" s="2">
        <f>IFERROR(__xludf.DUMMYFUNCTION("""COMPUTED_VALUE"""),45366.66666666667)</f>
        <v>45366.66667</v>
      </c>
      <c r="H12" s="1">
        <f>IFERROR(__xludf.DUMMYFUNCTION("""COMPUTED_VALUE"""),136.5)</f>
        <v>136.5</v>
      </c>
      <c r="J12" s="2">
        <f>IFERROR(__xludf.DUMMYFUNCTION("""COMPUTED_VALUE"""),45366.66666666667)</f>
        <v>45366.66667</v>
      </c>
      <c r="K12" s="1">
        <f>IFERROR(__xludf.DUMMYFUNCTION("""COMPUTED_VALUE"""),137.21)</f>
        <v>137.21</v>
      </c>
      <c r="M12" s="2">
        <f>IFERROR(__xludf.DUMMYFUNCTION("""COMPUTED_VALUE"""),45366.66666666667)</f>
        <v>45366.66667</v>
      </c>
      <c r="N12" s="1">
        <f>IFERROR(__xludf.DUMMYFUNCTION("""COMPUTED_VALUE"""),3.7482371E8)</f>
        <v>374823710</v>
      </c>
    </row>
    <row r="13">
      <c r="A13" s="2">
        <f>IFERROR(__xludf.DUMMYFUNCTION("""COMPUTED_VALUE"""),45373.66666666667)</f>
        <v>45373.66667</v>
      </c>
      <c r="B13" s="1">
        <f>IFERROR(__xludf.DUMMYFUNCTION("""COMPUTED_VALUE"""),137.34)</f>
        <v>137.34</v>
      </c>
      <c r="D13" s="2">
        <f>IFERROR(__xludf.DUMMYFUNCTION("""COMPUTED_VALUE"""),45373.66666666667)</f>
        <v>45373.66667</v>
      </c>
      <c r="E13" s="1">
        <f>IFERROR(__xludf.DUMMYFUNCTION("""COMPUTED_VALUE"""),139.45)</f>
        <v>139.45</v>
      </c>
      <c r="G13" s="2">
        <f>IFERROR(__xludf.DUMMYFUNCTION("""COMPUTED_VALUE"""),45373.66666666667)</f>
        <v>45373.66667</v>
      </c>
      <c r="H13" s="1">
        <f>IFERROR(__xludf.DUMMYFUNCTION("""COMPUTED_VALUE"""),136.21)</f>
        <v>136.21</v>
      </c>
      <c r="J13" s="2">
        <f>IFERROR(__xludf.DUMMYFUNCTION("""COMPUTED_VALUE"""),45373.66666666667)</f>
        <v>45373.66667</v>
      </c>
      <c r="K13" s="1">
        <f>IFERROR(__xludf.DUMMYFUNCTION("""COMPUTED_VALUE"""),138.11)</f>
        <v>138.11</v>
      </c>
      <c r="M13" s="2">
        <f>IFERROR(__xludf.DUMMYFUNCTION("""COMPUTED_VALUE"""),45373.66666666667)</f>
        <v>45373.66667</v>
      </c>
      <c r="N13" s="1">
        <f>IFERROR(__xludf.DUMMYFUNCTION("""COMPUTED_VALUE"""),2.65428406E8)</f>
        <v>265428406</v>
      </c>
    </row>
    <row r="14">
      <c r="A14" s="2">
        <f>IFERROR(__xludf.DUMMYFUNCTION("""COMPUTED_VALUE"""),45379.66666666667)</f>
        <v>45379.66667</v>
      </c>
      <c r="B14" s="1">
        <f>IFERROR(__xludf.DUMMYFUNCTION("""COMPUTED_VALUE"""),138.39)</f>
        <v>138.39</v>
      </c>
      <c r="D14" s="2">
        <f>IFERROR(__xludf.DUMMYFUNCTION("""COMPUTED_VALUE"""),45379.66666666667)</f>
        <v>45379.66667</v>
      </c>
      <c r="E14" s="1">
        <f>IFERROR(__xludf.DUMMYFUNCTION("""COMPUTED_VALUE"""),143.23)</f>
        <v>143.23</v>
      </c>
      <c r="G14" s="2">
        <f>IFERROR(__xludf.DUMMYFUNCTION("""COMPUTED_VALUE"""),45379.66666666667)</f>
        <v>45379.66667</v>
      </c>
      <c r="H14" s="1">
        <f>IFERROR(__xludf.DUMMYFUNCTION("""COMPUTED_VALUE"""),138.37)</f>
        <v>138.37</v>
      </c>
      <c r="J14" s="2">
        <f>IFERROR(__xludf.DUMMYFUNCTION("""COMPUTED_VALUE"""),45379.66666666667)</f>
        <v>45379.66667</v>
      </c>
      <c r="K14" s="1">
        <f>IFERROR(__xludf.DUMMYFUNCTION("""COMPUTED_VALUE"""),142.74)</f>
        <v>142.74</v>
      </c>
      <c r="M14" s="2">
        <f>IFERROR(__xludf.DUMMYFUNCTION("""COMPUTED_VALUE"""),45379.66666666667)</f>
        <v>45379.66667</v>
      </c>
      <c r="N14" s="1">
        <f>IFERROR(__xludf.DUMMYFUNCTION("""COMPUTED_VALUE"""),2.26532814E8)</f>
        <v>226532814</v>
      </c>
    </row>
    <row r="15">
      <c r="A15" s="2">
        <f>IFERROR(__xludf.DUMMYFUNCTION("""COMPUTED_VALUE"""),45387.66666666667)</f>
        <v>45387.66667</v>
      </c>
      <c r="B15" s="1">
        <f>IFERROR(__xludf.DUMMYFUNCTION("""COMPUTED_VALUE"""),141.56)</f>
        <v>141.56</v>
      </c>
      <c r="D15" s="2">
        <f>IFERROR(__xludf.DUMMYFUNCTION("""COMPUTED_VALUE"""),45387.66666666667)</f>
        <v>45387.66667</v>
      </c>
      <c r="E15" s="1">
        <f>IFERROR(__xludf.DUMMYFUNCTION("""COMPUTED_VALUE"""),145.63)</f>
        <v>145.63</v>
      </c>
      <c r="G15" s="2">
        <f>IFERROR(__xludf.DUMMYFUNCTION("""COMPUTED_VALUE"""),45387.66666666667)</f>
        <v>45387.66667</v>
      </c>
      <c r="H15" s="1">
        <f>IFERROR(__xludf.DUMMYFUNCTION("""COMPUTED_VALUE"""),140.79)</f>
        <v>140.79</v>
      </c>
      <c r="J15" s="2">
        <f>IFERROR(__xludf.DUMMYFUNCTION("""COMPUTED_VALUE"""),45387.66666666667)</f>
        <v>45387.66667</v>
      </c>
      <c r="K15" s="1">
        <f>IFERROR(__xludf.DUMMYFUNCTION("""COMPUTED_VALUE"""),141.97)</f>
        <v>141.97</v>
      </c>
      <c r="M15" s="2">
        <f>IFERROR(__xludf.DUMMYFUNCTION("""COMPUTED_VALUE"""),45387.66666666667)</f>
        <v>45387.66667</v>
      </c>
      <c r="N15" s="1">
        <f>IFERROR(__xludf.DUMMYFUNCTION("""COMPUTED_VALUE"""),2.80564624E8)</f>
        <v>280564624</v>
      </c>
    </row>
    <row r="16">
      <c r="A16" s="2">
        <f>IFERROR(__xludf.DUMMYFUNCTION("""COMPUTED_VALUE"""),45394.66666666667)</f>
        <v>45394.66667</v>
      </c>
      <c r="B16" s="1">
        <f>IFERROR(__xludf.DUMMYFUNCTION("""COMPUTED_VALUE"""),141.87)</f>
        <v>141.87</v>
      </c>
      <c r="D16" s="2">
        <f>IFERROR(__xludf.DUMMYFUNCTION("""COMPUTED_VALUE"""),45394.66666666667)</f>
        <v>45394.66667</v>
      </c>
      <c r="E16" s="1">
        <f>IFERROR(__xludf.DUMMYFUNCTION("""COMPUTED_VALUE"""),142.17)</f>
        <v>142.17</v>
      </c>
      <c r="G16" s="2">
        <f>IFERROR(__xludf.DUMMYFUNCTION("""COMPUTED_VALUE"""),45394.66666666667)</f>
        <v>45394.66667</v>
      </c>
      <c r="H16" s="1">
        <f>IFERROR(__xludf.DUMMYFUNCTION("""COMPUTED_VALUE"""),135.12)</f>
        <v>135.12</v>
      </c>
      <c r="J16" s="2">
        <f>IFERROR(__xludf.DUMMYFUNCTION("""COMPUTED_VALUE"""),45394.66666666667)</f>
        <v>45394.66667</v>
      </c>
      <c r="K16" s="1">
        <f>IFERROR(__xludf.DUMMYFUNCTION("""COMPUTED_VALUE"""),135.31)</f>
        <v>135.31</v>
      </c>
      <c r="M16" s="2">
        <f>IFERROR(__xludf.DUMMYFUNCTION("""COMPUTED_VALUE"""),45394.66666666667)</f>
        <v>45394.66667</v>
      </c>
      <c r="N16" s="1">
        <f>IFERROR(__xludf.DUMMYFUNCTION("""COMPUTED_VALUE"""),2.88182234E8)</f>
        <v>288182234</v>
      </c>
    </row>
    <row r="17">
      <c r="A17" s="2">
        <f>IFERROR(__xludf.DUMMYFUNCTION("""COMPUTED_VALUE"""),45401.66666666667)</f>
        <v>45401.66667</v>
      </c>
      <c r="B17" s="1">
        <f>IFERROR(__xludf.DUMMYFUNCTION("""COMPUTED_VALUE"""),136.66)</f>
        <v>136.66</v>
      </c>
      <c r="D17" s="2">
        <f>IFERROR(__xludf.DUMMYFUNCTION("""COMPUTED_VALUE"""),45401.66666666667)</f>
        <v>45401.66667</v>
      </c>
      <c r="E17" s="1">
        <f>IFERROR(__xludf.DUMMYFUNCTION("""COMPUTED_VALUE"""),137.51)</f>
        <v>137.51</v>
      </c>
      <c r="G17" s="2">
        <f>IFERROR(__xludf.DUMMYFUNCTION("""COMPUTED_VALUE"""),45401.66666666667)</f>
        <v>45401.66667</v>
      </c>
      <c r="H17" s="1">
        <f>IFERROR(__xludf.DUMMYFUNCTION("""COMPUTED_VALUE"""),134.02)</f>
        <v>134.02</v>
      </c>
      <c r="J17" s="2">
        <f>IFERROR(__xludf.DUMMYFUNCTION("""COMPUTED_VALUE"""),45401.66666666667)</f>
        <v>45401.66667</v>
      </c>
      <c r="K17" s="1">
        <f>IFERROR(__xludf.DUMMYFUNCTION("""COMPUTED_VALUE"""),137.27)</f>
        <v>137.27</v>
      </c>
      <c r="M17" s="2">
        <f>IFERROR(__xludf.DUMMYFUNCTION("""COMPUTED_VALUE"""),45401.66666666667)</f>
        <v>45401.66667</v>
      </c>
      <c r="N17" s="1">
        <f>IFERROR(__xludf.DUMMYFUNCTION("""COMPUTED_VALUE"""),3.19186295E8)</f>
        <v>319186295</v>
      </c>
    </row>
    <row r="18">
      <c r="A18" s="2">
        <f>IFERROR(__xludf.DUMMYFUNCTION("""COMPUTED_VALUE"""),45408.66666666667)</f>
        <v>45408.66667</v>
      </c>
      <c r="B18" s="1">
        <f>IFERROR(__xludf.DUMMYFUNCTION("""COMPUTED_VALUE"""),138.03)</f>
        <v>138.03</v>
      </c>
      <c r="D18" s="2">
        <f>IFERROR(__xludf.DUMMYFUNCTION("""COMPUTED_VALUE"""),45408.66666666667)</f>
        <v>45408.66667</v>
      </c>
      <c r="E18" s="1">
        <f>IFERROR(__xludf.DUMMYFUNCTION("""COMPUTED_VALUE"""),139.93)</f>
        <v>139.93</v>
      </c>
      <c r="G18" s="2">
        <f>IFERROR(__xludf.DUMMYFUNCTION("""COMPUTED_VALUE"""),45408.66666666667)</f>
        <v>45408.66667</v>
      </c>
      <c r="H18" s="1">
        <f>IFERROR(__xludf.DUMMYFUNCTION("""COMPUTED_VALUE"""),133.71)</f>
        <v>133.71</v>
      </c>
      <c r="J18" s="2">
        <f>IFERROR(__xludf.DUMMYFUNCTION("""COMPUTED_VALUE"""),45408.66666666667)</f>
        <v>45408.66667</v>
      </c>
      <c r="K18" s="1">
        <f>IFERROR(__xludf.DUMMYFUNCTION("""COMPUTED_VALUE"""),137.06)</f>
        <v>137.06</v>
      </c>
      <c r="M18" s="2">
        <f>IFERROR(__xludf.DUMMYFUNCTION("""COMPUTED_VALUE"""),45408.66666666667)</f>
        <v>45408.66667</v>
      </c>
      <c r="N18" s="1">
        <f>IFERROR(__xludf.DUMMYFUNCTION("""COMPUTED_VALUE"""),4.20228825E8)</f>
        <v>420228825</v>
      </c>
    </row>
    <row r="19">
      <c r="A19" s="2">
        <f>IFERROR(__xludf.DUMMYFUNCTION("""COMPUTED_VALUE"""),45415.66666666667)</f>
        <v>45415.66667</v>
      </c>
      <c r="B19" s="1">
        <f>IFERROR(__xludf.DUMMYFUNCTION("""COMPUTED_VALUE"""),138.01)</f>
        <v>138.01</v>
      </c>
      <c r="D19" s="2">
        <f>IFERROR(__xludf.DUMMYFUNCTION("""COMPUTED_VALUE"""),45415.66666666667)</f>
        <v>45415.66667</v>
      </c>
      <c r="E19" s="1">
        <f>IFERROR(__xludf.DUMMYFUNCTION("""COMPUTED_VALUE"""),140.22)</f>
        <v>140.22</v>
      </c>
      <c r="G19" s="2">
        <f>IFERROR(__xludf.DUMMYFUNCTION("""COMPUTED_VALUE"""),45415.66666666667)</f>
        <v>45415.66667</v>
      </c>
      <c r="H19" s="1">
        <f>IFERROR(__xludf.DUMMYFUNCTION("""COMPUTED_VALUE"""),135.85)</f>
        <v>135.85</v>
      </c>
      <c r="J19" s="2">
        <f>IFERROR(__xludf.DUMMYFUNCTION("""COMPUTED_VALUE"""),45415.66666666667)</f>
        <v>45415.66667</v>
      </c>
      <c r="K19" s="1">
        <f>IFERROR(__xludf.DUMMYFUNCTION("""COMPUTED_VALUE"""),136.45)</f>
        <v>136.45</v>
      </c>
      <c r="M19" s="2">
        <f>IFERROR(__xludf.DUMMYFUNCTION("""COMPUTED_VALUE"""),45415.66666666667)</f>
        <v>45415.66667</v>
      </c>
      <c r="N19" s="1">
        <f>IFERROR(__xludf.DUMMYFUNCTION("""COMPUTED_VALUE"""),2.88776922E8)</f>
        <v>288776922</v>
      </c>
    </row>
    <row r="20">
      <c r="A20" s="2">
        <f>IFERROR(__xludf.DUMMYFUNCTION("""COMPUTED_VALUE"""),45422.66666666667)</f>
        <v>45422.66667</v>
      </c>
      <c r="B20" s="1">
        <f>IFERROR(__xludf.DUMMYFUNCTION("""COMPUTED_VALUE"""),136.38)</f>
        <v>136.38</v>
      </c>
      <c r="D20" s="2">
        <f>IFERROR(__xludf.DUMMYFUNCTION("""COMPUTED_VALUE"""),45422.66666666667)</f>
        <v>45422.66667</v>
      </c>
      <c r="E20" s="1">
        <f>IFERROR(__xludf.DUMMYFUNCTION("""COMPUTED_VALUE"""),139.72)</f>
        <v>139.72</v>
      </c>
      <c r="G20" s="2">
        <f>IFERROR(__xludf.DUMMYFUNCTION("""COMPUTED_VALUE"""),45422.66666666667)</f>
        <v>45422.66667</v>
      </c>
      <c r="H20" s="1">
        <f>IFERROR(__xludf.DUMMYFUNCTION("""COMPUTED_VALUE"""),136.38)</f>
        <v>136.38</v>
      </c>
      <c r="J20" s="2">
        <f>IFERROR(__xludf.DUMMYFUNCTION("""COMPUTED_VALUE"""),45422.66666666667)</f>
        <v>45422.66667</v>
      </c>
      <c r="K20" s="1">
        <f>IFERROR(__xludf.DUMMYFUNCTION("""COMPUTED_VALUE"""),139.54)</f>
        <v>139.54</v>
      </c>
      <c r="M20" s="2">
        <f>IFERROR(__xludf.DUMMYFUNCTION("""COMPUTED_VALUE"""),45422.66666666667)</f>
        <v>45422.66667</v>
      </c>
      <c r="N20" s="1">
        <f>IFERROR(__xludf.DUMMYFUNCTION("""COMPUTED_VALUE"""),2.15252621E8)</f>
        <v>215252621</v>
      </c>
    </row>
    <row r="21">
      <c r="A21" s="2">
        <f>IFERROR(__xludf.DUMMYFUNCTION("""COMPUTED_VALUE"""),45429.66666666667)</f>
        <v>45429.66667</v>
      </c>
      <c r="B21" s="1">
        <f>IFERROR(__xludf.DUMMYFUNCTION("""COMPUTED_VALUE"""),139.6)</f>
        <v>139.6</v>
      </c>
      <c r="D21" s="2">
        <f>IFERROR(__xludf.DUMMYFUNCTION("""COMPUTED_VALUE"""),45429.66666666667)</f>
        <v>45429.66667</v>
      </c>
      <c r="E21" s="1">
        <f>IFERROR(__xludf.DUMMYFUNCTION("""COMPUTED_VALUE"""),141.06)</f>
        <v>141.06</v>
      </c>
      <c r="G21" s="2">
        <f>IFERROR(__xludf.DUMMYFUNCTION("""COMPUTED_VALUE"""),45429.66666666667)</f>
        <v>45429.66667</v>
      </c>
      <c r="H21" s="1">
        <f>IFERROR(__xludf.DUMMYFUNCTION("""COMPUTED_VALUE"""),138.9)</f>
        <v>138.9</v>
      </c>
      <c r="J21" s="2">
        <f>IFERROR(__xludf.DUMMYFUNCTION("""COMPUTED_VALUE"""),45429.66666666667)</f>
        <v>45429.66667</v>
      </c>
      <c r="K21" s="1">
        <f>IFERROR(__xludf.DUMMYFUNCTION("""COMPUTED_VALUE"""),139.65)</f>
        <v>139.65</v>
      </c>
      <c r="M21" s="2">
        <f>IFERROR(__xludf.DUMMYFUNCTION("""COMPUTED_VALUE"""),45429.66666666667)</f>
        <v>45429.66667</v>
      </c>
      <c r="N21" s="1">
        <f>IFERROR(__xludf.DUMMYFUNCTION("""COMPUTED_VALUE"""),2.40880847E8)</f>
        <v>240880847</v>
      </c>
    </row>
    <row r="22">
      <c r="A22" s="2">
        <f>IFERROR(__xludf.DUMMYFUNCTION("""COMPUTED_VALUE"""),45436.66666666667)</f>
        <v>45436.66667</v>
      </c>
      <c r="B22" s="1">
        <f>IFERROR(__xludf.DUMMYFUNCTION("""COMPUTED_VALUE"""),139.64)</f>
        <v>139.64</v>
      </c>
      <c r="D22" s="2">
        <f>IFERROR(__xludf.DUMMYFUNCTION("""COMPUTED_VALUE"""),45436.66666666667)</f>
        <v>45436.66667</v>
      </c>
      <c r="E22" s="1">
        <f>IFERROR(__xludf.DUMMYFUNCTION("""COMPUTED_VALUE"""),140.49)</f>
        <v>140.49</v>
      </c>
      <c r="G22" s="2">
        <f>IFERROR(__xludf.DUMMYFUNCTION("""COMPUTED_VALUE"""),45436.66666666667)</f>
        <v>45436.66667</v>
      </c>
      <c r="H22" s="1">
        <f>IFERROR(__xludf.DUMMYFUNCTION("""COMPUTED_VALUE"""),137.81)</f>
        <v>137.81</v>
      </c>
      <c r="J22" s="2">
        <f>IFERROR(__xludf.DUMMYFUNCTION("""COMPUTED_VALUE"""),45436.66666666667)</f>
        <v>45436.66667</v>
      </c>
      <c r="K22" s="1">
        <f>IFERROR(__xludf.DUMMYFUNCTION("""COMPUTED_VALUE"""),139.7)</f>
        <v>139.7</v>
      </c>
      <c r="M22" s="2">
        <f>IFERROR(__xludf.DUMMYFUNCTION("""COMPUTED_VALUE"""),45436.66666666667)</f>
        <v>45436.66667</v>
      </c>
      <c r="N22" s="1">
        <f>IFERROR(__xludf.DUMMYFUNCTION("""COMPUTED_VALUE"""),2.3483932E8)</f>
        <v>234839320</v>
      </c>
    </row>
    <row r="23">
      <c r="A23" s="2">
        <f>IFERROR(__xludf.DUMMYFUNCTION("""COMPUTED_VALUE"""),45443.66666666667)</f>
        <v>45443.66667</v>
      </c>
      <c r="B23" s="1">
        <f>IFERROR(__xludf.DUMMYFUNCTION("""COMPUTED_VALUE"""),139.63)</f>
        <v>139.63</v>
      </c>
      <c r="D23" s="2">
        <f>IFERROR(__xludf.DUMMYFUNCTION("""COMPUTED_VALUE"""),45443.66666666667)</f>
        <v>45443.66667</v>
      </c>
      <c r="E23" s="1">
        <f>IFERROR(__xludf.DUMMYFUNCTION("""COMPUTED_VALUE"""),145.79)</f>
        <v>145.79</v>
      </c>
      <c r="G23" s="2">
        <f>IFERROR(__xludf.DUMMYFUNCTION("""COMPUTED_VALUE"""),45443.66666666667)</f>
        <v>45443.66667</v>
      </c>
      <c r="H23" s="1">
        <f>IFERROR(__xludf.DUMMYFUNCTION("""COMPUTED_VALUE"""),137.88)</f>
        <v>137.88</v>
      </c>
      <c r="J23" s="2">
        <f>IFERROR(__xludf.DUMMYFUNCTION("""COMPUTED_VALUE"""),45443.66666666667)</f>
        <v>45443.66667</v>
      </c>
      <c r="K23" s="1">
        <f>IFERROR(__xludf.DUMMYFUNCTION("""COMPUTED_VALUE"""),145.51)</f>
        <v>145.51</v>
      </c>
      <c r="M23" s="2">
        <f>IFERROR(__xludf.DUMMYFUNCTION("""COMPUTED_VALUE"""),45443.66666666667)</f>
        <v>45443.66667</v>
      </c>
      <c r="N23" s="1">
        <f>IFERROR(__xludf.DUMMYFUNCTION("""COMPUTED_VALUE"""),2.7222098E8)</f>
        <v>272220980</v>
      </c>
    </row>
    <row r="24">
      <c r="A24" s="2">
        <f>IFERROR(__xludf.DUMMYFUNCTION("""COMPUTED_VALUE"""),45450.66666666667)</f>
        <v>45450.66667</v>
      </c>
      <c r="B24" s="1">
        <f>IFERROR(__xludf.DUMMYFUNCTION("""COMPUTED_VALUE"""),145.27)</f>
        <v>145.27</v>
      </c>
      <c r="D24" s="2">
        <f>IFERROR(__xludf.DUMMYFUNCTION("""COMPUTED_VALUE"""),45450.66666666667)</f>
        <v>45450.66667</v>
      </c>
      <c r="E24" s="1">
        <f>IFERROR(__xludf.DUMMYFUNCTION("""COMPUTED_VALUE"""),148.38)</f>
        <v>148.38</v>
      </c>
      <c r="G24" s="2">
        <f>IFERROR(__xludf.DUMMYFUNCTION("""COMPUTED_VALUE"""),45450.66666666667)</f>
        <v>45450.66667</v>
      </c>
      <c r="H24" s="1">
        <f>IFERROR(__xludf.DUMMYFUNCTION("""COMPUTED_VALUE"""),143.86)</f>
        <v>143.86</v>
      </c>
      <c r="J24" s="2">
        <f>IFERROR(__xludf.DUMMYFUNCTION("""COMPUTED_VALUE"""),45450.66666666667)</f>
        <v>45450.66667</v>
      </c>
      <c r="K24" s="1">
        <f>IFERROR(__xludf.DUMMYFUNCTION("""COMPUTED_VALUE"""),145.76)</f>
        <v>145.76</v>
      </c>
      <c r="M24" s="2">
        <f>IFERROR(__xludf.DUMMYFUNCTION("""COMPUTED_VALUE"""),45450.66666666667)</f>
        <v>45450.66667</v>
      </c>
      <c r="N24" s="1">
        <f>IFERROR(__xludf.DUMMYFUNCTION("""COMPUTED_VALUE"""),2.66490811E8)</f>
        <v>266490811</v>
      </c>
    </row>
    <row r="25">
      <c r="A25" s="2">
        <f>IFERROR(__xludf.DUMMYFUNCTION("""COMPUTED_VALUE"""),45457.66666666667)</f>
        <v>45457.66667</v>
      </c>
      <c r="B25" s="1">
        <f>IFERROR(__xludf.DUMMYFUNCTION("""COMPUTED_VALUE"""),145.42)</f>
        <v>145.42</v>
      </c>
      <c r="D25" s="2">
        <f>IFERROR(__xludf.DUMMYFUNCTION("""COMPUTED_VALUE"""),45457.66666666667)</f>
        <v>45457.66667</v>
      </c>
      <c r="E25" s="1">
        <f>IFERROR(__xludf.DUMMYFUNCTION("""COMPUTED_VALUE"""),145.77)</f>
        <v>145.77</v>
      </c>
      <c r="G25" s="2">
        <f>IFERROR(__xludf.DUMMYFUNCTION("""COMPUTED_VALUE"""),45457.66666666667)</f>
        <v>45457.66667</v>
      </c>
      <c r="H25" s="1">
        <f>IFERROR(__xludf.DUMMYFUNCTION("""COMPUTED_VALUE"""),140.33)</f>
        <v>140.33</v>
      </c>
      <c r="J25" s="2">
        <f>IFERROR(__xludf.DUMMYFUNCTION("""COMPUTED_VALUE"""),45457.66666666667)</f>
        <v>45457.66667</v>
      </c>
      <c r="K25" s="1">
        <f>IFERROR(__xludf.DUMMYFUNCTION("""COMPUTED_VALUE"""),141.81)</f>
        <v>141.81</v>
      </c>
      <c r="M25" s="2">
        <f>IFERROR(__xludf.DUMMYFUNCTION("""COMPUTED_VALUE"""),45457.66666666667)</f>
        <v>45457.66667</v>
      </c>
      <c r="N25" s="1">
        <f>IFERROR(__xludf.DUMMYFUNCTION("""COMPUTED_VALUE"""),2.56032391E8)</f>
        <v>256032391</v>
      </c>
    </row>
    <row r="26">
      <c r="A26" s="2">
        <f>IFERROR(__xludf.DUMMYFUNCTION("""COMPUTED_VALUE"""),45464.66666666667)</f>
        <v>45464.66667</v>
      </c>
      <c r="B26" s="1">
        <f>IFERROR(__xludf.DUMMYFUNCTION("""COMPUTED_VALUE"""),141.35)</f>
        <v>141.35</v>
      </c>
      <c r="D26" s="2">
        <f>IFERROR(__xludf.DUMMYFUNCTION("""COMPUTED_VALUE"""),45464.66666666667)</f>
        <v>45464.66667</v>
      </c>
      <c r="E26" s="1">
        <f>IFERROR(__xludf.DUMMYFUNCTION("""COMPUTED_VALUE"""),145.07)</f>
        <v>145.07</v>
      </c>
      <c r="G26" s="2">
        <f>IFERROR(__xludf.DUMMYFUNCTION("""COMPUTED_VALUE"""),45464.66666666667)</f>
        <v>45464.66667</v>
      </c>
      <c r="H26" s="1">
        <f>IFERROR(__xludf.DUMMYFUNCTION("""COMPUTED_VALUE"""),140.28)</f>
        <v>140.28</v>
      </c>
      <c r="J26" s="2">
        <f>IFERROR(__xludf.DUMMYFUNCTION("""COMPUTED_VALUE"""),45464.66666666667)</f>
        <v>45464.66667</v>
      </c>
      <c r="K26" s="1">
        <f>IFERROR(__xludf.DUMMYFUNCTION("""COMPUTED_VALUE"""),144.82)</f>
        <v>144.82</v>
      </c>
      <c r="M26" s="2">
        <f>IFERROR(__xludf.DUMMYFUNCTION("""COMPUTED_VALUE"""),45464.66666666667)</f>
        <v>45464.66667</v>
      </c>
      <c r="N26" s="1">
        <f>IFERROR(__xludf.DUMMYFUNCTION("""COMPUTED_VALUE"""),2.91184861E8)</f>
        <v>291184861</v>
      </c>
    </row>
    <row r="27">
      <c r="A27" s="2">
        <f>IFERROR(__xludf.DUMMYFUNCTION("""COMPUTED_VALUE"""),45471.66666666667)</f>
        <v>45471.66667</v>
      </c>
      <c r="B27" s="1">
        <f>IFERROR(__xludf.DUMMYFUNCTION("""COMPUTED_VALUE"""),145.26)</f>
        <v>145.26</v>
      </c>
      <c r="D27" s="2">
        <f>IFERROR(__xludf.DUMMYFUNCTION("""COMPUTED_VALUE"""),45471.66666666667)</f>
        <v>45471.66667</v>
      </c>
      <c r="E27" s="1">
        <f>IFERROR(__xludf.DUMMYFUNCTION("""COMPUTED_VALUE"""),149.12)</f>
        <v>149.12</v>
      </c>
      <c r="G27" s="2">
        <f>IFERROR(__xludf.DUMMYFUNCTION("""COMPUTED_VALUE"""),45471.66666666667)</f>
        <v>45471.66667</v>
      </c>
      <c r="H27" s="1">
        <f>IFERROR(__xludf.DUMMYFUNCTION("""COMPUTED_VALUE"""),145.18)</f>
        <v>145.18</v>
      </c>
      <c r="J27" s="2">
        <f>IFERROR(__xludf.DUMMYFUNCTION("""COMPUTED_VALUE"""),45471.66666666667)</f>
        <v>45471.66667</v>
      </c>
      <c r="K27" s="1">
        <f>IFERROR(__xludf.DUMMYFUNCTION("""COMPUTED_VALUE"""),148.17)</f>
        <v>148.17</v>
      </c>
      <c r="M27" s="2">
        <f>IFERROR(__xludf.DUMMYFUNCTION("""COMPUTED_VALUE"""),45471.66666666667)</f>
        <v>45471.66667</v>
      </c>
      <c r="N27" s="1">
        <f>IFERROR(__xludf.DUMMYFUNCTION("""COMPUTED_VALUE"""),3.24204296E8)</f>
        <v>324204296</v>
      </c>
    </row>
    <row r="28">
      <c r="A28" s="2">
        <f>IFERROR(__xludf.DUMMYFUNCTION("""COMPUTED_VALUE"""),45478.66666666667)</f>
        <v>45478.66667</v>
      </c>
      <c r="B28" s="1">
        <f>IFERROR(__xludf.DUMMYFUNCTION("""COMPUTED_VALUE"""),148.92)</f>
        <v>148.92</v>
      </c>
      <c r="D28" s="2">
        <f>IFERROR(__xludf.DUMMYFUNCTION("""COMPUTED_VALUE"""),45478.66666666667)</f>
        <v>45478.66667</v>
      </c>
      <c r="E28" s="1">
        <f>IFERROR(__xludf.DUMMYFUNCTION("""COMPUTED_VALUE"""),150.28)</f>
        <v>150.28</v>
      </c>
      <c r="G28" s="2">
        <f>IFERROR(__xludf.DUMMYFUNCTION("""COMPUTED_VALUE"""),45478.66666666667)</f>
        <v>45478.66667</v>
      </c>
      <c r="H28" s="1">
        <f>IFERROR(__xludf.DUMMYFUNCTION("""COMPUTED_VALUE"""),146.62)</f>
        <v>146.62</v>
      </c>
      <c r="J28" s="2">
        <f>IFERROR(__xludf.DUMMYFUNCTION("""COMPUTED_VALUE"""),45478.66666666667)</f>
        <v>45478.66667</v>
      </c>
      <c r="K28" s="1">
        <f>IFERROR(__xludf.DUMMYFUNCTION("""COMPUTED_VALUE"""),147.87)</f>
        <v>147.87</v>
      </c>
      <c r="M28" s="2">
        <f>IFERROR(__xludf.DUMMYFUNCTION("""COMPUTED_VALUE"""),45478.66666666667)</f>
        <v>45478.66667</v>
      </c>
      <c r="N28" s="1">
        <f>IFERROR(__xludf.DUMMYFUNCTION("""COMPUTED_VALUE"""),1.94055282E8)</f>
        <v>194055282</v>
      </c>
    </row>
    <row r="29">
      <c r="A29" s="2">
        <f>IFERROR(__xludf.DUMMYFUNCTION("""COMPUTED_VALUE"""),45485.66666666667)</f>
        <v>45485.66667</v>
      </c>
      <c r="B29" s="1">
        <f>IFERROR(__xludf.DUMMYFUNCTION("""COMPUTED_VALUE"""),147.91)</f>
        <v>147.91</v>
      </c>
      <c r="D29" s="2">
        <f>IFERROR(__xludf.DUMMYFUNCTION("""COMPUTED_VALUE"""),45485.66666666667)</f>
        <v>45485.66667</v>
      </c>
      <c r="E29" s="1">
        <f>IFERROR(__xludf.DUMMYFUNCTION("""COMPUTED_VALUE"""),149.23)</f>
        <v>149.23</v>
      </c>
      <c r="G29" s="2">
        <f>IFERROR(__xludf.DUMMYFUNCTION("""COMPUTED_VALUE"""),45485.66666666667)</f>
        <v>45485.66667</v>
      </c>
      <c r="H29" s="1">
        <f>IFERROR(__xludf.DUMMYFUNCTION("""COMPUTED_VALUE"""),146.29)</f>
        <v>146.29</v>
      </c>
      <c r="J29" s="2">
        <f>IFERROR(__xludf.DUMMYFUNCTION("""COMPUTED_VALUE"""),45485.66666666667)</f>
        <v>45485.66667</v>
      </c>
      <c r="K29" s="1">
        <f>IFERROR(__xludf.DUMMYFUNCTION("""COMPUTED_VALUE"""),148.4)</f>
        <v>148.4</v>
      </c>
      <c r="M29" s="2">
        <f>IFERROR(__xludf.DUMMYFUNCTION("""COMPUTED_VALUE"""),45485.66666666667)</f>
        <v>45485.66667</v>
      </c>
      <c r="N29" s="1">
        <f>IFERROR(__xludf.DUMMYFUNCTION("""COMPUTED_VALUE"""),2.37931366E8)</f>
        <v>237931366</v>
      </c>
    </row>
    <row r="30">
      <c r="A30" s="2">
        <f>IFERROR(__xludf.DUMMYFUNCTION("""COMPUTED_VALUE"""),45492.66666666667)</f>
        <v>45492.66667</v>
      </c>
      <c r="B30" s="1">
        <f>IFERROR(__xludf.DUMMYFUNCTION("""COMPUTED_VALUE"""),148.35)</f>
        <v>148.35</v>
      </c>
      <c r="D30" s="2">
        <f>IFERROR(__xludf.DUMMYFUNCTION("""COMPUTED_VALUE"""),45492.66666666667)</f>
        <v>45492.66667</v>
      </c>
      <c r="E30" s="1">
        <f>IFERROR(__xludf.DUMMYFUNCTION("""COMPUTED_VALUE"""),152.17)</f>
        <v>152.17</v>
      </c>
      <c r="G30" s="2">
        <f>IFERROR(__xludf.DUMMYFUNCTION("""COMPUTED_VALUE"""),45492.66666666667)</f>
        <v>45492.66667</v>
      </c>
      <c r="H30" s="1">
        <f>IFERROR(__xludf.DUMMYFUNCTION("""COMPUTED_VALUE"""),147.05)</f>
        <v>147.05</v>
      </c>
      <c r="J30" s="2">
        <f>IFERROR(__xludf.DUMMYFUNCTION("""COMPUTED_VALUE"""),45492.66666666667)</f>
        <v>45492.66667</v>
      </c>
      <c r="K30" s="1">
        <f>IFERROR(__xludf.DUMMYFUNCTION("""COMPUTED_VALUE"""),149.92)</f>
        <v>149.92</v>
      </c>
      <c r="M30" s="2">
        <f>IFERROR(__xludf.DUMMYFUNCTION("""COMPUTED_VALUE"""),45492.66666666667)</f>
        <v>45492.66667</v>
      </c>
      <c r="N30" s="1">
        <f>IFERROR(__xludf.DUMMYFUNCTION("""COMPUTED_VALUE"""),2.77400388E8)</f>
        <v>277400388</v>
      </c>
    </row>
    <row r="31">
      <c r="A31" s="2">
        <f>IFERROR(__xludf.DUMMYFUNCTION("""COMPUTED_VALUE"""),45499.66666666667)</f>
        <v>45499.66667</v>
      </c>
      <c r="B31" s="1">
        <f>IFERROR(__xludf.DUMMYFUNCTION("""COMPUTED_VALUE"""),148.72)</f>
        <v>148.72</v>
      </c>
      <c r="D31" s="2">
        <f>IFERROR(__xludf.DUMMYFUNCTION("""COMPUTED_VALUE"""),45499.66666666667)</f>
        <v>45499.66667</v>
      </c>
      <c r="E31" s="1">
        <f>IFERROR(__xludf.DUMMYFUNCTION("""COMPUTED_VALUE"""),150.19)</f>
        <v>150.19</v>
      </c>
      <c r="G31" s="2">
        <f>IFERROR(__xludf.DUMMYFUNCTION("""COMPUTED_VALUE"""),45499.66666666667)</f>
        <v>45499.66667</v>
      </c>
      <c r="H31" s="1">
        <f>IFERROR(__xludf.DUMMYFUNCTION("""COMPUTED_VALUE"""),142.12)</f>
        <v>142.12</v>
      </c>
      <c r="J31" s="2">
        <f>IFERROR(__xludf.DUMMYFUNCTION("""COMPUTED_VALUE"""),45499.66666666667)</f>
        <v>45499.66667</v>
      </c>
      <c r="K31" s="1">
        <f>IFERROR(__xludf.DUMMYFUNCTION("""COMPUTED_VALUE"""),146.17)</f>
        <v>146.17</v>
      </c>
      <c r="M31" s="2">
        <f>IFERROR(__xludf.DUMMYFUNCTION("""COMPUTED_VALUE"""),45499.66666666667)</f>
        <v>45499.66667</v>
      </c>
      <c r="N31" s="1">
        <f>IFERROR(__xludf.DUMMYFUNCTION("""COMPUTED_VALUE"""),4.28565464E8)</f>
        <v>428565464</v>
      </c>
    </row>
    <row r="32">
      <c r="A32" s="2">
        <f>IFERROR(__xludf.DUMMYFUNCTION("""COMPUTED_VALUE"""),45506.66666666667)</f>
        <v>45506.66667</v>
      </c>
      <c r="B32" s="1">
        <f>IFERROR(__xludf.DUMMYFUNCTION("""COMPUTED_VALUE"""),146.12)</f>
        <v>146.12</v>
      </c>
      <c r="D32" s="2">
        <f>IFERROR(__xludf.DUMMYFUNCTION("""COMPUTED_VALUE"""),45506.66666666667)</f>
        <v>45506.66667</v>
      </c>
      <c r="E32" s="1">
        <f>IFERROR(__xludf.DUMMYFUNCTION("""COMPUTED_VALUE"""),154.77)</f>
        <v>154.77</v>
      </c>
      <c r="G32" s="2">
        <f>IFERROR(__xludf.DUMMYFUNCTION("""COMPUTED_VALUE"""),45506.66666666667)</f>
        <v>45506.66667</v>
      </c>
      <c r="H32" s="1">
        <f>IFERROR(__xludf.DUMMYFUNCTION("""COMPUTED_VALUE"""),145.19)</f>
        <v>145.19</v>
      </c>
      <c r="J32" s="2">
        <f>IFERROR(__xludf.DUMMYFUNCTION("""COMPUTED_VALUE"""),45506.66666666667)</f>
        <v>45506.66667</v>
      </c>
      <c r="K32" s="1">
        <f>IFERROR(__xludf.DUMMYFUNCTION("""COMPUTED_VALUE"""),150.83)</f>
        <v>150.83</v>
      </c>
      <c r="M32" s="2">
        <f>IFERROR(__xludf.DUMMYFUNCTION("""COMPUTED_VALUE"""),45506.66666666667)</f>
        <v>45506.66667</v>
      </c>
      <c r="N32" s="1">
        <f>IFERROR(__xludf.DUMMYFUNCTION("""COMPUTED_VALUE"""),3.24695712E8)</f>
        <v>324695712</v>
      </c>
    </row>
    <row r="33">
      <c r="A33" s="2">
        <f>IFERROR(__xludf.DUMMYFUNCTION("""COMPUTED_VALUE"""),45513.66666666667)</f>
        <v>45513.66667</v>
      </c>
      <c r="B33" s="1">
        <f>IFERROR(__xludf.DUMMYFUNCTION("""COMPUTED_VALUE"""),148.19)</f>
        <v>148.19</v>
      </c>
      <c r="D33" s="2">
        <f>IFERROR(__xludf.DUMMYFUNCTION("""COMPUTED_VALUE"""),45513.66666666667)</f>
        <v>45513.66667</v>
      </c>
      <c r="E33" s="1">
        <f>IFERROR(__xludf.DUMMYFUNCTION("""COMPUTED_VALUE"""),152.17)</f>
        <v>152.17</v>
      </c>
      <c r="G33" s="2">
        <f>IFERROR(__xludf.DUMMYFUNCTION("""COMPUTED_VALUE"""),45513.66666666667)</f>
        <v>45513.66667</v>
      </c>
      <c r="H33" s="1">
        <f>IFERROR(__xludf.DUMMYFUNCTION("""COMPUTED_VALUE"""),146.89)</f>
        <v>146.89</v>
      </c>
      <c r="J33" s="2">
        <f>IFERROR(__xludf.DUMMYFUNCTION("""COMPUTED_VALUE"""),45513.66666666667)</f>
        <v>45513.66667</v>
      </c>
      <c r="K33" s="1">
        <f>IFERROR(__xludf.DUMMYFUNCTION("""COMPUTED_VALUE"""),151.94)</f>
        <v>151.94</v>
      </c>
      <c r="M33" s="2">
        <f>IFERROR(__xludf.DUMMYFUNCTION("""COMPUTED_VALUE"""),45513.66666666667)</f>
        <v>45513.66667</v>
      </c>
      <c r="N33" s="1">
        <f>IFERROR(__xludf.DUMMYFUNCTION("""COMPUTED_VALUE"""),2.84332746E8)</f>
        <v>284332746</v>
      </c>
    </row>
    <row r="34">
      <c r="A34" s="2">
        <f>IFERROR(__xludf.DUMMYFUNCTION("""COMPUTED_VALUE"""),45520.66666666667)</f>
        <v>45520.66667</v>
      </c>
      <c r="B34" s="1">
        <f>IFERROR(__xludf.DUMMYFUNCTION("""COMPUTED_VALUE"""),152.09)</f>
        <v>152.09</v>
      </c>
      <c r="D34" s="2">
        <f>IFERROR(__xludf.DUMMYFUNCTION("""COMPUTED_VALUE"""),45520.66666666667)</f>
        <v>45520.66667</v>
      </c>
      <c r="E34" s="1">
        <f>IFERROR(__xludf.DUMMYFUNCTION("""COMPUTED_VALUE"""),153.24)</f>
        <v>153.24</v>
      </c>
      <c r="G34" s="2">
        <f>IFERROR(__xludf.DUMMYFUNCTION("""COMPUTED_VALUE"""),45520.66666666667)</f>
        <v>45520.66667</v>
      </c>
      <c r="H34" s="1">
        <f>IFERROR(__xludf.DUMMYFUNCTION("""COMPUTED_VALUE"""),149.46)</f>
        <v>149.46</v>
      </c>
      <c r="J34" s="2">
        <f>IFERROR(__xludf.DUMMYFUNCTION("""COMPUTED_VALUE"""),45520.66666666667)</f>
        <v>45520.66667</v>
      </c>
      <c r="K34" s="1">
        <f>IFERROR(__xludf.DUMMYFUNCTION("""COMPUTED_VALUE"""),151.8)</f>
        <v>151.8</v>
      </c>
      <c r="M34" s="2">
        <f>IFERROR(__xludf.DUMMYFUNCTION("""COMPUTED_VALUE"""),45520.66666666667)</f>
        <v>45520.66667</v>
      </c>
      <c r="N34" s="1">
        <f>IFERROR(__xludf.DUMMYFUNCTION("""COMPUTED_VALUE"""),2.23913189E8)</f>
        <v>223913189</v>
      </c>
    </row>
    <row r="35">
      <c r="A35" s="2">
        <f>IFERROR(__xludf.DUMMYFUNCTION("""COMPUTED_VALUE"""),45527.66666666667)</f>
        <v>45527.66667</v>
      </c>
      <c r="B35" s="1">
        <f>IFERROR(__xludf.DUMMYFUNCTION("""COMPUTED_VALUE"""),151.95)</f>
        <v>151.95</v>
      </c>
      <c r="D35" s="2">
        <f>IFERROR(__xludf.DUMMYFUNCTION("""COMPUTED_VALUE"""),45527.66666666667)</f>
        <v>45527.66667</v>
      </c>
      <c r="E35" s="1">
        <f>IFERROR(__xludf.DUMMYFUNCTION("""COMPUTED_VALUE"""),154.23)</f>
        <v>154.23</v>
      </c>
      <c r="G35" s="2">
        <f>IFERROR(__xludf.DUMMYFUNCTION("""COMPUTED_VALUE"""),45527.66666666667)</f>
        <v>45527.66667</v>
      </c>
      <c r="H35" s="1">
        <f>IFERROR(__xludf.DUMMYFUNCTION("""COMPUTED_VALUE"""),151.71)</f>
        <v>151.71</v>
      </c>
      <c r="J35" s="2">
        <f>IFERROR(__xludf.DUMMYFUNCTION("""COMPUTED_VALUE"""),45527.66666666667)</f>
        <v>45527.66667</v>
      </c>
      <c r="K35" s="1">
        <f>IFERROR(__xludf.DUMMYFUNCTION("""COMPUTED_VALUE"""),154.14)</f>
        <v>154.14</v>
      </c>
      <c r="M35" s="2">
        <f>IFERROR(__xludf.DUMMYFUNCTION("""COMPUTED_VALUE"""),45527.66666666667)</f>
        <v>45527.66667</v>
      </c>
      <c r="N35" s="1">
        <f>IFERROR(__xludf.DUMMYFUNCTION("""COMPUTED_VALUE"""),1.77721299E8)</f>
        <v>177721299</v>
      </c>
    </row>
    <row r="36">
      <c r="A36" s="2">
        <f>IFERROR(__xludf.DUMMYFUNCTION("""COMPUTED_VALUE"""),45534.66666666667)</f>
        <v>45534.66667</v>
      </c>
      <c r="B36" s="1">
        <f>IFERROR(__xludf.DUMMYFUNCTION("""COMPUTED_VALUE"""),154.6)</f>
        <v>154.6</v>
      </c>
      <c r="D36" s="2">
        <f>IFERROR(__xludf.DUMMYFUNCTION("""COMPUTED_VALUE"""),45534.66666666667)</f>
        <v>45534.66667</v>
      </c>
      <c r="E36" s="1">
        <f>IFERROR(__xludf.DUMMYFUNCTION("""COMPUTED_VALUE"""),156.28)</f>
        <v>156.28</v>
      </c>
      <c r="G36" s="2">
        <f>IFERROR(__xludf.DUMMYFUNCTION("""COMPUTED_VALUE"""),45534.66666666667)</f>
        <v>45534.66667</v>
      </c>
      <c r="H36" s="1">
        <f>IFERROR(__xludf.DUMMYFUNCTION("""COMPUTED_VALUE"""),153.93)</f>
        <v>153.93</v>
      </c>
      <c r="J36" s="2">
        <f>IFERROR(__xludf.DUMMYFUNCTION("""COMPUTED_VALUE"""),45534.66666666667)</f>
        <v>45534.66667</v>
      </c>
      <c r="K36" s="1">
        <f>IFERROR(__xludf.DUMMYFUNCTION("""COMPUTED_VALUE"""),155.5)</f>
        <v>155.5</v>
      </c>
      <c r="M36" s="2">
        <f>IFERROR(__xludf.DUMMYFUNCTION("""COMPUTED_VALUE"""),45534.66666666667)</f>
        <v>45534.66667</v>
      </c>
      <c r="N36" s="1">
        <f>IFERROR(__xludf.DUMMYFUNCTION("""COMPUTED_VALUE"""),2.07439455E8)</f>
        <v>207439455</v>
      </c>
    </row>
    <row r="37">
      <c r="A37" s="2">
        <f>IFERROR(__xludf.DUMMYFUNCTION("""COMPUTED_VALUE"""),45541.66666666667)</f>
        <v>45541.66667</v>
      </c>
      <c r="B37" s="1">
        <f>IFERROR(__xludf.DUMMYFUNCTION("""COMPUTED_VALUE"""),156.0)</f>
        <v>156</v>
      </c>
      <c r="D37" s="2">
        <f>IFERROR(__xludf.DUMMYFUNCTION("""COMPUTED_VALUE"""),45541.66666666667)</f>
        <v>45541.66667</v>
      </c>
      <c r="E37" s="1">
        <f>IFERROR(__xludf.DUMMYFUNCTION("""COMPUTED_VALUE"""),160.66)</f>
        <v>160.66</v>
      </c>
      <c r="G37" s="2">
        <f>IFERROR(__xludf.DUMMYFUNCTION("""COMPUTED_VALUE"""),45541.66666666667)</f>
        <v>45541.66667</v>
      </c>
      <c r="H37" s="1">
        <f>IFERROR(__xludf.DUMMYFUNCTION("""COMPUTED_VALUE"""),155.95)</f>
        <v>155.95</v>
      </c>
      <c r="J37" s="2">
        <f>IFERROR(__xludf.DUMMYFUNCTION("""COMPUTED_VALUE"""),45541.66666666667)</f>
        <v>45541.66667</v>
      </c>
      <c r="K37" s="1">
        <f>IFERROR(__xludf.DUMMYFUNCTION("""COMPUTED_VALUE"""),156.8)</f>
        <v>156.8</v>
      </c>
      <c r="M37" s="2">
        <f>IFERROR(__xludf.DUMMYFUNCTION("""COMPUTED_VALUE"""),45541.66666666667)</f>
        <v>45541.66667</v>
      </c>
      <c r="N37" s="1">
        <f>IFERROR(__xludf.DUMMYFUNCTION("""COMPUTED_VALUE"""),3.85360227E8)</f>
        <v>385360227</v>
      </c>
    </row>
    <row r="38">
      <c r="A38" s="2">
        <f>IFERROR(__xludf.DUMMYFUNCTION("""COMPUTED_VALUE"""),45548.66666666667)</f>
        <v>45548.66667</v>
      </c>
      <c r="B38" s="1">
        <f>IFERROR(__xludf.DUMMYFUNCTION("""COMPUTED_VALUE"""),157.13)</f>
        <v>157.13</v>
      </c>
      <c r="D38" s="2">
        <f>IFERROR(__xludf.DUMMYFUNCTION("""COMPUTED_VALUE"""),45548.66666666667)</f>
        <v>45548.66667</v>
      </c>
      <c r="E38" s="1">
        <f>IFERROR(__xludf.DUMMYFUNCTION("""COMPUTED_VALUE"""),165.52)</f>
        <v>165.52</v>
      </c>
      <c r="G38" s="2">
        <f>IFERROR(__xludf.DUMMYFUNCTION("""COMPUTED_VALUE"""),45548.66666666667)</f>
        <v>45548.66667</v>
      </c>
      <c r="H38" s="1">
        <f>IFERROR(__xludf.DUMMYFUNCTION("""COMPUTED_VALUE"""),157.06)</f>
        <v>157.06</v>
      </c>
      <c r="J38" s="2">
        <f>IFERROR(__xludf.DUMMYFUNCTION("""COMPUTED_VALUE"""),45548.66666666667)</f>
        <v>45548.66667</v>
      </c>
      <c r="K38" s="1">
        <f>IFERROR(__xludf.DUMMYFUNCTION("""COMPUTED_VALUE"""),165.48)</f>
        <v>165.48</v>
      </c>
      <c r="M38" s="2">
        <f>IFERROR(__xludf.DUMMYFUNCTION("""COMPUTED_VALUE"""),45548.66666666667)</f>
        <v>45548.66667</v>
      </c>
      <c r="N38" s="1">
        <f>IFERROR(__xludf.DUMMYFUNCTION("""COMPUTED_VALUE"""),3.86021373E8)</f>
        <v>386021373</v>
      </c>
    </row>
    <row r="39">
      <c r="A39" s="2">
        <f>IFERROR(__xludf.DUMMYFUNCTION("""COMPUTED_VALUE"""),45555.66666666667)</f>
        <v>45555.66667</v>
      </c>
      <c r="B39" s="1">
        <f>IFERROR(__xludf.DUMMYFUNCTION("""COMPUTED_VALUE"""),166.66)</f>
        <v>166.66</v>
      </c>
      <c r="D39" s="2">
        <f>IFERROR(__xludf.DUMMYFUNCTION("""COMPUTED_VALUE"""),45555.66666666667)</f>
        <v>45555.66667</v>
      </c>
      <c r="E39" s="1">
        <f>IFERROR(__xludf.DUMMYFUNCTION("""COMPUTED_VALUE"""),168.72)</f>
        <v>168.72</v>
      </c>
      <c r="G39" s="2">
        <f>IFERROR(__xludf.DUMMYFUNCTION("""COMPUTED_VALUE"""),45555.66666666667)</f>
        <v>45555.66667</v>
      </c>
      <c r="H39" s="1">
        <f>IFERROR(__xludf.DUMMYFUNCTION("""COMPUTED_VALUE"""),161.75)</f>
        <v>161.75</v>
      </c>
      <c r="J39" s="2">
        <f>IFERROR(__xludf.DUMMYFUNCTION("""COMPUTED_VALUE"""),45555.66666666667)</f>
        <v>45555.66667</v>
      </c>
      <c r="K39" s="1">
        <f>IFERROR(__xludf.DUMMYFUNCTION("""COMPUTED_VALUE"""),164.37)</f>
        <v>164.37</v>
      </c>
      <c r="M39" s="2">
        <f>IFERROR(__xludf.DUMMYFUNCTION("""COMPUTED_VALUE"""),45555.66666666667)</f>
        <v>45555.66667</v>
      </c>
      <c r="N39" s="1">
        <f>IFERROR(__xludf.DUMMYFUNCTION("""COMPUTED_VALUE"""),4.36102632E8)</f>
        <v>436102632</v>
      </c>
    </row>
    <row r="40">
      <c r="A40" s="2">
        <f>IFERROR(__xludf.DUMMYFUNCTION("""COMPUTED_VALUE"""),45562.66666666667)</f>
        <v>45562.66667</v>
      </c>
      <c r="B40" s="1">
        <f>IFERROR(__xludf.DUMMYFUNCTION("""COMPUTED_VALUE"""),164.37)</f>
        <v>164.37</v>
      </c>
      <c r="D40" s="2">
        <f>IFERROR(__xludf.DUMMYFUNCTION("""COMPUTED_VALUE"""),45562.66666666667)</f>
        <v>45562.66667</v>
      </c>
      <c r="E40" s="1">
        <f>IFERROR(__xludf.DUMMYFUNCTION("""COMPUTED_VALUE"""),167.53)</f>
        <v>167.53</v>
      </c>
      <c r="G40" s="2">
        <f>IFERROR(__xludf.DUMMYFUNCTION("""COMPUTED_VALUE"""),45562.66666666667)</f>
        <v>45562.66667</v>
      </c>
      <c r="H40" s="1">
        <f>IFERROR(__xludf.DUMMYFUNCTION("""COMPUTED_VALUE"""),163.53)</f>
        <v>163.53</v>
      </c>
      <c r="J40" s="2">
        <f>IFERROR(__xludf.DUMMYFUNCTION("""COMPUTED_VALUE"""),45562.66666666667)</f>
        <v>45562.66667</v>
      </c>
      <c r="K40" s="1">
        <f>IFERROR(__xludf.DUMMYFUNCTION("""COMPUTED_VALUE"""),167.23)</f>
        <v>167.23</v>
      </c>
      <c r="M40" s="2">
        <f>IFERROR(__xludf.DUMMYFUNCTION("""COMPUTED_VALUE"""),45562.66666666667)</f>
        <v>45562.66667</v>
      </c>
      <c r="N40" s="1">
        <f>IFERROR(__xludf.DUMMYFUNCTION("""COMPUTED_VALUE"""),2.42935574E8)</f>
        <v>242935574</v>
      </c>
    </row>
    <row r="41">
      <c r="A41" s="2">
        <f>IFERROR(__xludf.DUMMYFUNCTION("""COMPUTED_VALUE"""),45569.66666666667)</f>
        <v>45569.66667</v>
      </c>
      <c r="B41" s="1">
        <f>IFERROR(__xludf.DUMMYFUNCTION("""COMPUTED_VALUE"""),167.86)</f>
        <v>167.86</v>
      </c>
      <c r="D41" s="2">
        <f>IFERROR(__xludf.DUMMYFUNCTION("""COMPUTED_VALUE"""),45569.66666666667)</f>
        <v>45569.66667</v>
      </c>
      <c r="E41" s="1">
        <f>IFERROR(__xludf.DUMMYFUNCTION("""COMPUTED_VALUE"""),169.08)</f>
        <v>169.08</v>
      </c>
      <c r="G41" s="2">
        <f>IFERROR(__xludf.DUMMYFUNCTION("""COMPUTED_VALUE"""),45569.66666666667)</f>
        <v>45569.66667</v>
      </c>
      <c r="H41" s="1">
        <f>IFERROR(__xludf.DUMMYFUNCTION("""COMPUTED_VALUE"""),164.54)</f>
        <v>164.54</v>
      </c>
      <c r="J41" s="2">
        <f>IFERROR(__xludf.DUMMYFUNCTION("""COMPUTED_VALUE"""),45569.66666666667)</f>
        <v>45569.66667</v>
      </c>
      <c r="K41" s="1">
        <f>IFERROR(__xludf.DUMMYFUNCTION("""COMPUTED_VALUE"""),166.68)</f>
        <v>166.68</v>
      </c>
      <c r="M41" s="2">
        <f>IFERROR(__xludf.DUMMYFUNCTION("""COMPUTED_VALUE"""),45569.66666666667)</f>
        <v>45569.66667</v>
      </c>
      <c r="N41" s="1">
        <f>IFERROR(__xludf.DUMMYFUNCTION("""COMPUTED_VALUE"""),2.38019134E8)</f>
        <v>238019134</v>
      </c>
    </row>
    <row r="42">
      <c r="A42" s="2">
        <f>IFERROR(__xludf.DUMMYFUNCTION("""COMPUTED_VALUE"""),45576.66666666667)</f>
        <v>45576.66667</v>
      </c>
      <c r="B42" s="1">
        <f>IFERROR(__xludf.DUMMYFUNCTION("""COMPUTED_VALUE"""),166.42)</f>
        <v>166.42</v>
      </c>
      <c r="D42" s="2">
        <f>IFERROR(__xludf.DUMMYFUNCTION("""COMPUTED_VALUE"""),45576.66666666667)</f>
        <v>45576.66667</v>
      </c>
      <c r="E42" s="1">
        <f>IFERROR(__xludf.DUMMYFUNCTION("""COMPUTED_VALUE"""),167.9)</f>
        <v>167.9</v>
      </c>
      <c r="G42" s="2">
        <f>IFERROR(__xludf.DUMMYFUNCTION("""COMPUTED_VALUE"""),45576.66666666667)</f>
        <v>45576.66667</v>
      </c>
      <c r="H42" s="1">
        <f>IFERROR(__xludf.DUMMYFUNCTION("""COMPUTED_VALUE"""),163.34)</f>
        <v>163.34</v>
      </c>
      <c r="J42" s="2">
        <f>IFERROR(__xludf.DUMMYFUNCTION("""COMPUTED_VALUE"""),45576.66666666667)</f>
        <v>45576.66667</v>
      </c>
      <c r="K42" s="1">
        <f>IFERROR(__xludf.DUMMYFUNCTION("""COMPUTED_VALUE"""),164.28)</f>
        <v>164.28</v>
      </c>
      <c r="M42" s="2">
        <f>IFERROR(__xludf.DUMMYFUNCTION("""COMPUTED_VALUE"""),45576.66666666667)</f>
        <v>45576.66667</v>
      </c>
      <c r="N42" s="1">
        <f>IFERROR(__xludf.DUMMYFUNCTION("""COMPUTED_VALUE"""),2.05794899E8)</f>
        <v>205794899</v>
      </c>
    </row>
    <row r="43">
      <c r="A43" s="2">
        <f>IFERROR(__xludf.DUMMYFUNCTION("""COMPUTED_VALUE"""),45583.66666666667)</f>
        <v>45583.66667</v>
      </c>
      <c r="B43" s="1">
        <f>IFERROR(__xludf.DUMMYFUNCTION("""COMPUTED_VALUE"""),164.46)</f>
        <v>164.46</v>
      </c>
      <c r="D43" s="2">
        <f>IFERROR(__xludf.DUMMYFUNCTION("""COMPUTED_VALUE"""),45583.66666666667)</f>
        <v>45583.66667</v>
      </c>
      <c r="E43" s="1">
        <f>IFERROR(__xludf.DUMMYFUNCTION("""COMPUTED_VALUE"""),169.72)</f>
        <v>169.72</v>
      </c>
      <c r="G43" s="2">
        <f>IFERROR(__xludf.DUMMYFUNCTION("""COMPUTED_VALUE"""),45583.66666666667)</f>
        <v>45583.66667</v>
      </c>
      <c r="H43" s="1">
        <f>IFERROR(__xludf.DUMMYFUNCTION("""COMPUTED_VALUE"""),164.19)</f>
        <v>164.19</v>
      </c>
      <c r="J43" s="2">
        <f>IFERROR(__xludf.DUMMYFUNCTION("""COMPUTED_VALUE"""),45583.66666666667)</f>
        <v>45583.66667</v>
      </c>
      <c r="K43" s="1">
        <f>IFERROR(__xludf.DUMMYFUNCTION("""COMPUTED_VALUE"""),168.95)</f>
        <v>168.95</v>
      </c>
      <c r="M43" s="2">
        <f>IFERROR(__xludf.DUMMYFUNCTION("""COMPUTED_VALUE"""),45583.66666666667)</f>
        <v>45583.66667</v>
      </c>
      <c r="N43" s="1">
        <f>IFERROR(__xludf.DUMMYFUNCTION("""COMPUTED_VALUE"""),2.37610822E8)</f>
        <v>237610822</v>
      </c>
    </row>
    <row r="44">
      <c r="A44" s="2">
        <f>IFERROR(__xludf.DUMMYFUNCTION("""COMPUTED_VALUE"""),45590.66666666667)</f>
        <v>45590.66667</v>
      </c>
      <c r="B44" s="1">
        <f>IFERROR(__xludf.DUMMYFUNCTION("""COMPUTED_VALUE"""),169.02)</f>
        <v>169.02</v>
      </c>
      <c r="D44" s="2">
        <f>IFERROR(__xludf.DUMMYFUNCTION("""COMPUTED_VALUE"""),45590.66666666667)</f>
        <v>45590.66667</v>
      </c>
      <c r="E44" s="1">
        <f>IFERROR(__xludf.DUMMYFUNCTION("""COMPUTED_VALUE"""),169.6)</f>
        <v>169.6</v>
      </c>
      <c r="G44" s="2">
        <f>IFERROR(__xludf.DUMMYFUNCTION("""COMPUTED_VALUE"""),45590.66666666667)</f>
        <v>45590.66667</v>
      </c>
      <c r="H44" s="1">
        <f>IFERROR(__xludf.DUMMYFUNCTION("""COMPUTED_VALUE"""),161.61)</f>
        <v>161.61</v>
      </c>
      <c r="J44" s="2">
        <f>IFERROR(__xludf.DUMMYFUNCTION("""COMPUTED_VALUE"""),45590.66666666667)</f>
        <v>45590.66667</v>
      </c>
      <c r="K44" s="1">
        <f>IFERROR(__xludf.DUMMYFUNCTION("""COMPUTED_VALUE"""),165.45)</f>
        <v>165.45</v>
      </c>
      <c r="M44" s="2">
        <f>IFERROR(__xludf.DUMMYFUNCTION("""COMPUTED_VALUE"""),45590.66666666667)</f>
        <v>45590.66667</v>
      </c>
      <c r="N44" s="1">
        <f>IFERROR(__xludf.DUMMYFUNCTION("""COMPUTED_VALUE"""),3.92675469E8)</f>
        <v>392675469</v>
      </c>
    </row>
    <row r="45">
      <c r="A45" s="2">
        <f>IFERROR(__xludf.DUMMYFUNCTION("""COMPUTED_VALUE"""),45597.66666666667)</f>
        <v>45597.66667</v>
      </c>
      <c r="B45" s="1">
        <f>IFERROR(__xludf.DUMMYFUNCTION("""COMPUTED_VALUE"""),166.06)</f>
        <v>166.06</v>
      </c>
      <c r="D45" s="2">
        <f>IFERROR(__xludf.DUMMYFUNCTION("""COMPUTED_VALUE"""),45597.66666666667)</f>
        <v>45597.66667</v>
      </c>
      <c r="E45" s="1">
        <f>IFERROR(__xludf.DUMMYFUNCTION("""COMPUTED_VALUE"""),168.88)</f>
        <v>168.88</v>
      </c>
      <c r="G45" s="2">
        <f>IFERROR(__xludf.DUMMYFUNCTION("""COMPUTED_VALUE"""),45597.66666666667)</f>
        <v>45597.66667</v>
      </c>
      <c r="H45" s="1">
        <f>IFERROR(__xludf.DUMMYFUNCTION("""COMPUTED_VALUE"""),164.8)</f>
        <v>164.8</v>
      </c>
      <c r="J45" s="2">
        <f>IFERROR(__xludf.DUMMYFUNCTION("""COMPUTED_VALUE"""),45597.66666666667)</f>
        <v>45597.66667</v>
      </c>
      <c r="K45" s="1">
        <f>IFERROR(__xludf.DUMMYFUNCTION("""COMPUTED_VALUE"""),165.64)</f>
        <v>165.64</v>
      </c>
      <c r="M45" s="2">
        <f>IFERROR(__xludf.DUMMYFUNCTION("""COMPUTED_VALUE"""),45597.66666666667)</f>
        <v>45597.66667</v>
      </c>
      <c r="N45" s="1">
        <f>IFERROR(__xludf.DUMMYFUNCTION("""COMPUTED_VALUE"""),3.13882818E8)</f>
        <v>313882818</v>
      </c>
    </row>
    <row r="46">
      <c r="A46" s="2">
        <f>IFERROR(__xludf.DUMMYFUNCTION("""COMPUTED_VALUE"""),45604.66666666667)</f>
        <v>45604.66667</v>
      </c>
      <c r="B46" s="1">
        <f>IFERROR(__xludf.DUMMYFUNCTION("""COMPUTED_VALUE"""),166.14)</f>
        <v>166.14</v>
      </c>
      <c r="D46" s="2">
        <f>IFERROR(__xludf.DUMMYFUNCTION("""COMPUTED_VALUE"""),45604.66666666667)</f>
        <v>45604.66667</v>
      </c>
      <c r="E46" s="1">
        <f>IFERROR(__xludf.DUMMYFUNCTION("""COMPUTED_VALUE"""),167.8)</f>
        <v>167.8</v>
      </c>
      <c r="G46" s="2">
        <f>IFERROR(__xludf.DUMMYFUNCTION("""COMPUTED_VALUE"""),45604.66666666667)</f>
        <v>45604.66667</v>
      </c>
      <c r="H46" s="1">
        <f>IFERROR(__xludf.DUMMYFUNCTION("""COMPUTED_VALUE"""),164.03)</f>
        <v>164.03</v>
      </c>
      <c r="J46" s="2">
        <f>IFERROR(__xludf.DUMMYFUNCTION("""COMPUTED_VALUE"""),45604.66666666667)</f>
        <v>45604.66667</v>
      </c>
      <c r="K46" s="1">
        <f>IFERROR(__xludf.DUMMYFUNCTION("""COMPUTED_VALUE"""),166.89)</f>
        <v>166.89</v>
      </c>
      <c r="M46" s="2">
        <f>IFERROR(__xludf.DUMMYFUNCTION("""COMPUTED_VALUE"""),45604.66666666667)</f>
        <v>45604.66667</v>
      </c>
      <c r="N46" s="1">
        <f>IFERROR(__xludf.DUMMYFUNCTION("""COMPUTED_VALUE"""),2.74217005E8)</f>
        <v>274217005</v>
      </c>
    </row>
    <row r="47">
      <c r="A47" s="2">
        <f>IFERROR(__xludf.DUMMYFUNCTION("""COMPUTED_VALUE"""),45611.66666666667)</f>
        <v>45611.66667</v>
      </c>
      <c r="B47" s="1">
        <f>IFERROR(__xludf.DUMMYFUNCTION("""COMPUTED_VALUE"""),166.7)</f>
        <v>166.7</v>
      </c>
      <c r="D47" s="2">
        <f>IFERROR(__xludf.DUMMYFUNCTION("""COMPUTED_VALUE"""),45611.66666666667)</f>
        <v>45611.66667</v>
      </c>
      <c r="E47" s="1">
        <f>IFERROR(__xludf.DUMMYFUNCTION("""COMPUTED_VALUE"""),170.05)</f>
        <v>170.05</v>
      </c>
      <c r="G47" s="2">
        <f>IFERROR(__xludf.DUMMYFUNCTION("""COMPUTED_VALUE"""),45611.66666666667)</f>
        <v>45611.66667</v>
      </c>
      <c r="H47" s="1">
        <f>IFERROR(__xludf.DUMMYFUNCTION("""COMPUTED_VALUE"""),165.25)</f>
        <v>165.25</v>
      </c>
      <c r="J47" s="2">
        <f>IFERROR(__xludf.DUMMYFUNCTION("""COMPUTED_VALUE"""),45611.66666666667)</f>
        <v>45611.66667</v>
      </c>
      <c r="K47" s="1">
        <f>IFERROR(__xludf.DUMMYFUNCTION("""COMPUTED_VALUE"""),169.69)</f>
        <v>169.69</v>
      </c>
      <c r="M47" s="2">
        <f>IFERROR(__xludf.DUMMYFUNCTION("""COMPUTED_VALUE"""),45611.66666666667)</f>
        <v>45611.66667</v>
      </c>
      <c r="N47" s="1">
        <f>IFERROR(__xludf.DUMMYFUNCTION("""COMPUTED_VALUE"""),2.94032355E8)</f>
        <v>294032355</v>
      </c>
    </row>
    <row r="48">
      <c r="A48" s="2">
        <f>IFERROR(__xludf.DUMMYFUNCTION("""COMPUTED_VALUE"""),45618.66666666667)</f>
        <v>45618.66667</v>
      </c>
      <c r="B48" s="1">
        <f>IFERROR(__xludf.DUMMYFUNCTION("""COMPUTED_VALUE"""),170.27)</f>
        <v>170.27</v>
      </c>
      <c r="D48" s="2">
        <f>IFERROR(__xludf.DUMMYFUNCTION("""COMPUTED_VALUE"""),45618.66666666667)</f>
        <v>45618.66667</v>
      </c>
      <c r="E48" s="1">
        <f>IFERROR(__xludf.DUMMYFUNCTION("""COMPUTED_VALUE"""),174.44)</f>
        <v>174.44</v>
      </c>
      <c r="G48" s="2">
        <f>IFERROR(__xludf.DUMMYFUNCTION("""COMPUTED_VALUE"""),45618.66666666667)</f>
        <v>45618.66667</v>
      </c>
      <c r="H48" s="1">
        <f>IFERROR(__xludf.DUMMYFUNCTION("""COMPUTED_VALUE"""),169.66)</f>
        <v>169.66</v>
      </c>
      <c r="J48" s="2">
        <f>IFERROR(__xludf.DUMMYFUNCTION("""COMPUTED_VALUE"""),45618.66666666667)</f>
        <v>45618.66667</v>
      </c>
      <c r="K48" s="1">
        <f>IFERROR(__xludf.DUMMYFUNCTION("""COMPUTED_VALUE"""),173.81)</f>
        <v>173.81</v>
      </c>
      <c r="M48" s="2">
        <f>IFERROR(__xludf.DUMMYFUNCTION("""COMPUTED_VALUE"""),45618.66666666667)</f>
        <v>45618.66667</v>
      </c>
      <c r="N48" s="1">
        <f>IFERROR(__xludf.DUMMYFUNCTION("""COMPUTED_VALUE"""),2.36019437E8)</f>
        <v>236019437</v>
      </c>
    </row>
    <row r="49">
      <c r="A49" s="2">
        <f>IFERROR(__xludf.DUMMYFUNCTION("""COMPUTED_VALUE"""),45625.54166666667)</f>
        <v>45625.54167</v>
      </c>
      <c r="B49" s="1">
        <f>IFERROR(__xludf.DUMMYFUNCTION("""COMPUTED_VALUE"""),174.47)</f>
        <v>174.47</v>
      </c>
      <c r="D49" s="2">
        <f>IFERROR(__xludf.DUMMYFUNCTION("""COMPUTED_VALUE"""),45625.54166666667)</f>
        <v>45625.54167</v>
      </c>
      <c r="E49" s="1">
        <f>IFERROR(__xludf.DUMMYFUNCTION("""COMPUTED_VALUE"""),178.46)</f>
        <v>178.46</v>
      </c>
      <c r="G49" s="2">
        <f>IFERROR(__xludf.DUMMYFUNCTION("""COMPUTED_VALUE"""),45625.54166666667)</f>
        <v>45625.54167</v>
      </c>
      <c r="H49" s="1">
        <f>IFERROR(__xludf.DUMMYFUNCTION("""COMPUTED_VALUE"""),174.28)</f>
        <v>174.28</v>
      </c>
      <c r="J49" s="2">
        <f>IFERROR(__xludf.DUMMYFUNCTION("""COMPUTED_VALUE"""),45625.54166666667)</f>
        <v>45625.54167</v>
      </c>
      <c r="K49" s="1">
        <f>IFERROR(__xludf.DUMMYFUNCTION("""COMPUTED_VALUE"""),177.16)</f>
        <v>177.16</v>
      </c>
      <c r="M49" s="2">
        <f>IFERROR(__xludf.DUMMYFUNCTION("""COMPUTED_VALUE"""),45625.54166666667)</f>
        <v>45625.54167</v>
      </c>
      <c r="N49" s="1">
        <f>IFERROR(__xludf.DUMMYFUNCTION("""COMPUTED_VALUE"""),2.35117452E8)</f>
        <v>235117452</v>
      </c>
    </row>
    <row r="50">
      <c r="A50" s="2">
        <f>IFERROR(__xludf.DUMMYFUNCTION("""COMPUTED_VALUE"""),45632.66666666667)</f>
        <v>45632.66667</v>
      </c>
      <c r="B50" s="1">
        <f>IFERROR(__xludf.DUMMYFUNCTION("""COMPUTED_VALUE"""),177.07)</f>
        <v>177.07</v>
      </c>
      <c r="D50" s="2">
        <f>IFERROR(__xludf.DUMMYFUNCTION("""COMPUTED_VALUE"""),45632.66666666667)</f>
        <v>45632.66667</v>
      </c>
      <c r="E50" s="1">
        <f>IFERROR(__xludf.DUMMYFUNCTION("""COMPUTED_VALUE"""),178.74)</f>
        <v>178.74</v>
      </c>
      <c r="G50" s="2">
        <f>IFERROR(__xludf.DUMMYFUNCTION("""COMPUTED_VALUE"""),45632.66666666667)</f>
        <v>45632.66667</v>
      </c>
      <c r="H50" s="1">
        <f>IFERROR(__xludf.DUMMYFUNCTION("""COMPUTED_VALUE"""),174.15)</f>
        <v>174.15</v>
      </c>
      <c r="J50" s="2">
        <f>IFERROR(__xludf.DUMMYFUNCTION("""COMPUTED_VALUE"""),45632.66666666667)</f>
        <v>45632.66667</v>
      </c>
      <c r="K50" s="1">
        <f>IFERROR(__xludf.DUMMYFUNCTION("""COMPUTED_VALUE"""),175.42)</f>
        <v>175.42</v>
      </c>
      <c r="M50" s="2">
        <f>IFERROR(__xludf.DUMMYFUNCTION("""COMPUTED_VALUE"""),45632.66666666667)</f>
        <v>45632.66667</v>
      </c>
      <c r="N50" s="1">
        <f>IFERROR(__xludf.DUMMYFUNCTION("""COMPUTED_VALUE"""),3.28129371E8)</f>
        <v>328129371</v>
      </c>
    </row>
    <row r="51">
      <c r="A51" s="2">
        <f>IFERROR(__xludf.DUMMYFUNCTION("""COMPUTED_VALUE"""),45639.66666666667)</f>
        <v>45639.66667</v>
      </c>
      <c r="B51" s="1">
        <f>IFERROR(__xludf.DUMMYFUNCTION("""COMPUTED_VALUE"""),175.34)</f>
        <v>175.34</v>
      </c>
      <c r="D51" s="2">
        <f>IFERROR(__xludf.DUMMYFUNCTION("""COMPUTED_VALUE"""),45639.66666666667)</f>
        <v>45639.66667</v>
      </c>
      <c r="E51" s="1">
        <f>IFERROR(__xludf.DUMMYFUNCTION("""COMPUTED_VALUE"""),176.21)</f>
        <v>176.21</v>
      </c>
      <c r="G51" s="2">
        <f>IFERROR(__xludf.DUMMYFUNCTION("""COMPUTED_VALUE"""),45639.66666666667)</f>
        <v>45639.66667</v>
      </c>
      <c r="H51" s="1">
        <f>IFERROR(__xludf.DUMMYFUNCTION("""COMPUTED_VALUE"""),170.73)</f>
        <v>170.73</v>
      </c>
      <c r="J51" s="2">
        <f>IFERROR(__xludf.DUMMYFUNCTION("""COMPUTED_VALUE"""),45639.66666666667)</f>
        <v>45639.66667</v>
      </c>
      <c r="K51" s="1">
        <f>IFERROR(__xludf.DUMMYFUNCTION("""COMPUTED_VALUE"""),172.49)</f>
        <v>172.49</v>
      </c>
      <c r="M51" s="2">
        <f>IFERROR(__xludf.DUMMYFUNCTION("""COMPUTED_VALUE"""),45639.66666666667)</f>
        <v>45639.66667</v>
      </c>
      <c r="N51" s="1">
        <f>IFERROR(__xludf.DUMMYFUNCTION("""COMPUTED_VALUE"""),2.73106558E8)</f>
        <v>273106558</v>
      </c>
    </row>
    <row r="52">
      <c r="A52" s="2">
        <f>IFERROR(__xludf.DUMMYFUNCTION("""COMPUTED_VALUE"""),45646.66666666667)</f>
        <v>45646.66667</v>
      </c>
      <c r="B52" s="1">
        <f>IFERROR(__xludf.DUMMYFUNCTION("""COMPUTED_VALUE"""),172.68)</f>
        <v>172.68</v>
      </c>
      <c r="D52" s="2">
        <f>IFERROR(__xludf.DUMMYFUNCTION("""COMPUTED_VALUE"""),45646.66666666667)</f>
        <v>45646.66667</v>
      </c>
      <c r="E52" s="1">
        <f>IFERROR(__xludf.DUMMYFUNCTION("""COMPUTED_VALUE"""),172.91)</f>
        <v>172.91</v>
      </c>
      <c r="G52" s="2">
        <f>IFERROR(__xludf.DUMMYFUNCTION("""COMPUTED_VALUE"""),45646.66666666667)</f>
        <v>45646.66667</v>
      </c>
      <c r="H52" s="1">
        <f>IFERROR(__xludf.DUMMYFUNCTION("""COMPUTED_VALUE"""),163.47)</f>
        <v>163.47</v>
      </c>
      <c r="J52" s="2">
        <f>IFERROR(__xludf.DUMMYFUNCTION("""COMPUTED_VALUE"""),45646.66666666667)</f>
        <v>45646.66667</v>
      </c>
      <c r="K52" s="1">
        <f>IFERROR(__xludf.DUMMYFUNCTION("""COMPUTED_VALUE"""),164.43)</f>
        <v>164.43</v>
      </c>
      <c r="M52" s="2">
        <f>IFERROR(__xludf.DUMMYFUNCTION("""COMPUTED_VALUE"""),45646.66666666667)</f>
        <v>45646.66667</v>
      </c>
      <c r="N52" s="1">
        <f>IFERROR(__xludf.DUMMYFUNCTION("""COMPUTED_VALUE"""),4.41908575E8)</f>
        <v>441908575</v>
      </c>
    </row>
    <row r="53">
      <c r="A53" s="2">
        <f>IFERROR(__xludf.DUMMYFUNCTION("""COMPUTED_VALUE"""),45653.66666666667)</f>
        <v>45653.66667</v>
      </c>
      <c r="B53" s="1">
        <f>IFERROR(__xludf.DUMMYFUNCTION("""COMPUTED_VALUE"""),163.89)</f>
        <v>163.89</v>
      </c>
      <c r="D53" s="2">
        <f>IFERROR(__xludf.DUMMYFUNCTION("""COMPUTED_VALUE"""),45653.66666666667)</f>
        <v>45653.66667</v>
      </c>
      <c r="E53" s="1">
        <f>IFERROR(__xludf.DUMMYFUNCTION("""COMPUTED_VALUE"""),166.3)</f>
        <v>166.3</v>
      </c>
      <c r="G53" s="2">
        <f>IFERROR(__xludf.DUMMYFUNCTION("""COMPUTED_VALUE"""),45653.66666666667)</f>
        <v>45653.66667</v>
      </c>
      <c r="H53" s="1">
        <f>IFERROR(__xludf.DUMMYFUNCTION("""COMPUTED_VALUE"""),163.56)</f>
        <v>163.56</v>
      </c>
      <c r="J53" s="2">
        <f>IFERROR(__xludf.DUMMYFUNCTION("""COMPUTED_VALUE"""),45653.66666666667)</f>
        <v>45653.66667</v>
      </c>
      <c r="K53" s="1">
        <f>IFERROR(__xludf.DUMMYFUNCTION("""COMPUTED_VALUE"""),165.19)</f>
        <v>165.19</v>
      </c>
      <c r="M53" s="2">
        <f>IFERROR(__xludf.DUMMYFUNCTION("""COMPUTED_VALUE"""),45653.66666666667)</f>
        <v>45653.66667</v>
      </c>
      <c r="N53" s="1">
        <f>IFERROR(__xludf.DUMMYFUNCTION("""COMPUTED_VALUE"""),1.44933726E8)</f>
        <v>144933726</v>
      </c>
    </row>
    <row r="54">
      <c r="A54" s="2">
        <f>IFERROR(__xludf.DUMMYFUNCTION("""COMPUTED_VALUE"""),45660.66666666667)</f>
        <v>45660.66667</v>
      </c>
      <c r="B54" s="1">
        <f>IFERROR(__xludf.DUMMYFUNCTION("""COMPUTED_VALUE"""),164.52)</f>
        <v>164.52</v>
      </c>
      <c r="D54" s="2">
        <f>IFERROR(__xludf.DUMMYFUNCTION("""COMPUTED_VALUE"""),45660.66666666667)</f>
        <v>45660.66667</v>
      </c>
      <c r="E54" s="1">
        <f>IFERROR(__xludf.DUMMYFUNCTION("""COMPUTED_VALUE"""),166.76)</f>
        <v>166.76</v>
      </c>
      <c r="G54" s="2">
        <f>IFERROR(__xludf.DUMMYFUNCTION("""COMPUTED_VALUE"""),45660.66666666667)</f>
        <v>45660.66667</v>
      </c>
      <c r="H54" s="1">
        <f>IFERROR(__xludf.DUMMYFUNCTION("""COMPUTED_VALUE"""),162.68)</f>
        <v>162.68</v>
      </c>
      <c r="J54" s="2">
        <f>IFERROR(__xludf.DUMMYFUNCTION("""COMPUTED_VALUE"""),45660.66666666667)</f>
        <v>45660.66667</v>
      </c>
      <c r="K54" s="1">
        <f>IFERROR(__xludf.DUMMYFUNCTION("""COMPUTED_VALUE"""),164.55)</f>
        <v>164.55</v>
      </c>
      <c r="M54" s="2">
        <f>IFERROR(__xludf.DUMMYFUNCTION("""COMPUTED_VALUE"""),45660.66666666667)</f>
        <v>45660.66667</v>
      </c>
      <c r="N54" s="1">
        <f>IFERROR(__xludf.DUMMYFUNCTION("""COMPUTED_VALUE"""),1.87103956E8)</f>
        <v>187103956</v>
      </c>
    </row>
    <row r="55">
      <c r="A55" s="2">
        <f>IFERROR(__xludf.DUMMYFUNCTION("""COMPUTED_VALUE"""),45667.66666666667)</f>
        <v>45667.66667</v>
      </c>
      <c r="B55" s="1">
        <f>IFERROR(__xludf.DUMMYFUNCTION("""COMPUTED_VALUE"""),163.48)</f>
        <v>163.48</v>
      </c>
      <c r="D55" s="2">
        <f>IFERROR(__xludf.DUMMYFUNCTION("""COMPUTED_VALUE"""),45667.66666666667)</f>
        <v>45667.66667</v>
      </c>
      <c r="E55" s="1">
        <f>IFERROR(__xludf.DUMMYFUNCTION("""COMPUTED_VALUE"""),163.64)</f>
        <v>163.64</v>
      </c>
      <c r="G55" s="2">
        <f>IFERROR(__xludf.DUMMYFUNCTION("""COMPUTED_VALUE"""),45667.66666666667)</f>
        <v>45667.66667</v>
      </c>
      <c r="H55" s="1">
        <f>IFERROR(__xludf.DUMMYFUNCTION("""COMPUTED_VALUE"""),155.76)</f>
        <v>155.76</v>
      </c>
      <c r="J55" s="2">
        <f>IFERROR(__xludf.DUMMYFUNCTION("""COMPUTED_VALUE"""),45667.66666666667)</f>
        <v>45667.66667</v>
      </c>
      <c r="K55" s="1">
        <f>IFERROR(__xludf.DUMMYFUNCTION("""COMPUTED_VALUE"""),156.76)</f>
        <v>156.76</v>
      </c>
      <c r="M55" s="2">
        <f>IFERROR(__xludf.DUMMYFUNCTION("""COMPUTED_VALUE"""),45667.66666666667)</f>
        <v>45667.66667</v>
      </c>
      <c r="N55" s="1">
        <f>IFERROR(__xludf.DUMMYFUNCTION("""COMPUTED_VALUE"""),2.88740737E8)</f>
        <v>288740737</v>
      </c>
    </row>
    <row r="56">
      <c r="A56" s="2">
        <f>IFERROR(__xludf.DUMMYFUNCTION("""COMPUTED_VALUE"""),45674.66666666667)</f>
        <v>45674.66667</v>
      </c>
      <c r="B56" s="1">
        <f>IFERROR(__xludf.DUMMYFUNCTION("""COMPUTED_VALUE"""),156.8)</f>
        <v>156.8</v>
      </c>
      <c r="D56" s="2">
        <f>IFERROR(__xludf.DUMMYFUNCTION("""COMPUTED_VALUE"""),45674.66666666667)</f>
        <v>45674.66667</v>
      </c>
      <c r="E56" s="1">
        <f>IFERROR(__xludf.DUMMYFUNCTION("""COMPUTED_VALUE"""),161.71)</f>
        <v>161.71</v>
      </c>
      <c r="G56" s="2">
        <f>IFERROR(__xludf.DUMMYFUNCTION("""COMPUTED_VALUE"""),45674.66666666667)</f>
        <v>45674.66667</v>
      </c>
      <c r="H56" s="1">
        <f>IFERROR(__xludf.DUMMYFUNCTION("""COMPUTED_VALUE"""),156.22)</f>
        <v>156.22</v>
      </c>
      <c r="J56" s="2">
        <f>IFERROR(__xludf.DUMMYFUNCTION("""COMPUTED_VALUE"""),45674.66666666667)</f>
        <v>45674.66667</v>
      </c>
      <c r="K56" s="1">
        <f>IFERROR(__xludf.DUMMYFUNCTION("""COMPUTED_VALUE"""),161.27)</f>
        <v>161.27</v>
      </c>
      <c r="M56" s="2">
        <f>IFERROR(__xludf.DUMMYFUNCTION("""COMPUTED_VALUE"""),45674.66666666667)</f>
        <v>45674.66667</v>
      </c>
      <c r="N56" s="1">
        <f>IFERROR(__xludf.DUMMYFUNCTION("""COMPUTED_VALUE"""),3.09902616E8)</f>
        <v>309902616</v>
      </c>
    </row>
    <row r="57">
      <c r="A57" s="2">
        <f>IFERROR(__xludf.DUMMYFUNCTION("""COMPUTED_VALUE"""),45681.66666666667)</f>
        <v>45681.66667</v>
      </c>
      <c r="B57" s="1">
        <f>IFERROR(__xludf.DUMMYFUNCTION("""COMPUTED_VALUE"""),161.23)</f>
        <v>161.23</v>
      </c>
      <c r="D57" s="2">
        <f>IFERROR(__xludf.DUMMYFUNCTION("""COMPUTED_VALUE"""),45681.66666666667)</f>
        <v>45681.66667</v>
      </c>
      <c r="E57" s="1">
        <f>IFERROR(__xludf.DUMMYFUNCTION("""COMPUTED_VALUE"""),164.91)</f>
        <v>164.91</v>
      </c>
      <c r="G57" s="2">
        <f>IFERROR(__xludf.DUMMYFUNCTION("""COMPUTED_VALUE"""),45681.66666666667)</f>
        <v>45681.66667</v>
      </c>
      <c r="H57" s="1">
        <f>IFERROR(__xludf.DUMMYFUNCTION("""COMPUTED_VALUE"""),160.5)</f>
        <v>160.5</v>
      </c>
      <c r="J57" s="2">
        <f>IFERROR(__xludf.DUMMYFUNCTION("""COMPUTED_VALUE"""),45681.66666666667)</f>
        <v>45681.66667</v>
      </c>
      <c r="K57" s="1">
        <f>IFERROR(__xludf.DUMMYFUNCTION("""COMPUTED_VALUE"""),163.53)</f>
        <v>163.53</v>
      </c>
      <c r="M57" s="2">
        <f>IFERROR(__xludf.DUMMYFUNCTION("""COMPUTED_VALUE"""),45681.66666666667)</f>
        <v>45681.66667</v>
      </c>
      <c r="N57" s="1">
        <f>IFERROR(__xludf.DUMMYFUNCTION("""COMPUTED_VALUE"""),2.82927312E8)</f>
        <v>282927312</v>
      </c>
    </row>
    <row r="58">
      <c r="A58" s="2">
        <f>IFERROR(__xludf.DUMMYFUNCTION("""COMPUTED_VALUE"""),45688.66666666667)</f>
        <v>45688.66667</v>
      </c>
      <c r="B58" s="1">
        <f>IFERROR(__xludf.DUMMYFUNCTION("""COMPUTED_VALUE"""),166.38)</f>
        <v>166.38</v>
      </c>
      <c r="D58" s="2">
        <f>IFERROR(__xludf.DUMMYFUNCTION("""COMPUTED_VALUE"""),45688.66666666667)</f>
        <v>45688.66667</v>
      </c>
      <c r="E58" s="1">
        <f>IFERROR(__xludf.DUMMYFUNCTION("""COMPUTED_VALUE"""),174.56)</f>
        <v>174.56</v>
      </c>
      <c r="G58" s="2">
        <f>IFERROR(__xludf.DUMMYFUNCTION("""COMPUTED_VALUE"""),45688.66666666667)</f>
        <v>45688.66667</v>
      </c>
      <c r="H58" s="1">
        <f>IFERROR(__xludf.DUMMYFUNCTION("""COMPUTED_VALUE"""),166.35)</f>
        <v>166.35</v>
      </c>
      <c r="J58" s="2">
        <f>IFERROR(__xludf.DUMMYFUNCTION("""COMPUTED_VALUE"""),45688.66666666667)</f>
        <v>45688.66667</v>
      </c>
      <c r="K58" s="1">
        <f>IFERROR(__xludf.DUMMYFUNCTION("""COMPUTED_VALUE"""),168.55)</f>
        <v>168.55</v>
      </c>
      <c r="M58" s="2">
        <f>IFERROR(__xludf.DUMMYFUNCTION("""COMPUTED_VALUE"""),45688.66666666667)</f>
        <v>45688.66667</v>
      </c>
      <c r="N58" s="1">
        <f>IFERROR(__xludf.DUMMYFUNCTION("""COMPUTED_VALUE"""),4.45970066E8)</f>
        <v>445970066</v>
      </c>
    </row>
    <row r="59">
      <c r="A59" s="2">
        <f>IFERROR(__xludf.DUMMYFUNCTION("""COMPUTED_VALUE"""),45695.66666666667)</f>
        <v>45695.66667</v>
      </c>
      <c r="B59" s="1">
        <f>IFERROR(__xludf.DUMMYFUNCTION("""COMPUTED_VALUE"""),168.67)</f>
        <v>168.67</v>
      </c>
      <c r="D59" s="2">
        <f>IFERROR(__xludf.DUMMYFUNCTION("""COMPUTED_VALUE"""),45695.66666666667)</f>
        <v>45695.66667</v>
      </c>
      <c r="E59" s="1">
        <f>IFERROR(__xludf.DUMMYFUNCTION("""COMPUTED_VALUE"""),175.43)</f>
        <v>175.43</v>
      </c>
      <c r="G59" s="2">
        <f>IFERROR(__xludf.DUMMYFUNCTION("""COMPUTED_VALUE"""),45695.66666666667)</f>
        <v>45695.66667</v>
      </c>
      <c r="H59" s="1">
        <f>IFERROR(__xludf.DUMMYFUNCTION("""COMPUTED_VALUE"""),168.63)</f>
        <v>168.63</v>
      </c>
      <c r="J59" s="2">
        <f>IFERROR(__xludf.DUMMYFUNCTION("""COMPUTED_VALUE"""),45695.66666666667)</f>
        <v>45695.66667</v>
      </c>
      <c r="K59" s="1">
        <f>IFERROR(__xludf.DUMMYFUNCTION("""COMPUTED_VALUE"""),173.83)</f>
        <v>173.83</v>
      </c>
      <c r="M59" s="2">
        <f>IFERROR(__xludf.DUMMYFUNCTION("""COMPUTED_VALUE"""),45695.66666666667)</f>
        <v>45695.66667</v>
      </c>
      <c r="N59" s="1">
        <f>IFERROR(__xludf.DUMMYFUNCTION("""COMPUTED_VALUE"""),2.90595501E8)</f>
        <v>290595501</v>
      </c>
    </row>
    <row r="60">
      <c r="A60" s="2">
        <f>IFERROR(__xludf.DUMMYFUNCTION("""COMPUTED_VALUE"""),45702.66666666667)</f>
        <v>45702.66667</v>
      </c>
      <c r="B60" s="1">
        <f>IFERROR(__xludf.DUMMYFUNCTION("""COMPUTED_VALUE"""),175.84)</f>
        <v>175.84</v>
      </c>
      <c r="D60" s="2">
        <f>IFERROR(__xludf.DUMMYFUNCTION("""COMPUTED_VALUE"""),45702.66666666667)</f>
        <v>45702.66667</v>
      </c>
      <c r="E60" s="1">
        <f>IFERROR(__xludf.DUMMYFUNCTION("""COMPUTED_VALUE"""),183.64)</f>
        <v>183.64</v>
      </c>
      <c r="G60" s="2">
        <f>IFERROR(__xludf.DUMMYFUNCTION("""COMPUTED_VALUE"""),45702.66666666667)</f>
        <v>45702.66667</v>
      </c>
      <c r="H60" s="1">
        <f>IFERROR(__xludf.DUMMYFUNCTION("""COMPUTED_VALUE"""),175.0)</f>
        <v>175</v>
      </c>
      <c r="J60" s="2">
        <f>IFERROR(__xludf.DUMMYFUNCTION("""COMPUTED_VALUE"""),45702.66666666667)</f>
        <v>45702.66667</v>
      </c>
      <c r="K60" s="1">
        <f>IFERROR(__xludf.DUMMYFUNCTION("""COMPUTED_VALUE"""),183.48)</f>
        <v>183.48</v>
      </c>
      <c r="M60" s="2">
        <f>IFERROR(__xludf.DUMMYFUNCTION("""COMPUTED_VALUE"""),45702.66666666667)</f>
        <v>45702.66667</v>
      </c>
      <c r="N60" s="1">
        <f>IFERROR(__xludf.DUMMYFUNCTION("""COMPUTED_VALUE"""),2.79654285E8)</f>
        <v>279654285</v>
      </c>
    </row>
    <row r="61">
      <c r="A61" s="2">
        <f>IFERROR(__xludf.DUMMYFUNCTION("""COMPUTED_VALUE"""),45709.66666666667)</f>
        <v>45709.66667</v>
      </c>
      <c r="B61" s="1">
        <f>IFERROR(__xludf.DUMMYFUNCTION("""COMPUTED_VALUE"""),183.16)</f>
        <v>183.16</v>
      </c>
      <c r="D61" s="2">
        <f>IFERROR(__xludf.DUMMYFUNCTION("""COMPUTED_VALUE"""),45709.66666666667)</f>
        <v>45709.66667</v>
      </c>
      <c r="E61" s="1">
        <f>IFERROR(__xludf.DUMMYFUNCTION("""COMPUTED_VALUE"""),188.29)</f>
        <v>188.29</v>
      </c>
      <c r="G61" s="2">
        <f>IFERROR(__xludf.DUMMYFUNCTION("""COMPUTED_VALUE"""),45709.66666666667)</f>
        <v>45709.66667</v>
      </c>
      <c r="H61" s="1">
        <f>IFERROR(__xludf.DUMMYFUNCTION("""COMPUTED_VALUE"""),182.22)</f>
        <v>182.22</v>
      </c>
      <c r="J61" s="2">
        <f>IFERROR(__xludf.DUMMYFUNCTION("""COMPUTED_VALUE"""),45709.66666666667)</f>
        <v>45709.66667</v>
      </c>
      <c r="K61" s="1">
        <f>IFERROR(__xludf.DUMMYFUNCTION("""COMPUTED_VALUE"""),187.19)</f>
        <v>187.19</v>
      </c>
      <c r="M61" s="2">
        <f>IFERROR(__xludf.DUMMYFUNCTION("""COMPUTED_VALUE"""),45709.66666666667)</f>
        <v>45709.66667</v>
      </c>
      <c r="N61" s="1">
        <f>IFERROR(__xludf.DUMMYFUNCTION("""COMPUTED_VALUE"""),2.80694368E8)</f>
        <v>280694368</v>
      </c>
    </row>
    <row r="62">
      <c r="A62" s="2">
        <f>IFERROR(__xludf.DUMMYFUNCTION("""COMPUTED_VALUE"""),45716.66666666667)</f>
        <v>45716.66667</v>
      </c>
      <c r="B62" s="1">
        <f>IFERROR(__xludf.DUMMYFUNCTION("""COMPUTED_VALUE"""),187.37)</f>
        <v>187.37</v>
      </c>
      <c r="D62" s="2">
        <f>IFERROR(__xludf.DUMMYFUNCTION("""COMPUTED_VALUE"""),45716.66666666667)</f>
        <v>45716.66667</v>
      </c>
      <c r="E62" s="1">
        <f>IFERROR(__xludf.DUMMYFUNCTION("""COMPUTED_VALUE"""),191.67)</f>
        <v>191.67</v>
      </c>
      <c r="G62" s="2">
        <f>IFERROR(__xludf.DUMMYFUNCTION("""COMPUTED_VALUE"""),45716.66666666667)</f>
        <v>45716.66667</v>
      </c>
      <c r="H62" s="1">
        <f>IFERROR(__xludf.DUMMYFUNCTION("""COMPUTED_VALUE"""),186.74)</f>
        <v>186.74</v>
      </c>
      <c r="J62" s="2">
        <f>IFERROR(__xludf.DUMMYFUNCTION("""COMPUTED_VALUE"""),45716.66666666667)</f>
        <v>45716.66667</v>
      </c>
      <c r="K62" s="1">
        <f>IFERROR(__xludf.DUMMYFUNCTION("""COMPUTED_VALUE"""),190.64)</f>
        <v>190.64</v>
      </c>
      <c r="M62" s="2">
        <f>IFERROR(__xludf.DUMMYFUNCTION("""COMPUTED_VALUE"""),45716.66666666667)</f>
        <v>45716.66667</v>
      </c>
      <c r="N62" s="1">
        <f>IFERROR(__xludf.DUMMYFUNCTION("""COMPUTED_VALUE"""),3.8872428E8)</f>
        <v>388724280</v>
      </c>
    </row>
    <row r="63">
      <c r="A63" s="2">
        <f>IFERROR(__xludf.DUMMYFUNCTION("""COMPUTED_VALUE"""),45723.66666666667)</f>
        <v>45723.66667</v>
      </c>
      <c r="B63" s="1">
        <f>IFERROR(__xludf.DUMMYFUNCTION("""COMPUTED_VALUE"""),190.14)</f>
        <v>190.14</v>
      </c>
      <c r="D63" s="2">
        <f>IFERROR(__xludf.DUMMYFUNCTION("""COMPUTED_VALUE"""),45723.66666666667)</f>
        <v>45723.66667</v>
      </c>
      <c r="E63" s="1">
        <f>IFERROR(__xludf.DUMMYFUNCTION("""COMPUTED_VALUE"""),195.02)</f>
        <v>195.02</v>
      </c>
      <c r="G63" s="2">
        <f>IFERROR(__xludf.DUMMYFUNCTION("""COMPUTED_VALUE"""),45723.66666666667)</f>
        <v>45723.66667</v>
      </c>
      <c r="H63" s="1">
        <f>IFERROR(__xludf.DUMMYFUNCTION("""COMPUTED_VALUE"""),183.28)</f>
        <v>183.28</v>
      </c>
      <c r="J63" s="2">
        <f>IFERROR(__xludf.DUMMYFUNCTION("""COMPUTED_VALUE"""),45723.66666666667)</f>
        <v>45723.66667</v>
      </c>
      <c r="K63" s="1">
        <f>IFERROR(__xludf.DUMMYFUNCTION("""COMPUTED_VALUE"""),193.67)</f>
        <v>193.67</v>
      </c>
      <c r="M63" s="2">
        <f>IFERROR(__xludf.DUMMYFUNCTION("""COMPUTED_VALUE"""),45723.66666666667)</f>
        <v>45723.66667</v>
      </c>
      <c r="N63" s="1">
        <f>IFERROR(__xludf.DUMMYFUNCTION("""COMPUTED_VALUE"""),4.15696558E8)</f>
        <v>415696558</v>
      </c>
    </row>
    <row r="64">
      <c r="A64" s="2">
        <f>IFERROR(__xludf.DUMMYFUNCTION("""COMPUTED_VALUE"""),45730.66666666667)</f>
        <v>45730.66667</v>
      </c>
      <c r="B64" s="1">
        <f>IFERROR(__xludf.DUMMYFUNCTION("""COMPUTED_VALUE"""),193.61)</f>
        <v>193.61</v>
      </c>
      <c r="D64" s="2">
        <f>IFERROR(__xludf.DUMMYFUNCTION("""COMPUTED_VALUE"""),45730.66666666667)</f>
        <v>45730.66667</v>
      </c>
      <c r="E64" s="1">
        <f>IFERROR(__xludf.DUMMYFUNCTION("""COMPUTED_VALUE"""),197.09)</f>
        <v>197.09</v>
      </c>
      <c r="G64" s="2">
        <f>IFERROR(__xludf.DUMMYFUNCTION("""COMPUTED_VALUE"""),45730.66666666667)</f>
        <v>45730.66667</v>
      </c>
      <c r="H64" s="1">
        <f>IFERROR(__xludf.DUMMYFUNCTION("""COMPUTED_VALUE"""),177.51)</f>
        <v>177.51</v>
      </c>
      <c r="J64" s="2">
        <f>IFERROR(__xludf.DUMMYFUNCTION("""COMPUTED_VALUE"""),45730.66666666667)</f>
        <v>45730.66667</v>
      </c>
      <c r="K64" s="1">
        <f>IFERROR(__xludf.DUMMYFUNCTION("""COMPUTED_VALUE"""),186.7)</f>
        <v>186.7</v>
      </c>
      <c r="M64" s="2">
        <f>IFERROR(__xludf.DUMMYFUNCTION("""COMPUTED_VALUE"""),45730.66666666667)</f>
        <v>45730.66667</v>
      </c>
      <c r="N64" s="1">
        <f>IFERROR(__xludf.DUMMYFUNCTION("""COMPUTED_VALUE"""),5.16893923E8)</f>
        <v>516893923</v>
      </c>
    </row>
    <row r="65">
      <c r="A65" s="2">
        <f>IFERROR(__xludf.DUMMYFUNCTION("""COMPUTED_VALUE"""),45737.66666666667)</f>
        <v>45737.66667</v>
      </c>
      <c r="B65" s="1">
        <f>IFERROR(__xludf.DUMMYFUNCTION("""COMPUTED_VALUE"""),186.55)</f>
        <v>186.55</v>
      </c>
      <c r="D65" s="2">
        <f>IFERROR(__xludf.DUMMYFUNCTION("""COMPUTED_VALUE"""),45737.66666666667)</f>
        <v>45737.66667</v>
      </c>
      <c r="E65" s="1">
        <f>IFERROR(__xludf.DUMMYFUNCTION("""COMPUTED_VALUE"""),189.54)</f>
        <v>189.54</v>
      </c>
      <c r="G65" s="2">
        <f>IFERROR(__xludf.DUMMYFUNCTION("""COMPUTED_VALUE"""),45737.66666666667)</f>
        <v>45737.66667</v>
      </c>
      <c r="H65" s="1">
        <f>IFERROR(__xludf.DUMMYFUNCTION("""COMPUTED_VALUE"""),184.8)</f>
        <v>184.8</v>
      </c>
      <c r="J65" s="2">
        <f>IFERROR(__xludf.DUMMYFUNCTION("""COMPUTED_VALUE"""),45737.66666666667)</f>
        <v>45737.66667</v>
      </c>
      <c r="K65" s="1">
        <f>IFERROR(__xludf.DUMMYFUNCTION("""COMPUTED_VALUE"""),188.48)</f>
        <v>188.48</v>
      </c>
      <c r="M65" s="2">
        <f>IFERROR(__xludf.DUMMYFUNCTION("""COMPUTED_VALUE"""),45737.66666666667)</f>
        <v>45737.66667</v>
      </c>
      <c r="N65" s="1">
        <f>IFERROR(__xludf.DUMMYFUNCTION("""COMPUTED_VALUE"""),4.10404014E8)</f>
        <v>410404014</v>
      </c>
    </row>
    <row r="66">
      <c r="A66" s="2">
        <f>IFERROR(__xludf.DUMMYFUNCTION("""COMPUTED_VALUE"""),45744.66666666667)</f>
        <v>45744.66667</v>
      </c>
      <c r="B66" s="1">
        <f>IFERROR(__xludf.DUMMYFUNCTION("""COMPUTED_VALUE"""),188.51)</f>
        <v>188.51</v>
      </c>
      <c r="D66" s="2">
        <f>IFERROR(__xludf.DUMMYFUNCTION("""COMPUTED_VALUE"""),45744.66666666667)</f>
        <v>45744.66667</v>
      </c>
      <c r="E66" s="1">
        <f>IFERROR(__xludf.DUMMYFUNCTION("""COMPUTED_VALUE"""),196.84)</f>
        <v>196.84</v>
      </c>
      <c r="G66" s="2">
        <f>IFERROR(__xludf.DUMMYFUNCTION("""COMPUTED_VALUE"""),45744.66666666667)</f>
        <v>45744.66667</v>
      </c>
      <c r="H66" s="1">
        <f>IFERROR(__xludf.DUMMYFUNCTION("""COMPUTED_VALUE"""),187.58)</f>
        <v>187.58</v>
      </c>
      <c r="J66" s="2">
        <f>IFERROR(__xludf.DUMMYFUNCTION("""COMPUTED_VALUE"""),45744.66666666667)</f>
        <v>45744.66667</v>
      </c>
      <c r="K66" s="1">
        <f>IFERROR(__xludf.DUMMYFUNCTION("""COMPUTED_VALUE"""),194.64)</f>
        <v>194.64</v>
      </c>
      <c r="M66" s="2">
        <f>IFERROR(__xludf.DUMMYFUNCTION("""COMPUTED_VALUE"""),45744.66666666667)</f>
        <v>45744.66667</v>
      </c>
      <c r="N66" s="1">
        <f>IFERROR(__xludf.DUMMYFUNCTION("""COMPUTED_VALUE"""),3.25517601E8)</f>
        <v>325517601</v>
      </c>
    </row>
    <row r="67">
      <c r="A67" s="2">
        <f>IFERROR(__xludf.DUMMYFUNCTION("""COMPUTED_VALUE"""),45751.66666666667)</f>
        <v>45751.66667</v>
      </c>
      <c r="B67" s="1">
        <f>IFERROR(__xludf.DUMMYFUNCTION("""COMPUTED_VALUE"""),195.36)</f>
        <v>195.36</v>
      </c>
      <c r="D67" s="2">
        <f>IFERROR(__xludf.DUMMYFUNCTION("""COMPUTED_VALUE"""),45751.66666666667)</f>
        <v>45751.66667</v>
      </c>
      <c r="E67" s="1">
        <f>IFERROR(__xludf.DUMMYFUNCTION("""COMPUTED_VALUE"""),199.75)</f>
        <v>199.75</v>
      </c>
      <c r="G67" s="2">
        <f>IFERROR(__xludf.DUMMYFUNCTION("""COMPUTED_VALUE"""),45751.66666666667)</f>
        <v>45751.66667</v>
      </c>
      <c r="H67" s="1">
        <f>IFERROR(__xludf.DUMMYFUNCTION("""COMPUTED_VALUE"""),183.98)</f>
        <v>183.98</v>
      </c>
      <c r="J67" s="2">
        <f>IFERROR(__xludf.DUMMYFUNCTION("""COMPUTED_VALUE"""),45751.66666666667)</f>
        <v>45751.66667</v>
      </c>
      <c r="K67" s="1">
        <f>IFERROR(__xludf.DUMMYFUNCTION("""COMPUTED_VALUE"""),184.6)</f>
        <v>184.6</v>
      </c>
      <c r="M67" s="2">
        <f>IFERROR(__xludf.DUMMYFUNCTION("""COMPUTED_VALUE"""),45751.66666666667)</f>
        <v>45751.66667</v>
      </c>
      <c r="N67" s="1">
        <f>IFERROR(__xludf.DUMMYFUNCTION("""COMPUTED_VALUE"""),4.23523039E8)</f>
        <v>423523039</v>
      </c>
    </row>
    <row r="68">
      <c r="A68" s="2">
        <f>IFERROR(__xludf.DUMMYFUNCTION("""COMPUTED_VALUE"""),45758.66666666667)</f>
        <v>45758.66667</v>
      </c>
      <c r="B68" s="1">
        <f>IFERROR(__xludf.DUMMYFUNCTION("""COMPUTED_VALUE"""),177.31)</f>
        <v>177.31</v>
      </c>
      <c r="D68" s="2">
        <f>IFERROR(__xludf.DUMMYFUNCTION("""COMPUTED_VALUE"""),45758.66666666667)</f>
        <v>45758.66667</v>
      </c>
      <c r="E68" s="1">
        <f>IFERROR(__xludf.DUMMYFUNCTION("""COMPUTED_VALUE"""),188.74)</f>
        <v>188.74</v>
      </c>
      <c r="G68" s="2">
        <f>IFERROR(__xludf.DUMMYFUNCTION("""COMPUTED_VALUE"""),45758.66666666667)</f>
        <v>45758.66667</v>
      </c>
      <c r="H68" s="1">
        <f>IFERROR(__xludf.DUMMYFUNCTION("""COMPUTED_VALUE"""),176.36)</f>
        <v>176.36</v>
      </c>
      <c r="J68" s="2">
        <f>IFERROR(__xludf.DUMMYFUNCTION("""COMPUTED_VALUE"""),45758.66666666667)</f>
        <v>45758.66667</v>
      </c>
      <c r="K68" s="1">
        <f>IFERROR(__xludf.DUMMYFUNCTION("""COMPUTED_VALUE"""),187.98)</f>
        <v>187.98</v>
      </c>
      <c r="M68" s="2">
        <f>IFERROR(__xludf.DUMMYFUNCTION("""COMPUTED_VALUE"""),45758.66666666667)</f>
        <v>45758.66667</v>
      </c>
      <c r="N68" s="1">
        <f>IFERROR(__xludf.DUMMYFUNCTION("""COMPUTED_VALUE"""),5.28728257E8)</f>
        <v>528728257</v>
      </c>
    </row>
    <row r="69">
      <c r="A69" s="2">
        <f>IFERROR(__xludf.DUMMYFUNCTION("""COMPUTED_VALUE"""),45764.66666666667)</f>
        <v>45764.66667</v>
      </c>
      <c r="B69" s="1">
        <f>IFERROR(__xludf.DUMMYFUNCTION("""COMPUTED_VALUE"""),188.14)</f>
        <v>188.14</v>
      </c>
      <c r="D69" s="2">
        <f>IFERROR(__xludf.DUMMYFUNCTION("""COMPUTED_VALUE"""),45764.66666666667)</f>
        <v>45764.66667</v>
      </c>
      <c r="E69" s="1">
        <f>IFERROR(__xludf.DUMMYFUNCTION("""COMPUTED_VALUE"""),193.85)</f>
        <v>193.85</v>
      </c>
      <c r="G69" s="2">
        <f>IFERROR(__xludf.DUMMYFUNCTION("""COMPUTED_VALUE"""),45764.66666666667)</f>
        <v>45764.66667</v>
      </c>
      <c r="H69" s="1">
        <f>IFERROR(__xludf.DUMMYFUNCTION("""COMPUTED_VALUE"""),187.47)</f>
        <v>187.47</v>
      </c>
      <c r="J69" s="2">
        <f>IFERROR(__xludf.DUMMYFUNCTION("""COMPUTED_VALUE"""),45764.66666666667)</f>
        <v>45764.66667</v>
      </c>
      <c r="K69" s="1">
        <f>IFERROR(__xludf.DUMMYFUNCTION("""COMPUTED_VALUE"""),190.03)</f>
        <v>190.03</v>
      </c>
      <c r="M69" s="2">
        <f>IFERROR(__xludf.DUMMYFUNCTION("""COMPUTED_VALUE"""),45764.66666666667)</f>
        <v>45764.66667</v>
      </c>
      <c r="N69" s="1">
        <f>IFERROR(__xludf.DUMMYFUNCTION("""COMPUTED_VALUE"""),2.07330933E8)</f>
        <v>207330933</v>
      </c>
    </row>
    <row r="70">
      <c r="A70" s="2">
        <f>IFERROR(__xludf.DUMMYFUNCTION("""COMPUTED_VALUE"""),45772.66666666667)</f>
        <v>45772.66667</v>
      </c>
      <c r="B70" s="1">
        <f>IFERROR(__xludf.DUMMYFUNCTION("""COMPUTED_VALUE"""),190.01)</f>
        <v>190.01</v>
      </c>
      <c r="D70" s="2">
        <f>IFERROR(__xludf.DUMMYFUNCTION("""COMPUTED_VALUE"""),45772.66666666667)</f>
        <v>45772.66667</v>
      </c>
      <c r="E70" s="1">
        <f>IFERROR(__xludf.DUMMYFUNCTION("""COMPUTED_VALUE"""),190.71)</f>
        <v>190.71</v>
      </c>
      <c r="G70" s="2">
        <f>IFERROR(__xludf.DUMMYFUNCTION("""COMPUTED_VALUE"""),45772.66666666667)</f>
        <v>45772.66667</v>
      </c>
      <c r="H70" s="1">
        <f>IFERROR(__xludf.DUMMYFUNCTION("""COMPUTED_VALUE"""),179.29)</f>
        <v>179.29</v>
      </c>
      <c r="J70" s="2">
        <f>IFERROR(__xludf.DUMMYFUNCTION("""COMPUTED_VALUE"""),45772.66666666667)</f>
        <v>45772.66667</v>
      </c>
      <c r="K70" s="1">
        <f>IFERROR(__xludf.DUMMYFUNCTION("""COMPUTED_VALUE"""),180.63)</f>
        <v>180.63</v>
      </c>
      <c r="M70" s="2">
        <f>IFERROR(__xludf.DUMMYFUNCTION("""COMPUTED_VALUE"""),45772.66666666667)</f>
        <v>45772.66667</v>
      </c>
      <c r="N70" s="1">
        <f>IFERROR(__xludf.DUMMYFUNCTION("""COMPUTED_VALUE"""),3.90637829E8)</f>
        <v>390637829</v>
      </c>
    </row>
    <row r="71">
      <c r="A71" s="2">
        <f>IFERROR(__xludf.DUMMYFUNCTION("""COMPUTED_VALUE"""),45779.66666666667)</f>
        <v>45779.66667</v>
      </c>
      <c r="B71" s="1">
        <f>IFERROR(__xludf.DUMMYFUNCTION("""COMPUTED_VALUE"""),180.59)</f>
        <v>180.59</v>
      </c>
      <c r="D71" s="2">
        <f>IFERROR(__xludf.DUMMYFUNCTION("""COMPUTED_VALUE"""),45779.66666666667)</f>
        <v>45779.66667</v>
      </c>
      <c r="E71" s="1">
        <f>IFERROR(__xludf.DUMMYFUNCTION("""COMPUTED_VALUE"""),189.38)</f>
        <v>189.38</v>
      </c>
      <c r="G71" s="2">
        <f>IFERROR(__xludf.DUMMYFUNCTION("""COMPUTED_VALUE"""),45779.66666666667)</f>
        <v>45779.66667</v>
      </c>
      <c r="H71" s="1">
        <f>IFERROR(__xludf.DUMMYFUNCTION("""COMPUTED_VALUE"""),180.59)</f>
        <v>180.59</v>
      </c>
      <c r="J71" s="2">
        <f>IFERROR(__xludf.DUMMYFUNCTION("""COMPUTED_VALUE"""),45779.66666666667)</f>
        <v>45779.66667</v>
      </c>
      <c r="K71" s="1">
        <f>IFERROR(__xludf.DUMMYFUNCTION("""COMPUTED_VALUE"""),188.48)</f>
        <v>188.48</v>
      </c>
      <c r="M71" s="2">
        <f>IFERROR(__xludf.DUMMYFUNCTION("""COMPUTED_VALUE"""),45779.66666666667)</f>
        <v>45779.66667</v>
      </c>
      <c r="N71" s="1">
        <f>IFERROR(__xludf.DUMMYFUNCTION("""COMPUTED_VALUE"""),2.73106449E8)</f>
        <v>273106449</v>
      </c>
    </row>
    <row r="72">
      <c r="A72" s="2">
        <f>IFERROR(__xludf.DUMMYFUNCTION("""COMPUTED_VALUE"""),45786.66666666667)</f>
        <v>45786.66667</v>
      </c>
      <c r="B72" s="1">
        <f>IFERROR(__xludf.DUMMYFUNCTION("""COMPUTED_VALUE"""),188.71)</f>
        <v>188.71</v>
      </c>
      <c r="D72" s="2">
        <f>IFERROR(__xludf.DUMMYFUNCTION("""COMPUTED_VALUE"""),45786.66666666667)</f>
        <v>45786.66667</v>
      </c>
      <c r="E72" s="1">
        <f>IFERROR(__xludf.DUMMYFUNCTION("""COMPUTED_VALUE"""),192.16)</f>
        <v>192.16</v>
      </c>
      <c r="G72" s="2">
        <f>IFERROR(__xludf.DUMMYFUNCTION("""COMPUTED_VALUE"""),45786.66666666667)</f>
        <v>45786.66667</v>
      </c>
      <c r="H72" s="1">
        <f>IFERROR(__xludf.DUMMYFUNCTION("""COMPUTED_VALUE"""),186.11)</f>
        <v>186.11</v>
      </c>
      <c r="J72" s="2">
        <f>IFERROR(__xludf.DUMMYFUNCTION("""COMPUTED_VALUE"""),45786.66666666667)</f>
        <v>45786.66667</v>
      </c>
      <c r="K72" s="1">
        <f>IFERROR(__xludf.DUMMYFUNCTION("""COMPUTED_VALUE"""),187.99)</f>
        <v>187.99</v>
      </c>
      <c r="M72" s="2">
        <f>IFERROR(__xludf.DUMMYFUNCTION("""COMPUTED_VALUE"""),45786.66666666667)</f>
        <v>45786.66667</v>
      </c>
      <c r="N72" s="1">
        <f>IFERROR(__xludf.DUMMYFUNCTION("""COMPUTED_VALUE"""),2.26243653E8)</f>
        <v>226243653</v>
      </c>
    </row>
    <row r="73">
      <c r="A73" s="2">
        <f>IFERROR(__xludf.DUMMYFUNCTION("""COMPUTED_VALUE"""),45793.66666666667)</f>
        <v>45793.66667</v>
      </c>
      <c r="B73" s="1">
        <f>IFERROR(__xludf.DUMMYFUNCTION("""COMPUTED_VALUE"""),184.14)</f>
        <v>184.14</v>
      </c>
      <c r="D73" s="2">
        <f>IFERROR(__xludf.DUMMYFUNCTION("""COMPUTED_VALUE"""),45793.66666666667)</f>
        <v>45793.66667</v>
      </c>
      <c r="E73" s="1">
        <f>IFERROR(__xludf.DUMMYFUNCTION("""COMPUTED_VALUE"""),188.23)</f>
        <v>188.23</v>
      </c>
      <c r="G73" s="2">
        <f>IFERROR(__xludf.DUMMYFUNCTION("""COMPUTED_VALUE"""),45793.66666666667)</f>
        <v>45793.66667</v>
      </c>
      <c r="H73" s="1">
        <f>IFERROR(__xludf.DUMMYFUNCTION("""COMPUTED_VALUE"""),179.85)</f>
        <v>179.85</v>
      </c>
      <c r="J73" s="2">
        <f>IFERROR(__xludf.DUMMYFUNCTION("""COMPUTED_VALUE"""),45793.66666666667)</f>
        <v>45793.66667</v>
      </c>
      <c r="K73" s="1">
        <f>IFERROR(__xludf.DUMMYFUNCTION("""COMPUTED_VALUE"""),188.08)</f>
        <v>188.08</v>
      </c>
      <c r="M73" s="2">
        <f>IFERROR(__xludf.DUMMYFUNCTION("""COMPUTED_VALUE"""),45793.66666666667)</f>
        <v>45793.66667</v>
      </c>
      <c r="N73" s="1">
        <f>IFERROR(__xludf.DUMMYFUNCTION("""COMPUTED_VALUE"""),3.42012621E8)</f>
        <v>342012621</v>
      </c>
    </row>
    <row r="74">
      <c r="A74" s="2">
        <f>IFERROR(__xludf.DUMMYFUNCTION("""COMPUTED_VALUE"""),45800.66666666667)</f>
        <v>45800.66667</v>
      </c>
      <c r="B74" s="1">
        <f>IFERROR(__xludf.DUMMYFUNCTION("""COMPUTED_VALUE"""),188.55)</f>
        <v>188.55</v>
      </c>
      <c r="D74" s="2">
        <f>IFERROR(__xludf.DUMMYFUNCTION("""COMPUTED_VALUE"""),45800.66666666667)</f>
        <v>45800.66667</v>
      </c>
      <c r="E74" s="1">
        <f>IFERROR(__xludf.DUMMYFUNCTION("""COMPUTED_VALUE"""),190.58)</f>
        <v>190.58</v>
      </c>
      <c r="G74" s="2">
        <f>IFERROR(__xludf.DUMMYFUNCTION("""COMPUTED_VALUE"""),45800.66666666667)</f>
        <v>45800.66667</v>
      </c>
      <c r="H74" s="1">
        <f>IFERROR(__xludf.DUMMYFUNCTION("""COMPUTED_VALUE"""),184.3)</f>
        <v>184.3</v>
      </c>
      <c r="J74" s="2">
        <f>IFERROR(__xludf.DUMMYFUNCTION("""COMPUTED_VALUE"""),45800.66666666667)</f>
        <v>45800.66667</v>
      </c>
      <c r="K74" s="1">
        <f>IFERROR(__xludf.DUMMYFUNCTION("""COMPUTED_VALUE"""),186.28)</f>
        <v>186.28</v>
      </c>
      <c r="M74" s="2">
        <f>IFERROR(__xludf.DUMMYFUNCTION("""COMPUTED_VALUE"""),45800.66666666667)</f>
        <v>45800.66667</v>
      </c>
      <c r="N74" s="1">
        <f>IFERROR(__xludf.DUMMYFUNCTION("""COMPUTED_VALUE"""),2.50266171E8)</f>
        <v>250266171</v>
      </c>
    </row>
    <row r="75">
      <c r="A75" s="2">
        <f>IFERROR(__xludf.DUMMYFUNCTION("""COMPUTED_VALUE"""),45807.66666666667)</f>
        <v>45807.66667</v>
      </c>
      <c r="B75" s="1">
        <f>IFERROR(__xludf.DUMMYFUNCTION("""COMPUTED_VALUE"""),186.2)</f>
        <v>186.2</v>
      </c>
      <c r="D75" s="2">
        <f>IFERROR(__xludf.DUMMYFUNCTION("""COMPUTED_VALUE"""),45807.66666666667)</f>
        <v>45807.66667</v>
      </c>
      <c r="E75" s="1">
        <f>IFERROR(__xludf.DUMMYFUNCTION("""COMPUTED_VALUE"""),188.16)</f>
        <v>188.16</v>
      </c>
      <c r="G75" s="2">
        <f>IFERROR(__xludf.DUMMYFUNCTION("""COMPUTED_VALUE"""),45807.66666666667)</f>
        <v>45807.66667</v>
      </c>
      <c r="H75" s="1">
        <f>IFERROR(__xludf.DUMMYFUNCTION("""COMPUTED_VALUE"""),184.28)</f>
        <v>184.28</v>
      </c>
      <c r="J75" s="2">
        <f>IFERROR(__xludf.DUMMYFUNCTION("""COMPUTED_VALUE"""),45807.66666666667)</f>
        <v>45807.66667</v>
      </c>
      <c r="K75" s="1">
        <f>IFERROR(__xludf.DUMMYFUNCTION("""COMPUTED_VALUE"""),188.12)</f>
        <v>188.12</v>
      </c>
      <c r="M75" s="2">
        <f>IFERROR(__xludf.DUMMYFUNCTION("""COMPUTED_VALUE"""),45807.66666666667)</f>
        <v>45807.66667</v>
      </c>
      <c r="N75" s="1">
        <f>IFERROR(__xludf.DUMMYFUNCTION("""COMPUTED_VALUE"""),2.59098573E8)</f>
        <v>259098573</v>
      </c>
    </row>
    <row r="76">
      <c r="A76" s="2">
        <f>IFERROR(__xludf.DUMMYFUNCTION("""COMPUTED_VALUE"""),45814.66666666667)</f>
        <v>45814.66667</v>
      </c>
      <c r="B76" s="1">
        <f>IFERROR(__xludf.DUMMYFUNCTION("""COMPUTED_VALUE"""),186.99)</f>
        <v>186.99</v>
      </c>
      <c r="D76" s="2">
        <f>IFERROR(__xludf.DUMMYFUNCTION("""COMPUTED_VALUE"""),45814.66666666667)</f>
        <v>45814.66667</v>
      </c>
      <c r="E76" s="1">
        <f>IFERROR(__xludf.DUMMYFUNCTION("""COMPUTED_VALUE"""),189.62)</f>
        <v>189.62</v>
      </c>
      <c r="G76" s="2">
        <f>IFERROR(__xludf.DUMMYFUNCTION("""COMPUTED_VALUE"""),45814.66666666667)</f>
        <v>45814.66667</v>
      </c>
      <c r="H76" s="1">
        <f>IFERROR(__xludf.DUMMYFUNCTION("""COMPUTED_VALUE"""),185.42)</f>
        <v>185.42</v>
      </c>
      <c r="J76" s="2">
        <f>IFERROR(__xludf.DUMMYFUNCTION("""COMPUTED_VALUE"""),45814.66666666667)</f>
        <v>45814.66667</v>
      </c>
      <c r="K76" s="1">
        <f>IFERROR(__xludf.DUMMYFUNCTION("""COMPUTED_VALUE"""),189.27)</f>
        <v>189.27</v>
      </c>
      <c r="M76" s="2">
        <f>IFERROR(__xludf.DUMMYFUNCTION("""COMPUTED_VALUE"""),45814.66666666667)</f>
        <v>45814.66667</v>
      </c>
      <c r="N76" s="1">
        <f>IFERROR(__xludf.DUMMYFUNCTION("""COMPUTED_VALUE"""),2.30075697E8)</f>
        <v>230075697</v>
      </c>
    </row>
    <row r="77">
      <c r="A77" s="2">
        <f>IFERROR(__xludf.DUMMYFUNCTION("""COMPUTED_VALUE"""),45821.66666666667)</f>
        <v>45821.66667</v>
      </c>
      <c r="B77" s="1">
        <f>IFERROR(__xludf.DUMMYFUNCTION("""COMPUTED_VALUE"""),188.27)</f>
        <v>188.27</v>
      </c>
      <c r="D77" s="2">
        <f>IFERROR(__xludf.DUMMYFUNCTION("""COMPUTED_VALUE"""),45821.66666666667)</f>
        <v>45821.66667</v>
      </c>
      <c r="E77" s="1">
        <f>IFERROR(__xludf.DUMMYFUNCTION("""COMPUTED_VALUE"""),189.95)</f>
        <v>189.95</v>
      </c>
      <c r="G77" s="2">
        <f>IFERROR(__xludf.DUMMYFUNCTION("""COMPUTED_VALUE"""),45821.66666666667)</f>
        <v>45821.66667</v>
      </c>
      <c r="H77" s="1">
        <f>IFERROR(__xludf.DUMMYFUNCTION("""COMPUTED_VALUE"""),184.75)</f>
        <v>184.75</v>
      </c>
      <c r="J77" s="2">
        <f>IFERROR(__xludf.DUMMYFUNCTION("""COMPUTED_VALUE"""),45821.66666666667)</f>
        <v>45821.66667</v>
      </c>
      <c r="K77" s="1">
        <f>IFERROR(__xludf.DUMMYFUNCTION("""COMPUTED_VALUE"""),185.15)</f>
        <v>185.15</v>
      </c>
      <c r="M77" s="2">
        <f>IFERROR(__xludf.DUMMYFUNCTION("""COMPUTED_VALUE"""),45821.66666666667)</f>
        <v>45821.66667</v>
      </c>
      <c r="N77" s="1">
        <f>IFERROR(__xludf.DUMMYFUNCTION("""COMPUTED_VALUE"""),2.56691429E8)</f>
        <v>256691429</v>
      </c>
    </row>
    <row r="78">
      <c r="A78" s="2">
        <f>IFERROR(__xludf.DUMMYFUNCTION("""COMPUTED_VALUE"""),45828.66666666667)</f>
        <v>45828.66667</v>
      </c>
      <c r="B78" s="1">
        <f>IFERROR(__xludf.DUMMYFUNCTION("""COMPUTED_VALUE"""),184.93)</f>
        <v>184.93</v>
      </c>
      <c r="D78" s="2">
        <f>IFERROR(__xludf.DUMMYFUNCTION("""COMPUTED_VALUE"""),45828.66666666667)</f>
        <v>45828.66667</v>
      </c>
      <c r="E78" s="1">
        <f>IFERROR(__xludf.DUMMYFUNCTION("""COMPUTED_VALUE"""),186.27)</f>
        <v>186.27</v>
      </c>
      <c r="G78" s="2">
        <f>IFERROR(__xludf.DUMMYFUNCTION("""COMPUTED_VALUE"""),45828.66666666667)</f>
        <v>45828.66667</v>
      </c>
      <c r="H78" s="1">
        <f>IFERROR(__xludf.DUMMYFUNCTION("""COMPUTED_VALUE"""),180.15)</f>
        <v>180.15</v>
      </c>
      <c r="J78" s="2">
        <f>IFERROR(__xludf.DUMMYFUNCTION("""COMPUTED_VALUE"""),45828.66666666667)</f>
        <v>45828.66667</v>
      </c>
      <c r="K78" s="1">
        <f>IFERROR(__xludf.DUMMYFUNCTION("""COMPUTED_VALUE"""),180.86)</f>
        <v>180.86</v>
      </c>
      <c r="M78" s="2">
        <f>IFERROR(__xludf.DUMMYFUNCTION("""COMPUTED_VALUE"""),45828.66666666667)</f>
        <v>45828.66667</v>
      </c>
      <c r="N78" s="1">
        <f>IFERROR(__xludf.DUMMYFUNCTION("""COMPUTED_VALUE"""),2.86065652E8)</f>
        <v>286065652</v>
      </c>
    </row>
    <row r="79">
      <c r="A79" s="2">
        <f>IFERROR(__xludf.DUMMYFUNCTION("""COMPUTED_VALUE"""),45835.66666666667)</f>
        <v>45835.66667</v>
      </c>
      <c r="B79" s="1">
        <f>IFERROR(__xludf.DUMMYFUNCTION("""COMPUTED_VALUE"""),181.43)</f>
        <v>181.43</v>
      </c>
      <c r="D79" s="2">
        <f>IFERROR(__xludf.DUMMYFUNCTION("""COMPUTED_VALUE"""),45835.66666666667)</f>
        <v>45835.66667</v>
      </c>
      <c r="E79" s="1">
        <f>IFERROR(__xludf.DUMMYFUNCTION("""COMPUTED_VALUE"""),185.55)</f>
        <v>185.55</v>
      </c>
      <c r="G79" s="2">
        <f>IFERROR(__xludf.DUMMYFUNCTION("""COMPUTED_VALUE"""),45835.66666666667)</f>
        <v>45835.66667</v>
      </c>
      <c r="H79" s="1">
        <f>IFERROR(__xludf.DUMMYFUNCTION("""COMPUTED_VALUE"""),181.43)</f>
        <v>181.43</v>
      </c>
      <c r="J79" s="2">
        <f>IFERROR(__xludf.DUMMYFUNCTION("""COMPUTED_VALUE"""),45835.66666666667)</f>
        <v>45835.66667</v>
      </c>
      <c r="K79" s="1">
        <f>IFERROR(__xludf.DUMMYFUNCTION("""COMPUTED_VALUE"""),185.06)</f>
        <v>185.06</v>
      </c>
      <c r="M79" s="2">
        <f>IFERROR(__xludf.DUMMYFUNCTION("""COMPUTED_VALUE"""),45835.66666666667)</f>
        <v>45835.66667</v>
      </c>
      <c r="N79" s="1">
        <f>IFERROR(__xludf.DUMMYFUNCTION("""COMPUTED_VALUE"""),2.71211302E8)</f>
        <v>271211302</v>
      </c>
    </row>
    <row r="80">
      <c r="A80" s="2">
        <f>IFERROR(__xludf.DUMMYFUNCTION("""COMPUTED_VALUE"""),45841.54166666667)</f>
        <v>45841.54167</v>
      </c>
      <c r="B80" s="1">
        <f>IFERROR(__xludf.DUMMYFUNCTION("""COMPUTED_VALUE"""),184.92)</f>
        <v>184.92</v>
      </c>
      <c r="D80" s="2">
        <f>IFERROR(__xludf.DUMMYFUNCTION("""COMPUTED_VALUE"""),45841.54166666667)</f>
        <v>45841.54167</v>
      </c>
      <c r="E80" s="1">
        <f>IFERROR(__xludf.DUMMYFUNCTION("""COMPUTED_VALUE"""),191.36)</f>
        <v>191.36</v>
      </c>
      <c r="G80" s="2">
        <f>IFERROR(__xludf.DUMMYFUNCTION("""COMPUTED_VALUE"""),45841.54166666667)</f>
        <v>45841.54167</v>
      </c>
      <c r="H80" s="1">
        <f>IFERROR(__xludf.DUMMYFUNCTION("""COMPUTED_VALUE"""),184.92)</f>
        <v>184.92</v>
      </c>
      <c r="J80" s="2">
        <f>IFERROR(__xludf.DUMMYFUNCTION("""COMPUTED_VALUE"""),45841.54166666667)</f>
        <v>45841.54167</v>
      </c>
      <c r="K80" s="1">
        <f>IFERROR(__xludf.DUMMYFUNCTION("""COMPUTED_VALUE"""),188.72)</f>
        <v>188.72</v>
      </c>
      <c r="M80" s="2">
        <f>IFERROR(__xludf.DUMMYFUNCTION("""COMPUTED_VALUE"""),45841.54166666667)</f>
        <v>45841.54167</v>
      </c>
      <c r="N80" s="1">
        <f>IFERROR(__xludf.DUMMYFUNCTION("""COMPUTED_VALUE"""),2.25611684E8)</f>
        <v>225611684</v>
      </c>
    </row>
    <row r="81">
      <c r="A81" s="2">
        <f>IFERROR(__xludf.DUMMYFUNCTION("""COMPUTED_VALUE"""),45849.66666666667)</f>
        <v>45849.66667</v>
      </c>
      <c r="B81" s="1">
        <f>IFERROR(__xludf.DUMMYFUNCTION("""COMPUTED_VALUE"""),188.75)</f>
        <v>188.75</v>
      </c>
      <c r="D81" s="2">
        <f>IFERROR(__xludf.DUMMYFUNCTION("""COMPUTED_VALUE"""),45849.66666666667)</f>
        <v>45849.66667</v>
      </c>
      <c r="E81" s="1">
        <f>IFERROR(__xludf.DUMMYFUNCTION("""COMPUTED_VALUE"""),188.75)</f>
        <v>188.75</v>
      </c>
      <c r="G81" s="2">
        <f>IFERROR(__xludf.DUMMYFUNCTION("""COMPUTED_VALUE"""),45849.66666666667)</f>
        <v>45849.66667</v>
      </c>
      <c r="H81" s="1">
        <f>IFERROR(__xludf.DUMMYFUNCTION("""COMPUTED_VALUE"""),178.41)</f>
        <v>178.41</v>
      </c>
      <c r="J81" s="2">
        <f>IFERROR(__xludf.DUMMYFUNCTION("""COMPUTED_VALUE"""),45849.66666666667)</f>
        <v>45849.66667</v>
      </c>
      <c r="K81" s="1">
        <f>IFERROR(__xludf.DUMMYFUNCTION("""COMPUTED_VALUE"""),179.75)</f>
        <v>179.75</v>
      </c>
      <c r="M81" s="2">
        <f>IFERROR(__xludf.DUMMYFUNCTION("""COMPUTED_VALUE"""),45849.66666666667)</f>
        <v>45849.66667</v>
      </c>
      <c r="N81" s="1">
        <f>IFERROR(__xludf.DUMMYFUNCTION("""COMPUTED_VALUE"""),2.79675824E8)</f>
        <v>279675824</v>
      </c>
    </row>
    <row r="82">
      <c r="A82" s="2">
        <f>IFERROR(__xludf.DUMMYFUNCTION("""COMPUTED_VALUE"""),45856.66666666667)</f>
        <v>45856.66667</v>
      </c>
      <c r="B82" s="1">
        <f>IFERROR(__xludf.DUMMYFUNCTION("""COMPUTED_VALUE"""),179.86)</f>
        <v>179.86</v>
      </c>
      <c r="D82" s="2">
        <f>IFERROR(__xludf.DUMMYFUNCTION("""COMPUTED_VALUE"""),45856.66666666667)</f>
        <v>45856.66667</v>
      </c>
      <c r="E82" s="1">
        <f>IFERROR(__xludf.DUMMYFUNCTION("""COMPUTED_VALUE"""),181.67)</f>
        <v>181.67</v>
      </c>
      <c r="G82" s="2">
        <f>IFERROR(__xludf.DUMMYFUNCTION("""COMPUTED_VALUE"""),45856.66666666667)</f>
        <v>45856.66667</v>
      </c>
      <c r="H82" s="1">
        <f>IFERROR(__xludf.DUMMYFUNCTION("""COMPUTED_VALUE"""),177.87)</f>
        <v>177.87</v>
      </c>
      <c r="J82" s="2">
        <f>IFERROR(__xludf.DUMMYFUNCTION("""COMPUTED_VALUE"""),45856.66666666667)</f>
        <v>45856.66667</v>
      </c>
      <c r="K82" s="1">
        <f>IFERROR(__xludf.DUMMYFUNCTION("""COMPUTED_VALUE"""),178.37)</f>
        <v>178.37</v>
      </c>
      <c r="M82" s="2">
        <f>IFERROR(__xludf.DUMMYFUNCTION("""COMPUTED_VALUE"""),45856.66666666667)</f>
        <v>45856.66667</v>
      </c>
      <c r="N82" s="1">
        <f>IFERROR(__xludf.DUMMYFUNCTION("""COMPUTED_VALUE"""),2.55664807E8)</f>
        <v>255664807</v>
      </c>
    </row>
    <row r="83">
      <c r="A83" s="2">
        <f>IFERROR(__xludf.DUMMYFUNCTION("""COMPUTED_VALUE"""),45863.66666666667)</f>
        <v>45863.66667</v>
      </c>
      <c r="B83" s="1">
        <f>IFERROR(__xludf.DUMMYFUNCTION("""COMPUTED_VALUE"""),181.92)</f>
        <v>181.92</v>
      </c>
      <c r="D83" s="2">
        <f>IFERROR(__xludf.DUMMYFUNCTION("""COMPUTED_VALUE"""),45863.66666666667)</f>
        <v>45863.66667</v>
      </c>
      <c r="E83" s="1">
        <f>IFERROR(__xludf.DUMMYFUNCTION("""COMPUTED_VALUE"""),189.47)</f>
        <v>189.47</v>
      </c>
      <c r="G83" s="2">
        <f>IFERROR(__xludf.DUMMYFUNCTION("""COMPUTED_VALUE"""),45863.66666666667)</f>
        <v>45863.66667</v>
      </c>
      <c r="H83" s="1">
        <f>IFERROR(__xludf.DUMMYFUNCTION("""COMPUTED_VALUE"""),178.82)</f>
        <v>178.82</v>
      </c>
      <c r="J83" s="2">
        <f>IFERROR(__xludf.DUMMYFUNCTION("""COMPUTED_VALUE"""),45863.66666666667)</f>
        <v>45863.66667</v>
      </c>
      <c r="K83" s="1">
        <f>IFERROR(__xludf.DUMMYFUNCTION("""COMPUTED_VALUE"""),187.54)</f>
        <v>187.54</v>
      </c>
      <c r="M83" s="2">
        <f>IFERROR(__xludf.DUMMYFUNCTION("""COMPUTED_VALUE"""),45863.66666666667)</f>
        <v>45863.66667</v>
      </c>
      <c r="N83" s="1">
        <f>IFERROR(__xludf.DUMMYFUNCTION("""COMPUTED_VALUE"""),3.94091307E8)</f>
        <v>394091307</v>
      </c>
    </row>
    <row r="84">
      <c r="A84" s="2">
        <f>IFERROR(__xludf.DUMMYFUNCTION("""COMPUTED_VALUE"""),45870.66666666667)</f>
        <v>45870.66667</v>
      </c>
      <c r="B84" s="1">
        <f>IFERROR(__xludf.DUMMYFUNCTION("""COMPUTED_VALUE"""),186.62)</f>
        <v>186.62</v>
      </c>
      <c r="D84" s="2">
        <f>IFERROR(__xludf.DUMMYFUNCTION("""COMPUTED_VALUE"""),45870.66666666667)</f>
        <v>45870.66667</v>
      </c>
      <c r="E84" s="1">
        <f>IFERROR(__xludf.DUMMYFUNCTION("""COMPUTED_VALUE"""),187.11)</f>
        <v>187.11</v>
      </c>
      <c r="G84" s="2">
        <f>IFERROR(__xludf.DUMMYFUNCTION("""COMPUTED_VALUE"""),45870.66666666667)</f>
        <v>45870.66667</v>
      </c>
      <c r="H84" s="1">
        <f>IFERROR(__xludf.DUMMYFUNCTION("""COMPUTED_VALUE"""),183.82)</f>
        <v>183.82</v>
      </c>
      <c r="J84" s="2">
        <f>IFERROR(__xludf.DUMMYFUNCTION("""COMPUTED_VALUE"""),45870.66666666667)</f>
        <v>45870.66667</v>
      </c>
      <c r="K84" s="1">
        <f>IFERROR(__xludf.DUMMYFUNCTION("""COMPUTED_VALUE"""),185.44)</f>
        <v>185.44</v>
      </c>
      <c r="M84" s="2">
        <f>IFERROR(__xludf.DUMMYFUNCTION("""COMPUTED_VALUE"""),45870.66666666667)</f>
        <v>45870.66667</v>
      </c>
      <c r="N84" s="1">
        <f>IFERROR(__xludf.DUMMYFUNCTION("""COMPUTED_VALUE"""),2.92077839E8)</f>
        <v>292077839</v>
      </c>
    </row>
    <row r="85">
      <c r="A85" s="2">
        <f>IFERROR(__xludf.DUMMYFUNCTION("""COMPUTED_VALUE"""),45877.66666666667)</f>
        <v>45877.66667</v>
      </c>
      <c r="B85" s="1">
        <f>IFERROR(__xludf.DUMMYFUNCTION("""COMPUTED_VALUE"""),185.58)</f>
        <v>185.58</v>
      </c>
      <c r="D85" s="2">
        <f>IFERROR(__xludf.DUMMYFUNCTION("""COMPUTED_VALUE"""),45877.66666666667)</f>
        <v>45877.66667</v>
      </c>
      <c r="E85" s="1">
        <f>IFERROR(__xludf.DUMMYFUNCTION("""COMPUTED_VALUE"""),188.87)</f>
        <v>188.87</v>
      </c>
      <c r="G85" s="2">
        <f>IFERROR(__xludf.DUMMYFUNCTION("""COMPUTED_VALUE"""),45877.66666666667)</f>
        <v>45877.66667</v>
      </c>
      <c r="H85" s="1">
        <f>IFERROR(__xludf.DUMMYFUNCTION("""COMPUTED_VALUE"""),183.37)</f>
        <v>183.37</v>
      </c>
      <c r="J85" s="2">
        <f>IFERROR(__xludf.DUMMYFUNCTION("""COMPUTED_VALUE"""),45877.66666666667)</f>
        <v>45877.66667</v>
      </c>
      <c r="K85" s="1">
        <f>IFERROR(__xludf.DUMMYFUNCTION("""COMPUTED_VALUE"""),188.11)</f>
        <v>188.11</v>
      </c>
      <c r="M85" s="2">
        <f>IFERROR(__xludf.DUMMYFUNCTION("""COMPUTED_VALUE"""),45877.66666666667)</f>
        <v>45877.66667</v>
      </c>
      <c r="N85" s="1">
        <f>IFERROR(__xludf.DUMMYFUNCTION("""COMPUTED_VALUE"""),2.58519537E8)</f>
        <v>258519537</v>
      </c>
    </row>
    <row r="86">
      <c r="A86" s="2">
        <f>IFERROR(__xludf.DUMMYFUNCTION("""COMPUTED_VALUE"""),45884.66666666667)</f>
        <v>45884.66667</v>
      </c>
      <c r="B86" s="1">
        <f>IFERROR(__xludf.DUMMYFUNCTION("""COMPUTED_VALUE"""),188.72)</f>
        <v>188.72</v>
      </c>
      <c r="D86" s="2">
        <f>IFERROR(__xludf.DUMMYFUNCTION("""COMPUTED_VALUE"""),45884.66666666667)</f>
        <v>45884.66667</v>
      </c>
      <c r="E86" s="1">
        <f>IFERROR(__xludf.DUMMYFUNCTION("""COMPUTED_VALUE"""),194.71)</f>
        <v>194.71</v>
      </c>
      <c r="G86" s="2">
        <f>IFERROR(__xludf.DUMMYFUNCTION("""COMPUTED_VALUE"""),45884.66666666667)</f>
        <v>45884.66667</v>
      </c>
      <c r="H86" s="1">
        <f>IFERROR(__xludf.DUMMYFUNCTION("""COMPUTED_VALUE"""),188.11)</f>
        <v>188.11</v>
      </c>
      <c r="J86" s="2">
        <f>IFERROR(__xludf.DUMMYFUNCTION("""COMPUTED_VALUE"""),45884.66666666667)</f>
        <v>45884.66667</v>
      </c>
      <c r="K86" s="1">
        <f>IFERROR(__xludf.DUMMYFUNCTION("""COMPUTED_VALUE"""),193.65)</f>
        <v>193.65</v>
      </c>
      <c r="M86" s="2">
        <f>IFERROR(__xludf.DUMMYFUNCTION("""COMPUTED_VALUE"""),45884.66666666667)</f>
        <v>45884.66667</v>
      </c>
      <c r="N86" s="1">
        <f>IFERROR(__xludf.DUMMYFUNCTION("""COMPUTED_VALUE"""),2.48628714E8)</f>
        <v>248628714</v>
      </c>
    </row>
    <row r="87">
      <c r="A87" s="2">
        <f>IFERROR(__xludf.DUMMYFUNCTION("""COMPUTED_VALUE"""),45891.66666666667)</f>
        <v>45891.66667</v>
      </c>
      <c r="B87" s="1">
        <f>IFERROR(__xludf.DUMMYFUNCTION("""COMPUTED_VALUE"""),194.47)</f>
        <v>194.47</v>
      </c>
      <c r="D87" s="2">
        <f>IFERROR(__xludf.DUMMYFUNCTION("""COMPUTED_VALUE"""),45891.66666666667)</f>
        <v>45891.66667</v>
      </c>
      <c r="E87" s="1">
        <f>IFERROR(__xludf.DUMMYFUNCTION("""COMPUTED_VALUE"""),198.61)</f>
        <v>198.61</v>
      </c>
      <c r="G87" s="2">
        <f>IFERROR(__xludf.DUMMYFUNCTION("""COMPUTED_VALUE"""),45891.66666666667)</f>
        <v>45891.66667</v>
      </c>
      <c r="H87" s="1">
        <f>IFERROR(__xludf.DUMMYFUNCTION("""COMPUTED_VALUE"""),192.7)</f>
        <v>192.7</v>
      </c>
      <c r="J87" s="2">
        <f>IFERROR(__xludf.DUMMYFUNCTION("""COMPUTED_VALUE"""),45891.66666666667)</f>
        <v>45891.66667</v>
      </c>
      <c r="K87" s="1">
        <f>IFERROR(__xludf.DUMMYFUNCTION("""COMPUTED_VALUE"""),193.21)</f>
        <v>193.21</v>
      </c>
      <c r="M87" s="2">
        <f>IFERROR(__xludf.DUMMYFUNCTION("""COMPUTED_VALUE"""),45891.66666666667)</f>
        <v>45891.66667</v>
      </c>
      <c r="N87" s="1">
        <f>IFERROR(__xludf.DUMMYFUNCTION("""COMPUTED_VALUE"""),2.51773613E8)</f>
        <v>251773613</v>
      </c>
    </row>
    <row r="88">
      <c r="A88" s="2">
        <f>IFERROR(__xludf.DUMMYFUNCTION("""COMPUTED_VALUE"""),45898.66666666667)</f>
        <v>45898.66667</v>
      </c>
      <c r="B88" s="1">
        <f>IFERROR(__xludf.DUMMYFUNCTION("""COMPUTED_VALUE"""),193.39)</f>
        <v>193.39</v>
      </c>
      <c r="D88" s="2">
        <f>IFERROR(__xludf.DUMMYFUNCTION("""COMPUTED_VALUE"""),45898.66666666667)</f>
        <v>45898.66667</v>
      </c>
      <c r="E88" s="1">
        <f>IFERROR(__xludf.DUMMYFUNCTION("""COMPUTED_VALUE"""),194.5)</f>
        <v>194.5</v>
      </c>
      <c r="G88" s="2">
        <f>IFERROR(__xludf.DUMMYFUNCTION("""COMPUTED_VALUE"""),45898.66666666667)</f>
        <v>45898.66667</v>
      </c>
      <c r="H88" s="1">
        <f>IFERROR(__xludf.DUMMYFUNCTION("""COMPUTED_VALUE"""),190.39)</f>
        <v>190.39</v>
      </c>
      <c r="J88" s="2">
        <f>IFERROR(__xludf.DUMMYFUNCTION("""COMPUTED_VALUE"""),45898.66666666667)</f>
        <v>45898.66667</v>
      </c>
      <c r="K88" s="1">
        <f>IFERROR(__xludf.DUMMYFUNCTION("""COMPUTED_VALUE"""),194.29)</f>
        <v>194.29</v>
      </c>
      <c r="M88" s="2">
        <f>IFERROR(__xludf.DUMMYFUNCTION("""COMPUTED_VALUE"""),45898.66666666667)</f>
        <v>45898.66667</v>
      </c>
      <c r="N88" s="1">
        <f>IFERROR(__xludf.DUMMYFUNCTION("""COMPUTED_VALUE"""),2.55502512E8)</f>
        <v>255502512</v>
      </c>
    </row>
    <row r="89">
      <c r="A89" s="2">
        <f>IFERROR(__xludf.DUMMYFUNCTION("""COMPUTED_VALUE"""),45905.66666666667)</f>
        <v>45905.66667</v>
      </c>
      <c r="B89" s="1">
        <f>IFERROR(__xludf.DUMMYFUNCTION("""COMPUTED_VALUE"""),194.05)</f>
        <v>194.05</v>
      </c>
      <c r="D89" s="2">
        <f>IFERROR(__xludf.DUMMYFUNCTION("""COMPUTED_VALUE"""),45905.66666666667)</f>
        <v>45905.66667</v>
      </c>
      <c r="E89" s="1">
        <f>IFERROR(__xludf.DUMMYFUNCTION("""COMPUTED_VALUE"""),196.56)</f>
        <v>196.56</v>
      </c>
      <c r="G89" s="2">
        <f>IFERROR(__xludf.DUMMYFUNCTION("""COMPUTED_VALUE"""),45905.66666666667)</f>
        <v>45905.66667</v>
      </c>
      <c r="H89" s="1">
        <f>IFERROR(__xludf.DUMMYFUNCTION("""COMPUTED_VALUE"""),189.96)</f>
        <v>189.96</v>
      </c>
      <c r="J89" s="2">
        <f>IFERROR(__xludf.DUMMYFUNCTION("""COMPUTED_VALUE"""),45905.66666666667)</f>
        <v>45905.66667</v>
      </c>
      <c r="K89" s="1">
        <f>IFERROR(__xludf.DUMMYFUNCTION("""COMPUTED_VALUE"""),195.47)</f>
        <v>195.47</v>
      </c>
      <c r="M89" s="2">
        <f>IFERROR(__xludf.DUMMYFUNCTION("""COMPUTED_VALUE"""),45905.66666666667)</f>
        <v>45905.66667</v>
      </c>
      <c r="N89" s="1">
        <f>IFERROR(__xludf.DUMMYFUNCTION("""COMPUTED_VALUE"""),2.18236403E8)</f>
        <v>218236403</v>
      </c>
    </row>
    <row r="90">
      <c r="A90" s="2">
        <f>IFERROR(__xludf.DUMMYFUNCTION("""COMPUTED_VALUE"""),45912.66666666667)</f>
        <v>45912.66667</v>
      </c>
      <c r="B90" s="1">
        <f>IFERROR(__xludf.DUMMYFUNCTION("""COMPUTED_VALUE"""),188.42)</f>
        <v>188.42</v>
      </c>
      <c r="D90" s="2">
        <f>IFERROR(__xludf.DUMMYFUNCTION("""COMPUTED_VALUE"""),45912.66666666667)</f>
        <v>45912.66667</v>
      </c>
      <c r="E90" s="1">
        <f>IFERROR(__xludf.DUMMYFUNCTION("""COMPUTED_VALUE"""),193.11)</f>
        <v>193.11</v>
      </c>
      <c r="G90" s="2">
        <f>IFERROR(__xludf.DUMMYFUNCTION("""COMPUTED_VALUE"""),45912.66666666667)</f>
        <v>45912.66667</v>
      </c>
      <c r="H90" s="1">
        <f>IFERROR(__xludf.DUMMYFUNCTION("""COMPUTED_VALUE"""),187.68)</f>
        <v>187.68</v>
      </c>
      <c r="J90" s="2">
        <f>IFERROR(__xludf.DUMMYFUNCTION("""COMPUTED_VALUE"""),45912.66666666667)</f>
        <v>45912.66667</v>
      </c>
      <c r="K90" s="1">
        <f>IFERROR(__xludf.DUMMYFUNCTION("""COMPUTED_VALUE"""),192.85)</f>
        <v>192.85</v>
      </c>
      <c r="M90" s="2">
        <f>IFERROR(__xludf.DUMMYFUNCTION("""COMPUTED_VALUE"""),45912.66666666667)</f>
        <v>45912.66667</v>
      </c>
      <c r="N90" s="1">
        <f>IFERROR(__xludf.DUMMYFUNCTION("""COMPUTED_VALUE"""),2.7846321E8)</f>
        <v>278463210</v>
      </c>
    </row>
    <row r="91">
      <c r="A91" s="2">
        <f>IFERROR(__xludf.DUMMYFUNCTION("""COMPUTED_VALUE"""),45919.66666666667)</f>
        <v>45919.66667</v>
      </c>
      <c r="B91" s="1">
        <f>IFERROR(__xludf.DUMMYFUNCTION("""COMPUTED_VALUE"""),193.05)</f>
        <v>193.05</v>
      </c>
      <c r="D91" s="2">
        <f>IFERROR(__xludf.DUMMYFUNCTION("""COMPUTED_VALUE"""),45919.66666666667)</f>
        <v>45919.66667</v>
      </c>
      <c r="E91" s="1">
        <f>IFERROR(__xludf.DUMMYFUNCTION("""COMPUTED_VALUE"""),194.0)</f>
        <v>194</v>
      </c>
      <c r="G91" s="2">
        <f>IFERROR(__xludf.DUMMYFUNCTION("""COMPUTED_VALUE"""),45919.66666666667)</f>
        <v>45919.66667</v>
      </c>
      <c r="H91" s="1">
        <f>IFERROR(__xludf.DUMMYFUNCTION("""COMPUTED_VALUE"""),189.64)</f>
        <v>189.64</v>
      </c>
      <c r="J91" s="2">
        <f>IFERROR(__xludf.DUMMYFUNCTION("""COMPUTED_VALUE"""),45919.66666666667)</f>
        <v>45919.66667</v>
      </c>
      <c r="K91" s="1">
        <f>IFERROR(__xludf.DUMMYFUNCTION("""COMPUTED_VALUE"""),189.95)</f>
        <v>189.95</v>
      </c>
      <c r="M91" s="2">
        <f>IFERROR(__xludf.DUMMYFUNCTION("""COMPUTED_VALUE"""),45919.66666666667)</f>
        <v>45919.66667</v>
      </c>
      <c r="N91" s="1">
        <f>IFERROR(__xludf.DUMMYFUNCTION("""COMPUTED_VALUE"""),3.10908183E8)</f>
        <v>310908183</v>
      </c>
    </row>
  </sheetData>
  <drawing r:id="rId1"/>
</worksheet>
</file>